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\Desktop\CSI\CSI_Dashboard\Flexdashboard\"/>
    </mc:Choice>
  </mc:AlternateContent>
  <xr:revisionPtr revIDLastSave="0" documentId="13_ncr:1_{97A5ACC0-9FCD-4EE1-822F-DDAE3D8089AD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Master Code RY" sheetId="1" r:id="rId1"/>
    <sheet name="Master Code BY" sheetId="2" r:id="rId2"/>
    <sheet name="Sheet2" sheetId="9" r:id="rId3"/>
    <sheet name="Sheet1" sheetId="8" r:id="rId4"/>
    <sheet name="Sheet3" sheetId="10" r:id="rId5"/>
    <sheet name="Category Code" sheetId="7" state="hidden" r:id="rId6"/>
  </sheets>
  <definedNames>
    <definedName name="_xlnm._FilterDatabase" localSheetId="1" hidden="1">'Master Code BY'!$A$1:$N$224</definedName>
    <definedName name="_xlnm._FilterDatabase" localSheetId="0" hidden="1">'Master Code RY'!$A$1:$N$249</definedName>
    <definedName name="Z_3B7C76C1_AA4E_4174_A5CD_F50B1C9BA613_.wvu.FilterData" localSheetId="1" hidden="1">'Master Code BY'!$A$1:$G$227</definedName>
    <definedName name="Z_3B7C76C1_AA4E_4174_A5CD_F50B1C9BA613_.wvu.FilterData" localSheetId="0" hidden="1">'Master Code RY'!$A$1:$M$255</definedName>
    <definedName name="Z_401B5895_FAE8_4D6A_8FAD_A92012277E53_.wvu.FilterData" localSheetId="1" hidden="1">'Master Code BY'!$A$1:$G$227</definedName>
    <definedName name="Z_401B5895_FAE8_4D6A_8FAD_A92012277E53_.wvu.FilterData" localSheetId="0" hidden="1">'Master Code RY'!$A$1:$I$259</definedName>
    <definedName name="Z_80752896_7851_41B0_89CB_747662CCB49D_.wvu.FilterData" localSheetId="1" hidden="1">'Master Code BY'!$A$1:$M$224</definedName>
    <definedName name="Z_8E63C629_B1A0_4316_9930_459DC019DB83_.wvu.FilterData" localSheetId="0" hidden="1">'Master Code RY'!$B$1:$J$249</definedName>
    <definedName name="Z_965FC833_8821_40D7_B17C_88742EC111C2_.wvu.FilterData" localSheetId="1" hidden="1">'Master Code BY'!$A$1:$J$227</definedName>
    <definedName name="Z_D547E740_86AB_4528_8A6C_74A093041A0B_.wvu.FilterData" localSheetId="1" hidden="1">'Master Code BY'!$A$1:$M$224</definedName>
    <definedName name="Z_D547E740_86AB_4528_8A6C_74A093041A0B_.wvu.FilterData" localSheetId="0" hidden="1">'Master Code RY'!$N$94</definedName>
  </definedNames>
  <calcPr calcId="181029"/>
  <customWorkbookViews>
    <customWorkbookView name="Sakshi 1" guid="{965FC833-8821-40D7-B17C-88742EC111C2}" maximized="1" windowWidth="0" windowHeight="0" activeSheetId="0"/>
    <customWorkbookView name="Small" guid="{80752896-7851-41B0-89CB-747662CCB49D}" maximized="1" windowWidth="0" windowHeight="0" activeSheetId="0"/>
    <customWorkbookView name="Filter 1" guid="{D547E740-86AB-4528-8A6C-74A093041A0B}" maximized="1" windowWidth="0" windowHeight="0" activeSheetId="0"/>
    <customWorkbookView name="Sakshi" guid="{3B7C76C1-AA4E-4174-A5CD-F50B1C9BA613}" maximized="1" windowWidth="0" windowHeight="0" activeSheetId="0"/>
    <customWorkbookView name="Shagun" guid="{401B5895-FAE8-4D6A-8FAD-A92012277E53}" maximized="1" windowWidth="0" windowHeight="0" activeSheetId="0"/>
    <customWorkbookView name="Final" guid="{8E63C629-B1A0-4316-9930-459DC019DB8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2" i="8"/>
  <c r="F3" i="8"/>
  <c r="F4" i="8"/>
  <c r="F5" i="8"/>
  <c r="F6" i="8"/>
  <c r="F7" i="8"/>
  <c r="F8" i="8"/>
  <c r="F9" i="8"/>
  <c r="F10" i="8"/>
  <c r="F11" i="8"/>
  <c r="F12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2" i="8"/>
  <c r="A138" i="9" l="1"/>
  <c r="A135" i="9"/>
  <c r="A131" i="9"/>
  <c r="I138" i="8"/>
  <c r="I135" i="8"/>
  <c r="I131" i="8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7" i="2"/>
  <c r="L207" i="2"/>
  <c r="M206" i="2"/>
  <c r="L206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L190" i="2"/>
  <c r="M189" i="2"/>
  <c r="L189" i="2"/>
  <c r="L188" i="2"/>
  <c r="L187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L156" i="2"/>
  <c r="M153" i="2"/>
  <c r="L153" i="2"/>
  <c r="M149" i="2"/>
  <c r="L149" i="2"/>
  <c r="M148" i="2"/>
  <c r="L148" i="2"/>
  <c r="M144" i="2"/>
  <c r="L144" i="2"/>
  <c r="M143" i="2"/>
  <c r="L143" i="2"/>
  <c r="M141" i="2"/>
  <c r="L141" i="2"/>
  <c r="M140" i="2"/>
  <c r="L140" i="2"/>
  <c r="M139" i="2"/>
  <c r="L139" i="2"/>
  <c r="L138" i="2"/>
  <c r="D138" i="2"/>
  <c r="M137" i="2"/>
  <c r="L137" i="2"/>
  <c r="L135" i="2"/>
  <c r="D135" i="2"/>
  <c r="L134" i="2"/>
  <c r="L133" i="2"/>
  <c r="L132" i="2"/>
  <c r="L131" i="2"/>
  <c r="D131" i="2"/>
  <c r="L130" i="2"/>
  <c r="L129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4" i="2"/>
  <c r="L74" i="2"/>
  <c r="M73" i="2"/>
  <c r="L73" i="2"/>
  <c r="M72" i="2"/>
  <c r="L72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L48" i="2"/>
  <c r="L47" i="2"/>
  <c r="L46" i="2"/>
  <c r="L45" i="2"/>
  <c r="M44" i="2"/>
  <c r="L44" i="2"/>
  <c r="M43" i="2"/>
  <c r="L43" i="2"/>
  <c r="M42" i="2"/>
  <c r="L42" i="2"/>
  <c r="M41" i="2"/>
  <c r="L41" i="2"/>
  <c r="L40" i="2"/>
  <c r="M38" i="2"/>
  <c r="L38" i="2"/>
  <c r="M36" i="2"/>
  <c r="L36" i="2"/>
  <c r="M35" i="2"/>
  <c r="L35" i="2"/>
  <c r="L34" i="2"/>
  <c r="M33" i="2"/>
  <c r="L33" i="2"/>
  <c r="M32" i="2"/>
  <c r="L32" i="2"/>
  <c r="M31" i="2"/>
  <c r="L31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249" i="1"/>
  <c r="L249" i="1"/>
  <c r="M248" i="1"/>
  <c r="L248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4" i="1"/>
  <c r="L224" i="1"/>
  <c r="M223" i="1"/>
  <c r="L223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L207" i="1"/>
  <c r="L206" i="1"/>
  <c r="M205" i="1"/>
  <c r="L205" i="1"/>
  <c r="L204" i="1"/>
  <c r="L203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L171" i="1"/>
  <c r="M168" i="1"/>
  <c r="L168" i="1"/>
  <c r="M164" i="1"/>
  <c r="L164" i="1"/>
  <c r="M163" i="1"/>
  <c r="L163" i="1"/>
  <c r="M159" i="1"/>
  <c r="L159" i="1"/>
  <c r="M158" i="1"/>
  <c r="L158" i="1"/>
  <c r="M156" i="1"/>
  <c r="L156" i="1"/>
  <c r="M155" i="1"/>
  <c r="L155" i="1"/>
  <c r="M154" i="1"/>
  <c r="L154" i="1"/>
  <c r="L153" i="1"/>
  <c r="D153" i="1"/>
  <c r="M152" i="1"/>
  <c r="L152" i="1"/>
  <c r="M150" i="1"/>
  <c r="L150" i="1"/>
  <c r="D150" i="1"/>
  <c r="L149" i="1"/>
  <c r="L148" i="1"/>
  <c r="L147" i="1"/>
  <c r="L146" i="1"/>
  <c r="D146" i="1"/>
  <c r="L145" i="1"/>
  <c r="L144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99" i="1"/>
  <c r="L99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4" i="1"/>
  <c r="L84" i="1"/>
  <c r="M83" i="1"/>
  <c r="L83" i="1"/>
  <c r="M82" i="1"/>
  <c r="L82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L55" i="1"/>
  <c r="M54" i="1"/>
  <c r="L54" i="1"/>
  <c r="L53" i="1"/>
  <c r="M52" i="1"/>
  <c r="L52" i="1"/>
  <c r="M51" i="1"/>
  <c r="L51" i="1"/>
  <c r="M50" i="1"/>
  <c r="L50" i="1"/>
  <c r="M49" i="1"/>
  <c r="L49" i="1"/>
  <c r="M48" i="1"/>
  <c r="L48" i="1"/>
  <c r="M46" i="1"/>
  <c r="L46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E410" authorId="0" shapeId="0" xr:uid="{EE76EF7B-D1AA-4FCE-9C21-633454190611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nn</t>
        </r>
      </text>
    </comment>
  </commentList>
</comments>
</file>

<file path=xl/sharedStrings.xml><?xml version="1.0" encoding="utf-8"?>
<sst xmlns="http://schemas.openxmlformats.org/spreadsheetml/2006/main" count="3524" uniqueCount="1543">
  <si>
    <t>S. No.</t>
  </si>
  <si>
    <t>Category</t>
  </si>
  <si>
    <t>Sub-Category</t>
  </si>
  <si>
    <t>Indicator</t>
  </si>
  <si>
    <t>Year</t>
  </si>
  <si>
    <t>Indicator Code</t>
  </si>
  <si>
    <t>Link</t>
  </si>
  <si>
    <t>Red Flag 1
(No data for Small States)</t>
  </si>
  <si>
    <t>Red Flag 2
(No data for more than 6 States in total)</t>
  </si>
  <si>
    <t>Red Flag 3 (Duplicacy)</t>
  </si>
  <si>
    <t>Weightages for Large States</t>
  </si>
  <si>
    <t>Weightages for Small States</t>
  </si>
  <si>
    <t>Education</t>
  </si>
  <si>
    <t>Accessibility</t>
  </si>
  <si>
    <t>GER (primary, secondary, higher education)</t>
  </si>
  <si>
    <t>01A012018</t>
  </si>
  <si>
    <t>https://docs.google.com/spreadsheets/d/1PDb7Tl_5Kcc4KXLt6C2CxJvyxEvoK9jpTqHJxU23qxg/edit#gid=345832203</t>
  </si>
  <si>
    <t>Drop out Rate</t>
  </si>
  <si>
    <t>01A022018</t>
  </si>
  <si>
    <t>https://docs.google.com/spreadsheets/d/1PDb7Tl_5Kcc4KXLt6C2CxJvyxEvoK9jpTqHJxU23qxg/edit#gid=844382130</t>
  </si>
  <si>
    <t>Water</t>
  </si>
  <si>
    <t>01A032018</t>
  </si>
  <si>
    <t>https://docs.google.com/spreadsheets/d/1PDb7Tl_5Kcc4KXLt6C2CxJvyxEvoK9jpTqHJxU23qxg/edit#gid=2041173608</t>
  </si>
  <si>
    <t>Median years of Schooling</t>
  </si>
  <si>
    <t>01A042018</t>
  </si>
  <si>
    <t>https://docs.google.com/spreadsheets/d/1PDb7Tl_5Kcc4KXLt6C2CxJvyxEvoK9jpTqHJxU23qxg/edit#gid=1606702033</t>
  </si>
  <si>
    <t>Affordability</t>
  </si>
  <si>
    <t>Budget Expenditure</t>
  </si>
  <si>
    <t>01B012018</t>
  </si>
  <si>
    <t>https://docs.google.com/spreadsheets/d/1PDb7Tl_5Kcc4KXLt6C2CxJvyxEvoK9jpTqHJxU23qxg/edit#gid=1996108321</t>
  </si>
  <si>
    <t>Scholarship-minorities</t>
  </si>
  <si>
    <t>01B022018</t>
  </si>
  <si>
    <t>https://docs.google.com/spreadsheets/d/1PDb7Tl_5Kcc4KXLt6C2CxJvyxEvoK9jpTqHJxU23qxg/edit#gid=1237852056</t>
  </si>
  <si>
    <t>Proficiency</t>
  </si>
  <si>
    <t>Percentage of schools with principals</t>
  </si>
  <si>
    <t>01C012018</t>
  </si>
  <si>
    <t>https://docs.google.com/spreadsheets/d/1PDb7Tl_5Kcc4KXLt6C2CxJvyxEvoK9jpTqHJxU23qxg/edit#gid=1768475211</t>
  </si>
  <si>
    <t>% Schools with CAL</t>
  </si>
  <si>
    <t>01C022018</t>
  </si>
  <si>
    <t>https://docs.google.com/spreadsheets/d/1PDb7Tl_5Kcc4KXLt6C2CxJvyxEvoK9jpTqHJxU23qxg/edit#gid=1480582342</t>
  </si>
  <si>
    <t>% Schools with library</t>
  </si>
  <si>
    <t>01C032018</t>
  </si>
  <si>
    <t>https://docs.google.com/spreadsheets/d/1PDb7Tl_5Kcc4KXLt6C2CxJvyxEvoK9jpTqHJxU23qxg/edit#gid=843700498</t>
  </si>
  <si>
    <t>Teacher Student Ratio</t>
  </si>
  <si>
    <t>01C042018</t>
  </si>
  <si>
    <t>https://docs.google.com/spreadsheets/d/1PDb7Tl_5Kcc4KXLt6C2CxJvyxEvoK9jpTqHJxU23qxg/edit#gid=1988508305</t>
  </si>
  <si>
    <t>Literacy Rates</t>
  </si>
  <si>
    <t>01C052018</t>
  </si>
  <si>
    <t>https://docs.google.com/spreadsheets/d/1PDb7Tl_5Kcc4KXLt6C2CxJvyxEvoK9jpTqHJxU23qxg/edit#gid=1861716339</t>
  </si>
  <si>
    <t>Teacher Vacancies</t>
  </si>
  <si>
    <t>01C062018</t>
  </si>
  <si>
    <t>https://docs.google.com/spreadsheets/d/1PDb7Tl_5Kcc4KXLt6C2CxJvyxEvoK9jpTqHJxU23qxg/edit#gid=1861994115</t>
  </si>
  <si>
    <t>Pass %</t>
  </si>
  <si>
    <t>01C072018</t>
  </si>
  <si>
    <t>https://docs.google.com/spreadsheets/d/1PDb7Tl_5Kcc4KXLt6C2CxJvyxEvoK9jpTqHJxU23qxg/edit#gid=1122519029</t>
  </si>
  <si>
    <t>Mean score in eng/math</t>
  </si>
  <si>
    <t>01C082018</t>
  </si>
  <si>
    <t>https://docs.google.com/spreadsheets/d/1PDb7Tl_5Kcc4KXLt6C2CxJvyxEvoK9jpTqHJxU23qxg/edit#gid=720166426</t>
  </si>
  <si>
    <t>No. of teacher training inst.</t>
  </si>
  <si>
    <t>01C092018</t>
  </si>
  <si>
    <t>https://docs.google.com/spreadsheets/d/1PDb7Tl_5Kcc4KXLt6C2CxJvyxEvoK9jpTqHJxU23qxg/edit#gid=1015703078</t>
  </si>
  <si>
    <t>Social Inclusivity</t>
  </si>
  <si>
    <t>Percentage of disabled students</t>
  </si>
  <si>
    <t>01D012018</t>
  </si>
  <si>
    <t>https://docs.google.com/spreadsheets/d/1PDb7Tl_5Kcc4KXLt6C2CxJvyxEvoK9jpTqHJxU23qxg/edit#gid=134036909</t>
  </si>
  <si>
    <t>Schools with toilets for boys and girls</t>
  </si>
  <si>
    <t>01D022018</t>
  </si>
  <si>
    <t>https://docs.google.com/spreadsheets/d/1PDb7Tl_5Kcc4KXLt6C2CxJvyxEvoK9jpTqHJxU23qxg/edit#gid=708582203</t>
  </si>
  <si>
    <t>% Total SC/ST Enrollment</t>
  </si>
  <si>
    <t>01D032018</t>
  </si>
  <si>
    <t>https://docs.google.com/spreadsheets/d/1PDb7Tl_5Kcc4KXLt6C2CxJvyxEvoK9jpTqHJxU23qxg/edit#gid=793500997</t>
  </si>
  <si>
    <t>Ratio of students rural to urban receiving education</t>
  </si>
  <si>
    <t>01D042018</t>
  </si>
  <si>
    <t>https://docs.google.com/spreadsheets/d/1PDb7Tl_5Kcc4KXLt6C2CxJvyxEvoK9jpTqHJxU23qxg/edit#gid=1059189248</t>
  </si>
  <si>
    <t>Gender Ratio</t>
  </si>
  <si>
    <t>01D052018</t>
  </si>
  <si>
    <t>https://docs.google.com/spreadsheets/d/1PDb7Tl_5Kcc4KXLt6C2CxJvyxEvoK9jpTqHJxU23qxg/edit#gid=578064289</t>
  </si>
  <si>
    <t>Economy</t>
  </si>
  <si>
    <t>Fiscal Performance Index (A)</t>
  </si>
  <si>
    <t>Revenue Deficit</t>
  </si>
  <si>
    <t>02A012019</t>
  </si>
  <si>
    <t>https://docs.google.com/spreadsheets/d/1KbY2iwa-Pzo8nGWw3ondeeoTjnMVTs3MG-5aoamcFv4/edit#gid=1541940286</t>
  </si>
  <si>
    <t>Fiscal Deficit</t>
  </si>
  <si>
    <t>02A022019</t>
  </si>
  <si>
    <t xml:space="preserve">State Own Tax Revenue Index </t>
  </si>
  <si>
    <t>02A032019</t>
  </si>
  <si>
    <t>https://docs.google.com/spreadsheets/d/1KbY2iwa-Pzo8nGWw3ondeeoTjnMVTs3MG-5aoamcFv4/edit#gid=1161573452</t>
  </si>
  <si>
    <t xml:space="preserve">State Own Non-Tax Revenue Index </t>
  </si>
  <si>
    <t>02A042019</t>
  </si>
  <si>
    <t>https://docs.google.com/spreadsheets/d/1KbY2iwa-Pzo8nGWw3ondeeoTjnMVTs3MG-5aoamcFv4/edit#gid=1368409413</t>
  </si>
  <si>
    <t>Developmental Capital Expenditure</t>
  </si>
  <si>
    <t>02A052019</t>
  </si>
  <si>
    <t>https://docs.google.com/spreadsheets/d/1KbY2iwa-Pzo8nGWw3ondeeoTjnMVTs3MG-5aoamcFv4/edit#gid=1120687758</t>
  </si>
  <si>
    <t>Developmental Revenue Expenditure</t>
  </si>
  <si>
    <t>02A062019</t>
  </si>
  <si>
    <t>https://docs.google.com/spreadsheets/d/1KbY2iwa-Pzo8nGWw3ondeeoTjnMVTs3MG-5aoamcFv4/edit#gid=1375947288</t>
  </si>
  <si>
    <t>Debt Servicing Index = (Interest payments/Revenue Receipts)</t>
  </si>
  <si>
    <t>02A072019</t>
  </si>
  <si>
    <t>https://docs.google.com/spreadsheets/d/1KbY2iwa-Pzo8nGWw3ondeeoTjnMVTs3MG-5aoamcFv4/edit#gid=1850302558</t>
  </si>
  <si>
    <t>Outstanding Debt Ratio Index</t>
  </si>
  <si>
    <t>02A082019</t>
  </si>
  <si>
    <t>https://docs.google.com/spreadsheets/d/1KbY2iwa-Pzo8nGWw3ondeeoTjnMVTs3MG-5aoamcFv4/edit#gid=1690214183</t>
  </si>
  <si>
    <t>Debt Spread Index (DSI)</t>
  </si>
  <si>
    <t>02A092019</t>
  </si>
  <si>
    <t>https://docs.google.com/spreadsheets/d/1KbY2iwa-Pzo8nGWw3ondeeoTjnMVTs3MG-5aoamcFv4/edit#gid=1271296408</t>
  </si>
  <si>
    <t>Rate Spread Index(RSI)</t>
  </si>
  <si>
    <t>02A102019</t>
  </si>
  <si>
    <t>https://docs.google.com/spreadsheets/d/1KbY2iwa-Pzo8nGWw3ondeeoTjnMVTs3MG-5aoamcFv4/edit#gid=2110637416</t>
  </si>
  <si>
    <t>Non Fiscal Performance Index</t>
  </si>
  <si>
    <t>Unemployment Rate</t>
  </si>
  <si>
    <t>02B012018</t>
  </si>
  <si>
    <t>Employment and Skill Development</t>
  </si>
  <si>
    <t>Labour Force Participation Rate</t>
  </si>
  <si>
    <t>02B022018</t>
  </si>
  <si>
    <t>https://docs.google.com/spreadsheets/d/1KbY2iwa-Pzo8nGWw3ondeeoTjnMVTs3MG-5aoamcFv4/edit#gid=1956892738</t>
  </si>
  <si>
    <t>GSDP Growth Rates</t>
  </si>
  <si>
    <t>02B032019</t>
  </si>
  <si>
    <t>https://docs.google.com/spreadsheets/d/1KbY2iwa-Pzo8nGWw3ondeeoTjnMVTs3MG-5aoamcFv4/edit#gid=843110253</t>
  </si>
  <si>
    <t>GSDP Per capita</t>
  </si>
  <si>
    <t>02B042019</t>
  </si>
  <si>
    <t>https://docs.google.com/spreadsheets/d/1KbY2iwa-Pzo8nGWw3ondeeoTjnMVTs3MG-5aoamcFv4/edit#gid=1533121068</t>
  </si>
  <si>
    <t>Consumer Price Inflation</t>
  </si>
  <si>
    <t>02B052018</t>
  </si>
  <si>
    <t>https://docs.google.com/spreadsheets/d/1KbY2iwa-Pzo8nGWw3ondeeoTjnMVTs3MG-5aoamcFv4/edit#gid=1309386081</t>
  </si>
  <si>
    <t>Poverty Rate</t>
  </si>
  <si>
    <t>02B062018</t>
  </si>
  <si>
    <t>https://docs.google.com/spreadsheets/d/1KbY2iwa-Pzo8nGWw3ondeeoTjnMVTs3MG-5aoamcFv4/edit#gid=2100713175</t>
  </si>
  <si>
    <t>Poverty Gap Index</t>
  </si>
  <si>
    <t>02B072017</t>
  </si>
  <si>
    <t>https://docs.google.com/spreadsheets/d/1KbY2iwa-Pzo8nGWw3ondeeoTjnMVTs3MG-5aoamcFv4/edit#gid=301445341</t>
  </si>
  <si>
    <t>Health</t>
  </si>
  <si>
    <t xml:space="preserve">Health System Performance  </t>
  </si>
  <si>
    <t>Body Mass Index (BMI) is below normal</t>
  </si>
  <si>
    <t>03A012018</t>
  </si>
  <si>
    <t>https://docs.google.com/spreadsheets/d/1EX53hB4zF5bSEvfbuY8ZQmyRl8f5LFGCzbuMHgjpuMo/edit#gid=585469981</t>
  </si>
  <si>
    <t>Overweight and obesity in adults</t>
  </si>
  <si>
    <t>03A022018</t>
  </si>
  <si>
    <t>https://docs.google.com/spreadsheets/d/1EX53hB4zF5bSEvfbuY8ZQmyRl8f5LFGCzbuMHgjpuMo/edit#gid=1188254205</t>
  </si>
  <si>
    <t>Proportion of people living with non communicable diseases like Cancer, Diabetes and other cardivascular diseases</t>
  </si>
  <si>
    <t>03A032018</t>
  </si>
  <si>
    <t>https://docs.google.com/spreadsheets/d/1EX53hB4zF5bSEvfbuY8ZQmyRl8f5LFGCzbuMHgjpuMo/edit#gid=1619817255</t>
  </si>
  <si>
    <t>Proportion of people suffering from mental health disorders</t>
  </si>
  <si>
    <t>03A042018</t>
  </si>
  <si>
    <t>https://docs.google.com/spreadsheets/d/1EX53hB4zF5bSEvfbuY8ZQmyRl8f5LFGCzbuMHgjpuMo/edit#gid=1487842899</t>
  </si>
  <si>
    <t>Raised blood pressure among adults</t>
  </si>
  <si>
    <t>03A052018</t>
  </si>
  <si>
    <t>https://docs.google.com/spreadsheets/d/1EX53hB4zF5bSEvfbuY8ZQmyRl8f5LFGCzbuMHgjpuMo/edit#gid=738872864</t>
  </si>
  <si>
    <t>Anaemia prevalence in children</t>
  </si>
  <si>
    <t>03A062018</t>
  </si>
  <si>
    <t>https://docs.google.com/spreadsheets/d/1EX53hB4zF5bSEvfbuY8ZQmyRl8f5LFGCzbuMHgjpuMo/edit#gid=499053780</t>
  </si>
  <si>
    <t>Anaemia prevalence in women of reproductive age</t>
  </si>
  <si>
    <t>03A072018</t>
  </si>
  <si>
    <t>https://docs.google.com/spreadsheets/d/1EX53hB4zF5bSEvfbuY8ZQmyRl8f5LFGCzbuMHgjpuMo/edit#gid=1586418584</t>
  </si>
  <si>
    <t>Inclusive Development</t>
  </si>
  <si>
    <t>Proportion of Low Birth Weight (LBW) among newborns</t>
  </si>
  <si>
    <t>03A082018</t>
  </si>
  <si>
    <t>https://docs.google.com/spreadsheets/d/1EX53hB4zF5bSEvfbuY8ZQmyRl8f5LFGCzbuMHgjpuMo/edit#gid=1657420248</t>
  </si>
  <si>
    <t>Sex Ratio at Birth (SRB)</t>
  </si>
  <si>
    <t>03A092018</t>
  </si>
  <si>
    <t>https://docs.google.com/spreadsheets/d/1EX53hB4zF5bSEvfbuY8ZQmyRl8f5LFGCzbuMHgjpuMo/edit#gid=1894557272</t>
  </si>
  <si>
    <t>Total Fertility Rate (TFR)</t>
  </si>
  <si>
    <t>03A102018</t>
  </si>
  <si>
    <t>https://docs.google.com/spreadsheets/d/1EX53hB4zF5bSEvfbuY8ZQmyRl8f5LFGCzbuMHgjpuMo/edit#gid=2123915502</t>
  </si>
  <si>
    <t>HIV incidence rate</t>
  </si>
  <si>
    <t>03A112018</t>
  </si>
  <si>
    <t>https://docs.google.com/spreadsheets/d/1EX53hB4zF5bSEvfbuY8ZQmyRl8f5LFGCzbuMHgjpuMo/edit#gid=1036489729</t>
  </si>
  <si>
    <t>TB incidence rate</t>
  </si>
  <si>
    <t>03A122018</t>
  </si>
  <si>
    <t>https://docs.google.com/spreadsheets/d/1EX53hB4zF5bSEvfbuY8ZQmyRl8f5LFGCzbuMHgjpuMo/edit#gid=1926299432</t>
  </si>
  <si>
    <t>Malaria incidence rate</t>
  </si>
  <si>
    <t>03A132018</t>
  </si>
  <si>
    <t>https://docs.google.com/spreadsheets/d/1EX53hB4zF5bSEvfbuY8ZQmyRl8f5LFGCzbuMHgjpuMo/edit#gid=1311391544</t>
  </si>
  <si>
    <t>Cancer incidence, by type of cancer</t>
  </si>
  <si>
    <t>03A142018</t>
  </si>
  <si>
    <t>https://docs.google.com/spreadsheets/d/1EX53hB4zF5bSEvfbuY8ZQmyRl8f5LFGCzbuMHgjpuMo/edit#gid=677778206</t>
  </si>
  <si>
    <t xml:space="preserve">Adult mortality rate between 15 and 60 years of age
</t>
  </si>
  <si>
    <t>03A152018</t>
  </si>
  <si>
    <t>https://docs.google.com/spreadsheets/d/1EX53hB4zF5bSEvfbuY8ZQmyRl8f5LFGCzbuMHgjpuMo/edit#gid=2055842988</t>
  </si>
  <si>
    <t>Neonatal mortality rate</t>
  </si>
  <si>
    <t>03A162018</t>
  </si>
  <si>
    <t>https://docs.google.com/spreadsheets/d/1EX53hB4zF5bSEvfbuY8ZQmyRl8f5LFGCzbuMHgjpuMo/edit#gid=1567663798</t>
  </si>
  <si>
    <t xml:space="preserve">Under-five mortality rate
</t>
  </si>
  <si>
    <t>03A172018</t>
  </si>
  <si>
    <t>https://docs.google.com/spreadsheets/d/1EX53hB4zF5bSEvfbuY8ZQmyRl8f5LFGCzbuMHgjpuMo/edit#gid=1902546559</t>
  </si>
  <si>
    <t>Maternal mortality ratio</t>
  </si>
  <si>
    <t>03A182018</t>
  </si>
  <si>
    <t>https://docs.google.com/spreadsheets/d/1EX53hB4zF5bSEvfbuY8ZQmyRl8f5LFGCzbuMHgjpuMo/edit#gid=2008668322</t>
  </si>
  <si>
    <t xml:space="preserve">TB mortality rate
</t>
  </si>
  <si>
    <t>03A192018</t>
  </si>
  <si>
    <t>https://docs.google.com/spreadsheets/d/1EX53hB4zF5bSEvfbuY8ZQmyRl8f5LFGCzbuMHgjpuMo/edit#gid=1713462031</t>
  </si>
  <si>
    <t>AIDS-related mortality rate</t>
  </si>
  <si>
    <t>03A202018</t>
  </si>
  <si>
    <t>https://docs.google.com/spreadsheets/d/1EX53hB4zF5bSEvfbuY8ZQmyRl8f5LFGCzbuMHgjpuMo/edit#gid=1621863846</t>
  </si>
  <si>
    <t>Mortality from cardiovascular diseases, cancer, diabetes or chronic respiratory diseases</t>
  </si>
  <si>
    <t>03A212018</t>
  </si>
  <si>
    <t>https://docs.google.com/spreadsheets/d/1EX53hB4zF5bSEvfbuY8ZQmyRl8f5LFGCzbuMHgjpuMo/edit#gid=250290051</t>
  </si>
  <si>
    <t xml:space="preserve">Health Systems and Infrastructure </t>
  </si>
  <si>
    <t>Proportion of functional PHCs and CHCs as against required norm</t>
  </si>
  <si>
    <t>03B012018</t>
  </si>
  <si>
    <t>https://docs.google.com/spreadsheets/d/1EX53hB4zF5bSEvfbuY8ZQmyRl8f5LFGCzbuMHgjpuMo/edit#gid=2053383672</t>
  </si>
  <si>
    <t>Hospital bed density</t>
  </si>
  <si>
    <t>03B022018</t>
  </si>
  <si>
    <t>https://docs.google.com/spreadsheets/d/1EX53hB4zF5bSEvfbuY8ZQmyRl8f5LFGCzbuMHgjpuMo/edit#gid=62940913</t>
  </si>
  <si>
    <t>Accessibility to sub divisional and district hospitals</t>
  </si>
  <si>
    <t>03B032018</t>
  </si>
  <si>
    <t>https://docs.google.com/spreadsheets/d/1EX53hB4zF5bSEvfbuY8ZQmyRl8f5LFGCzbuMHgjpuMo/edit#gid=1143096832</t>
  </si>
  <si>
    <t>Accessibility to Primary Health Care (PHC) and Community Health Centres (CHCs)</t>
  </si>
  <si>
    <t>03B042018</t>
  </si>
  <si>
    <t>https://docs.google.com/spreadsheets/d/1EX53hB4zF5bSEvfbuY8ZQmyRl8f5LFGCzbuMHgjpuMo/edit#gid=1064161436</t>
  </si>
  <si>
    <t>Births attended by skilled health personnel (% out of total births)</t>
  </si>
  <si>
    <t>03B052018</t>
  </si>
  <si>
    <t>https://docs.google.com/spreadsheets/d/1EX53hB4zF5bSEvfbuY8ZQmyRl8f5LFGCzbuMHgjpuMo/edit#gid=2072948188</t>
  </si>
  <si>
    <t>Immunization coverage rate by vaccine for each vaccine in the national schedule</t>
  </si>
  <si>
    <t>03B062018</t>
  </si>
  <si>
    <t>https://docs.google.com/spreadsheets/d/1EX53hB4zF5bSEvfbuY8ZQmyRl8f5LFGCzbuMHgjpuMo/edit#gid=176501530</t>
  </si>
  <si>
    <t>Per Capita Expenditure on Health by State Government</t>
  </si>
  <si>
    <t>03B072018</t>
  </si>
  <si>
    <t>https://docs.google.com/spreadsheets/d/1EX53hB4zF5bSEvfbuY8ZQmyRl8f5LFGCzbuMHgjpuMo/edit#gid=532737600</t>
  </si>
  <si>
    <t>Public Health Expenditure as Percentage to GSDP</t>
  </si>
  <si>
    <t>03B082018</t>
  </si>
  <si>
    <t>https://docs.google.com/spreadsheets/d/1EX53hB4zF5bSEvfbuY8ZQmyRl8f5LFGCzbuMHgjpuMo/edit#gid=402886890</t>
  </si>
  <si>
    <t>Utilization Ratio of National Health Mission Fund</t>
  </si>
  <si>
    <t>03B092018</t>
  </si>
  <si>
    <t>https://docs.google.com/spreadsheets/d/1EX53hB4zF5bSEvfbuY8ZQmyRl8f5LFGCzbuMHgjpuMo/edit#gid=660401645</t>
  </si>
  <si>
    <t>Average Medical expenditure on account of hospitalization per case</t>
  </si>
  <si>
    <t>03B102018</t>
  </si>
  <si>
    <t>https://docs.google.com/spreadsheets/d/1EX53hB4zF5bSEvfbuY8ZQmyRl8f5LFGCzbuMHgjpuMo/edit#gid=1247930274</t>
  </si>
  <si>
    <t>Availability of Doctors &amp; Paramedical Staff at PHCs, CHCs (per capita)</t>
  </si>
  <si>
    <t>03B112018</t>
  </si>
  <si>
    <t>https://docs.google.com/spreadsheets/d/1EX53hB4zF5bSEvfbuY8ZQmyRl8f5LFGCzbuMHgjpuMo/edit#gid=440228803</t>
  </si>
  <si>
    <t>Availability of Doctors &amp; Paramedical Staff at Sub divisional and district hospitals (per capita)</t>
  </si>
  <si>
    <t>03B122018</t>
  </si>
  <si>
    <t>https://docs.google.com/spreadsheets/d/1EX53hB4zF5bSEvfbuY8ZQmyRl8f5LFGCzbuMHgjpuMo/edit#gid=626154514</t>
  </si>
  <si>
    <t>03B132018</t>
  </si>
  <si>
    <t>https://docs.google.com/spreadsheets/d/1EX53hB4zF5bSEvfbuY8ZQmyRl8f5LFGCzbuMHgjpuMo/edit#gid=2076220181</t>
  </si>
  <si>
    <t>Rural poverty rate</t>
  </si>
  <si>
    <t>04A012018</t>
  </si>
  <si>
    <t>https://docs.google.com/spreadsheets/d/1fvGazxBFaTbTxOXj1Ieuz1iq_vTCRpYVHT0LQfxAIVA/edit#gid=0</t>
  </si>
  <si>
    <t>Proportion of budget allocated to social welfare</t>
  </si>
  <si>
    <t>04A022018</t>
  </si>
  <si>
    <t>https://docs.google.com/spreadsheets/d/1fvGazxBFaTbTxOXj1Ieuz1iq_vTCRpYVHT0LQfxAIVA/edit#gid=1261607015</t>
  </si>
  <si>
    <t>Proportion of women having anaemia</t>
  </si>
  <si>
    <t>04A032018</t>
  </si>
  <si>
    <t>https://docs.google.com/spreadsheets/d/1fvGazxBFaTbTxOXj1Ieuz1iq_vTCRpYVHT0LQfxAIVA/edit#gid=305257874</t>
  </si>
  <si>
    <t>Proportion of landless labourers in areas</t>
  </si>
  <si>
    <t>04A042018</t>
  </si>
  <si>
    <t>https://docs.google.com/spreadsheets/d/1fvGazxBFaTbTxOXj1Ieuz1iq_vTCRpYVHT0LQfxAIVA/edit#gid=1615836273</t>
  </si>
  <si>
    <t>Sex Ratio at birth</t>
  </si>
  <si>
    <t>04A052018</t>
  </si>
  <si>
    <t>https://docs.google.com/spreadsheets/d/1fvGazxBFaTbTxOXj1Ieuz1iq_vTCRpYVHT0LQfxAIVA/edit#gid=1431923533</t>
  </si>
  <si>
    <t>Crimes against SCs, STs and OBCs</t>
  </si>
  <si>
    <t>04A062018</t>
  </si>
  <si>
    <t>https://docs.google.com/spreadsheets/d/1fvGazxBFaTbTxOXj1Ieuz1iq_vTCRpYVHT0LQfxAIVA/edit#gid=1226909431</t>
  </si>
  <si>
    <t>Crime rate against women</t>
  </si>
  <si>
    <t>04A072018</t>
  </si>
  <si>
    <t>https://docs.google.com/spreadsheets/d/1fvGazxBFaTbTxOXj1Ieuz1iq_vTCRpYVHT0LQfxAIVA/edit#gid=1609415046</t>
  </si>
  <si>
    <t>Proportion of minorities under BPL</t>
  </si>
  <si>
    <t>04A082018</t>
  </si>
  <si>
    <t>https://docs.google.com/spreadsheets/d/1fvGazxBFaTbTxOXj1Ieuz1iq_vTCRpYVHT0LQfxAIVA/edit#gid=1972918725</t>
  </si>
  <si>
    <t>Structural Inclusivity</t>
  </si>
  <si>
    <t>Connectivity Index</t>
  </si>
  <si>
    <t>04B012018</t>
  </si>
  <si>
    <t>https://docs.google.com/spreadsheets/d/1fvGazxBFaTbTxOXj1Ieuz1iq_vTCRpYVHT0LQfxAIVA/edit#gid=760664077</t>
  </si>
  <si>
    <t>Infrastructure</t>
  </si>
  <si>
    <t>Average hours of electricity received by households</t>
  </si>
  <si>
    <t>04B022018</t>
  </si>
  <si>
    <t>https://docs.google.com/spreadsheets/d/1fvGazxBFaTbTxOXj1Ieuz1iq_vTCRpYVHT0LQfxAIVA/edit#gid=1196056126</t>
  </si>
  <si>
    <t>Proportion of rural households with water connection</t>
  </si>
  <si>
    <t>04B032018</t>
  </si>
  <si>
    <t>https://docs.google.com/spreadsheets/d/1fvGazxBFaTbTxOXj1Ieuz1iq_vTCRpYVHT0LQfxAIVA/edit#gid=1061627306</t>
  </si>
  <si>
    <t>Enrollment under Ujjwala Scheme</t>
  </si>
  <si>
    <t>04B042018</t>
  </si>
  <si>
    <t>https://docs.google.com/spreadsheets/d/1fvGazxBFaTbTxOXj1Ieuz1iq_vTCRpYVHT0LQfxAIVA/edit#gid=1267603251</t>
  </si>
  <si>
    <t>Proportion of mobile internet
users</t>
  </si>
  <si>
    <t>04B052018</t>
  </si>
  <si>
    <t>https://docs.google.com/spreadsheets/d/1fvGazxBFaTbTxOXj1Ieuz1iq_vTCRpYVHT0LQfxAIVA/edit#gid=1558093310</t>
  </si>
  <si>
    <t>No. of police officers per
100000 people</t>
  </si>
  <si>
    <t>04B062018</t>
  </si>
  <si>
    <t>https://docs.google.com/spreadsheets/d/1fvGazxBFaTbTxOXj1Ieuz1iq_vTCRpYVHT0LQfxAIVA/edit#gid=261237297</t>
  </si>
  <si>
    <t>Law and Order</t>
  </si>
  <si>
    <t>Proportion of pucca houses</t>
  </si>
  <si>
    <t>04B072018</t>
  </si>
  <si>
    <t>https://docs.google.com/spreadsheets/d/1fvGazxBFaTbTxOXj1Ieuz1iq_vTCRpYVHT0LQfxAIVA/edit#gid=1300985148</t>
  </si>
  <si>
    <t>Budget allocated to Health &amp; Education</t>
  </si>
  <si>
    <t>04B082018</t>
  </si>
  <si>
    <t>https://docs.google.com/spreadsheets/d/1fvGazxBFaTbTxOXj1Ieuz1iq_vTCRpYVHT0LQfxAIVA/edit#gid=1803359313</t>
  </si>
  <si>
    <t>No. of public toilets per 1000 people</t>
  </si>
  <si>
    <t>04B092018</t>
  </si>
  <si>
    <t>https://docs.google.com/spreadsheets/d/1fvGazxBFaTbTxOXj1Ieuz1iq_vTCRpYVHT0LQfxAIVA/edit#gid=996258362</t>
  </si>
  <si>
    <t>Vaccination coverage in rural areas</t>
  </si>
  <si>
    <t>04B102018</t>
  </si>
  <si>
    <t>https://docs.google.com/spreadsheets/d/1fvGazxBFaTbTxOXj1Ieuz1iq_vTCRpYVHT0LQfxAIVA/edit#gid=1381713923</t>
  </si>
  <si>
    <t>Proportion of rural households having access to drinking water</t>
  </si>
  <si>
    <t>04B112018</t>
  </si>
  <si>
    <t>https://docs.google.com/spreadsheets/d/1fvGazxBFaTbTxOXj1Ieuz1iq_vTCRpYVHT0LQfxAIVA/edit#gid=1414982778</t>
  </si>
  <si>
    <t>Financial Inclusivity</t>
  </si>
  <si>
    <t>Net income GINI</t>
  </si>
  <si>
    <t>04C012018</t>
  </si>
  <si>
    <t>https://docs.google.com/spreadsheets/d/1fvGazxBFaTbTxOXj1Ieuz1iq_vTCRpYVHT0LQfxAIVA/edit#gid=368010535</t>
  </si>
  <si>
    <t>Savings per capita</t>
  </si>
  <si>
    <t>04C022018</t>
  </si>
  <si>
    <t>https://docs.google.com/spreadsheets/d/1fvGazxBFaTbTxOXj1Ieuz1iq_vTCRpYVHT0LQfxAIVA/edit#gid=78185610</t>
  </si>
  <si>
    <t>Proportion of people having Health insurance cover</t>
  </si>
  <si>
    <t>04C032018</t>
  </si>
  <si>
    <t>https://docs.google.com/spreadsheets/d/1fvGazxBFaTbTxOXj1Ieuz1iq_vTCRpYVHT0LQfxAIVA/edit#gid=54101284</t>
  </si>
  <si>
    <t>Proportion of farmers having Kisan Credit Card</t>
  </si>
  <si>
    <t>04C042018</t>
  </si>
  <si>
    <t>https://docs.google.com/spreadsheets/d/1fvGazxBFaTbTxOXj1Ieuz1iq_vTCRpYVHT0LQfxAIVA/edit#gid=1040624242</t>
  </si>
  <si>
    <t>No. of bank branches per lakh population</t>
  </si>
  <si>
    <t>04C052018</t>
  </si>
  <si>
    <t>https://docs.google.com/spreadsheets/d/1fvGazxBFaTbTxOXj1Ieuz1iq_vTCRpYVHT0LQfxAIVA/edit#gid=529305925</t>
  </si>
  <si>
    <t>Proportion of BPL people having Jan Dhan accounts</t>
  </si>
  <si>
    <t>04C062018</t>
  </si>
  <si>
    <t>https://docs.google.com/spreadsheets/d/1fvGazxBFaTbTxOXj1Ieuz1iq_vTCRpYVHT0LQfxAIVA/edit#gid=332614756</t>
  </si>
  <si>
    <t>Occupational Inclusivity</t>
  </si>
  <si>
    <t>04D012018</t>
  </si>
  <si>
    <t>https://docs.google.com/spreadsheets/d/1fvGazxBFaTbTxOXj1Ieuz1iq_vTCRpYVHT0LQfxAIVA/edit#gid=532207399</t>
  </si>
  <si>
    <t>Proportion of formal sector</t>
  </si>
  <si>
    <t>04D022018</t>
  </si>
  <si>
    <t>https://docs.google.com/spreadsheets/d/1fvGazxBFaTbTxOXj1Ieuz1iq_vTCRpYVHT0LQfxAIVA/edit#gid=1139784415</t>
  </si>
  <si>
    <t>Proportion of Mudra loans availed</t>
  </si>
  <si>
    <t>04D032018</t>
  </si>
  <si>
    <t>https://docs.google.com/spreadsheets/d/1fvGazxBFaTbTxOXj1Ieuz1iq_vTCRpYVHT0LQfxAIVA/edit#gid=867496063</t>
  </si>
  <si>
    <t>Proportion of eligible SCs, STs and OBCs enrolled for secondary education</t>
  </si>
  <si>
    <t>04D042018</t>
  </si>
  <si>
    <t>https://docs.google.com/spreadsheets/d/1fvGazxBFaTbTxOXj1Ieuz1iq_vTCRpYVHT0LQfxAIVA/edit#gid=1971807242</t>
  </si>
  <si>
    <t>Proportion of eligible minority people enrolled for secondary education</t>
  </si>
  <si>
    <t>04D052018</t>
  </si>
  <si>
    <t>https://docs.google.com/spreadsheets/d/1fvGazxBFaTbTxOXj1Ieuz1iq_vTCRpYVHT0LQfxAIVA/edit#gid=705588024</t>
  </si>
  <si>
    <t>Female Labour Force Participation Rate</t>
  </si>
  <si>
    <t>04D062018</t>
  </si>
  <si>
    <t>https://docs.google.com/spreadsheets/d/1fvGazxBFaTbTxOXj1Ieuz1iq_vTCRpYVHT0LQfxAIVA/edit#gid=402467472</t>
  </si>
  <si>
    <t>Gender pay gap</t>
  </si>
  <si>
    <t>04D072018</t>
  </si>
  <si>
    <t>https://docs.google.com/spreadsheets/d/1fvGazxBFaTbTxOXj1Ieuz1iq_vTCRpYVHT0LQfxAIVA/edit#gid=216687617</t>
  </si>
  <si>
    <t>Amount disbursed under Stand Up India as a % of the total eligible population</t>
  </si>
  <si>
    <t>04D082018</t>
  </si>
  <si>
    <t>https://docs.google.com/spreadsheets/d/1fvGazxBFaTbTxOXj1Ieuz1iq_vTCRpYVHT0LQfxAIVA/edit#gid=281776454</t>
  </si>
  <si>
    <t>Proportion of child labour</t>
  </si>
  <si>
    <t>04D092018</t>
  </si>
  <si>
    <t>https://docs.google.com/spreadsheets/d/1fvGazxBFaTbTxOXj1Ieuz1iq_vTCRpYVHT0LQfxAIVA/edit#gid=728928110</t>
  </si>
  <si>
    <t>Law &amp; Order</t>
  </si>
  <si>
    <t xml:space="preserve">Crime </t>
  </si>
  <si>
    <t>Cases of Murder</t>
  </si>
  <si>
    <t>05A012018</t>
  </si>
  <si>
    <t>https://docs.google.com/spreadsheets/d/1mD9oAD5ypjkO_Node8gbwCidseTKuKf5IOX8XbeIpJA/edit#gid=1702671181</t>
  </si>
  <si>
    <t>Cases of Kidnapping and Abduction</t>
  </si>
  <si>
    <t>05A022018</t>
  </si>
  <si>
    <t>https://docs.google.com/spreadsheets/d/1mD9oAD5ypjkO_Node8gbwCidseTKuKf5IOX8XbeIpJA/edit#gid=1632720480</t>
  </si>
  <si>
    <t>Cases of HumanTrafficking</t>
  </si>
  <si>
    <t>05A032018</t>
  </si>
  <si>
    <t>https://docs.google.com/spreadsheets/d/1mD9oAD5ypjkO_Node8gbwCidseTKuKf5IOX8XbeIpJA/edit#gid=1638156927</t>
  </si>
  <si>
    <t xml:space="preserve">No.of cases of  riots </t>
  </si>
  <si>
    <t>05A042018</t>
  </si>
  <si>
    <t>https://docs.google.com/spreadsheets/d/1mD9oAD5ypjkO_Node8gbwCidseTKuKf5IOX8XbeIpJA/edit#gid=725869055</t>
  </si>
  <si>
    <t>Arson</t>
  </si>
  <si>
    <t>05A052018</t>
  </si>
  <si>
    <t>https://docs.google.com/spreadsheets/d/1mD9oAD5ypjkO_Node8gbwCidseTKuKf5IOX8XbeIpJA/edit#gid=1343228583</t>
  </si>
  <si>
    <t>Crime Cases reported by Naxalites/LWEs, Terrorism &amp; North Eastern insurgents</t>
  </si>
  <si>
    <t>05A062018</t>
  </si>
  <si>
    <t>https://docs.google.com/spreadsheets/d/1mD9oAD5ypjkO_Node8gbwCidseTKuKf5IOX8XbeIpJA/edit#gid=1682814827</t>
  </si>
  <si>
    <t>Crime related to environment</t>
  </si>
  <si>
    <t>05A072018</t>
  </si>
  <si>
    <t>https://docs.google.com/spreadsheets/d/1mD9oAD5ypjkO_Node8gbwCidseTKuKf5IOX8XbeIpJA/edit#gid=1166522683</t>
  </si>
  <si>
    <t>Cases of Cyber crimes</t>
  </si>
  <si>
    <t>05A082018</t>
  </si>
  <si>
    <t>https://docs.google.com/spreadsheets/d/1mD9oAD5ypjkO_Node8gbwCidseTKuKf5IOX8XbeIpJA/edit#gid=2086846039</t>
  </si>
  <si>
    <t>Cases of theft</t>
  </si>
  <si>
    <t>05A092018</t>
  </si>
  <si>
    <t>https://docs.google.com/spreadsheets/d/1mD9oAD5ypjkO_Node8gbwCidseTKuKf5IOX8XbeIpJA/edit#gid=1510004605</t>
  </si>
  <si>
    <t>Economic Offences</t>
  </si>
  <si>
    <t>05A102018</t>
  </si>
  <si>
    <t>https://docs.google.com/spreadsheets/d/1mD9oAD5ypjkO_Node8gbwCidseTKuKf5IOX8XbeIpJA/edit#gid=1460426924</t>
  </si>
  <si>
    <t>Cases of Corruption(Prevention of Corruption Act &amp; Related Sections of IPC Cases )</t>
  </si>
  <si>
    <t>05A112018</t>
  </si>
  <si>
    <t>https://docs.google.com/spreadsheets/d/1mD9oAD5ypjkO_Node8gbwCidseTKuKf5IOX8XbeIpJA/edit#gid=1772441955</t>
  </si>
  <si>
    <t>Narcotics and Drug abuse cases</t>
  </si>
  <si>
    <t>05A122018</t>
  </si>
  <si>
    <t>https://docs.google.com/spreadsheets/d/1mD9oAD5ypjkO_Node8gbwCidseTKuKf5IOX8XbeIpJA/edit#gid=802807253</t>
  </si>
  <si>
    <t>Cases aganist women</t>
  </si>
  <si>
    <t>05A132018</t>
  </si>
  <si>
    <t>https://docs.google.com/spreadsheets/d/1mD9oAD5ypjkO_Node8gbwCidseTKuKf5IOX8XbeIpJA/edit#gid=2129432374</t>
  </si>
  <si>
    <t>Crime against SC&amp;ST</t>
  </si>
  <si>
    <t>05A142018</t>
  </si>
  <si>
    <t>https://docs.google.com/spreadsheets/d/1mD9oAD5ypjkO_Node8gbwCidseTKuKf5IOX8XbeIpJA/edit#gid=510792867</t>
  </si>
  <si>
    <t>Cases aginst Children</t>
  </si>
  <si>
    <t>05A152018</t>
  </si>
  <si>
    <t>https://docs.google.com/spreadsheets/d/1mD9oAD5ypjkO_Node8gbwCidseTKuKf5IOX8XbeIpJA/edit#gid=817108234</t>
  </si>
  <si>
    <t>Crimes against senior citizens(60 and above)</t>
  </si>
  <si>
    <t>05A162018</t>
  </si>
  <si>
    <t>https://docs.google.com/spreadsheets/d/1mD9oAD5ypjkO_Node8gbwCidseTKuKf5IOX8XbeIpJA/edit#gid=1439392646</t>
  </si>
  <si>
    <t>Dowry Deaths</t>
  </si>
  <si>
    <t>05A172018</t>
  </si>
  <si>
    <t>https://docs.google.com/spreadsheets/d/1mD9oAD5ypjkO_Node8gbwCidseTKuKf5IOX8XbeIpJA/edit#gid=830990793</t>
  </si>
  <si>
    <t>Policing system</t>
  </si>
  <si>
    <t>Vacancy in Police Force</t>
  </si>
  <si>
    <t>05B012019</t>
  </si>
  <si>
    <t>https://docs.google.com/spreadsheets/d/1mD9oAD5ypjkO_Node8gbwCidseTKuKf5IOX8XbeIpJA/edit#gid=939138837</t>
  </si>
  <si>
    <t>Money spent per police</t>
  </si>
  <si>
    <t>05B022019</t>
  </si>
  <si>
    <t>https://docs.google.com/spreadsheets/d/1mD9oAD5ypjkO_Node8gbwCidseTKuKf5IOX8XbeIpJA/edit#gid=1007211301</t>
  </si>
  <si>
    <t>Women in Police Force</t>
  </si>
  <si>
    <t>05B032019</t>
  </si>
  <si>
    <t>https://docs.google.com/spreadsheets/d/1mD9oAD5ypjkO_Node8gbwCidseTKuKf5IOX8XbeIpJA/edit#gid=274932945</t>
  </si>
  <si>
    <t>SC/ST officers to actual reserve ratio</t>
  </si>
  <si>
    <t>05B042019</t>
  </si>
  <si>
    <t>https://docs.google.com/spreadsheets/d/1mD9oAD5ypjkO_Node8gbwCidseTKuKf5IOX8XbeIpJA/edit#gid=1080286504</t>
  </si>
  <si>
    <t>Number of computers per police station</t>
  </si>
  <si>
    <t>05B052019</t>
  </si>
  <si>
    <t>https://docs.google.com/spreadsheets/d/1mD9oAD5ypjkO_Node8gbwCidseTKuKf5IOX8XbeIpJA/edit#gid=1918603121</t>
  </si>
  <si>
    <t>Population Per Police Person (PPP)</t>
  </si>
  <si>
    <t>05B062019</t>
  </si>
  <si>
    <t>https://docs.google.com/spreadsheets/d/1mD9oAD5ypjkO_Node8gbwCidseTKuKf5IOX8XbeIpJA/edit#gid=1552287810</t>
  </si>
  <si>
    <t>Custodial Deaths</t>
  </si>
  <si>
    <t>05B072018</t>
  </si>
  <si>
    <t>https://docs.google.com/spreadsheets/d/1mD9oAD5ypjkO_Node8gbwCidseTKuKf5IOX8XbeIpJA/edit#gid=1786311971</t>
  </si>
  <si>
    <t>Prison System</t>
  </si>
  <si>
    <t>Prison Occupancy</t>
  </si>
  <si>
    <t>05C012018</t>
  </si>
  <si>
    <t>https://docs.google.com/spreadsheets/d/1mD9oAD5ypjkO_Node8gbwCidseTKuKf5IOX8XbeIpJA/edit#gid=1061975665</t>
  </si>
  <si>
    <t>Inmates per prison officer</t>
  </si>
  <si>
    <t>05C022018</t>
  </si>
  <si>
    <t>https://docs.google.com/spreadsheets/d/1mD9oAD5ypjkO_Node8gbwCidseTKuKf5IOX8XbeIpJA/edit#gid=643013167</t>
  </si>
  <si>
    <t>% of Undertrial Prisoners</t>
  </si>
  <si>
    <t>05C032018</t>
  </si>
  <si>
    <t>https://docs.google.com/spreadsheets/d/1mD9oAD5ypjkO_Node8gbwCidseTKuKf5IOX8XbeIpJA/edit#gid=624672737</t>
  </si>
  <si>
    <t>Money spent per each inmate</t>
  </si>
  <si>
    <t>05C042018</t>
  </si>
  <si>
    <t>https://docs.google.com/spreadsheets/d/1mD9oAD5ypjkO_Node8gbwCidseTKuKf5IOX8XbeIpJA/edit#gid=1269173102</t>
  </si>
  <si>
    <t>Judiciary &amp; Legal Aid</t>
  </si>
  <si>
    <t>Vacancy of high court  judges</t>
  </si>
  <si>
    <t>05D012018</t>
  </si>
  <si>
    <t>https://docs.google.com/spreadsheets/d/1mD9oAD5ypjkO_Node8gbwCidseTKuKf5IOX8XbeIpJA/edit#gid=775010673</t>
  </si>
  <si>
    <t>Population per high court  judges</t>
  </si>
  <si>
    <t>05D022018</t>
  </si>
  <si>
    <t>https://docs.google.com/spreadsheets/d/1mD9oAD5ypjkO_Node8gbwCidseTKuKf5IOX8XbeIpJA/edit#gid=1301089301</t>
  </si>
  <si>
    <t>PLVs per lakh population</t>
  </si>
  <si>
    <t>05D032018</t>
  </si>
  <si>
    <t>https://docs.google.com/spreadsheets/d/1mD9oAD5ypjkO_Node8gbwCidseTKuKf5IOX8XbeIpJA/edit#gid=2141675622</t>
  </si>
  <si>
    <t>Per capita spend on judiciary</t>
  </si>
  <si>
    <t>05D042018</t>
  </si>
  <si>
    <t>https://docs.google.com/spreadsheets/d/1mD9oAD5ypjkO_Node8gbwCidseTKuKf5IOX8XbeIpJA/edit#gid=487913219</t>
  </si>
  <si>
    <t>NALSA funds utilised</t>
  </si>
  <si>
    <t>05D052018</t>
  </si>
  <si>
    <t>https://docs.google.com/spreadsheets/d/1mD9oAD5ypjkO_Node8gbwCidseTKuKf5IOX8XbeIpJA/edit#gid=117875761</t>
  </si>
  <si>
    <t>Cases pending in Sub-ordinate courts</t>
  </si>
  <si>
    <t>05D062018</t>
  </si>
  <si>
    <t>https://docs.google.com/spreadsheets/d/1mD9oAD5ypjkO_Node8gbwCidseTKuKf5IOX8XbeIpJA/edit#gid=1416175856</t>
  </si>
  <si>
    <t>Proportion of trials completed in less than 3 yrs</t>
  </si>
  <si>
    <t>05D072018</t>
  </si>
  <si>
    <t>https://docs.google.com/spreadsheets/d/1mD9oAD5ypjkO_Node8gbwCidseTKuKf5IOX8XbeIpJA/edit#gid=1900264373</t>
  </si>
  <si>
    <t>PLA cases settled as % of received</t>
  </si>
  <si>
    <t>05D082018</t>
  </si>
  <si>
    <t>https://docs.google.com/spreadsheets/d/1mD9oAD5ypjkO_Node8gbwCidseTKuKf5IOX8XbeIpJA/edit#gid=339328308</t>
  </si>
  <si>
    <t>Business Friendliness</t>
  </si>
  <si>
    <t>Starting a business</t>
  </si>
  <si>
    <t>Problem in acquiring Land for the Factory or Service Unit</t>
  </si>
  <si>
    <t>06A012018</t>
  </si>
  <si>
    <t>https://docs.google.com/spreadsheets/d/1QSvJfuGJT3At0N1fovdWaqfVbMeYbJssoLpI4VPEy20/edit#gid=2010283046</t>
  </si>
  <si>
    <t>Problem related to Labour Laws</t>
  </si>
  <si>
    <t>06A022018</t>
  </si>
  <si>
    <t>https://docs.google.com/spreadsheets/d/1QSvJfuGJT3At0N1fovdWaqfVbMeYbJssoLpI4VPEy20/edit#gid=1611025392</t>
  </si>
  <si>
    <t>BRAP Reform Count for  Enviornment Registration Enablers</t>
  </si>
  <si>
    <t>06A032018</t>
  </si>
  <si>
    <t>https://docs.google.com/spreadsheets/d/1QSvJfuGJT3At0N1fovdWaqfVbMeYbJssoLpI4VPEy20/edit#gid=846425610</t>
  </si>
  <si>
    <t>06A042018</t>
  </si>
  <si>
    <t>https://docs.google.com/spreadsheets/d/1QSvJfuGJT3At0N1fovdWaqfVbMeYbJssoLpI4VPEy20/edit#gid=1878321825</t>
  </si>
  <si>
    <t xml:space="preserve">Problem related to availability of power </t>
  </si>
  <si>
    <t>06A052018</t>
  </si>
  <si>
    <t>https://docs.google.com/spreadsheets/d/1QSvJfuGJT3At0N1fovdWaqfVbMeYbJssoLpI4VPEy20/edit#gid=991954352</t>
  </si>
  <si>
    <t xml:space="preserve">Problem related to availability of water </t>
  </si>
  <si>
    <t>06A062018</t>
  </si>
  <si>
    <t>https://docs.google.com/spreadsheets/d/1QSvJfuGJT3At0N1fovdWaqfVbMeYbJssoLpI4VPEy20/edit#gid=1804187546</t>
  </si>
  <si>
    <t xml:space="preserve">Problem related to sewage facility
</t>
  </si>
  <si>
    <t>06A072018</t>
  </si>
  <si>
    <t>https://docs.google.com/spreadsheets/d/1QSvJfuGJT3At0N1fovdWaqfVbMeYbJssoLpI4VPEy20/edit#gid=1018839321</t>
  </si>
  <si>
    <t>06A082018</t>
  </si>
  <si>
    <t>https://docs.google.com/spreadsheets/d/1QSvJfuGJT3At0N1fovdWaqfVbMeYbJssoLpI4VPEy20/edit#gid=493584095</t>
  </si>
  <si>
    <t>Disbursement Amt in Mudra Yojana</t>
  </si>
  <si>
    <t>06A092018</t>
  </si>
  <si>
    <t>https://docs.google.com/spreadsheets/d/1QSvJfuGJT3At0N1fovdWaqfVbMeYbJssoLpI4VPEy20/edit#gid=2094797347</t>
  </si>
  <si>
    <t>State wise Credit Deposit Ratio of Scheduled Commercial Banks</t>
  </si>
  <si>
    <t>06A102018</t>
  </si>
  <si>
    <t>https://docs.google.com/spreadsheets/d/1QSvJfuGJT3At0N1fovdWaqfVbMeYbJssoLpI4VPEy20/edit#gid=1345354954</t>
  </si>
  <si>
    <t>06A112018</t>
  </si>
  <si>
    <t>https://docs.google.com/spreadsheets/d/1QSvJfuGJT3At0N1fovdWaqfVbMeYbJssoLpI4VPEy20/edit#gid=860688208</t>
  </si>
  <si>
    <t>Operating a Business</t>
  </si>
  <si>
    <t>No.of Tax reforms implemented</t>
  </si>
  <si>
    <t>06B012018</t>
  </si>
  <si>
    <t>https://docs.google.com/spreadsheets/d/1QSvJfuGJT3At0N1fovdWaqfVbMeYbJssoLpI4VPEy20/edit#gid=1254983256</t>
  </si>
  <si>
    <t>The total tax burden as a percentage of GDP</t>
  </si>
  <si>
    <t>06B022018</t>
  </si>
  <si>
    <t>https://docs.google.com/spreadsheets/d/1QSvJfuGJT3At0N1fovdWaqfVbMeYbJssoLpI4VPEy20/edit#gid=809927960</t>
  </si>
  <si>
    <t>Average value added per worker</t>
  </si>
  <si>
    <t>06B032018</t>
  </si>
  <si>
    <t>https://docs.google.com/spreadsheets/d/1QSvJfuGJT3At0N1fovdWaqfVbMeYbJssoLpI4VPEy20/edit#gid=1404805662</t>
  </si>
  <si>
    <t>Labor force participation rate</t>
  </si>
  <si>
    <t>06B042017</t>
  </si>
  <si>
    <t>https://docs.google.com/spreadsheets/d/1QSvJfuGJT3At0N1fovdWaqfVbMeYbJssoLpI4VPEy20/edit#gid=1481413743</t>
  </si>
  <si>
    <t>No. of reforms implemented related to contract enforcement</t>
  </si>
  <si>
    <t>06B052018</t>
  </si>
  <si>
    <t>https://docs.google.com/spreadsheets/d/1QSvJfuGJT3At0N1fovdWaqfVbMeYbJssoLpI4VPEy20/edit#gid=531754221</t>
  </si>
  <si>
    <t>No. of cases resolved(by high courts)</t>
  </si>
  <si>
    <t>06B062018</t>
  </si>
  <si>
    <t>https://docs.google.com/spreadsheets/d/1QSvJfuGJT3At0N1fovdWaqfVbMeYbJssoLpI4VPEy20/edit#gid=402472641</t>
  </si>
  <si>
    <t>Infrastructure and Institutions</t>
  </si>
  <si>
    <t>Scores from Infrastructure Team</t>
  </si>
  <si>
    <t>06C012018</t>
  </si>
  <si>
    <t>https://docs.google.com/spreadsheets/d/1QSvJfuGJT3At0N1fovdWaqfVbMeYbJssoLpI4VPEy20/edit#gid=1036191965</t>
  </si>
  <si>
    <t>Not to be taken</t>
  </si>
  <si>
    <t>Scores from Economy Team</t>
  </si>
  <si>
    <t>06C022018</t>
  </si>
  <si>
    <t>https://docs.google.com/spreadsheets/d/1QSvJfuGJT3At0N1fovdWaqfVbMeYbJssoLpI4VPEy20/edit#gid=1869564185</t>
  </si>
  <si>
    <t>Number of corruption cases</t>
  </si>
  <si>
    <t>06C032018</t>
  </si>
  <si>
    <t>https://docs.google.com/spreadsheets/d/1QSvJfuGJT3At0N1fovdWaqfVbMeYbJssoLpI4VPEy20/edit#gid=625161710</t>
  </si>
  <si>
    <t>BRAP Reforms/ PAI</t>
  </si>
  <si>
    <t>06C042018</t>
  </si>
  <si>
    <t>https://docs.google.com/spreadsheets/d/1QSvJfuGJT3At0N1fovdWaqfVbMeYbJssoLpI4VPEy20/edit#gid=1012938966</t>
  </si>
  <si>
    <t>E Assessment Report Scores</t>
  </si>
  <si>
    <t>06C052018</t>
  </si>
  <si>
    <t>https://docs.google.com/spreadsheets/d/1QSvJfuGJT3At0N1fovdWaqfVbMeYbJssoLpI4VPEy20/edit#gid=293311526</t>
  </si>
  <si>
    <t>Gross Enrollment in Higher Education</t>
  </si>
  <si>
    <t>06C062018</t>
  </si>
  <si>
    <t>https://docs.google.com/spreadsheets/d/1QSvJfuGJT3At0N1fovdWaqfVbMeYbJssoLpI4VPEy20/edit#gid=544869385</t>
  </si>
  <si>
    <t xml:space="preserve">Digital skills among active population   </t>
  </si>
  <si>
    <t>06C072018</t>
  </si>
  <si>
    <t>https://docs.google.com/spreadsheets/d/1QSvJfuGJT3At0N1fovdWaqfVbMeYbJssoLpI4VPEy20/edit#gid=251774591</t>
  </si>
  <si>
    <t xml:space="preserve">Female participation in labour force   </t>
  </si>
  <si>
    <t>06C082015</t>
  </si>
  <si>
    <t>https://docs.google.com/spreadsheets/d/1QSvJfuGJT3At0N1fovdWaqfVbMeYbJssoLpI4VPEy20/edit#gid=1831587164</t>
  </si>
  <si>
    <t>Capital- Labor Ratio</t>
  </si>
  <si>
    <t>06C092018</t>
  </si>
  <si>
    <t>https://docs.google.com/spreadsheets/d/1QSvJfuGJT3At0N1fovdWaqfVbMeYbJssoLpI4VPEy20/edit#gid=1694568361</t>
  </si>
  <si>
    <t xml:space="preserve">Debt as a percentage of GSDP </t>
  </si>
  <si>
    <t>06C102018</t>
  </si>
  <si>
    <t>https://docs.google.com/spreadsheets/d/1QSvJfuGJT3At0N1fovdWaqfVbMeYbJssoLpI4VPEy20/edit#gid=2017867221</t>
  </si>
  <si>
    <t>NSDP per capita</t>
  </si>
  <si>
    <t>06C112018</t>
  </si>
  <si>
    <t>https://docs.google.com/spreadsheets/d/1QSvJfuGJT3At0N1fovdWaqfVbMeYbJssoLpI4VPEy20/edit#gid=851608141</t>
  </si>
  <si>
    <t>FDI as a percentage of GSDP</t>
  </si>
  <si>
    <t>06C122018</t>
  </si>
  <si>
    <t>https://docs.google.com/spreadsheets/d/1QSvJfuGJT3At0N1fovdWaqfVbMeYbJssoLpI4VPEy20/edit#gid=1423277788</t>
  </si>
  <si>
    <t>Supply of Employment</t>
  </si>
  <si>
    <t>Increase in new jobs created in a year per unemployed population</t>
  </si>
  <si>
    <t>07A042018</t>
  </si>
  <si>
    <t>https://docs.google.com/spreadsheets/d/1VLPTt-NI2RwuBuWXX6KIrsUZ10ceKD_GBomc90OWo6E/edit#gid=1954810521</t>
  </si>
  <si>
    <t>Unemployment rate</t>
  </si>
  <si>
    <t>07A052018</t>
  </si>
  <si>
    <t>https://docs.google.com/spreadsheets/d/1VLPTt-NI2RwuBuWXX6KIrsUZ10ceKD_GBomc90OWo6E/edit#gid=58978848</t>
  </si>
  <si>
    <t>Average number of days of employment created under MGNREGA</t>
  </si>
  <si>
    <t>07A062018</t>
  </si>
  <si>
    <t>https://docs.google.com/spreadsheets/d/1VLPTt-NI2RwuBuWXX6KIrsUZ10ceKD_GBomc90OWo6E/edit#gid=976932762</t>
  </si>
  <si>
    <t>Number of new MSMEs registered in a year per lakh population</t>
  </si>
  <si>
    <t>07A072018</t>
  </si>
  <si>
    <t>https://docs.google.com/spreadsheets/d/1VLPTt-NI2RwuBuWXX6KIrsUZ10ceKD_GBomc90OWo6E/edit#gid=647618109</t>
  </si>
  <si>
    <t>Total Startups registered in the State per lakh population</t>
  </si>
  <si>
    <t>07A082018</t>
  </si>
  <si>
    <t>https://docs.google.com/spreadsheets/d/1VLPTt-NI2RwuBuWXX6KIrsUZ10ceKD_GBomc90OWo6E/edit#gid=2042202313</t>
  </si>
  <si>
    <t>Amount of Mudra loans disbursed per lakh population</t>
  </si>
  <si>
    <t>07A092018</t>
  </si>
  <si>
    <t>https://docs.google.com/spreadsheets/d/1VLPTt-NI2RwuBuWXX6KIrsUZ10ceKD_GBomc90OWo6E/edit#gid=449871499</t>
  </si>
  <si>
    <t>Quality of Employment</t>
  </si>
  <si>
    <t>Average Wages across different skill levels</t>
  </si>
  <si>
    <t>07B012018</t>
  </si>
  <si>
    <t>https://docs.google.com/spreadsheets/d/1VLPTt-NI2RwuBuWXX6KIrsUZ10ceKD_GBomc90OWo6E/edit#gid=1639900164</t>
  </si>
  <si>
    <t>Proportion of daily wage employment</t>
  </si>
  <si>
    <t>07B022018</t>
  </si>
  <si>
    <t>https://docs.google.com/spreadsheets/d/1VLPTt-NI2RwuBuWXX6KIrsUZ10ceKD_GBomc90OWo6E/edit#gid=104077306</t>
  </si>
  <si>
    <t>Payback years
(for an undergraduate)</t>
  </si>
  <si>
    <t>07B032018</t>
  </si>
  <si>
    <t>https://docs.google.com/spreadsheets/d/1VLPTt-NI2RwuBuWXX6KIrsUZ10ceKD_GBomc90OWo6E/edit#gid=1843961619</t>
  </si>
  <si>
    <t>Minimum Wages Offered</t>
  </si>
  <si>
    <t>07B042018</t>
  </si>
  <si>
    <t>https://docs.google.com/spreadsheets/d/1VLPTt-NI2RwuBuWXX6KIrsUZ10ceKD_GBomc90OWo6E/edit#gid=133048280</t>
  </si>
  <si>
    <t>Income Per Capita</t>
  </si>
  <si>
    <t>07B052018</t>
  </si>
  <si>
    <t>https://docs.google.com/spreadsheets/d/1VLPTt-NI2RwuBuWXX6KIrsUZ10ceKD_GBomc90OWo6E/edit#gid=1158905693</t>
  </si>
  <si>
    <t>Proportion of Informal Employment</t>
  </si>
  <si>
    <t>07B062018</t>
  </si>
  <si>
    <t>https://docs.google.com/spreadsheets/d/1VLPTt-NI2RwuBuWXX6KIrsUZ10ceKD_GBomc90OWo6E/edit#gid=1553491004</t>
  </si>
  <si>
    <t>Average wage rate under MGNREGA (per day per person)</t>
  </si>
  <si>
    <t>07B072018</t>
  </si>
  <si>
    <t>https://docs.google.com/spreadsheets/d/1VLPTt-NI2RwuBuWXX6KIrsUZ10ceKD_GBomc90OWo6E/edit#gid=692566113</t>
  </si>
  <si>
    <t>Proportion of Vulnerable Employment</t>
  </si>
  <si>
    <t>07B082018</t>
  </si>
  <si>
    <t>https://docs.google.com/spreadsheets/d/1VLPTt-NI2RwuBuWXX6KIrsUZ10ceKD_GBomc90OWo6E/edit#gid=869305739</t>
  </si>
  <si>
    <t>Supply of Labour</t>
  </si>
  <si>
    <t>Proportion of placement to unemployed for Employment Exchange</t>
  </si>
  <si>
    <t>07C012018</t>
  </si>
  <si>
    <t>https://docs.google.com/spreadsheets/d/1VLPTt-NI2RwuBuWXX6KIrsUZ10ceKD_GBomc90OWo6E/edit#gid=1461167288</t>
  </si>
  <si>
    <t>Seating Capacity in ITIs per unemployed population</t>
  </si>
  <si>
    <t>07C022018</t>
  </si>
  <si>
    <t>https://docs.google.com/spreadsheets/d/1VLPTt-NI2RwuBuWXX6KIrsUZ10ceKD_GBomc90OWo6E/edit#gid=943974213</t>
  </si>
  <si>
    <t>Labour force participation rate</t>
  </si>
  <si>
    <t>07C032018</t>
  </si>
  <si>
    <t>https://docs.google.com/spreadsheets/d/1VLPTt-NI2RwuBuWXX6KIrsUZ10ceKD_GBomc90OWo6E/edit#gid=1119413339</t>
  </si>
  <si>
    <t>Placement to Unemployed Population Ratio in Skill India mission</t>
  </si>
  <si>
    <t>07C042018</t>
  </si>
  <si>
    <t>https://docs.google.com/spreadsheets/d/1VLPTt-NI2RwuBuWXX6KIrsUZ10ceKD_GBomc90OWo6E/edit#gid=776152183</t>
  </si>
  <si>
    <t>Quality of Labour</t>
  </si>
  <si>
    <t>Labour productivity</t>
  </si>
  <si>
    <t>07D012018</t>
  </si>
  <si>
    <t>https://docs.google.com/spreadsheets/d/1VLPTt-NI2RwuBuWXX6KIrsUZ10ceKD_GBomc90OWo6E/edit#gid=1857206787</t>
  </si>
  <si>
    <t>Average age of workforce</t>
  </si>
  <si>
    <t>07D022018</t>
  </si>
  <si>
    <t>https://docs.google.com/spreadsheets/d/1VLPTt-NI2RwuBuWXX6KIrsUZ10ceKD_GBomc90OWo6E/edit#gid=1776668497</t>
  </si>
  <si>
    <t>Proportion of budget allocated to Skill Development</t>
  </si>
  <si>
    <t>07D032018</t>
  </si>
  <si>
    <t>https://docs.google.com/spreadsheets/d/1VLPTt-NI2RwuBuWXX6KIrsUZ10ceKD_GBomc90OWo6E/edit#gid=1622297551</t>
  </si>
  <si>
    <t>Proportion of workforce with basic computer skills</t>
  </si>
  <si>
    <t>07D042018</t>
  </si>
  <si>
    <t>https://docs.google.com/spreadsheets/d/1VLPTt-NI2RwuBuWXX6KIrsUZ10ceKD_GBomc90OWo6E/edit#gid=1446907582</t>
  </si>
  <si>
    <t>Operating Environment</t>
  </si>
  <si>
    <t>Road density (Kilometer/1000 square kilometer) ( District and Rural roads)</t>
  </si>
  <si>
    <t>08A012018</t>
  </si>
  <si>
    <t>https://docs.google.com/spreadsheets/d/1yqqx5YKtKwqRw3rGDY6AYR9Czkjiois3iZx6dqJdCzI/edit#gid=271483658</t>
  </si>
  <si>
    <t>State Highway Network Coverage ( KIlometer/1000 square Kilometer) (State Highways)</t>
  </si>
  <si>
    <t>08A022018</t>
  </si>
  <si>
    <t>https://docs.google.com/spreadsheets/d/1yqqx5YKtKwqRw3rGDY6AYR9Czkjiois3iZx6dqJdCzI/edit#gid=505480727</t>
  </si>
  <si>
    <t>No. of Railways Stations (per 1000 population)</t>
  </si>
  <si>
    <t>08A032018</t>
  </si>
  <si>
    <t>https://docs.google.com/spreadsheets/d/1yqqx5YKtKwqRw3rGDY6AYR9Czkjiois3iZx6dqJdCzI/edit#gid=834021435</t>
  </si>
  <si>
    <t>Railways Route kilometre (Density)</t>
  </si>
  <si>
    <t>08A042018</t>
  </si>
  <si>
    <t>https://docs.google.com/spreadsheets/d/1yqqx5YKtKwqRw3rGDY6AYR9Czkjiois3iZx6dqJdCzI/edit#gid=1339958526</t>
  </si>
  <si>
    <t>Bus Network Coverage Density</t>
  </si>
  <si>
    <t>08A052018</t>
  </si>
  <si>
    <t>https://docs.google.com/spreadsheets/d/1yqqx5YKtKwqRw3rGDY6AYR9Czkjiois3iZx6dqJdCzI/edit#gid=1241173231</t>
  </si>
  <si>
    <t>No. of Airports (per 1000 population)</t>
  </si>
  <si>
    <t>08A062018</t>
  </si>
  <si>
    <t>https://docs.google.com/spreadsheets/d/1yqqx5YKtKwqRw3rGDY6AYR9Czkjiois3iZx6dqJdCzI/edit#gid=454087692</t>
  </si>
  <si>
    <t>Air transport - Registered Carrier Departures per Airport in a state</t>
  </si>
  <si>
    <t>08A072018</t>
  </si>
  <si>
    <t>https://docs.google.com/spreadsheets/d/1yqqx5YKtKwqRw3rGDY6AYR9Czkjiois3iZx6dqJdCzI/edit#gid=1341834934</t>
  </si>
  <si>
    <t>Availability of Public Transport per 1000 population ( Taxis, Three Wheelers etc.)</t>
  </si>
  <si>
    <t>08A092018</t>
  </si>
  <si>
    <t>https://docs.google.com/spreadsheets/d/1yqqx5YKtKwqRw3rGDY6AYR9Czkjiois3iZx6dqJdCzI/edit#gid=140151994</t>
  </si>
  <si>
    <t>Storage Capacity (Cold Chain Facilities + State Warehousing)</t>
  </si>
  <si>
    <t>08A102018</t>
  </si>
  <si>
    <t>https://docs.google.com/spreadsheets/d/1yqqx5YKtKwqRw3rGDY6AYR9Czkjiois3iZx6dqJdCzI/edit#gid=2045642150</t>
  </si>
  <si>
    <t>Cargo Capacity of Ports (Major Ports : Land + Sea + Inland) (TEU's)</t>
  </si>
  <si>
    <t>08A112018</t>
  </si>
  <si>
    <t>https://docs.google.com/spreadsheets/d/1yqqx5YKtKwqRw3rGDY6AYR9Czkjiois3iZx6dqJdCzI/edit#gid=571238292</t>
  </si>
  <si>
    <t>Railways - Goods Transported (million ton-km)</t>
  </si>
  <si>
    <t>08A122018</t>
  </si>
  <si>
    <t>https://docs.google.com/spreadsheets/d/1yqqx5YKtKwqRw3rGDY6AYR9Czkjiois3iZx6dqJdCzI/edit#gid=1502008055</t>
  </si>
  <si>
    <t>% of industries receiving 3 phase (High Voltage) from state electricity grid</t>
  </si>
  <si>
    <t>08A132018</t>
  </si>
  <si>
    <t>https://docs.google.com/spreadsheets/d/1yqqx5YKtKwqRw3rGDY6AYR9Czkjiois3iZx6dqJdCzI/edit#gid=1098044654</t>
  </si>
  <si>
    <t>No. of SEZs that are funtioning/planned (per 1000 factories)</t>
  </si>
  <si>
    <t>08A142018</t>
  </si>
  <si>
    <t>https://docs.google.com/spreadsheets/d/1yqqx5YKtKwqRw3rGDY6AYR9Czkjiois3iZx6dqJdCzI/edit#gid=558201215</t>
  </si>
  <si>
    <t>No. of common effluent treatment plants (per 1000 factories)</t>
  </si>
  <si>
    <t>08A152018</t>
  </si>
  <si>
    <t>https://docs.google.com/spreadsheets/d/1yqqx5YKtKwqRw3rGDY6AYR9Czkjiois3iZx6dqJdCzI/edit#gid=1044358095</t>
  </si>
  <si>
    <t>Utility Infrastructure</t>
  </si>
  <si>
    <t>Number of Retail outlets of Petroleum products per 10000 population</t>
  </si>
  <si>
    <t>08B012018</t>
  </si>
  <si>
    <t>https://docs.google.com/spreadsheets/d/1yqqx5YKtKwqRw3rGDY6AYR9Czkjiois3iZx6dqJdCzI/edit#gid=1611139634</t>
  </si>
  <si>
    <t>Number of piped natural gas (PNG) connections in a state per 1000 population (includes domestic, commercial and industrial)</t>
  </si>
  <si>
    <t>08B022018</t>
  </si>
  <si>
    <t>https://docs.google.com/spreadsheets/d/1yqqx5YKtKwqRw3rGDY6AYR9Czkjiois3iZx6dqJdCzI/edit#gid=1337776788</t>
  </si>
  <si>
    <t xml:space="preserve">New enrolments in 2018-19 under Liquified Petroleum Gas (LPG) in India per 100000 population </t>
  </si>
  <si>
    <t>08B032018</t>
  </si>
  <si>
    <t>https://docs.google.com/spreadsheets/d/1yqqx5YKtKwqRw3rGDY6AYR9Czkjiois3iZx6dqJdCzI/edit#gid=1480169454</t>
  </si>
  <si>
    <t>Total consumption of electricity per capita
[Total consumption in GWh)</t>
  </si>
  <si>
    <t>08B042018</t>
  </si>
  <si>
    <t>https://docs.google.com/spreadsheets/d/1yqqx5YKtKwqRw3rGDY6AYR9Czkjiois3iZx6dqJdCzI/edit#gid=184219869</t>
  </si>
  <si>
    <t>Average cost of electricity supply (In paise per unit)</t>
  </si>
  <si>
    <t>08B052018</t>
  </si>
  <si>
    <t>https://docs.google.com/spreadsheets/d/1yqqx5YKtKwqRw3rGDY6AYR9Czkjiois3iZx6dqJdCzI/edit#gid=984611415</t>
  </si>
  <si>
    <t>% of total requirement of electricity in the state which is not supplied [in million units]</t>
  </si>
  <si>
    <t>08B062018</t>
  </si>
  <si>
    <t>https://docs.google.com/spreadsheets/d/1yqqx5YKtKwqRw3rGDY6AYR9Czkjiois3iZx6dqJdCzI/edit#gid=1230337670</t>
  </si>
  <si>
    <t>Coverage of state area by local transmission lines built by the state govt [in ckt. kms.]</t>
  </si>
  <si>
    <t>08B072018</t>
  </si>
  <si>
    <t>https://docs.google.com/spreadsheets/d/1yqqx5YKtKwqRw3rGDY6AYR9Czkjiois3iZx6dqJdCzI/edit#gid=1840309347</t>
  </si>
  <si>
    <t>Avg electricity consumption for agriculture per sq. km. of Net Sown Area (NSA) [Total consumption for agriculture in GWh)</t>
  </si>
  <si>
    <t>08B082018</t>
  </si>
  <si>
    <t>https://docs.google.com/spreadsheets/d/1yqqx5YKtKwqRw3rGDY6AYR9Czkjiois3iZx6dqJdCzI/edit#gid=827116103</t>
  </si>
  <si>
    <t>% T&amp;D losses from the total available power with the state [in GWh]</t>
  </si>
  <si>
    <t>08B092018</t>
  </si>
  <si>
    <t>https://docs.google.com/spreadsheets/d/1yqqx5YKtKwqRw3rGDY6AYR9Czkjiois3iZx6dqJdCzI/edit#gid=1289716284</t>
  </si>
  <si>
    <t>% of households having piped water connection</t>
  </si>
  <si>
    <t>08B102018</t>
  </si>
  <si>
    <t>https://docs.google.com/spreadsheets/d/1yqqx5YKtKwqRw3rGDY6AYR9Czkjiois3iZx6dqJdCzI/edit#gid=1742229417</t>
  </si>
  <si>
    <t xml:space="preserve">Reservoir capacity versus water demand (days) </t>
  </si>
  <si>
    <t>08B112018</t>
  </si>
  <si>
    <t>https://docs.google.com/spreadsheets/d/1yqqx5YKtKwqRw3rGDY6AYR9Czkjiois3iZx6dqJdCzI/edit#gid=1489343397</t>
  </si>
  <si>
    <t xml:space="preserve">% of Net Sown Area (NSA) covered under irrigation </t>
  </si>
  <si>
    <t>08B122018</t>
  </si>
  <si>
    <t>https://docs.google.com/spreadsheets/d/1yqqx5YKtKwqRw3rGDY6AYR9Czkjiois3iZx6dqJdCzI/edit#gid=183748443</t>
  </si>
  <si>
    <t>% of households connected to Sewerage Network in urban area</t>
  </si>
  <si>
    <t>08B132018</t>
  </si>
  <si>
    <t>https://docs.google.com/spreadsheets/d/1yqqx5YKtKwqRw3rGDY6AYR9Czkjiois3iZx6dqJdCzI/edit#gid=1136090567</t>
  </si>
  <si>
    <t>Service Infrastructure</t>
  </si>
  <si>
    <t>Number of Post Offices (per 1000 population)</t>
  </si>
  <si>
    <t>08C012018</t>
  </si>
  <si>
    <t>https://docs.google.com/spreadsheets/d/1yqqx5YKtKwqRw3rGDY6AYR9Czkjiois3iZx6dqJdCzI/edit#gid=1896038845</t>
  </si>
  <si>
    <t>Proportion of Internet (Narrowband + Broadband) Subscribers among the total population</t>
  </si>
  <si>
    <t>08C022018</t>
  </si>
  <si>
    <t>https://docs.google.com/spreadsheets/d/1yqqx5YKtKwqRw3rGDY6AYR9Czkjiois3iZx6dqJdCzI/edit#gid=560274886</t>
  </si>
  <si>
    <t>No of Gram Panchayat covered under National Optical Fibre network (NOFN)/Bharat Net (out of total Gram Panchayats) [as of 2020]</t>
  </si>
  <si>
    <t>08C032018</t>
  </si>
  <si>
    <t>https://docs.google.com/spreadsheets/d/1yqqx5YKtKwqRw3rGDY6AYR9Czkjiois3iZx6dqJdCzI/edit#gid=535422433</t>
  </si>
  <si>
    <t>Number of ATMs per 1,00,000 population</t>
  </si>
  <si>
    <t>08C042018</t>
  </si>
  <si>
    <t>https://docs.google.com/spreadsheets/d/1yqqx5YKtKwqRw3rGDY6AYR9Czkjiois3iZx6dqJdCzI/edit#gid=413240177</t>
  </si>
  <si>
    <t>Number of bank branches per 1,000 population</t>
  </si>
  <si>
    <t>08C052018</t>
  </si>
  <si>
    <t>https://docs.google.com/spreadsheets/d/1yqqx5YKtKwqRw3rGDY6AYR9Czkjiois3iZx6dqJdCzI/edit#gid=176352481</t>
  </si>
  <si>
    <t>Environment and Sustainability</t>
  </si>
  <si>
    <t>Groundwater withdrawal against availability</t>
  </si>
  <si>
    <t>09A012018</t>
  </si>
  <si>
    <t>https://docs.google.com/spreadsheets/d/1oVcdSlpW_CUBMMJB1oIwdXD7v4cTkV2XiZjNSzXuzRQ/edit#gid=1169707572</t>
  </si>
  <si>
    <t>River Water Quality</t>
  </si>
  <si>
    <t>09A022018</t>
  </si>
  <si>
    <t>https://docs.google.com/spreadsheets/d/1oVcdSlpW_CUBMMJB1oIwdXD7v4cTkV2XiZjNSzXuzRQ/edit#gid=524609359</t>
  </si>
  <si>
    <t>Decadal Change in Water Bodies</t>
  </si>
  <si>
    <t>09A032018</t>
  </si>
  <si>
    <t>https://docs.google.com/spreadsheets/d/1oVcdSlpW_CUBMMJB1oIwdXD7v4cTkV2XiZjNSzXuzRQ/edit#gid=1858762634</t>
  </si>
  <si>
    <t>Water Quality Index</t>
  </si>
  <si>
    <t>09A042018</t>
  </si>
  <si>
    <t>https://docs.google.com/spreadsheets/d/1oVcdSlpW_CUBMMJB1oIwdXD7v4cTkV2XiZjNSzXuzRQ/edit#gid=178568438</t>
  </si>
  <si>
    <t>Land</t>
  </si>
  <si>
    <t>Total waste land area in a state</t>
  </si>
  <si>
    <t>09B012018</t>
  </si>
  <si>
    <t>https://docs.google.com/spreadsheets/d/1oVcdSlpW_CUBMMJB1oIwdXD7v4cTkV2XiZjNSzXuzRQ/edit#gid=353635810</t>
  </si>
  <si>
    <t>Increase in Desertification</t>
  </si>
  <si>
    <t>09B022018</t>
  </si>
  <si>
    <t>https://docs.google.com/spreadsheets/d/1oVcdSlpW_CUBMMJB1oIwdXD7v4cTkV2XiZjNSzXuzRQ/edit#gid=1070837056</t>
  </si>
  <si>
    <t>Percentage use of nitrogen fertilizer out of total NPK (Nitrogen Phosphorous Potassium)</t>
  </si>
  <si>
    <t>09B032018</t>
  </si>
  <si>
    <t>https://docs.google.com/spreadsheets/d/1oVcdSlpW_CUBMMJB1oIwdXD7v4cTkV2XiZjNSzXuzRQ/edit#gid=1270150338</t>
  </si>
  <si>
    <t>Pesticides consumption Intensity</t>
  </si>
  <si>
    <t>09B042018</t>
  </si>
  <si>
    <t>https://docs.google.com/spreadsheets/d/1oVcdSlpW_CUBMMJB1oIwdXD7v4cTkV2XiZjNSzXuzRQ/edit#gid=1403621560</t>
  </si>
  <si>
    <t>Air</t>
  </si>
  <si>
    <t>Density of Motor Vehicle Usage</t>
  </si>
  <si>
    <t>09C012018</t>
  </si>
  <si>
    <t>https://docs.google.com/spreadsheets/d/1oVcdSlpW_CUBMMJB1oIwdXD7v4cTkV2XiZjNSzXuzRQ/edit#gid=1428684675</t>
  </si>
  <si>
    <t>Annual Average SO2 and NO2 Concentration</t>
  </si>
  <si>
    <t>09C022018</t>
  </si>
  <si>
    <t>https://docs.google.com/spreadsheets/d/1oVcdSlpW_CUBMMJB1oIwdXD7v4cTkV2XiZjNSzXuzRQ/edit#gid=1153263457</t>
  </si>
  <si>
    <t>Annual Average PM2.5 and PM 10 Concentration</t>
  </si>
  <si>
    <t>09C032018</t>
  </si>
  <si>
    <t>https://docs.google.com/spreadsheets/d/1oVcdSlpW_CUBMMJB1oIwdXD7v4cTkV2XiZjNSzXuzRQ/edit#gid=1170437415</t>
  </si>
  <si>
    <t>Biodiversity</t>
  </si>
  <si>
    <t xml:space="preserve">Tree cover as a proportion of geographical area </t>
  </si>
  <si>
    <t>09D012018</t>
  </si>
  <si>
    <t>https://docs.google.com/spreadsheets/d/1oVcdSlpW_CUBMMJB1oIwdXD7v4cTkV2XiZjNSzXuzRQ/edit#gid=77917956</t>
  </si>
  <si>
    <t>Number of wildlife crime cases detected and reported anually</t>
  </si>
  <si>
    <t>09D022018</t>
  </si>
  <si>
    <t>https://docs.google.com/spreadsheets/d/1oVcdSlpW_CUBMMJB1oIwdXD7v4cTkV2XiZjNSzXuzRQ/edit#gid=441866678</t>
  </si>
  <si>
    <t>% Change in Forest Cover</t>
  </si>
  <si>
    <t>09D032018</t>
  </si>
  <si>
    <t>https://docs.google.com/spreadsheets/d/1oVcdSlpW_CUBMMJB1oIwdXD7v4cTkV2XiZjNSzXuzRQ/edit#gid=459952777</t>
  </si>
  <si>
    <t>Abundance of Key Species</t>
  </si>
  <si>
    <t>09D042018</t>
  </si>
  <si>
    <t>https://docs.google.com/spreadsheets/d/1oVcdSlpW_CUBMMJB1oIwdXD7v4cTkV2XiZjNSzXuzRQ/edit#gid=1260937830</t>
  </si>
  <si>
    <t>SMAF (national mission for sustainable agriculture)</t>
  </si>
  <si>
    <t>09D052018</t>
  </si>
  <si>
    <t>https://docs.google.com/spreadsheets/d/1oVcdSlpW_CUBMMJB1oIwdXD7v4cTkV2XiZjNSzXuzRQ/edit#gid=1674558149</t>
  </si>
  <si>
    <t>Waste</t>
  </si>
  <si>
    <t xml:space="preserve">Per capita hazard waste generated </t>
  </si>
  <si>
    <t>09E012018</t>
  </si>
  <si>
    <t>https://docs.google.com/spreadsheets/d/1oVcdSlpW_CUBMMJB1oIwdXD7v4cTkV2XiZjNSzXuzRQ/edit#gid=347060088</t>
  </si>
  <si>
    <t>Plastic Usage</t>
  </si>
  <si>
    <t>09E022018</t>
  </si>
  <si>
    <t>https://docs.google.com/spreadsheets/d/1oVcdSlpW_CUBMMJB1oIwdXD7v4cTkV2XiZjNSzXuzRQ/edit#gid=36624315</t>
  </si>
  <si>
    <t>Bio-Medical/E-Waste</t>
  </si>
  <si>
    <t>09E032018</t>
  </si>
  <si>
    <t>https://docs.google.com/spreadsheets/d/1oVcdSlpW_CUBMMJB1oIwdXD7v4cTkV2XiZjNSzXuzRQ/edit#gid=1073145682</t>
  </si>
  <si>
    <t>Swach Bharat Score</t>
  </si>
  <si>
    <t>09E042018</t>
  </si>
  <si>
    <t>https://docs.google.com/spreadsheets/d/1oVcdSlpW_CUBMMJB1oIwdXD7v4cTkV2XiZjNSzXuzRQ/edit#gid=1588367814</t>
  </si>
  <si>
    <t>Renewable Energy</t>
  </si>
  <si>
    <t>Total Solar Energy</t>
  </si>
  <si>
    <t>09F012018</t>
  </si>
  <si>
    <t>https://docs.google.com/spreadsheets/d/1oVcdSlpW_CUBMMJB1oIwdXD7v4cTkV2XiZjNSzXuzRQ/edit#gid=896527528</t>
  </si>
  <si>
    <t>Total Wind Energy</t>
  </si>
  <si>
    <t>09F022018</t>
  </si>
  <si>
    <t>https://docs.google.com/spreadsheets/d/1oVcdSlpW_CUBMMJB1oIwdXD7v4cTkV2XiZjNSzXuzRQ/edit#gid=182771906</t>
  </si>
  <si>
    <t>% Capacity Utilisation of Renewable Energy</t>
  </si>
  <si>
    <t>09F032018</t>
  </si>
  <si>
    <t>https://docs.google.com/spreadsheets/d/1oVcdSlpW_CUBMMJB1oIwdXD7v4cTkV2XiZjNSzXuzRQ/edit#gid=617809462</t>
  </si>
  <si>
    <t>Total Hydropower Energy</t>
  </si>
  <si>
    <t>09F042018</t>
  </si>
  <si>
    <t>01A012014</t>
  </si>
  <si>
    <t>https://docs.google.com/spreadsheets/d/1PDb7Tl_5Kcc4KXLt6C2CxJvyxEvoK9jpTqHJxU23qxg/edit#gid=674938567</t>
  </si>
  <si>
    <t>01A022014</t>
  </si>
  <si>
    <t>https://docs.google.com/spreadsheets/d/1PDb7Tl_5Kcc4KXLt6C2CxJvyxEvoK9jpTqHJxU23qxg/edit#gid=110454928</t>
  </si>
  <si>
    <t>01A032014</t>
  </si>
  <si>
    <t>https://docs.google.com/spreadsheets/d/1PDb7Tl_5Kcc4KXLt6C2CxJvyxEvoK9jpTqHJxU23qxg/edit#gid=311426586</t>
  </si>
  <si>
    <t>01A042014</t>
  </si>
  <si>
    <t>https://docs.google.com/spreadsheets/d/1PDb7Tl_5Kcc4KXLt6C2CxJvyxEvoK9jpTqHJxU23qxg/edit#gid=1081169969</t>
  </si>
  <si>
    <t>01B012014</t>
  </si>
  <si>
    <t>https://docs.google.com/spreadsheets/d/1PDb7Tl_5Kcc4KXLt6C2CxJvyxEvoK9jpTqHJxU23qxg/edit#gid=778026774</t>
  </si>
  <si>
    <t>01B022014</t>
  </si>
  <si>
    <t>https://docs.google.com/spreadsheets/d/1PDb7Tl_5Kcc4KXLt6C2CxJvyxEvoK9jpTqHJxU23qxg/edit#gid=1813656252</t>
  </si>
  <si>
    <t>01C012014</t>
  </si>
  <si>
    <t>https://docs.google.com/spreadsheets/d/1PDb7Tl_5Kcc4KXLt6C2CxJvyxEvoK9jpTqHJxU23qxg/edit#gid=1541845136</t>
  </si>
  <si>
    <t>01C022014</t>
  </si>
  <si>
    <t>https://docs.google.com/spreadsheets/d/1PDb7Tl_5Kcc4KXLt6C2CxJvyxEvoK9jpTqHJxU23qxg/edit#gid=151221485</t>
  </si>
  <si>
    <t>01C032014</t>
  </si>
  <si>
    <t>https://docs.google.com/spreadsheets/d/1PDb7Tl_5Kcc4KXLt6C2CxJvyxEvoK9jpTqHJxU23qxg/edit#gid=1302353876</t>
  </si>
  <si>
    <t>01C052014</t>
  </si>
  <si>
    <t>https://docs.google.com/spreadsheets/d/1PDb7Tl_5Kcc4KXLt6C2CxJvyxEvoK9jpTqHJxU23qxg/edit#gid=980012914</t>
  </si>
  <si>
    <t>01C062014</t>
  </si>
  <si>
    <t>https://docs.google.com/spreadsheets/d/1PDb7Tl_5Kcc4KXLt6C2CxJvyxEvoK9jpTqHJxU23qxg/edit#gid=1843973498</t>
  </si>
  <si>
    <t>01C072014</t>
  </si>
  <si>
    <t>https://docs.google.com/spreadsheets/d/1PDb7Tl_5Kcc4KXLt6C2CxJvyxEvoK9jpTqHJxU23qxg/edit#gid=317062727</t>
  </si>
  <si>
    <t>01C082014</t>
  </si>
  <si>
    <t>https://docs.google.com/spreadsheets/d/1PDb7Tl_5Kcc4KXLt6C2CxJvyxEvoK9jpTqHJxU23qxg/edit#gid=468606528</t>
  </si>
  <si>
    <t>01C092014</t>
  </si>
  <si>
    <t>https://docs.google.com/spreadsheets/d/1PDb7Tl_5Kcc4KXLt6C2CxJvyxEvoK9jpTqHJxU23qxg/edit#gid=120879418</t>
  </si>
  <si>
    <t>01D022014</t>
  </si>
  <si>
    <t>https://docs.google.com/spreadsheets/d/1PDb7Tl_5Kcc4KXLt6C2CxJvyxEvoK9jpTqHJxU23qxg/edit#gid=412646410</t>
  </si>
  <si>
    <t>01D032014</t>
  </si>
  <si>
    <t>https://docs.google.com/spreadsheets/d/1PDb7Tl_5Kcc4KXLt6C2CxJvyxEvoK9jpTqHJxU23qxg/edit#gid=850692896</t>
  </si>
  <si>
    <t>01D052014</t>
  </si>
  <si>
    <t>https://docs.google.com/spreadsheets/d/1PDb7Tl_5Kcc4KXLt6C2CxJvyxEvoK9jpTqHJxU23qxg/edit#gid=1968349780</t>
  </si>
  <si>
    <t>02A012015</t>
  </si>
  <si>
    <t>https://docs.google.com/spreadsheets/d/1KbY2iwa-Pzo8nGWw3ondeeoTjnMVTs3MG-5aoamcFv4/edit#gid=1159225829&amp;range=A1</t>
  </si>
  <si>
    <t>02A022014</t>
  </si>
  <si>
    <t>https://docs.google.com/spreadsheets/d/1KbY2iwa-Pzo8nGWw3ondeeoTjnMVTs3MG-5aoamcFv4/edit#gid=1221472172</t>
  </si>
  <si>
    <t>02A032015</t>
  </si>
  <si>
    <t>https://docs.google.com/spreadsheets/d/1KbY2iwa-Pzo8nGWw3ondeeoTjnMVTs3MG-5aoamcFv4/edit#gid=91146445</t>
  </si>
  <si>
    <t>02A042015</t>
  </si>
  <si>
    <t>https://docs.google.com/spreadsheets/d/1KbY2iwa-Pzo8nGWw3ondeeoTjnMVTs3MG-5aoamcFv4/edit#gid=1189898526</t>
  </si>
  <si>
    <t>02A052015</t>
  </si>
  <si>
    <t>https://docs.google.com/spreadsheets/d/1KbY2iwa-Pzo8nGWw3ondeeoTjnMVTs3MG-5aoamcFv4/edit#gid=1854889644</t>
  </si>
  <si>
    <t>02A062015</t>
  </si>
  <si>
    <t>https://docs.google.com/spreadsheets/d/1KbY2iwa-Pzo8nGWw3ondeeoTjnMVTs3MG-5aoamcFv4/edit#gid=941452690</t>
  </si>
  <si>
    <t>02A072015</t>
  </si>
  <si>
    <t>https://docs.google.com/spreadsheets/d/1KbY2iwa-Pzo8nGWw3ondeeoTjnMVTs3MG-5aoamcFv4/edit#gid=556797843</t>
  </si>
  <si>
    <t>02A082015</t>
  </si>
  <si>
    <t>https://docs.google.com/spreadsheets/d/1KbY2iwa-Pzo8nGWw3ondeeoTjnMVTs3MG-5aoamcFv4/edit#gid=868039639</t>
  </si>
  <si>
    <t>02A092015</t>
  </si>
  <si>
    <t>https://docs.google.com/spreadsheets/d/1KbY2iwa-Pzo8nGWw3ondeeoTjnMVTs3MG-5aoamcFv4/edit#gid=593636900</t>
  </si>
  <si>
    <t>02A102015</t>
  </si>
  <si>
    <t>https://docs.google.com/spreadsheets/d/1KbY2iwa-Pzo8nGWw3ondeeoTjnMVTs3MG-5aoamcFv4/edit#gid=89579733</t>
  </si>
  <si>
    <t>02B012014</t>
  </si>
  <si>
    <t>https://docs.google.com/spreadsheets/d/1KbY2iwa-Pzo8nGWw3ondeeoTjnMVTs3MG-5aoamcFv4/edit#gid=1228822928</t>
  </si>
  <si>
    <t>02B022014</t>
  </si>
  <si>
    <t>https://docs.google.com/spreadsheets/d/1KbY2iwa-Pzo8nGWw3ondeeoTjnMVTs3MG-5aoamcFv4/edit#gid=541611898</t>
  </si>
  <si>
    <t>02B032015</t>
  </si>
  <si>
    <t>https://docs.google.com/spreadsheets/d/1KbY2iwa-Pzo8nGWw3ondeeoTjnMVTs3MG-5aoamcFv4/edit#gid=1649325693</t>
  </si>
  <si>
    <t>02B042014</t>
  </si>
  <si>
    <t>https://docs.google.com/spreadsheets/d/1KbY2iwa-Pzo8nGWw3ondeeoTjnMVTs3MG-5aoamcFv4/edit#gid=246796785</t>
  </si>
  <si>
    <t>02B052014</t>
  </si>
  <si>
    <t>https://docs.google.com/spreadsheets/d/1KbY2iwa-Pzo8nGWw3ondeeoTjnMVTs3MG-5aoamcFv4/edit#gid=1735733502</t>
  </si>
  <si>
    <t>03A032014</t>
  </si>
  <si>
    <t>https://docs.google.com/spreadsheets/d/1EX53hB4zF5bSEvfbuY8ZQmyRl8f5LFGCzbuMHgjpuMo/edit#gid=342396175</t>
  </si>
  <si>
    <t>03A052014</t>
  </si>
  <si>
    <t>https://docs.google.com/spreadsheets/d/1EX53hB4zF5bSEvfbuY8ZQmyRl8f5LFGCzbuMHgjpuMo/edit#gid=122657104</t>
  </si>
  <si>
    <t>03A062014</t>
  </si>
  <si>
    <t>https://docs.google.com/spreadsheets/d/1EX53hB4zF5bSEvfbuY8ZQmyRl8f5LFGCzbuMHgjpuMo/edit#gid=332882890</t>
  </si>
  <si>
    <t>03A072014</t>
  </si>
  <si>
    <t>https://docs.google.com/spreadsheets/d/1EX53hB4zF5bSEvfbuY8ZQmyRl8f5LFGCzbuMHgjpuMo/edit#gid=1021260040</t>
  </si>
  <si>
    <t>03A082014</t>
  </si>
  <si>
    <t>https://docs.google.com/spreadsheets/d/1EX53hB4zF5bSEvfbuY8ZQmyRl8f5LFGCzbuMHgjpuMo/edit#gid=1247922846</t>
  </si>
  <si>
    <t>03A092014</t>
  </si>
  <si>
    <t>https://docs.google.com/spreadsheets/d/1EX53hB4zF5bSEvfbuY8ZQmyRl8f5LFGCzbuMHgjpuMo/edit#gid=1913734155</t>
  </si>
  <si>
    <t>03A102014</t>
  </si>
  <si>
    <t>https://docs.google.com/spreadsheets/d/1EX53hB4zF5bSEvfbuY8ZQmyRl8f5LFGCzbuMHgjpuMo/edit#gid=2010364767</t>
  </si>
  <si>
    <t>03A112014</t>
  </si>
  <si>
    <t>https://docs.google.com/spreadsheets/d/1EX53hB4zF5bSEvfbuY8ZQmyRl8f5LFGCzbuMHgjpuMo/edit#gid=988549960</t>
  </si>
  <si>
    <t>03A122014</t>
  </si>
  <si>
    <t>https://docs.google.com/spreadsheets/d/1EX53hB4zF5bSEvfbuY8ZQmyRl8f5LFGCzbuMHgjpuMo/edit#gid=1285403601</t>
  </si>
  <si>
    <t>03A132014</t>
  </si>
  <si>
    <t>https://docs.google.com/spreadsheets/d/1EX53hB4zF5bSEvfbuY8ZQmyRl8f5LFGCzbuMHgjpuMo/edit#gid=1399944254</t>
  </si>
  <si>
    <t>03A142014</t>
  </si>
  <si>
    <t>https://docs.google.com/spreadsheets/d/1EX53hB4zF5bSEvfbuY8ZQmyRl8f5LFGCzbuMHgjpuMo/edit#gid=1996389004</t>
  </si>
  <si>
    <t>03A152014</t>
  </si>
  <si>
    <t>https://docs.google.com/spreadsheets/d/1EX53hB4zF5bSEvfbuY8ZQmyRl8f5LFGCzbuMHgjpuMo/edit#gid=1015228486</t>
  </si>
  <si>
    <t>03A162014</t>
  </si>
  <si>
    <t>https://docs.google.com/spreadsheets/d/1EX53hB4zF5bSEvfbuY8ZQmyRl8f5LFGCzbuMHgjpuMo/edit#gid=1989790381</t>
  </si>
  <si>
    <t>03A172014</t>
  </si>
  <si>
    <t>https://docs.google.com/spreadsheets/d/1EX53hB4zF5bSEvfbuY8ZQmyRl8f5LFGCzbuMHgjpuMo/edit#gid=1104843117</t>
  </si>
  <si>
    <t>03A182014</t>
  </si>
  <si>
    <t>https://docs.google.com/spreadsheets/d/1EX53hB4zF5bSEvfbuY8ZQmyRl8f5LFGCzbuMHgjpuMo/edit#gid=1639955047</t>
  </si>
  <si>
    <t>03A192014</t>
  </si>
  <si>
    <t>https://docs.google.com/spreadsheets/d/1EX53hB4zF5bSEvfbuY8ZQmyRl8f5LFGCzbuMHgjpuMo/edit#gid=393508104</t>
  </si>
  <si>
    <t>03A202014</t>
  </si>
  <si>
    <t>https://docs.google.com/spreadsheets/d/1EX53hB4zF5bSEvfbuY8ZQmyRl8f5LFGCzbuMHgjpuMo/edit#gid=1120496222</t>
  </si>
  <si>
    <t>03A212014</t>
  </si>
  <si>
    <t>https://docs.google.com/spreadsheets/d/1EX53hB4zF5bSEvfbuY8ZQmyRl8f5LFGCzbuMHgjpuMo/edit#gid=1373031490</t>
  </si>
  <si>
    <t>03B012014</t>
  </si>
  <si>
    <t>https://docs.google.com/spreadsheets/d/1EX53hB4zF5bSEvfbuY8ZQmyRl8f5LFGCzbuMHgjpuMo/edit#gid=620147239</t>
  </si>
  <si>
    <t>03B022014</t>
  </si>
  <si>
    <t>https://docs.google.com/spreadsheets/d/1EX53hB4zF5bSEvfbuY8ZQmyRl8f5LFGCzbuMHgjpuMo/edit#gid=1110812960</t>
  </si>
  <si>
    <t>03B032014</t>
  </si>
  <si>
    <t>https://docs.google.com/spreadsheets/d/1EX53hB4zF5bSEvfbuY8ZQmyRl8f5LFGCzbuMHgjpuMo/edit#gid=1900104238</t>
  </si>
  <si>
    <t>03B042014</t>
  </si>
  <si>
    <t>https://docs.google.com/spreadsheets/d/1EX53hB4zF5bSEvfbuY8ZQmyRl8f5LFGCzbuMHgjpuMo/edit#gid=731548322</t>
  </si>
  <si>
    <t>03B052014</t>
  </si>
  <si>
    <t>https://docs.google.com/spreadsheets/d/1EX53hB4zF5bSEvfbuY8ZQmyRl8f5LFGCzbuMHgjpuMo/edit#gid=1544256017</t>
  </si>
  <si>
    <t>03B062014</t>
  </si>
  <si>
    <t>03B072014</t>
  </si>
  <si>
    <t>https://docs.google.com/spreadsheets/d/1EX53hB4zF5bSEvfbuY8ZQmyRl8f5LFGCzbuMHgjpuMo/edit#gid=2050568165</t>
  </si>
  <si>
    <t>03B082014</t>
  </si>
  <si>
    <t>https://docs.google.com/spreadsheets/d/1EX53hB4zF5bSEvfbuY8ZQmyRl8f5LFGCzbuMHgjpuMo/edit#gid=225480728</t>
  </si>
  <si>
    <t>03B092014</t>
  </si>
  <si>
    <t>https://docs.google.com/spreadsheets/d/1EX53hB4zF5bSEvfbuY8ZQmyRl8f5LFGCzbuMHgjpuMo/edit#gid=73546786</t>
  </si>
  <si>
    <t>03B112014</t>
  </si>
  <si>
    <t>https://docs.google.com/spreadsheets/d/1EX53hB4zF5bSEvfbuY8ZQmyRl8f5LFGCzbuMHgjpuMo/edit#gid=87291848</t>
  </si>
  <si>
    <t>03B122014</t>
  </si>
  <si>
    <t>https://docs.google.com/spreadsheets/d/1EX53hB4zF5bSEvfbuY8ZQmyRl8f5LFGCzbuMHgjpuMo/edit#gid=276054853</t>
  </si>
  <si>
    <t>04A012013</t>
  </si>
  <si>
    <t>https://docs.google.com/spreadsheets/d/1fvGazxBFaTbTxOXj1Ieuz1iq_vTCRpYVHT0LQfxAIVA/edit#gid=2125143689</t>
  </si>
  <si>
    <t>04A022013</t>
  </si>
  <si>
    <t>https://docs.google.com/spreadsheets/d/1fvGazxBFaTbTxOXj1Ieuz1iq_vTCRpYVHT0LQfxAIVA/edit#gid=1822807154</t>
  </si>
  <si>
    <t>04A032013</t>
  </si>
  <si>
    <t>https://docs.google.com/spreadsheets/d/1fvGazxBFaTbTxOXj1Ieuz1iq_vTCRpYVHT0LQfxAIVA/edit#gid=1028690526</t>
  </si>
  <si>
    <t>04A042013</t>
  </si>
  <si>
    <t>https://docs.google.com/spreadsheets/d/1fvGazxBFaTbTxOXj1Ieuz1iq_vTCRpYVHT0LQfxAIVA/edit#gid=1136219172</t>
  </si>
  <si>
    <t>04A052013</t>
  </si>
  <si>
    <t>https://docs.google.com/spreadsheets/d/1fvGazxBFaTbTxOXj1Ieuz1iq_vTCRpYVHT0LQfxAIVA/edit#gid=1458650959</t>
  </si>
  <si>
    <t>04A062013</t>
  </si>
  <si>
    <t>https://docs.google.com/spreadsheets/d/1fvGazxBFaTbTxOXj1Ieuz1iq_vTCRpYVHT0LQfxAIVA/edit#gid=2146380756</t>
  </si>
  <si>
    <t>04A072013</t>
  </si>
  <si>
    <t>https://docs.google.com/spreadsheets/d/1fvGazxBFaTbTxOXj1Ieuz1iq_vTCRpYVHT0LQfxAIVA/edit#gid=19246160</t>
  </si>
  <si>
    <t>04A082013</t>
  </si>
  <si>
    <t>https://docs.google.com/spreadsheets/d/1fvGazxBFaTbTxOXj1Ieuz1iq_vTCRpYVHT0LQfxAIVA/edit#gid=2134257204</t>
  </si>
  <si>
    <t>04B012013</t>
  </si>
  <si>
    <t>https://docs.google.com/spreadsheets/d/1fvGazxBFaTbTxOXj1Ieuz1iq_vTCRpYVHT0LQfxAIVA/edit#gid=1206250936</t>
  </si>
  <si>
    <t>04B022013</t>
  </si>
  <si>
    <t>https://docs.google.com/spreadsheets/d/1fvGazxBFaTbTxOXj1Ieuz1iq_vTCRpYVHT0LQfxAIVA/edit#gid=1486979520</t>
  </si>
  <si>
    <t>04B032013</t>
  </si>
  <si>
    <t>https://docs.google.com/spreadsheets/d/1fvGazxBFaTbTxOXj1Ieuz1iq_vTCRpYVHT0LQfxAIVA/edit#gid=1248732073</t>
  </si>
  <si>
    <t>04B042013</t>
  </si>
  <si>
    <t>https://docs.google.com/spreadsheets/d/1fvGazxBFaTbTxOXj1Ieuz1iq_vTCRpYVHT0LQfxAIVA/edit#gid=1910609605</t>
  </si>
  <si>
    <t>04B052013</t>
  </si>
  <si>
    <t>https://docs.google.com/spreadsheets/d/1fvGazxBFaTbTxOXj1Ieuz1iq_vTCRpYVHT0LQfxAIVA/edit#gid=662432313</t>
  </si>
  <si>
    <t>04B062013</t>
  </si>
  <si>
    <t>https://docs.google.com/spreadsheets/d/1fvGazxBFaTbTxOXj1Ieuz1iq_vTCRpYVHT0LQfxAIVA/edit#gid=1801984891</t>
  </si>
  <si>
    <t>04B072013</t>
  </si>
  <si>
    <t>https://docs.google.com/spreadsheets/d/1fvGazxBFaTbTxOXj1Ieuz1iq_vTCRpYVHT0LQfxAIVA/edit#gid=1408339519</t>
  </si>
  <si>
    <t>04B092013</t>
  </si>
  <si>
    <t>https://docs.google.com/spreadsheets/d/1fvGazxBFaTbTxOXj1Ieuz1iq_vTCRpYVHT0LQfxAIVA/edit#gid=362371214</t>
  </si>
  <si>
    <t>04B102013</t>
  </si>
  <si>
    <t>https://docs.google.com/spreadsheets/d/1fvGazxBFaTbTxOXj1Ieuz1iq_vTCRpYVHT0LQfxAIVA/edit#gid=1572037522</t>
  </si>
  <si>
    <t>04B112013</t>
  </si>
  <si>
    <t>https://docs.google.com/spreadsheets/d/1fvGazxBFaTbTxOXj1Ieuz1iq_vTCRpYVHT0LQfxAIVA/edit#gid=1822169672</t>
  </si>
  <si>
    <t>04C012013</t>
  </si>
  <si>
    <t>https://docs.google.com/spreadsheets/d/1fvGazxBFaTbTxOXj1Ieuz1iq_vTCRpYVHT0LQfxAIVA/edit#gid=1936673155</t>
  </si>
  <si>
    <t>04C022013</t>
  </si>
  <si>
    <t>https://docs.google.com/spreadsheets/d/1fvGazxBFaTbTxOXj1Ieuz1iq_vTCRpYVHT0LQfxAIVA/edit#gid=1120522937</t>
  </si>
  <si>
    <t>04C032013</t>
  </si>
  <si>
    <t>https://docs.google.com/spreadsheets/d/1fvGazxBFaTbTxOXj1Ieuz1iq_vTCRpYVHT0LQfxAIVA/edit#gid=781311761</t>
  </si>
  <si>
    <t>04C052014</t>
  </si>
  <si>
    <t>https://docs.google.com/spreadsheets/d/1fvGazxBFaTbTxOXj1Ieuz1iq_vTCRpYVHT0LQfxAIVA/edit#gid=785109542</t>
  </si>
  <si>
    <t>04D012013</t>
  </si>
  <si>
    <t>https://docs.google.com/spreadsheets/d/1fvGazxBFaTbTxOXj1Ieuz1iq_vTCRpYVHT0LQfxAIVA/edit#gid=178148564</t>
  </si>
  <si>
    <t>04D022013</t>
  </si>
  <si>
    <t>https://docs.google.com/spreadsheets/d/1fvGazxBFaTbTxOXj1Ieuz1iq_vTCRpYVHT0LQfxAIVA/edit#gid=965822910</t>
  </si>
  <si>
    <t>04D042013</t>
  </si>
  <si>
    <t>https://docs.google.com/spreadsheets/d/1fvGazxBFaTbTxOXj1Ieuz1iq_vTCRpYVHT0LQfxAIVA/edit#gid=170427136</t>
  </si>
  <si>
    <t>04D052013</t>
  </si>
  <si>
    <t>https://docs.google.com/spreadsheets/d/1fvGazxBFaTbTxOXj1Ieuz1iq_vTCRpYVHT0LQfxAIVA/edit#gid=868766740</t>
  </si>
  <si>
    <t>04D062013</t>
  </si>
  <si>
    <t>https://docs.google.com/spreadsheets/d/1fvGazxBFaTbTxOXj1Ieuz1iq_vTCRpYVHT0LQfxAIVA/edit#gid=881532698</t>
  </si>
  <si>
    <t>04D072013</t>
  </si>
  <si>
    <t>https://docs.google.com/spreadsheets/d/1fvGazxBFaTbTxOXj1Ieuz1iq_vTCRpYVHT0LQfxAIVA/edit#gid=1837022675</t>
  </si>
  <si>
    <t>04D092013</t>
  </si>
  <si>
    <t>https://docs.google.com/spreadsheets/d/1fvGazxBFaTbTxOXj1Ieuz1iq_vTCRpYVHT0LQfxAIVA/edit#gid=1820176492</t>
  </si>
  <si>
    <t>Crime</t>
  </si>
  <si>
    <t>05A012015</t>
  </si>
  <si>
    <t>https://docs.google.com/spreadsheets/d/1mD9oAD5ypjkO_Node8gbwCidseTKuKf5IOX8XbeIpJA/edit#gid=877632693</t>
  </si>
  <si>
    <t>05A022015</t>
  </si>
  <si>
    <t>https://docs.google.com/spreadsheets/d/1mD9oAD5ypjkO_Node8gbwCidseTKuKf5IOX8XbeIpJA/edit#gid=2055633758</t>
  </si>
  <si>
    <t>05A032015</t>
  </si>
  <si>
    <t>https://docs.google.com/spreadsheets/d/1mD9oAD5ypjkO_Node8gbwCidseTKuKf5IOX8XbeIpJA/edit#gid=448662719</t>
  </si>
  <si>
    <t>05A042015</t>
  </si>
  <si>
    <t>https://docs.google.com/spreadsheets/d/1mD9oAD5ypjkO_Node8gbwCidseTKuKf5IOX8XbeIpJA/edit#gid=1309944169</t>
  </si>
  <si>
    <t>05A052015</t>
  </si>
  <si>
    <t>https://docs.google.com/spreadsheets/d/1mD9oAD5ypjkO_Node8gbwCidseTKuKf5IOX8XbeIpJA/edit#gid=1617213679</t>
  </si>
  <si>
    <t>05A062015</t>
  </si>
  <si>
    <t>https://docs.google.com/spreadsheets/d/1mD9oAD5ypjkO_Node8gbwCidseTKuKf5IOX8XbeIpJA/edit#gid=2084027943</t>
  </si>
  <si>
    <t>05A072015</t>
  </si>
  <si>
    <t>https://docs.google.com/spreadsheets/d/1mD9oAD5ypjkO_Node8gbwCidseTKuKf5IOX8XbeIpJA/edit#gid=764668387</t>
  </si>
  <si>
    <t>05A082015</t>
  </si>
  <si>
    <t>https://docs.google.com/spreadsheets/d/1mD9oAD5ypjkO_Node8gbwCidseTKuKf5IOX8XbeIpJA/edit#gid=440344049</t>
  </si>
  <si>
    <t>05A092015</t>
  </si>
  <si>
    <t>https://docs.google.com/spreadsheets/d/1mD9oAD5ypjkO_Node8gbwCidseTKuKf5IOX8XbeIpJA/edit#gid=1344080990</t>
  </si>
  <si>
    <t>05A102015</t>
  </si>
  <si>
    <t>https://docs.google.com/spreadsheets/d/1mD9oAD5ypjkO_Node8gbwCidseTKuKf5IOX8XbeIpJA/edit#gid=1760937194</t>
  </si>
  <si>
    <t>05A112015</t>
  </si>
  <si>
    <t>https://docs.google.com/spreadsheets/d/1mD9oAD5ypjkO_Node8gbwCidseTKuKf5IOX8XbeIpJA/edit#gid=1948833727</t>
  </si>
  <si>
    <t>05A122015</t>
  </si>
  <si>
    <t>https://docs.google.com/spreadsheets/d/1mD9oAD5ypjkO_Node8gbwCidseTKuKf5IOX8XbeIpJA/edit#gid=1002442273</t>
  </si>
  <si>
    <t>05A132015</t>
  </si>
  <si>
    <t>https://docs.google.com/spreadsheets/d/1mD9oAD5ypjkO_Node8gbwCidseTKuKf5IOX8XbeIpJA/edit#gid=2042293310</t>
  </si>
  <si>
    <t>Inclusive development</t>
  </si>
  <si>
    <t>05A142015</t>
  </si>
  <si>
    <t>https://docs.google.com/spreadsheets/d/1mD9oAD5ypjkO_Node8gbwCidseTKuKf5IOX8XbeIpJA/edit#gid=653975382</t>
  </si>
  <si>
    <t>05A152015</t>
  </si>
  <si>
    <t>https://docs.google.com/spreadsheets/d/1mD9oAD5ypjkO_Node8gbwCidseTKuKf5IOX8XbeIpJA/edit#gid=183435882</t>
  </si>
  <si>
    <t>05A162015</t>
  </si>
  <si>
    <t>https://docs.google.com/spreadsheets/d/1mD9oAD5ypjkO_Node8gbwCidseTKuKf5IOX8XbeIpJA/edit#gid=1476546712</t>
  </si>
  <si>
    <t>05A172015</t>
  </si>
  <si>
    <t>https://docs.google.com/spreadsheets/d/1mD9oAD5ypjkO_Node8gbwCidseTKuKf5IOX8XbeIpJA/edit#gid=210034803</t>
  </si>
  <si>
    <t>Policing System</t>
  </si>
  <si>
    <t>05B012015</t>
  </si>
  <si>
    <t>https://docs.google.com/spreadsheets/d/1mD9oAD5ypjkO_Node8gbwCidseTKuKf5IOX8XbeIpJA/edit#gid=355384108</t>
  </si>
  <si>
    <t>05B022015</t>
  </si>
  <si>
    <t>https://docs.google.com/spreadsheets/d/1mD9oAD5ypjkO_Node8gbwCidseTKuKf5IOX8XbeIpJA/edit#gid=1062836181</t>
  </si>
  <si>
    <t>05B032015</t>
  </si>
  <si>
    <t>https://docs.google.com/spreadsheets/d/1mD9oAD5ypjkO_Node8gbwCidseTKuKf5IOX8XbeIpJA/edit#gid=1172529008</t>
  </si>
  <si>
    <t>05B042015</t>
  </si>
  <si>
    <t>https://docs.google.com/spreadsheets/d/1mD9oAD5ypjkO_Node8gbwCidseTKuKf5IOX8XbeIpJA/edit#gid=642904080</t>
  </si>
  <si>
    <t>05B052015</t>
  </si>
  <si>
    <t>https://docs.google.com/spreadsheets/d/1mD9oAD5ypjkO_Node8gbwCidseTKuKf5IOX8XbeIpJA/edit#gid=739788042</t>
  </si>
  <si>
    <t>05B062015</t>
  </si>
  <si>
    <t>https://docs.google.com/spreadsheets/d/1mD9oAD5ypjkO_Node8gbwCidseTKuKf5IOX8XbeIpJA/edit#gid=394571637</t>
  </si>
  <si>
    <t>05B072015</t>
  </si>
  <si>
    <t>https://docs.google.com/spreadsheets/d/1mD9oAD5ypjkO_Node8gbwCidseTKuKf5IOX8XbeIpJA/edit#gid=1193223326</t>
  </si>
  <si>
    <t>05C012015</t>
  </si>
  <si>
    <t>https://docs.google.com/spreadsheets/d/1mD9oAD5ypjkO_Node8gbwCidseTKuKf5IOX8XbeIpJA/edit#gid=813772548</t>
  </si>
  <si>
    <t>05C022015</t>
  </si>
  <si>
    <t>https://docs.google.com/spreadsheets/d/1mD9oAD5ypjkO_Node8gbwCidseTKuKf5IOX8XbeIpJA/edit#gid=347468127</t>
  </si>
  <si>
    <t>05C032015</t>
  </si>
  <si>
    <t>https://docs.google.com/spreadsheets/d/1mD9oAD5ypjkO_Node8gbwCidseTKuKf5IOX8XbeIpJA/edit#gid=508302256</t>
  </si>
  <si>
    <t>05C042015</t>
  </si>
  <si>
    <t>https://docs.google.com/spreadsheets/d/1mD9oAD5ypjkO_Node8gbwCidseTKuKf5IOX8XbeIpJA/edit#gid=234166698</t>
  </si>
  <si>
    <t>05D012015</t>
  </si>
  <si>
    <t>https://docs.google.com/spreadsheets/d/1mD9oAD5ypjkO_Node8gbwCidseTKuKf5IOX8XbeIpJA/edit#gid=1365355335</t>
  </si>
  <si>
    <t>05D022015</t>
  </si>
  <si>
    <t>https://docs.google.com/spreadsheets/d/1mD9oAD5ypjkO_Node8gbwCidseTKuKf5IOX8XbeIpJA/edit#gid=952740139</t>
  </si>
  <si>
    <t>05D032015</t>
  </si>
  <si>
    <t>https://docs.google.com/spreadsheets/d/1mD9oAD5ypjkO_Node8gbwCidseTKuKf5IOX8XbeIpJA/edit#gid=1365888942</t>
  </si>
  <si>
    <t>05D042015</t>
  </si>
  <si>
    <t>https://docs.google.com/spreadsheets/d/1mD9oAD5ypjkO_Node8gbwCidseTKuKf5IOX8XbeIpJA/edit#gid=465654957</t>
  </si>
  <si>
    <t>05D052015</t>
  </si>
  <si>
    <t>https://docs.google.com/spreadsheets/d/1mD9oAD5ypjkO_Node8gbwCidseTKuKf5IOX8XbeIpJA/edit#gid=1271496323</t>
  </si>
  <si>
    <t>05D062015</t>
  </si>
  <si>
    <t>https://docs.google.com/spreadsheets/d/1mD9oAD5ypjkO_Node8gbwCidseTKuKf5IOX8XbeIpJA/edit#gid=1572464421</t>
  </si>
  <si>
    <t>05D072015</t>
  </si>
  <si>
    <t>https://docs.google.com/spreadsheets/d/1mD9oAD5ypjkO_Node8gbwCidseTKuKf5IOX8XbeIpJA/edit#gid=1042080510</t>
  </si>
  <si>
    <t>05D082015</t>
  </si>
  <si>
    <t>https://docs.google.com/spreadsheets/d/1mD9oAD5ypjkO_Node8gbwCidseTKuKf5IOX8XbeIpJA/edit#gid=1436614208</t>
  </si>
  <si>
    <t>06A012016</t>
  </si>
  <si>
    <t>https://docs.google.com/spreadsheets/d/1QSvJfuGJT3At0N1fovdWaqfVbMeYbJssoLpI4VPEy20/edit#gid=1044859788</t>
  </si>
  <si>
    <t>06A022016</t>
  </si>
  <si>
    <t>https://docs.google.com/spreadsheets/d/1QSvJfuGJT3At0N1fovdWaqfVbMeYbJssoLpI4VPEy20/edit#gid=1475215378</t>
  </si>
  <si>
    <t>06A032016</t>
  </si>
  <si>
    <t>https://docs.google.com/spreadsheets/d/1QSvJfuGJT3At0N1fovdWaqfVbMeYbJssoLpI4VPEy20/edit#gid=215602898</t>
  </si>
  <si>
    <t>06A042016</t>
  </si>
  <si>
    <t>https://docs.google.com/spreadsheets/d/1QSvJfuGJT3At0N1fovdWaqfVbMeYbJssoLpI4VPEy20/edit#gid=213010655</t>
  </si>
  <si>
    <t>06A052016</t>
  </si>
  <si>
    <t>https://docs.google.com/spreadsheets/d/1QSvJfuGJT3At0N1fovdWaqfVbMeYbJssoLpI4VPEy20/edit#gid=489017173</t>
  </si>
  <si>
    <t>06A062016</t>
  </si>
  <si>
    <t>https://docs.google.com/spreadsheets/d/1QSvJfuGJT3At0N1fovdWaqfVbMeYbJssoLpI4VPEy20/edit#gid=1543488089</t>
  </si>
  <si>
    <t>06A072016</t>
  </si>
  <si>
    <t>https://docs.google.com/spreadsheets/d/1QSvJfuGJT3At0N1fovdWaqfVbMeYbJssoLpI4VPEy20/edit#gid=1316073041</t>
  </si>
  <si>
    <t>06A082014</t>
  </si>
  <si>
    <t>06A092015</t>
  </si>
  <si>
    <t>https://docs.google.com/spreadsheets/d/1QSvJfuGJT3At0N1fovdWaqfVbMeYbJssoLpI4VPEy20/edit#gid=1230972555</t>
  </si>
  <si>
    <t>06A102015</t>
  </si>
  <si>
    <t>https://docs.google.com/spreadsheets/d/1QSvJfuGJT3At0N1fovdWaqfVbMeYbJssoLpI4VPEy20/edit#gid=1259864228</t>
  </si>
  <si>
    <t>06A112016</t>
  </si>
  <si>
    <t>https://docs.google.com/spreadsheets/d/1QSvJfuGJT3At0N1fovdWaqfVbMeYbJssoLpI4VPEy20/edit#gid=1430752857</t>
  </si>
  <si>
    <t>06B012016</t>
  </si>
  <si>
    <t>https://docs.google.com/spreadsheets/d/1QSvJfuGJT3At0N1fovdWaqfVbMeYbJssoLpI4VPEy20/edit#gid=1996319698</t>
  </si>
  <si>
    <t>06B022014</t>
  </si>
  <si>
    <t>https://docs.google.com/spreadsheets/d/1QSvJfuGJT3At0N1fovdWaqfVbMeYbJssoLpI4VPEy20/edit#gid=1815822676</t>
  </si>
  <si>
    <t>06B032014</t>
  </si>
  <si>
    <t>06B042011</t>
  </si>
  <si>
    <t>https://docs.google.com/spreadsheets/d/1QSvJfuGJT3At0N1fovdWaqfVbMeYbJssoLpI4VPEy20/edit#gid=658274677</t>
  </si>
  <si>
    <t>06B052016</t>
  </si>
  <si>
    <t>https://docs.google.com/spreadsheets/d/1QSvJfuGJT3At0N1fovdWaqfVbMeYbJssoLpI4VPEy20/edit#gid=1757279903</t>
  </si>
  <si>
    <t>06B062016</t>
  </si>
  <si>
    <t>https://docs.google.com/spreadsheets/d/1QSvJfuGJT3At0N1fovdWaqfVbMeYbJssoLpI4VPEy20/edit#gid=1158218100</t>
  </si>
  <si>
    <t>06C012014</t>
  </si>
  <si>
    <t>https://docs.google.com/spreadsheets/d/1QSvJfuGJT3At0N1fovdWaqfVbMeYbJssoLpI4VPEy20/edit#gid=1610148941</t>
  </si>
  <si>
    <t>06C022014</t>
  </si>
  <si>
    <t>https://docs.google.com/spreadsheets/d/1QSvJfuGJT3At0N1fovdWaqfVbMeYbJssoLpI4VPEy20/edit#gid=1027641371</t>
  </si>
  <si>
    <t>06C032014</t>
  </si>
  <si>
    <t>https://docs.google.com/spreadsheets/d/1QSvJfuGJT3At0N1fovdWaqfVbMeYbJssoLpI4VPEy20/edit#gid=1919105235</t>
  </si>
  <si>
    <t>Law and order</t>
  </si>
  <si>
    <t>06C042016</t>
  </si>
  <si>
    <t>https://docs.google.com/spreadsheets/d/1QSvJfuGJT3At0N1fovdWaqfVbMeYbJssoLpI4VPEy20/edit#gid=2026654828</t>
  </si>
  <si>
    <t>06C052015</t>
  </si>
  <si>
    <t>https://docs.google.com/spreadsheets/d/1QSvJfuGJT3At0N1fovdWaqfVbMeYbJssoLpI4VPEy20/edit#gid=1852023862</t>
  </si>
  <si>
    <t>06C062014</t>
  </si>
  <si>
    <t>https://docs.google.com/spreadsheets/d/1QSvJfuGJT3At0N1fovdWaqfVbMeYbJssoLpI4VPEy20/edit#gid=279681101</t>
  </si>
  <si>
    <t>06C072013</t>
  </si>
  <si>
    <t>https://docs.google.com/spreadsheets/d/1QSvJfuGJT3At0N1fovdWaqfVbMeYbJssoLpI4VPEy20/edit#gid=1287708326</t>
  </si>
  <si>
    <t>Employment</t>
  </si>
  <si>
    <t>06C082011</t>
  </si>
  <si>
    <t>https://docs.google.com/spreadsheets/d/1QSvJfuGJT3At0N1fovdWaqfVbMeYbJssoLpI4VPEy20/edit#gid=1562707192</t>
  </si>
  <si>
    <t>Inclusive</t>
  </si>
  <si>
    <t>06C092014</t>
  </si>
  <si>
    <t>https://docs.google.com/spreadsheets/d/1QSvJfuGJT3At0N1fovdWaqfVbMeYbJssoLpI4VPEy20/edit#gid=251296109</t>
  </si>
  <si>
    <t>06C102014</t>
  </si>
  <si>
    <t>https://docs.google.com/spreadsheets/d/1QSvJfuGJT3At0N1fovdWaqfVbMeYbJssoLpI4VPEy20/edit#gid=1818901719</t>
  </si>
  <si>
    <t>06C112014</t>
  </si>
  <si>
    <t>https://docs.google.com/spreadsheets/d/1QSvJfuGJT3At0N1fovdWaqfVbMeYbJssoLpI4VPEy20/edit#gid=371067793</t>
  </si>
  <si>
    <t>06C122016</t>
  </si>
  <si>
    <t>https://docs.google.com/spreadsheets/d/1QSvJfuGJT3At0N1fovdWaqfVbMeYbJssoLpI4VPEy20/edit#gid=39025375</t>
  </si>
  <si>
    <t>07A042013</t>
  </si>
  <si>
    <t>https://docs.google.com/spreadsheets/d/1VLPTt-NI2RwuBuWXX6KIrsUZ10ceKD_GBomc90OWo6E/edit#gid=748242406</t>
  </si>
  <si>
    <t>07A052013</t>
  </si>
  <si>
    <t>https://docs.google.com/spreadsheets/d/1VLPTt-NI2RwuBuWXX6KIrsUZ10ceKD_GBomc90OWo6E/edit#gid=1926578380</t>
  </si>
  <si>
    <t>07A062013</t>
  </si>
  <si>
    <t>https://docs.google.com/spreadsheets/d/1VLPTt-NI2RwuBuWXX6KIrsUZ10ceKD_GBomc90OWo6E/edit#gid=1437756195</t>
  </si>
  <si>
    <t>07A072013</t>
  </si>
  <si>
    <t>https://docs.google.com/spreadsheets/d/1VLPTt-NI2RwuBuWXX6KIrsUZ10ceKD_GBomc90OWo6E/edit#gid=1248770644</t>
  </si>
  <si>
    <r>
      <rPr>
        <sz val="10"/>
        <color rgb="FF000000"/>
        <rFont val="Arial"/>
      </rPr>
      <t>07A09</t>
    </r>
    <r>
      <rPr>
        <sz val="10"/>
        <color rgb="FF000000"/>
        <rFont val="Arial"/>
      </rPr>
      <t>2015</t>
    </r>
  </si>
  <si>
    <t>https://docs.google.com/spreadsheets/d/1VLPTt-NI2RwuBuWXX6KIrsUZ10ceKD_GBomc90OWo6E/edit#gid=1771869737</t>
  </si>
  <si>
    <t>Employment and Skill development</t>
  </si>
  <si>
    <t>07B012013</t>
  </si>
  <si>
    <t>https://docs.google.com/spreadsheets/d/1VLPTt-NI2RwuBuWXX6KIrsUZ10ceKD_GBomc90OWo6E/edit#gid=151439149</t>
  </si>
  <si>
    <t>07B022013</t>
  </si>
  <si>
    <t>https://docs.google.com/spreadsheets/d/1VLPTt-NI2RwuBuWXX6KIrsUZ10ceKD_GBomc90OWo6E/edit#gid=1885727064</t>
  </si>
  <si>
    <t>07B032013</t>
  </si>
  <si>
    <t>https://docs.google.com/spreadsheets/d/1VLPTt-NI2RwuBuWXX6KIrsUZ10ceKD_GBomc90OWo6E/edit#gid=1733880635</t>
  </si>
  <si>
    <t>07B042013</t>
  </si>
  <si>
    <t>https://docs.google.com/spreadsheets/d/1VLPTt-NI2RwuBuWXX6KIrsUZ10ceKD_GBomc90OWo6E/edit#gid=735663737</t>
  </si>
  <si>
    <t>07B052013</t>
  </si>
  <si>
    <t>https://docs.google.com/spreadsheets/d/1VLPTt-NI2RwuBuWXX6KIrsUZ10ceKD_GBomc90OWo6E/edit#gid=1668019295</t>
  </si>
  <si>
    <t>07B062013</t>
  </si>
  <si>
    <t>https://docs.google.com/spreadsheets/d/1VLPTt-NI2RwuBuWXX6KIrsUZ10ceKD_GBomc90OWo6E/edit#gid=734998982</t>
  </si>
  <si>
    <t>07B072013</t>
  </si>
  <si>
    <t>https://docs.google.com/spreadsheets/d/1VLPTt-NI2RwuBuWXX6KIrsUZ10ceKD_GBomc90OWo6E/edit#gid=2031742818</t>
  </si>
  <si>
    <t>07B082013</t>
  </si>
  <si>
    <t>https://docs.google.com/spreadsheets/d/1VLPTt-NI2RwuBuWXX6KIrsUZ10ceKD_GBomc90OWo6E/edit#gid=1526146831</t>
  </si>
  <si>
    <t>07C012013</t>
  </si>
  <si>
    <t>https://docs.google.com/spreadsheets/d/1VLPTt-NI2RwuBuWXX6KIrsUZ10ceKD_GBomc90OWo6E/edit#gid=2006828967</t>
  </si>
  <si>
    <t>07C022013</t>
  </si>
  <si>
    <t>https://docs.google.com/spreadsheets/d/1VLPTt-NI2RwuBuWXX6KIrsUZ10ceKD_GBomc90OWo6E/edit#gid=633078801</t>
  </si>
  <si>
    <t>07C032013</t>
  </si>
  <si>
    <t>https://docs.google.com/spreadsheets/d/1VLPTt-NI2RwuBuWXX6KIrsUZ10ceKD_GBomc90OWo6E/edit#gid=1152355884</t>
  </si>
  <si>
    <t>07C042013</t>
  </si>
  <si>
    <t>https://docs.google.com/spreadsheets/d/1VLPTt-NI2RwuBuWXX6KIrsUZ10ceKD_GBomc90OWo6E/edit#gid=524195068</t>
  </si>
  <si>
    <t>07D012013</t>
  </si>
  <si>
    <t>https://docs.google.com/spreadsheets/d/1VLPTt-NI2RwuBuWXX6KIrsUZ10ceKD_GBomc90OWo6E/edit#gid=870475984</t>
  </si>
  <si>
    <t>07D022013</t>
  </si>
  <si>
    <t>https://docs.google.com/spreadsheets/d/1VLPTt-NI2RwuBuWXX6KIrsUZ10ceKD_GBomc90OWo6E/edit#gid=777414533</t>
  </si>
  <si>
    <t>07D032013</t>
  </si>
  <si>
    <t>https://docs.google.com/spreadsheets/d/1VLPTt-NI2RwuBuWXX6KIrsUZ10ceKD_GBomc90OWo6E/edit#gid=117312208</t>
  </si>
  <si>
    <t>07D042013</t>
  </si>
  <si>
    <t>https://docs.google.com/spreadsheets/d/1VLPTt-NI2RwuBuWXX6KIrsUZ10ceKD_GBomc90OWo6E/edit#gid=468329830</t>
  </si>
  <si>
    <t>08A012014</t>
  </si>
  <si>
    <t>https://docs.google.com/spreadsheets/d/1yqqx5YKtKwqRw3rGDY6AYR9Czkjiois3iZx6dqJdCzI/edit#gid=286796630</t>
  </si>
  <si>
    <t>08A022014</t>
  </si>
  <si>
    <t>https://docs.google.com/spreadsheets/d/1yqqx5YKtKwqRw3rGDY6AYR9Czkjiois3iZx6dqJdCzI/edit#gid=611879660</t>
  </si>
  <si>
    <t>08A032014</t>
  </si>
  <si>
    <t>https://docs.google.com/spreadsheets/d/1yqqx5YKtKwqRw3rGDY6AYR9Czkjiois3iZx6dqJdCzI/edit#gid=1671777193</t>
  </si>
  <si>
    <t>08A042014</t>
  </si>
  <si>
    <t>https://docs.google.com/spreadsheets/d/1yqqx5YKtKwqRw3rGDY6AYR9Czkjiois3iZx6dqJdCzI/edit#gid=2034459955</t>
  </si>
  <si>
    <t>08A052014</t>
  </si>
  <si>
    <t>https://docs.google.com/spreadsheets/d/1yqqx5YKtKwqRw3rGDY6AYR9Czkjiois3iZx6dqJdCzI/edit#gid=720903495</t>
  </si>
  <si>
    <t>08A062014</t>
  </si>
  <si>
    <t>https://docs.google.com/spreadsheets/d/1yqqx5YKtKwqRw3rGDY6AYR9Czkjiois3iZx6dqJdCzI/edit#gid=365937983</t>
  </si>
  <si>
    <t>08A072014</t>
  </si>
  <si>
    <t>https://docs.google.com/spreadsheets/d/1yqqx5YKtKwqRw3rGDY6AYR9Czkjiois3iZx6dqJdCzI/edit#gid=440720987</t>
  </si>
  <si>
    <t>08A092014</t>
  </si>
  <si>
    <t>https://docs.google.com/spreadsheets/d/1yqqx5YKtKwqRw3rGDY6AYR9Czkjiois3iZx6dqJdCzI/edit#gid=750728123</t>
  </si>
  <si>
    <t>08A102014</t>
  </si>
  <si>
    <t>https://docs.google.com/spreadsheets/d/1yqqx5YKtKwqRw3rGDY6AYR9Czkjiois3iZx6dqJdCzI/edit#gid=144576566</t>
  </si>
  <si>
    <t>08A112014</t>
  </si>
  <si>
    <t>https://docs.google.com/spreadsheets/d/1yqqx5YKtKwqRw3rGDY6AYR9Czkjiois3iZx6dqJdCzI/edit#gid=835037878</t>
  </si>
  <si>
    <t>08A122014</t>
  </si>
  <si>
    <t>https://docs.google.com/spreadsheets/d/1yqqx5YKtKwqRw3rGDY6AYR9Czkjiois3iZx6dqJdCzI/edit#gid=863432056</t>
  </si>
  <si>
    <t>08A132014</t>
  </si>
  <si>
    <t>https://docs.google.com/spreadsheets/d/1yqqx5YKtKwqRw3rGDY6AYR9Czkjiois3iZx6dqJdCzI/edit#gid=395618347</t>
  </si>
  <si>
    <t>08A142014</t>
  </si>
  <si>
    <t>https://docs.google.com/spreadsheets/d/1yqqx5YKtKwqRw3rGDY6AYR9Czkjiois3iZx6dqJdCzI/edit#gid=549522958</t>
  </si>
  <si>
    <t>08B012014</t>
  </si>
  <si>
    <t>https://docs.google.com/spreadsheets/d/1yqqx5YKtKwqRw3rGDY6AYR9Czkjiois3iZx6dqJdCzI/edit#gid=908702792</t>
  </si>
  <si>
    <t>08B022014</t>
  </si>
  <si>
    <t>https://docs.google.com/spreadsheets/d/1yqqx5YKtKwqRw3rGDY6AYR9Czkjiois3iZx6dqJdCzI/edit#gid=1575900224</t>
  </si>
  <si>
    <t>08B032014</t>
  </si>
  <si>
    <t>https://docs.google.com/spreadsheets/d/1yqqx5YKtKwqRw3rGDY6AYR9Czkjiois3iZx6dqJdCzI/edit#gid=626398690</t>
  </si>
  <si>
    <t>08B042014</t>
  </si>
  <si>
    <t>https://docs.google.com/spreadsheets/d/1yqqx5YKtKwqRw3rGDY6AYR9Czkjiois3iZx6dqJdCzI/edit#gid=1590459191</t>
  </si>
  <si>
    <t>08B052014</t>
  </si>
  <si>
    <t>https://docs.google.com/spreadsheets/d/1yqqx5YKtKwqRw3rGDY6AYR9Czkjiois3iZx6dqJdCzI/edit#gid=2139830190</t>
  </si>
  <si>
    <t>08B062014</t>
  </si>
  <si>
    <t>https://docs.google.com/spreadsheets/d/1yqqx5YKtKwqRw3rGDY6AYR9Czkjiois3iZx6dqJdCzI/edit#gid=1733432520</t>
  </si>
  <si>
    <t>08B072014</t>
  </si>
  <si>
    <t>https://docs.google.com/spreadsheets/d/1yqqx5YKtKwqRw3rGDY6AYR9Czkjiois3iZx6dqJdCzI/edit#gid=1855471564</t>
  </si>
  <si>
    <t>08B082014</t>
  </si>
  <si>
    <t>https://docs.google.com/spreadsheets/d/1yqqx5YKtKwqRw3rGDY6AYR9Czkjiois3iZx6dqJdCzI/edit#gid=539996338</t>
  </si>
  <si>
    <t>08B092014</t>
  </si>
  <si>
    <t>https://docs.google.com/spreadsheets/d/1yqqx5YKtKwqRw3rGDY6AYR9Czkjiois3iZx6dqJdCzI/edit#gid=895505264</t>
  </si>
  <si>
    <t>08B102014</t>
  </si>
  <si>
    <t>https://docs.google.com/spreadsheets/d/1yqqx5YKtKwqRw3rGDY6AYR9Czkjiois3iZx6dqJdCzI/edit#gid=1780572337</t>
  </si>
  <si>
    <t>08B112014</t>
  </si>
  <si>
    <t>https://docs.google.com/spreadsheets/d/1yqqx5YKtKwqRw3rGDY6AYR9Czkjiois3iZx6dqJdCzI/edit#gid=1808196474</t>
  </si>
  <si>
    <t>08B122014</t>
  </si>
  <si>
    <t>https://docs.google.com/spreadsheets/d/1yqqx5YKtKwqRw3rGDY6AYR9Czkjiois3iZx6dqJdCzI/edit#gid=1692427347</t>
  </si>
  <si>
    <t xml:space="preserve">08B132014 </t>
  </si>
  <si>
    <t>https://docs.google.com/spreadsheets/d/1yqqx5YKtKwqRw3rGDY6AYR9Czkjiois3iZx6dqJdCzI/edit#gid=222452960</t>
  </si>
  <si>
    <t>08C012014</t>
  </si>
  <si>
    <t>https://docs.google.com/spreadsheets/d/1yqqx5YKtKwqRw3rGDY6AYR9Czkjiois3iZx6dqJdCzI/edit#gid=858289942</t>
  </si>
  <si>
    <t>08C022014</t>
  </si>
  <si>
    <t>https://docs.google.com/spreadsheets/d/1yqqx5YKtKwqRw3rGDY6AYR9Czkjiois3iZx6dqJdCzI/edit#gid=1705038830</t>
  </si>
  <si>
    <t>Infra</t>
  </si>
  <si>
    <t>08C032014</t>
  </si>
  <si>
    <t>https://docs.google.com/spreadsheets/d/1yqqx5YKtKwqRw3rGDY6AYR9Czkjiois3iZx6dqJdCzI/edit#gid=178387825</t>
  </si>
  <si>
    <t>08C042014</t>
  </si>
  <si>
    <t>https://docs.google.com/spreadsheets/d/1yqqx5YKtKwqRw3rGDY6AYR9Czkjiois3iZx6dqJdCzI/edit#gid=717988489</t>
  </si>
  <si>
    <t>08C052014</t>
  </si>
  <si>
    <t>https://docs.google.com/spreadsheets/d/1yqqx5YKtKwqRw3rGDY6AYR9Czkjiois3iZx6dqJdCzI/edit#gid=2036764375</t>
  </si>
  <si>
    <t>09A012014</t>
  </si>
  <si>
    <t>https://docs.google.com/spreadsheets/d/1oVcdSlpW_CUBMMJB1oIwdXD7v4cTkV2XiZjNSzXuzRQ/edit#gid=2034805472</t>
  </si>
  <si>
    <t>09B012014</t>
  </si>
  <si>
    <t>https://docs.google.com/spreadsheets/d/1oVcdSlpW_CUBMMJB1oIwdXD7v4cTkV2XiZjNSzXuzRQ/edit#gid=1949616044</t>
  </si>
  <si>
    <t>09B022014</t>
  </si>
  <si>
    <t>https://docs.google.com/spreadsheets/d/1oVcdSlpW_CUBMMJB1oIwdXD7v4cTkV2XiZjNSzXuzRQ/edit#gid=557509948</t>
  </si>
  <si>
    <t>09B032014</t>
  </si>
  <si>
    <t>https://docs.google.com/spreadsheets/d/1oVcdSlpW_CUBMMJB1oIwdXD7v4cTkV2XiZjNSzXuzRQ/edit#gid=26287017</t>
  </si>
  <si>
    <t>09B042014</t>
  </si>
  <si>
    <t>https://docs.google.com/spreadsheets/d/1oVcdSlpW_CUBMMJB1oIwdXD7v4cTkV2XiZjNSzXuzRQ/edit#gid=1500210674</t>
  </si>
  <si>
    <t>09C012014</t>
  </si>
  <si>
    <t>https://docs.google.com/spreadsheets/d/1oVcdSlpW_CUBMMJB1oIwdXD7v4cTkV2XiZjNSzXuzRQ/edit#gid=1725279066</t>
  </si>
  <si>
    <t>09C022014</t>
  </si>
  <si>
    <t>09C032014</t>
  </si>
  <si>
    <t>https://docs.google.com/spreadsheets/d/1oVcdSlpW_CUBMMJB1oIwdXD7v4cTkV2XiZjNSzXuzRQ/edit#gid=797105444</t>
  </si>
  <si>
    <t>09D012014</t>
  </si>
  <si>
    <t>https://docs.google.com/spreadsheets/d/1oVcdSlpW_CUBMMJB1oIwdXD7v4cTkV2XiZjNSzXuzRQ/edit#gid=1365942575</t>
  </si>
  <si>
    <t>09D022014</t>
  </si>
  <si>
    <t>https://docs.google.com/spreadsheets/d/1oVcdSlpW_CUBMMJB1oIwdXD7v4cTkV2XiZjNSzXuzRQ/edit#gid=1281091575</t>
  </si>
  <si>
    <t>09D032014</t>
  </si>
  <si>
    <t>https://docs.google.com/spreadsheets/d/1oVcdSlpW_CUBMMJB1oIwdXD7v4cTkV2XiZjNSzXuzRQ/edit#gid=287384087</t>
  </si>
  <si>
    <t>09E012014</t>
  </si>
  <si>
    <t>https://docs.google.com/spreadsheets/d/1oVcdSlpW_CUBMMJB1oIwdXD7v4cTkV2XiZjNSzXuzRQ/edit#gid=769023270</t>
  </si>
  <si>
    <t>09F012014</t>
  </si>
  <si>
    <t>https://docs.google.com/spreadsheets/d/1oVcdSlpW_CUBMMJB1oIwdXD7v4cTkV2XiZjNSzXuzRQ/edit#gid=776171040</t>
  </si>
  <si>
    <t>09F022014</t>
  </si>
  <si>
    <t>09F032014</t>
  </si>
  <si>
    <t>https://docs.google.com/spreadsheets/d/1oVcdSlpW_CUBMMJB1oIwdXD7v4cTkV2XiZjNSzXuzRQ/edit#gid=149070280</t>
  </si>
  <si>
    <t>09F042014</t>
  </si>
  <si>
    <t>https://docs.google.com/spreadsheets/d/1oVcdSlpW_CUBMMJB1oIwdXD7v4cTkV2XiZjNSzXuzRQ/edit#gid=7620500</t>
  </si>
  <si>
    <t>Codes</t>
  </si>
  <si>
    <t>Code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</si>
  <si>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</si>
  <si>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</si>
  <si>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</si>
  <si>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</si>
  <si>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</si>
  <si>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</si>
  <si>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</si>
  <si>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</si>
  <si>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</si>
  <si>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</si>
  <si>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</si>
  <si>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</si>
  <si>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</si>
  <si>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</si>
  <si>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</si>
  <si>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</si>
  <si>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</si>
  <si>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</si>
  <si>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</si>
  <si>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</si>
  <si>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</si>
  <si>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Indicator_Code</t>
  </si>
  <si>
    <t>01A</t>
  </si>
  <si>
    <t>01B</t>
  </si>
  <si>
    <t>01C</t>
  </si>
  <si>
    <t>01D</t>
  </si>
  <si>
    <t>02A</t>
  </si>
  <si>
    <t>02B</t>
  </si>
  <si>
    <t>03A</t>
  </si>
  <si>
    <t>03B</t>
  </si>
  <si>
    <t>04B</t>
  </si>
  <si>
    <t>04C</t>
  </si>
  <si>
    <t>04D</t>
  </si>
  <si>
    <t>05A</t>
  </si>
  <si>
    <t>05B</t>
  </si>
  <si>
    <t>05C</t>
  </si>
  <si>
    <t>05D</t>
  </si>
  <si>
    <t>06A</t>
  </si>
  <si>
    <t>06B</t>
  </si>
  <si>
    <t>06C</t>
  </si>
  <si>
    <t>07A</t>
  </si>
  <si>
    <t>07B</t>
  </si>
  <si>
    <t>07C</t>
  </si>
  <si>
    <t>07D</t>
  </si>
  <si>
    <t>08A</t>
  </si>
  <si>
    <t>08B</t>
  </si>
  <si>
    <t>08C</t>
  </si>
  <si>
    <t>09A</t>
  </si>
  <si>
    <t>09B</t>
  </si>
  <si>
    <t>09C</t>
  </si>
  <si>
    <t>09D</t>
  </si>
  <si>
    <t>09E</t>
  </si>
  <si>
    <t>09F</t>
  </si>
  <si>
    <t>01A01</t>
  </si>
  <si>
    <t>01A02</t>
  </si>
  <si>
    <t>01A03</t>
  </si>
  <si>
    <t>01A04</t>
  </si>
  <si>
    <t>01B01</t>
  </si>
  <si>
    <t>01B02</t>
  </si>
  <si>
    <t>01C01</t>
  </si>
  <si>
    <t>01C02</t>
  </si>
  <si>
    <t>01C03</t>
  </si>
  <si>
    <t>01C05</t>
  </si>
  <si>
    <t>01C06</t>
  </si>
  <si>
    <t>01C07</t>
  </si>
  <si>
    <t>01C08</t>
  </si>
  <si>
    <t>01C09</t>
  </si>
  <si>
    <t>01D02</t>
  </si>
  <si>
    <t>01D03</t>
  </si>
  <si>
    <t>01D05</t>
  </si>
  <si>
    <t>02A01</t>
  </si>
  <si>
    <t>02A02</t>
  </si>
  <si>
    <t>02A03</t>
  </si>
  <si>
    <t>02A04</t>
  </si>
  <si>
    <t>02A05</t>
  </si>
  <si>
    <t>02A06</t>
  </si>
  <si>
    <t>02A07</t>
  </si>
  <si>
    <t>02A08</t>
  </si>
  <si>
    <t>02A09</t>
  </si>
  <si>
    <t>02A10</t>
  </si>
  <si>
    <t>02B01</t>
  </si>
  <si>
    <t>02B02</t>
  </si>
  <si>
    <t>02B03</t>
  </si>
  <si>
    <t>02B04</t>
  </si>
  <si>
    <t>02B05</t>
  </si>
  <si>
    <t>03A03</t>
  </si>
  <si>
    <t>03A05</t>
  </si>
  <si>
    <t>03A06</t>
  </si>
  <si>
    <t>03A07</t>
  </si>
  <si>
    <t>03A08</t>
  </si>
  <si>
    <t>03A09</t>
  </si>
  <si>
    <t>03A10</t>
  </si>
  <si>
    <t>03A11</t>
  </si>
  <si>
    <t>03A12</t>
  </si>
  <si>
    <t>03A13</t>
  </si>
  <si>
    <t>03A14</t>
  </si>
  <si>
    <t>03A15</t>
  </si>
  <si>
    <t>03A16</t>
  </si>
  <si>
    <t>03A17</t>
  </si>
  <si>
    <t>03A18</t>
  </si>
  <si>
    <t>03A19</t>
  </si>
  <si>
    <t>03A20</t>
  </si>
  <si>
    <t>03A21</t>
  </si>
  <si>
    <t>03B01</t>
  </si>
  <si>
    <t>03B02</t>
  </si>
  <si>
    <t>03B03</t>
  </si>
  <si>
    <t>03B04</t>
  </si>
  <si>
    <t>03B05</t>
  </si>
  <si>
    <t>03B06</t>
  </si>
  <si>
    <t>03B07</t>
  </si>
  <si>
    <t>03B08</t>
  </si>
  <si>
    <t>03B09</t>
  </si>
  <si>
    <t>03B11</t>
  </si>
  <si>
    <t>03B12</t>
  </si>
  <si>
    <t>04A01</t>
  </si>
  <si>
    <t>04A02</t>
  </si>
  <si>
    <t>04A03</t>
  </si>
  <si>
    <t>04A04</t>
  </si>
  <si>
    <t>04A05</t>
  </si>
  <si>
    <t>04A06</t>
  </si>
  <si>
    <t>04A07</t>
  </si>
  <si>
    <t>04A08</t>
  </si>
  <si>
    <t>04B01</t>
  </si>
  <si>
    <t>04B02</t>
  </si>
  <si>
    <t>04B03</t>
  </si>
  <si>
    <t>04B04</t>
  </si>
  <si>
    <t>04B05</t>
  </si>
  <si>
    <t>04B06</t>
  </si>
  <si>
    <t>04B07</t>
  </si>
  <si>
    <t>04B09</t>
  </si>
  <si>
    <t>04B10</t>
  </si>
  <si>
    <t>04B11</t>
  </si>
  <si>
    <t>04C01</t>
  </si>
  <si>
    <t>04C02</t>
  </si>
  <si>
    <t>04C03</t>
  </si>
  <si>
    <t>04C05</t>
  </si>
  <si>
    <t>04D01</t>
  </si>
  <si>
    <t>04D02</t>
  </si>
  <si>
    <t>04D04</t>
  </si>
  <si>
    <t>04D05</t>
  </si>
  <si>
    <t>04D06</t>
  </si>
  <si>
    <t>04D07</t>
  </si>
  <si>
    <t>04D09</t>
  </si>
  <si>
    <t>05A01</t>
  </si>
  <si>
    <t>05A02</t>
  </si>
  <si>
    <t>05A03</t>
  </si>
  <si>
    <t>05A04</t>
  </si>
  <si>
    <t>05A05</t>
  </si>
  <si>
    <t>05A06</t>
  </si>
  <si>
    <t>05A07</t>
  </si>
  <si>
    <t>05A08</t>
  </si>
  <si>
    <t>05A09</t>
  </si>
  <si>
    <t>05A10</t>
  </si>
  <si>
    <t>05A11</t>
  </si>
  <si>
    <t>05A12</t>
  </si>
  <si>
    <t>05A13</t>
  </si>
  <si>
    <t>05A14</t>
  </si>
  <si>
    <t>05A15</t>
  </si>
  <si>
    <t>05A16</t>
  </si>
  <si>
    <t>05A17</t>
  </si>
  <si>
    <t>05B01</t>
  </si>
  <si>
    <t>05B02</t>
  </si>
  <si>
    <t>05B03</t>
  </si>
  <si>
    <t>05B04</t>
  </si>
  <si>
    <t>05B05</t>
  </si>
  <si>
    <t>05B06</t>
  </si>
  <si>
    <t>05B07</t>
  </si>
  <si>
    <t>05C01</t>
  </si>
  <si>
    <t>05C02</t>
  </si>
  <si>
    <t>05C03</t>
  </si>
  <si>
    <t>05C04</t>
  </si>
  <si>
    <t>05D01</t>
  </si>
  <si>
    <t>05D02</t>
  </si>
  <si>
    <t>05D03</t>
  </si>
  <si>
    <t>05D04</t>
  </si>
  <si>
    <t>05D05</t>
  </si>
  <si>
    <t>05D06</t>
  </si>
  <si>
    <t>05D07</t>
  </si>
  <si>
    <t>05D08</t>
  </si>
  <si>
    <t>06A01</t>
  </si>
  <si>
    <t>06A02</t>
  </si>
  <si>
    <t>06A03</t>
  </si>
  <si>
    <t>06A04</t>
  </si>
  <si>
    <t>06A05</t>
  </si>
  <si>
    <t>06A06</t>
  </si>
  <si>
    <t>06A07</t>
  </si>
  <si>
    <t>06A08</t>
  </si>
  <si>
    <t>06A09</t>
  </si>
  <si>
    <t>06A10</t>
  </si>
  <si>
    <t>06A11</t>
  </si>
  <si>
    <t>06B01</t>
  </si>
  <si>
    <t>06B02</t>
  </si>
  <si>
    <t>06B03</t>
  </si>
  <si>
    <t>06B04</t>
  </si>
  <si>
    <t>06B05</t>
  </si>
  <si>
    <t>06B06</t>
  </si>
  <si>
    <t>06C01</t>
  </si>
  <si>
    <t>06C02</t>
  </si>
  <si>
    <t>06C03</t>
  </si>
  <si>
    <t>06C04</t>
  </si>
  <si>
    <t>06C05</t>
  </si>
  <si>
    <t>06C06</t>
  </si>
  <si>
    <t>06C07</t>
  </si>
  <si>
    <t>06C08</t>
  </si>
  <si>
    <t>06C09</t>
  </si>
  <si>
    <t>06C10</t>
  </si>
  <si>
    <t>06C11</t>
  </si>
  <si>
    <t>06C12</t>
  </si>
  <si>
    <t>07A04</t>
  </si>
  <si>
    <t>07A05</t>
  </si>
  <si>
    <t>07A06</t>
  </si>
  <si>
    <t>07A07</t>
  </si>
  <si>
    <t>07A09</t>
  </si>
  <si>
    <t>07B01</t>
  </si>
  <si>
    <t>07B02</t>
  </si>
  <si>
    <t>07B03</t>
  </si>
  <si>
    <t>07B04</t>
  </si>
  <si>
    <t>07B05</t>
  </si>
  <si>
    <t>07B06</t>
  </si>
  <si>
    <t>07B07</t>
  </si>
  <si>
    <t>07B08</t>
  </si>
  <si>
    <t>07C01</t>
  </si>
  <si>
    <t>07C02</t>
  </si>
  <si>
    <t>07C03</t>
  </si>
  <si>
    <t>07C04</t>
  </si>
  <si>
    <t>07D01</t>
  </si>
  <si>
    <t>07D02</t>
  </si>
  <si>
    <t>07D03</t>
  </si>
  <si>
    <t>07D04</t>
  </si>
  <si>
    <t>08A01</t>
  </si>
  <si>
    <t>08A02</t>
  </si>
  <si>
    <t>08A03</t>
  </si>
  <si>
    <t>08A04</t>
  </si>
  <si>
    <t>08A05</t>
  </si>
  <si>
    <t>08A06</t>
  </si>
  <si>
    <t>08A07</t>
  </si>
  <si>
    <t>08A09</t>
  </si>
  <si>
    <t>08A10</t>
  </si>
  <si>
    <t>08A11</t>
  </si>
  <si>
    <t>08A12</t>
  </si>
  <si>
    <t>08A13</t>
  </si>
  <si>
    <t>08A14</t>
  </si>
  <si>
    <t>08B01</t>
  </si>
  <si>
    <t>08B02</t>
  </si>
  <si>
    <t>08B03</t>
  </si>
  <si>
    <t>08B04</t>
  </si>
  <si>
    <t>08B05</t>
  </si>
  <si>
    <t>08B06</t>
  </si>
  <si>
    <t>08B07</t>
  </si>
  <si>
    <t>08B08</t>
  </si>
  <si>
    <t>08B09</t>
  </si>
  <si>
    <t>08B10</t>
  </si>
  <si>
    <t>08B11</t>
  </si>
  <si>
    <t>08B12</t>
  </si>
  <si>
    <t>08B13</t>
  </si>
  <si>
    <t>08C01</t>
  </si>
  <si>
    <t>08C02</t>
  </si>
  <si>
    <t>08C03</t>
  </si>
  <si>
    <t>08C04</t>
  </si>
  <si>
    <t>08C05</t>
  </si>
  <si>
    <t>09A01</t>
  </si>
  <si>
    <t>09B01</t>
  </si>
  <si>
    <t>09B02</t>
  </si>
  <si>
    <t>09B03</t>
  </si>
  <si>
    <t>09B04</t>
  </si>
  <si>
    <t>09C01</t>
  </si>
  <si>
    <t>09C02</t>
  </si>
  <si>
    <t>09C03</t>
  </si>
  <si>
    <t>09D01</t>
  </si>
  <si>
    <t>09D02</t>
  </si>
  <si>
    <t>09D03</t>
  </si>
  <si>
    <t>09E01</t>
  </si>
  <si>
    <t>09F01</t>
  </si>
  <si>
    <t>09F02</t>
  </si>
  <si>
    <t>09F03</t>
  </si>
  <si>
    <t>09F04</t>
  </si>
  <si>
    <t>01C04</t>
  </si>
  <si>
    <t>01D01</t>
  </si>
  <si>
    <t>01D04</t>
  </si>
  <si>
    <t>02B06</t>
  </si>
  <si>
    <t>02B07</t>
  </si>
  <si>
    <t>03A01</t>
  </si>
  <si>
    <t>03A02</t>
  </si>
  <si>
    <t>03A04</t>
  </si>
  <si>
    <t>03B10</t>
  </si>
  <si>
    <t>03B13</t>
  </si>
  <si>
    <t>04B08</t>
  </si>
  <si>
    <t>04C04</t>
  </si>
  <si>
    <t>04C06</t>
  </si>
  <si>
    <t>04D03</t>
  </si>
  <si>
    <t>04D08</t>
  </si>
  <si>
    <t>07A08</t>
  </si>
  <si>
    <t>08A15</t>
  </si>
  <si>
    <t>09A02</t>
  </si>
  <si>
    <t>09A03</t>
  </si>
  <si>
    <t>09A04</t>
  </si>
  <si>
    <t>09D04</t>
  </si>
  <si>
    <t>09D05</t>
  </si>
  <si>
    <t>09E02</t>
  </si>
  <si>
    <t>09E03</t>
  </si>
  <si>
    <t>09E04</t>
  </si>
  <si>
    <t>04A</t>
  </si>
  <si>
    <t>Social Inclusivity1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</si>
</sst>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0"/>
      <color rgb="FF000000"/>
      <name val="Arial"/>
    </font>
    <font>
      <b/>
      <sz val="12"/>
      <color rgb="FFFFFFFF"/>
      <name val="Calibri"/>
    </font>
    <font>
      <sz val="12"/>
      <color theme="1"/>
      <name val="Arial"/>
    </font>
    <font>
      <sz val="12"/>
      <color theme="1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sz val="12"/>
      <color rgb="FF000000"/>
      <name val="Calibri"/>
    </font>
    <font>
      <sz val="12"/>
      <color rgb="FF222222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2"/>
      <color rgb="FF0000FF"/>
      <name val="Calibri"/>
    </font>
    <font>
      <u/>
      <sz val="10"/>
      <color rgb="FF0000FF"/>
      <name val="Arial"/>
    </font>
    <font>
      <u/>
      <sz val="12"/>
      <color rgb="FF1155CC"/>
      <name val="Calibri"/>
    </font>
    <font>
      <u/>
      <sz val="12"/>
      <color rgb="FF1155CC"/>
      <name val="Calibri"/>
    </font>
    <font>
      <sz val="8"/>
      <name val="Arial"/>
    </font>
    <font>
      <b/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4C1130"/>
        <bgColor rgb="FF4C1130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/>
    <xf numFmtId="0" fontId="12" fillId="0" borderId="0" xfId="0" applyFont="1" applyAlignment="1">
      <alignment wrapText="1"/>
    </xf>
    <xf numFmtId="0" fontId="12" fillId="0" borderId="0" xfId="0" applyFont="1" applyAlignment="1"/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/>
    <xf numFmtId="0" fontId="20" fillId="4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google.com/spreadsheets/d/1mD9oAD5ypjkO_Node8gbwCidseTKuKf5IOX8XbeIpJA/edit" TargetMode="External"/><Relationship Id="rId21" Type="http://schemas.openxmlformats.org/officeDocument/2006/relationships/hyperlink" Target="https://docs.google.com/spreadsheets/d/1KbY2iwa-Pzo8nGWw3ondeeoTjnMVTs3MG-5aoamcFv4/edit" TargetMode="External"/><Relationship Id="rId42" Type="http://schemas.openxmlformats.org/officeDocument/2006/relationships/hyperlink" Target="https://docs.google.com/spreadsheets/d/1EX53hB4zF5bSEvfbuY8ZQmyRl8f5LFGCzbuMHgjpuMo/edit" TargetMode="External"/><Relationship Id="rId63" Type="http://schemas.openxmlformats.org/officeDocument/2006/relationships/hyperlink" Target="https://docs.google.com/spreadsheets/d/1EX53hB4zF5bSEvfbuY8ZQmyRl8f5LFGCzbuMHgjpuMo/edit" TargetMode="External"/><Relationship Id="rId84" Type="http://schemas.openxmlformats.org/officeDocument/2006/relationships/hyperlink" Target="https://docs.google.com/spreadsheets/d/1fvGazxBFaTbTxOXj1Ieuz1iq_vTCRpYVHT0LQfxAIVA/edit" TargetMode="External"/><Relationship Id="rId138" Type="http://schemas.openxmlformats.org/officeDocument/2006/relationships/hyperlink" Target="https://docs.google.com/spreadsheets/d/1mD9oAD5ypjkO_Node8gbwCidseTKuKf5IOX8XbeIpJA/edit" TargetMode="External"/><Relationship Id="rId159" Type="http://schemas.openxmlformats.org/officeDocument/2006/relationships/hyperlink" Target="https://docs.google.com/spreadsheets/d/1QSvJfuGJT3At0N1fovdWaqfVbMeYbJssoLpI4VPEy20/edit" TargetMode="External"/><Relationship Id="rId170" Type="http://schemas.openxmlformats.org/officeDocument/2006/relationships/hyperlink" Target="https://docs.google.com/spreadsheets/d/1VLPTt-NI2RwuBuWXX6KIrsUZ10ceKD_GBomc90OWo6E/edit" TargetMode="External"/><Relationship Id="rId191" Type="http://schemas.openxmlformats.org/officeDocument/2006/relationships/hyperlink" Target="https://docs.google.com/spreadsheets/d/1yqqx5YKtKwqRw3rGDY6AYR9Czkjiois3iZx6dqJdCzI/edit" TargetMode="External"/><Relationship Id="rId205" Type="http://schemas.openxmlformats.org/officeDocument/2006/relationships/hyperlink" Target="https://docs.google.com/spreadsheets/d/1yqqx5YKtKwqRw3rGDY6AYR9Czkjiois3iZx6dqJdCzI/edit" TargetMode="External"/><Relationship Id="rId226" Type="http://schemas.openxmlformats.org/officeDocument/2006/relationships/hyperlink" Target="https://docs.google.com/spreadsheets/d/1oVcdSlpW_CUBMMJB1oIwdXD7v4cTkV2XiZjNSzXuzRQ/edit" TargetMode="External"/><Relationship Id="rId107" Type="http://schemas.openxmlformats.org/officeDocument/2006/relationships/hyperlink" Target="https://docs.google.com/spreadsheets/d/1mD9oAD5ypjkO_Node8gbwCidseTKuKf5IOX8XbeIpJA/edit" TargetMode="External"/><Relationship Id="rId11" Type="http://schemas.openxmlformats.org/officeDocument/2006/relationships/hyperlink" Target="https://docs.google.com/spreadsheets/d/1PDb7Tl_5Kcc4KXLt6C2CxJvyxEvoK9jpTqHJxU23qxg/edit" TargetMode="External"/><Relationship Id="rId32" Type="http://schemas.openxmlformats.org/officeDocument/2006/relationships/hyperlink" Target="https://docs.google.com/spreadsheets/d/1KbY2iwa-Pzo8nGWw3ondeeoTjnMVTs3MG-5aoamcFv4/edit" TargetMode="External"/><Relationship Id="rId53" Type="http://schemas.openxmlformats.org/officeDocument/2006/relationships/hyperlink" Target="https://docs.google.com/spreadsheets/d/1EX53hB4zF5bSEvfbuY8ZQmyRl8f5LFGCzbuMHgjpuMo/edit" TargetMode="External"/><Relationship Id="rId74" Type="http://schemas.openxmlformats.org/officeDocument/2006/relationships/hyperlink" Target="https://docs.google.com/spreadsheets/d/1fvGazxBFaTbTxOXj1Ieuz1iq_vTCRpYVHT0LQfxAIVA/edit" TargetMode="External"/><Relationship Id="rId128" Type="http://schemas.openxmlformats.org/officeDocument/2006/relationships/hyperlink" Target="https://docs.google.com/spreadsheets/d/1mD9oAD5ypjkO_Node8gbwCidseTKuKf5IOX8XbeIpJA/edit" TargetMode="External"/><Relationship Id="rId149" Type="http://schemas.openxmlformats.org/officeDocument/2006/relationships/hyperlink" Target="https://docs.google.com/spreadsheets/d/1QSvJfuGJT3At0N1fovdWaqfVbMeYbJssoLpI4VPEy20/edit" TargetMode="External"/><Relationship Id="rId5" Type="http://schemas.openxmlformats.org/officeDocument/2006/relationships/hyperlink" Target="https://docs.google.com/spreadsheets/d/1PDb7Tl_5Kcc4KXLt6C2CxJvyxEvoK9jpTqHJxU23qxg/edit" TargetMode="External"/><Relationship Id="rId95" Type="http://schemas.openxmlformats.org/officeDocument/2006/relationships/hyperlink" Target="https://docs.google.com/spreadsheets/d/1fvGazxBFaTbTxOXj1Ieuz1iq_vTCRpYVHT0LQfxAIVA/edit" TargetMode="External"/><Relationship Id="rId160" Type="http://schemas.openxmlformats.org/officeDocument/2006/relationships/hyperlink" Target="https://docs.google.com/spreadsheets/d/1QSvJfuGJT3At0N1fovdWaqfVbMeYbJssoLpI4VPEy20/edit" TargetMode="External"/><Relationship Id="rId181" Type="http://schemas.openxmlformats.org/officeDocument/2006/relationships/hyperlink" Target="https://docs.google.com/spreadsheets/d/1VLPTt-NI2RwuBuWXX6KIrsUZ10ceKD_GBomc90OWo6E/edit" TargetMode="External"/><Relationship Id="rId216" Type="http://schemas.openxmlformats.org/officeDocument/2006/relationships/hyperlink" Target="https://docs.google.com/spreadsheets/d/1yqqx5YKtKwqRw3rGDY6AYR9Czkjiois3iZx6dqJdCzI/edit" TargetMode="External"/><Relationship Id="rId237" Type="http://schemas.openxmlformats.org/officeDocument/2006/relationships/hyperlink" Target="https://docs.google.com/spreadsheets/d/1oVcdSlpW_CUBMMJB1oIwdXD7v4cTkV2XiZjNSzXuzRQ/edit" TargetMode="External"/><Relationship Id="rId22" Type="http://schemas.openxmlformats.org/officeDocument/2006/relationships/hyperlink" Target="https://docs.google.com/spreadsheets/d/1KbY2iwa-Pzo8nGWw3ondeeoTjnMVTs3MG-5aoamcFv4/edit" TargetMode="External"/><Relationship Id="rId43" Type="http://schemas.openxmlformats.org/officeDocument/2006/relationships/hyperlink" Target="https://docs.google.com/spreadsheets/d/1EX53hB4zF5bSEvfbuY8ZQmyRl8f5LFGCzbuMHgjpuMo/edit" TargetMode="External"/><Relationship Id="rId64" Type="http://schemas.openxmlformats.org/officeDocument/2006/relationships/hyperlink" Target="https://docs.google.com/spreadsheets/d/1EX53hB4zF5bSEvfbuY8ZQmyRl8f5LFGCzbuMHgjpuMo/edit" TargetMode="External"/><Relationship Id="rId118" Type="http://schemas.openxmlformats.org/officeDocument/2006/relationships/hyperlink" Target="https://docs.google.com/spreadsheets/d/1mD9oAD5ypjkO_Node8gbwCidseTKuKf5IOX8XbeIpJA/edit" TargetMode="External"/><Relationship Id="rId139" Type="http://schemas.openxmlformats.org/officeDocument/2006/relationships/hyperlink" Target="https://docs.google.com/spreadsheets/d/1QSvJfuGJT3At0N1fovdWaqfVbMeYbJssoLpI4VPEy20/edit" TargetMode="External"/><Relationship Id="rId85" Type="http://schemas.openxmlformats.org/officeDocument/2006/relationships/hyperlink" Target="https://docs.google.com/spreadsheets/d/1fvGazxBFaTbTxOXj1Ieuz1iq_vTCRpYVHT0LQfxAIVA/edit" TargetMode="External"/><Relationship Id="rId150" Type="http://schemas.openxmlformats.org/officeDocument/2006/relationships/hyperlink" Target="https://docs.google.com/spreadsheets/d/1QSvJfuGJT3At0N1fovdWaqfVbMeYbJssoLpI4VPEy20/edit" TargetMode="External"/><Relationship Id="rId171" Type="http://schemas.openxmlformats.org/officeDocument/2006/relationships/hyperlink" Target="https://docs.google.com/spreadsheets/d/1VLPTt-NI2RwuBuWXX6KIrsUZ10ceKD_GBomc90OWo6E/edit" TargetMode="External"/><Relationship Id="rId192" Type="http://schemas.openxmlformats.org/officeDocument/2006/relationships/hyperlink" Target="https://docs.google.com/spreadsheets/d/1yqqx5YKtKwqRw3rGDY6AYR9Czkjiois3iZx6dqJdCzI/edit" TargetMode="External"/><Relationship Id="rId206" Type="http://schemas.openxmlformats.org/officeDocument/2006/relationships/hyperlink" Target="https://docs.google.com/spreadsheets/d/1yqqx5YKtKwqRw3rGDY6AYR9Czkjiois3iZx6dqJdCzI/edit" TargetMode="External"/><Relationship Id="rId227" Type="http://schemas.openxmlformats.org/officeDocument/2006/relationships/hyperlink" Target="https://docs.google.com/spreadsheets/d/1oVcdSlpW_CUBMMJB1oIwdXD7v4cTkV2XiZjNSzXuzRQ/edit" TargetMode="External"/><Relationship Id="rId12" Type="http://schemas.openxmlformats.org/officeDocument/2006/relationships/hyperlink" Target="https://docs.google.com/spreadsheets/d/1PDb7Tl_5Kcc4KXLt6C2CxJvyxEvoK9jpTqHJxU23qxg/edit" TargetMode="External"/><Relationship Id="rId33" Type="http://schemas.openxmlformats.org/officeDocument/2006/relationships/hyperlink" Target="https://docs.google.com/spreadsheets/d/1KbY2iwa-Pzo8nGWw3ondeeoTjnMVTs3MG-5aoamcFv4/edit" TargetMode="External"/><Relationship Id="rId108" Type="http://schemas.openxmlformats.org/officeDocument/2006/relationships/hyperlink" Target="https://docs.google.com/spreadsheets/d/1mD9oAD5ypjkO_Node8gbwCidseTKuKf5IOX8XbeIpJA/edit" TargetMode="External"/><Relationship Id="rId129" Type="http://schemas.openxmlformats.org/officeDocument/2006/relationships/hyperlink" Target="https://docs.google.com/spreadsheets/d/1mD9oAD5ypjkO_Node8gbwCidseTKuKf5IOX8XbeIpJA/edit" TargetMode="External"/><Relationship Id="rId54" Type="http://schemas.openxmlformats.org/officeDocument/2006/relationships/hyperlink" Target="https://docs.google.com/spreadsheets/d/1EX53hB4zF5bSEvfbuY8ZQmyRl8f5LFGCzbuMHgjpuMo/edit" TargetMode="External"/><Relationship Id="rId75" Type="http://schemas.openxmlformats.org/officeDocument/2006/relationships/hyperlink" Target="https://docs.google.com/spreadsheets/d/1fvGazxBFaTbTxOXj1Ieuz1iq_vTCRpYVHT0LQfxAIVA/edit" TargetMode="External"/><Relationship Id="rId96" Type="http://schemas.openxmlformats.org/officeDocument/2006/relationships/hyperlink" Target="https://docs.google.com/spreadsheets/d/1fvGazxBFaTbTxOXj1Ieuz1iq_vTCRpYVHT0LQfxAIVA/edit" TargetMode="External"/><Relationship Id="rId140" Type="http://schemas.openxmlformats.org/officeDocument/2006/relationships/hyperlink" Target="https://docs.google.com/spreadsheets/d/1QSvJfuGJT3At0N1fovdWaqfVbMeYbJssoLpI4VPEy20/edit" TargetMode="External"/><Relationship Id="rId161" Type="http://schemas.openxmlformats.org/officeDocument/2006/relationships/hyperlink" Target="https://docs.google.com/spreadsheets/d/1QSvJfuGJT3At0N1fovdWaqfVbMeYbJssoLpI4VPEy20/edit" TargetMode="External"/><Relationship Id="rId182" Type="http://schemas.openxmlformats.org/officeDocument/2006/relationships/hyperlink" Target="https://docs.google.com/spreadsheets/d/1VLPTt-NI2RwuBuWXX6KIrsUZ10ceKD_GBomc90OWo6E/edit" TargetMode="External"/><Relationship Id="rId217" Type="http://schemas.openxmlformats.org/officeDocument/2006/relationships/hyperlink" Target="https://docs.google.com/spreadsheets/d/1yqqx5YKtKwqRw3rGDY6AYR9Czkjiois3iZx6dqJdCzI/edit" TargetMode="External"/><Relationship Id="rId6" Type="http://schemas.openxmlformats.org/officeDocument/2006/relationships/hyperlink" Target="https://docs.google.com/spreadsheets/d/1PDb7Tl_5Kcc4KXLt6C2CxJvyxEvoK9jpTqHJxU23qxg/edit" TargetMode="External"/><Relationship Id="rId238" Type="http://schemas.openxmlformats.org/officeDocument/2006/relationships/hyperlink" Target="https://docs.google.com/spreadsheets/d/1oVcdSlpW_CUBMMJB1oIwdXD7v4cTkV2XiZjNSzXuzRQ/edit" TargetMode="External"/><Relationship Id="rId23" Type="http://schemas.openxmlformats.org/officeDocument/2006/relationships/hyperlink" Target="https://docs.google.com/spreadsheets/d/1KbY2iwa-Pzo8nGWw3ondeeoTjnMVTs3MG-5aoamcFv4/edit" TargetMode="External"/><Relationship Id="rId119" Type="http://schemas.openxmlformats.org/officeDocument/2006/relationships/hyperlink" Target="https://docs.google.com/spreadsheets/d/1mD9oAD5ypjkO_Node8gbwCidseTKuKf5IOX8XbeIpJA/edit" TargetMode="External"/><Relationship Id="rId44" Type="http://schemas.openxmlformats.org/officeDocument/2006/relationships/hyperlink" Target="https://docs.google.com/spreadsheets/d/1EX53hB4zF5bSEvfbuY8ZQmyRl8f5LFGCzbuMHgjpuMo/edit" TargetMode="External"/><Relationship Id="rId65" Type="http://schemas.openxmlformats.org/officeDocument/2006/relationships/hyperlink" Target="https://docs.google.com/spreadsheets/d/1EX53hB4zF5bSEvfbuY8ZQmyRl8f5LFGCzbuMHgjpuMo/edit" TargetMode="External"/><Relationship Id="rId86" Type="http://schemas.openxmlformats.org/officeDocument/2006/relationships/hyperlink" Target="https://docs.google.com/spreadsheets/d/1fvGazxBFaTbTxOXj1Ieuz1iq_vTCRpYVHT0LQfxAIVA/edit" TargetMode="External"/><Relationship Id="rId130" Type="http://schemas.openxmlformats.org/officeDocument/2006/relationships/hyperlink" Target="https://docs.google.com/spreadsheets/d/1mD9oAD5ypjkO_Node8gbwCidseTKuKf5IOX8XbeIpJA/edit" TargetMode="External"/><Relationship Id="rId151" Type="http://schemas.openxmlformats.org/officeDocument/2006/relationships/hyperlink" Target="https://docs.google.com/spreadsheets/d/1QSvJfuGJT3At0N1fovdWaqfVbMeYbJssoLpI4VPEy20/edit" TargetMode="External"/><Relationship Id="rId172" Type="http://schemas.openxmlformats.org/officeDocument/2006/relationships/hyperlink" Target="https://docs.google.com/spreadsheets/d/1VLPTt-NI2RwuBuWXX6KIrsUZ10ceKD_GBomc90OWo6E/edit" TargetMode="External"/><Relationship Id="rId193" Type="http://schemas.openxmlformats.org/officeDocument/2006/relationships/hyperlink" Target="https://docs.google.com/spreadsheets/d/1yqqx5YKtKwqRw3rGDY6AYR9Czkjiois3iZx6dqJdCzI/edit" TargetMode="External"/><Relationship Id="rId207" Type="http://schemas.openxmlformats.org/officeDocument/2006/relationships/hyperlink" Target="https://docs.google.com/spreadsheets/d/1yqqx5YKtKwqRw3rGDY6AYR9Czkjiois3iZx6dqJdCzI/edit" TargetMode="External"/><Relationship Id="rId228" Type="http://schemas.openxmlformats.org/officeDocument/2006/relationships/hyperlink" Target="https://docs.google.com/spreadsheets/d/1oVcdSlpW_CUBMMJB1oIwdXD7v4cTkV2XiZjNSzXuzRQ/edit" TargetMode="External"/><Relationship Id="rId13" Type="http://schemas.openxmlformats.org/officeDocument/2006/relationships/hyperlink" Target="https://docs.google.com/spreadsheets/d/1PDb7Tl_5Kcc4KXLt6C2CxJvyxEvoK9jpTqHJxU23qxg/edit" TargetMode="External"/><Relationship Id="rId109" Type="http://schemas.openxmlformats.org/officeDocument/2006/relationships/hyperlink" Target="https://docs.google.com/spreadsheets/d/1mD9oAD5ypjkO_Node8gbwCidseTKuKf5IOX8XbeIpJA/edit" TargetMode="External"/><Relationship Id="rId34" Type="http://schemas.openxmlformats.org/officeDocument/2006/relationships/hyperlink" Target="https://docs.google.com/spreadsheets/d/1KbY2iwa-Pzo8nGWw3ondeeoTjnMVTs3MG-5aoamcFv4/edit" TargetMode="External"/><Relationship Id="rId55" Type="http://schemas.openxmlformats.org/officeDocument/2006/relationships/hyperlink" Target="https://docs.google.com/spreadsheets/d/1EX53hB4zF5bSEvfbuY8ZQmyRl8f5LFGCzbuMHgjpuMo/edit" TargetMode="External"/><Relationship Id="rId76" Type="http://schemas.openxmlformats.org/officeDocument/2006/relationships/hyperlink" Target="https://docs.google.com/spreadsheets/d/1fvGazxBFaTbTxOXj1Ieuz1iq_vTCRpYVHT0LQfxAIVA/edit" TargetMode="External"/><Relationship Id="rId97" Type="http://schemas.openxmlformats.org/officeDocument/2006/relationships/hyperlink" Target="https://docs.google.com/spreadsheets/d/1fvGazxBFaTbTxOXj1Ieuz1iq_vTCRpYVHT0LQfxAIVA/edit" TargetMode="External"/><Relationship Id="rId120" Type="http://schemas.openxmlformats.org/officeDocument/2006/relationships/hyperlink" Target="https://docs.google.com/spreadsheets/d/1mD9oAD5ypjkO_Node8gbwCidseTKuKf5IOX8XbeIpJA/edit" TargetMode="External"/><Relationship Id="rId141" Type="http://schemas.openxmlformats.org/officeDocument/2006/relationships/hyperlink" Target="https://docs.google.com/spreadsheets/d/1QSvJfuGJT3At0N1fovdWaqfVbMeYbJssoLpI4VPEy20/edit" TargetMode="External"/><Relationship Id="rId7" Type="http://schemas.openxmlformats.org/officeDocument/2006/relationships/hyperlink" Target="https://docs.google.com/spreadsheets/d/1PDb7Tl_5Kcc4KXLt6C2CxJvyxEvoK9jpTqHJxU23qxg/edit" TargetMode="External"/><Relationship Id="rId162" Type="http://schemas.openxmlformats.org/officeDocument/2006/relationships/hyperlink" Target="https://docs.google.com/spreadsheets/d/1QSvJfuGJT3At0N1fovdWaqfVbMeYbJssoLpI4VPEy20/edit" TargetMode="External"/><Relationship Id="rId183" Type="http://schemas.openxmlformats.org/officeDocument/2006/relationships/hyperlink" Target="https://docs.google.com/spreadsheets/d/1VLPTt-NI2RwuBuWXX6KIrsUZ10ceKD_GBomc90OWo6E/edit" TargetMode="External"/><Relationship Id="rId218" Type="http://schemas.openxmlformats.org/officeDocument/2006/relationships/hyperlink" Target="https://docs.google.com/spreadsheets/d/1yqqx5YKtKwqRw3rGDY6AYR9Czkjiois3iZx6dqJdCzI/edit" TargetMode="External"/><Relationship Id="rId239" Type="http://schemas.openxmlformats.org/officeDocument/2006/relationships/hyperlink" Target="https://docs.google.com/spreadsheets/d/1oVcdSlpW_CUBMMJB1oIwdXD7v4cTkV2XiZjNSzXuzRQ/edit" TargetMode="External"/><Relationship Id="rId24" Type="http://schemas.openxmlformats.org/officeDocument/2006/relationships/hyperlink" Target="https://docs.google.com/spreadsheets/d/1KbY2iwa-Pzo8nGWw3ondeeoTjnMVTs3MG-5aoamcFv4/edit" TargetMode="External"/><Relationship Id="rId45" Type="http://schemas.openxmlformats.org/officeDocument/2006/relationships/hyperlink" Target="https://docs.google.com/spreadsheets/d/1EX53hB4zF5bSEvfbuY8ZQmyRl8f5LFGCzbuMHgjpuMo/edit" TargetMode="External"/><Relationship Id="rId66" Type="http://schemas.openxmlformats.org/officeDocument/2006/relationships/hyperlink" Target="https://docs.google.com/spreadsheets/d/1EX53hB4zF5bSEvfbuY8ZQmyRl8f5LFGCzbuMHgjpuMo/edit" TargetMode="External"/><Relationship Id="rId87" Type="http://schemas.openxmlformats.org/officeDocument/2006/relationships/hyperlink" Target="https://docs.google.com/spreadsheets/d/1fvGazxBFaTbTxOXj1Ieuz1iq_vTCRpYVHT0LQfxAIVA/edit" TargetMode="External"/><Relationship Id="rId110" Type="http://schemas.openxmlformats.org/officeDocument/2006/relationships/hyperlink" Target="https://docs.google.com/spreadsheets/d/1mD9oAD5ypjkO_Node8gbwCidseTKuKf5IOX8XbeIpJA/edit" TargetMode="External"/><Relationship Id="rId131" Type="http://schemas.openxmlformats.org/officeDocument/2006/relationships/hyperlink" Target="https://docs.google.com/spreadsheets/d/1mD9oAD5ypjkO_Node8gbwCidseTKuKf5IOX8XbeIpJA/edit" TargetMode="External"/><Relationship Id="rId152" Type="http://schemas.openxmlformats.org/officeDocument/2006/relationships/hyperlink" Target="https://docs.google.com/spreadsheets/d/1QSvJfuGJT3At0N1fovdWaqfVbMeYbJssoLpI4VPEy20/edit" TargetMode="External"/><Relationship Id="rId173" Type="http://schemas.openxmlformats.org/officeDocument/2006/relationships/hyperlink" Target="https://docs.google.com/spreadsheets/d/1VLPTt-NI2RwuBuWXX6KIrsUZ10ceKD_GBomc90OWo6E/edit" TargetMode="External"/><Relationship Id="rId194" Type="http://schemas.openxmlformats.org/officeDocument/2006/relationships/hyperlink" Target="https://docs.google.com/spreadsheets/d/1yqqx5YKtKwqRw3rGDY6AYR9Czkjiois3iZx6dqJdCzI/edit" TargetMode="External"/><Relationship Id="rId208" Type="http://schemas.openxmlformats.org/officeDocument/2006/relationships/hyperlink" Target="https://docs.google.com/spreadsheets/d/1yqqx5YKtKwqRw3rGDY6AYR9Czkjiois3iZx6dqJdCzI/edit" TargetMode="External"/><Relationship Id="rId229" Type="http://schemas.openxmlformats.org/officeDocument/2006/relationships/hyperlink" Target="https://docs.google.com/spreadsheets/d/1oVcdSlpW_CUBMMJB1oIwdXD7v4cTkV2XiZjNSzXuzRQ/edit" TargetMode="External"/><Relationship Id="rId240" Type="http://schemas.openxmlformats.org/officeDocument/2006/relationships/hyperlink" Target="https://docs.google.com/spreadsheets/d/1oVcdSlpW_CUBMMJB1oIwdXD7v4cTkV2XiZjNSzXuzRQ/edit" TargetMode="External"/><Relationship Id="rId14" Type="http://schemas.openxmlformats.org/officeDocument/2006/relationships/hyperlink" Target="https://docs.google.com/spreadsheets/d/1PDb7Tl_5Kcc4KXLt6C2CxJvyxEvoK9jpTqHJxU23qxg/edit" TargetMode="External"/><Relationship Id="rId35" Type="http://schemas.openxmlformats.org/officeDocument/2006/relationships/hyperlink" Target="https://docs.google.com/spreadsheets/d/1EX53hB4zF5bSEvfbuY8ZQmyRl8f5LFGCzbuMHgjpuMo/edit" TargetMode="External"/><Relationship Id="rId56" Type="http://schemas.openxmlformats.org/officeDocument/2006/relationships/hyperlink" Target="https://docs.google.com/spreadsheets/d/1EX53hB4zF5bSEvfbuY8ZQmyRl8f5LFGCzbuMHgjpuMo/edit" TargetMode="External"/><Relationship Id="rId77" Type="http://schemas.openxmlformats.org/officeDocument/2006/relationships/hyperlink" Target="https://docs.google.com/spreadsheets/d/1fvGazxBFaTbTxOXj1Ieuz1iq_vTCRpYVHT0LQfxAIVA/edit" TargetMode="External"/><Relationship Id="rId100" Type="http://schemas.openxmlformats.org/officeDocument/2006/relationships/hyperlink" Target="https://docs.google.com/spreadsheets/d/1fvGazxBFaTbTxOXj1Ieuz1iq_vTCRpYVHT0LQfxAIVA/edit" TargetMode="External"/><Relationship Id="rId8" Type="http://schemas.openxmlformats.org/officeDocument/2006/relationships/hyperlink" Target="https://docs.google.com/spreadsheets/d/1PDb7Tl_5Kcc4KXLt6C2CxJvyxEvoK9jpTqHJxU23qxg/edit" TargetMode="External"/><Relationship Id="rId98" Type="http://schemas.openxmlformats.org/officeDocument/2006/relationships/hyperlink" Target="https://docs.google.com/spreadsheets/d/1fvGazxBFaTbTxOXj1Ieuz1iq_vTCRpYVHT0LQfxAIVA/edit" TargetMode="External"/><Relationship Id="rId121" Type="http://schemas.openxmlformats.org/officeDocument/2006/relationships/hyperlink" Target="https://docs.google.com/spreadsheets/d/1mD9oAD5ypjkO_Node8gbwCidseTKuKf5IOX8XbeIpJA/edit" TargetMode="External"/><Relationship Id="rId142" Type="http://schemas.openxmlformats.org/officeDocument/2006/relationships/hyperlink" Target="https://docs.google.com/spreadsheets/d/1QSvJfuGJT3At0N1fovdWaqfVbMeYbJssoLpI4VPEy20/edit" TargetMode="External"/><Relationship Id="rId163" Type="http://schemas.openxmlformats.org/officeDocument/2006/relationships/hyperlink" Target="https://docs.google.com/spreadsheets/d/1QSvJfuGJT3At0N1fovdWaqfVbMeYbJssoLpI4VPEy20/edit" TargetMode="External"/><Relationship Id="rId184" Type="http://schemas.openxmlformats.org/officeDocument/2006/relationships/hyperlink" Target="https://docs.google.com/spreadsheets/d/1VLPTt-NI2RwuBuWXX6KIrsUZ10ceKD_GBomc90OWo6E/edit" TargetMode="External"/><Relationship Id="rId219" Type="http://schemas.openxmlformats.org/officeDocument/2006/relationships/hyperlink" Target="https://docs.google.com/spreadsheets/d/1yqqx5YKtKwqRw3rGDY6AYR9Czkjiois3iZx6dqJdCzI/edit" TargetMode="External"/><Relationship Id="rId230" Type="http://schemas.openxmlformats.org/officeDocument/2006/relationships/hyperlink" Target="https://docs.google.com/spreadsheets/d/1oVcdSlpW_CUBMMJB1oIwdXD7v4cTkV2XiZjNSzXuzRQ/edit" TargetMode="External"/><Relationship Id="rId25" Type="http://schemas.openxmlformats.org/officeDocument/2006/relationships/hyperlink" Target="https://docs.google.com/spreadsheets/d/1KbY2iwa-Pzo8nGWw3ondeeoTjnMVTs3MG-5aoamcFv4/edit" TargetMode="External"/><Relationship Id="rId46" Type="http://schemas.openxmlformats.org/officeDocument/2006/relationships/hyperlink" Target="https://docs.google.com/spreadsheets/d/1EX53hB4zF5bSEvfbuY8ZQmyRl8f5LFGCzbuMHgjpuMo/edit" TargetMode="External"/><Relationship Id="rId67" Type="http://schemas.openxmlformats.org/officeDocument/2006/relationships/hyperlink" Target="https://docs.google.com/spreadsheets/d/1EX53hB4zF5bSEvfbuY8ZQmyRl8f5LFGCzbuMHgjpuMo/edit" TargetMode="External"/><Relationship Id="rId88" Type="http://schemas.openxmlformats.org/officeDocument/2006/relationships/hyperlink" Target="https://docs.google.com/spreadsheets/d/1fvGazxBFaTbTxOXj1Ieuz1iq_vTCRpYVHT0LQfxAIVA/edit" TargetMode="External"/><Relationship Id="rId111" Type="http://schemas.openxmlformats.org/officeDocument/2006/relationships/hyperlink" Target="https://docs.google.com/spreadsheets/d/1mD9oAD5ypjkO_Node8gbwCidseTKuKf5IOX8XbeIpJA/edit" TargetMode="External"/><Relationship Id="rId132" Type="http://schemas.openxmlformats.org/officeDocument/2006/relationships/hyperlink" Target="https://docs.google.com/spreadsheets/d/1mD9oAD5ypjkO_Node8gbwCidseTKuKf5IOX8XbeIpJA/edit" TargetMode="External"/><Relationship Id="rId153" Type="http://schemas.openxmlformats.org/officeDocument/2006/relationships/hyperlink" Target="https://docs.google.com/spreadsheets/d/1QSvJfuGJT3At0N1fovdWaqfVbMeYbJssoLpI4VPEy20/edit" TargetMode="External"/><Relationship Id="rId174" Type="http://schemas.openxmlformats.org/officeDocument/2006/relationships/hyperlink" Target="https://docs.google.com/spreadsheets/d/1VLPTt-NI2RwuBuWXX6KIrsUZ10ceKD_GBomc90OWo6E/edit" TargetMode="External"/><Relationship Id="rId195" Type="http://schemas.openxmlformats.org/officeDocument/2006/relationships/hyperlink" Target="https://docs.google.com/spreadsheets/d/1yqqx5YKtKwqRw3rGDY6AYR9Czkjiois3iZx6dqJdCzI/edit" TargetMode="External"/><Relationship Id="rId209" Type="http://schemas.openxmlformats.org/officeDocument/2006/relationships/hyperlink" Target="https://docs.google.com/spreadsheets/d/1yqqx5YKtKwqRw3rGDY6AYR9Czkjiois3iZx6dqJdCzI/edit" TargetMode="External"/><Relationship Id="rId220" Type="http://schemas.openxmlformats.org/officeDocument/2006/relationships/hyperlink" Target="https://docs.google.com/spreadsheets/d/1yqqx5YKtKwqRw3rGDY6AYR9Czkjiois3iZx6dqJdCzI/edit" TargetMode="External"/><Relationship Id="rId241" Type="http://schemas.openxmlformats.org/officeDocument/2006/relationships/hyperlink" Target="https://docs.google.com/spreadsheets/d/1oVcdSlpW_CUBMMJB1oIwdXD7v4cTkV2XiZjNSzXuzRQ/edit" TargetMode="External"/><Relationship Id="rId15" Type="http://schemas.openxmlformats.org/officeDocument/2006/relationships/hyperlink" Target="https://docs.google.com/spreadsheets/d/1PDb7Tl_5Kcc4KXLt6C2CxJvyxEvoK9jpTqHJxU23qxg/edit" TargetMode="External"/><Relationship Id="rId36" Type="http://schemas.openxmlformats.org/officeDocument/2006/relationships/hyperlink" Target="https://docs.google.com/spreadsheets/d/1EX53hB4zF5bSEvfbuY8ZQmyRl8f5LFGCzbuMHgjpuMo/edit" TargetMode="External"/><Relationship Id="rId57" Type="http://schemas.openxmlformats.org/officeDocument/2006/relationships/hyperlink" Target="https://docs.google.com/spreadsheets/d/1EX53hB4zF5bSEvfbuY8ZQmyRl8f5LFGCzbuMHgjpuMo/edit" TargetMode="External"/><Relationship Id="rId10" Type="http://schemas.openxmlformats.org/officeDocument/2006/relationships/hyperlink" Target="https://docs.google.com/spreadsheets/d/1PDb7Tl_5Kcc4KXLt6C2CxJvyxEvoK9jpTqHJxU23qxg/edit" TargetMode="External"/><Relationship Id="rId31" Type="http://schemas.openxmlformats.org/officeDocument/2006/relationships/hyperlink" Target="https://docs.google.com/spreadsheets/d/1KbY2iwa-Pzo8nGWw3ondeeoTjnMVTs3MG-5aoamcFv4/edit" TargetMode="External"/><Relationship Id="rId52" Type="http://schemas.openxmlformats.org/officeDocument/2006/relationships/hyperlink" Target="https://docs.google.com/spreadsheets/d/1EX53hB4zF5bSEvfbuY8ZQmyRl8f5LFGCzbuMHgjpuMo/edit" TargetMode="External"/><Relationship Id="rId73" Type="http://schemas.openxmlformats.org/officeDocument/2006/relationships/hyperlink" Target="https://docs.google.com/spreadsheets/d/1fvGazxBFaTbTxOXj1Ieuz1iq_vTCRpYVHT0LQfxAIVA/edit" TargetMode="External"/><Relationship Id="rId78" Type="http://schemas.openxmlformats.org/officeDocument/2006/relationships/hyperlink" Target="https://docs.google.com/spreadsheets/d/1fvGazxBFaTbTxOXj1Ieuz1iq_vTCRpYVHT0LQfxAIVA/edit" TargetMode="External"/><Relationship Id="rId94" Type="http://schemas.openxmlformats.org/officeDocument/2006/relationships/hyperlink" Target="https://docs.google.com/spreadsheets/d/1fvGazxBFaTbTxOXj1Ieuz1iq_vTCRpYVHT0LQfxAIVA/edit" TargetMode="External"/><Relationship Id="rId99" Type="http://schemas.openxmlformats.org/officeDocument/2006/relationships/hyperlink" Target="https://docs.google.com/spreadsheets/d/1fvGazxBFaTbTxOXj1Ieuz1iq_vTCRpYVHT0LQfxAIVA/edit" TargetMode="External"/><Relationship Id="rId101" Type="http://schemas.openxmlformats.org/officeDocument/2006/relationships/hyperlink" Target="https://docs.google.com/spreadsheets/d/1fvGazxBFaTbTxOXj1Ieuz1iq_vTCRpYVHT0LQfxAIVA/edit" TargetMode="External"/><Relationship Id="rId122" Type="http://schemas.openxmlformats.org/officeDocument/2006/relationships/hyperlink" Target="https://docs.google.com/spreadsheets/d/1mD9oAD5ypjkO_Node8gbwCidseTKuKf5IOX8XbeIpJA/edit" TargetMode="External"/><Relationship Id="rId143" Type="http://schemas.openxmlformats.org/officeDocument/2006/relationships/hyperlink" Target="https://docs.google.com/spreadsheets/d/1QSvJfuGJT3At0N1fovdWaqfVbMeYbJssoLpI4VPEy20/edit" TargetMode="External"/><Relationship Id="rId148" Type="http://schemas.openxmlformats.org/officeDocument/2006/relationships/hyperlink" Target="https://docs.google.com/spreadsheets/d/1QSvJfuGJT3At0N1fovdWaqfVbMeYbJssoLpI4VPEy20/edit" TargetMode="External"/><Relationship Id="rId164" Type="http://schemas.openxmlformats.org/officeDocument/2006/relationships/hyperlink" Target="https://docs.google.com/spreadsheets/d/1QSvJfuGJT3At0N1fovdWaqfVbMeYbJssoLpI4VPEy20/edit" TargetMode="External"/><Relationship Id="rId169" Type="http://schemas.openxmlformats.org/officeDocument/2006/relationships/hyperlink" Target="https://docs.google.com/spreadsheets/d/1VLPTt-NI2RwuBuWXX6KIrsUZ10ceKD_GBomc90OWo6E/edit" TargetMode="External"/><Relationship Id="rId185" Type="http://schemas.openxmlformats.org/officeDocument/2006/relationships/hyperlink" Target="https://docs.google.com/spreadsheets/d/1VLPTt-NI2RwuBuWXX6KIrsUZ10ceKD_GBomc90OWo6E/edit" TargetMode="External"/><Relationship Id="rId4" Type="http://schemas.openxmlformats.org/officeDocument/2006/relationships/hyperlink" Target="https://docs.google.com/spreadsheets/d/1PDb7Tl_5Kcc4KXLt6C2CxJvyxEvoK9jpTqHJxU23qxg/edit" TargetMode="External"/><Relationship Id="rId9" Type="http://schemas.openxmlformats.org/officeDocument/2006/relationships/hyperlink" Target="https://docs.google.com/spreadsheets/d/1PDb7Tl_5Kcc4KXLt6C2CxJvyxEvoK9jpTqHJxU23qxg/edit" TargetMode="External"/><Relationship Id="rId180" Type="http://schemas.openxmlformats.org/officeDocument/2006/relationships/hyperlink" Target="https://docs.google.com/spreadsheets/d/1VLPTt-NI2RwuBuWXX6KIrsUZ10ceKD_GBomc90OWo6E/edit" TargetMode="External"/><Relationship Id="rId210" Type="http://schemas.openxmlformats.org/officeDocument/2006/relationships/hyperlink" Target="https://docs.google.com/spreadsheets/d/1yqqx5YKtKwqRw3rGDY6AYR9Czkjiois3iZx6dqJdCzI/edit" TargetMode="External"/><Relationship Id="rId215" Type="http://schemas.openxmlformats.org/officeDocument/2006/relationships/hyperlink" Target="https://docs.google.com/spreadsheets/d/1yqqx5YKtKwqRw3rGDY6AYR9Czkjiois3iZx6dqJdCzI/edit" TargetMode="External"/><Relationship Id="rId236" Type="http://schemas.openxmlformats.org/officeDocument/2006/relationships/hyperlink" Target="https://docs.google.com/spreadsheets/d/1oVcdSlpW_CUBMMJB1oIwdXD7v4cTkV2XiZjNSzXuzRQ/edit" TargetMode="External"/><Relationship Id="rId26" Type="http://schemas.openxmlformats.org/officeDocument/2006/relationships/hyperlink" Target="https://docs.google.com/spreadsheets/d/1KbY2iwa-Pzo8nGWw3ondeeoTjnMVTs3MG-5aoamcFv4/edit" TargetMode="External"/><Relationship Id="rId231" Type="http://schemas.openxmlformats.org/officeDocument/2006/relationships/hyperlink" Target="https://docs.google.com/spreadsheets/d/1oVcdSlpW_CUBMMJB1oIwdXD7v4cTkV2XiZjNSzXuzRQ/edit" TargetMode="External"/><Relationship Id="rId47" Type="http://schemas.openxmlformats.org/officeDocument/2006/relationships/hyperlink" Target="https://docs.google.com/spreadsheets/d/1EX53hB4zF5bSEvfbuY8ZQmyRl8f5LFGCzbuMHgjpuMo/edit" TargetMode="External"/><Relationship Id="rId68" Type="http://schemas.openxmlformats.org/officeDocument/2006/relationships/hyperlink" Target="https://docs.google.com/spreadsheets/d/1EX53hB4zF5bSEvfbuY8ZQmyRl8f5LFGCzbuMHgjpuMo/edit" TargetMode="External"/><Relationship Id="rId89" Type="http://schemas.openxmlformats.org/officeDocument/2006/relationships/hyperlink" Target="https://docs.google.com/spreadsheets/d/1fvGazxBFaTbTxOXj1Ieuz1iq_vTCRpYVHT0LQfxAIVA/edit" TargetMode="External"/><Relationship Id="rId112" Type="http://schemas.openxmlformats.org/officeDocument/2006/relationships/hyperlink" Target="https://docs.google.com/spreadsheets/d/1mD9oAD5ypjkO_Node8gbwCidseTKuKf5IOX8XbeIpJA/edit" TargetMode="External"/><Relationship Id="rId133" Type="http://schemas.openxmlformats.org/officeDocument/2006/relationships/hyperlink" Target="https://docs.google.com/spreadsheets/d/1mD9oAD5ypjkO_Node8gbwCidseTKuKf5IOX8XbeIpJA/edit" TargetMode="External"/><Relationship Id="rId154" Type="http://schemas.openxmlformats.org/officeDocument/2006/relationships/hyperlink" Target="https://docs.google.com/spreadsheets/d/1QSvJfuGJT3At0N1fovdWaqfVbMeYbJssoLpI4VPEy20/edit" TargetMode="External"/><Relationship Id="rId175" Type="http://schemas.openxmlformats.org/officeDocument/2006/relationships/hyperlink" Target="https://docs.google.com/spreadsheets/d/1VLPTt-NI2RwuBuWXX6KIrsUZ10ceKD_GBomc90OWo6E/edit" TargetMode="External"/><Relationship Id="rId196" Type="http://schemas.openxmlformats.org/officeDocument/2006/relationships/hyperlink" Target="https://docs.google.com/spreadsheets/d/1yqqx5YKtKwqRw3rGDY6AYR9Czkjiois3iZx6dqJdCzI/edit" TargetMode="External"/><Relationship Id="rId200" Type="http://schemas.openxmlformats.org/officeDocument/2006/relationships/hyperlink" Target="https://docs.google.com/spreadsheets/d/1yqqx5YKtKwqRw3rGDY6AYR9Czkjiois3iZx6dqJdCzI/edit" TargetMode="External"/><Relationship Id="rId16" Type="http://schemas.openxmlformats.org/officeDocument/2006/relationships/hyperlink" Target="https://docs.google.com/spreadsheets/d/1PDb7Tl_5Kcc4KXLt6C2CxJvyxEvoK9jpTqHJxU23qxg/edit" TargetMode="External"/><Relationship Id="rId221" Type="http://schemas.openxmlformats.org/officeDocument/2006/relationships/hyperlink" Target="https://docs.google.com/spreadsheets/d/1yqqx5YKtKwqRw3rGDY6AYR9Czkjiois3iZx6dqJdCzI/edit" TargetMode="External"/><Relationship Id="rId242" Type="http://schemas.openxmlformats.org/officeDocument/2006/relationships/hyperlink" Target="https://docs.google.com/spreadsheets/d/1oVcdSlpW_CUBMMJB1oIwdXD7v4cTkV2XiZjNSzXuzRQ/edit" TargetMode="External"/><Relationship Id="rId37" Type="http://schemas.openxmlformats.org/officeDocument/2006/relationships/hyperlink" Target="https://docs.google.com/spreadsheets/d/1EX53hB4zF5bSEvfbuY8ZQmyRl8f5LFGCzbuMHgjpuMo/edit" TargetMode="External"/><Relationship Id="rId58" Type="http://schemas.openxmlformats.org/officeDocument/2006/relationships/hyperlink" Target="https://docs.google.com/spreadsheets/d/1EX53hB4zF5bSEvfbuY8ZQmyRl8f5LFGCzbuMHgjpuMo/edit" TargetMode="External"/><Relationship Id="rId79" Type="http://schemas.openxmlformats.org/officeDocument/2006/relationships/hyperlink" Target="https://docs.google.com/spreadsheets/d/1fvGazxBFaTbTxOXj1Ieuz1iq_vTCRpYVHT0LQfxAIVA/edit" TargetMode="External"/><Relationship Id="rId102" Type="http://schemas.openxmlformats.org/officeDocument/2006/relationships/hyperlink" Target="https://docs.google.com/spreadsheets/d/1fvGazxBFaTbTxOXj1Ieuz1iq_vTCRpYVHT0LQfxAIVA/edit" TargetMode="External"/><Relationship Id="rId123" Type="http://schemas.openxmlformats.org/officeDocument/2006/relationships/hyperlink" Target="https://docs.google.com/spreadsheets/d/1mD9oAD5ypjkO_Node8gbwCidseTKuKf5IOX8XbeIpJA/edit" TargetMode="External"/><Relationship Id="rId144" Type="http://schemas.openxmlformats.org/officeDocument/2006/relationships/hyperlink" Target="https://docs.google.com/spreadsheets/d/1QSvJfuGJT3At0N1fovdWaqfVbMeYbJssoLpI4VPEy20/edit" TargetMode="External"/><Relationship Id="rId90" Type="http://schemas.openxmlformats.org/officeDocument/2006/relationships/hyperlink" Target="https://docs.google.com/spreadsheets/d/1fvGazxBFaTbTxOXj1Ieuz1iq_vTCRpYVHT0LQfxAIVA/edit" TargetMode="External"/><Relationship Id="rId165" Type="http://schemas.openxmlformats.org/officeDocument/2006/relationships/hyperlink" Target="https://docs.google.com/spreadsheets/d/1QSvJfuGJT3At0N1fovdWaqfVbMeYbJssoLpI4VPEy20/edit" TargetMode="External"/><Relationship Id="rId186" Type="http://schemas.openxmlformats.org/officeDocument/2006/relationships/hyperlink" Target="https://docs.google.com/spreadsheets/d/1VLPTt-NI2RwuBuWXX6KIrsUZ10ceKD_GBomc90OWo6E/edit" TargetMode="External"/><Relationship Id="rId211" Type="http://schemas.openxmlformats.org/officeDocument/2006/relationships/hyperlink" Target="https://docs.google.com/spreadsheets/d/1yqqx5YKtKwqRw3rGDY6AYR9Czkjiois3iZx6dqJdCzI/edit" TargetMode="External"/><Relationship Id="rId232" Type="http://schemas.openxmlformats.org/officeDocument/2006/relationships/hyperlink" Target="https://docs.google.com/spreadsheets/d/1oVcdSlpW_CUBMMJB1oIwdXD7v4cTkV2XiZjNSzXuzRQ/edit" TargetMode="External"/><Relationship Id="rId27" Type="http://schemas.openxmlformats.org/officeDocument/2006/relationships/hyperlink" Target="https://docs.google.com/spreadsheets/d/1KbY2iwa-Pzo8nGWw3ondeeoTjnMVTs3MG-5aoamcFv4/edit" TargetMode="External"/><Relationship Id="rId48" Type="http://schemas.openxmlformats.org/officeDocument/2006/relationships/hyperlink" Target="https://docs.google.com/spreadsheets/d/1EX53hB4zF5bSEvfbuY8ZQmyRl8f5LFGCzbuMHgjpuMo/edit" TargetMode="External"/><Relationship Id="rId69" Type="http://schemas.openxmlformats.org/officeDocument/2006/relationships/hyperlink" Target="https://docs.google.com/spreadsheets/d/1fvGazxBFaTbTxOXj1Ieuz1iq_vTCRpYVHT0LQfxAIVA/edit" TargetMode="External"/><Relationship Id="rId113" Type="http://schemas.openxmlformats.org/officeDocument/2006/relationships/hyperlink" Target="https://docs.google.com/spreadsheets/d/1mD9oAD5ypjkO_Node8gbwCidseTKuKf5IOX8XbeIpJA/edit" TargetMode="External"/><Relationship Id="rId134" Type="http://schemas.openxmlformats.org/officeDocument/2006/relationships/hyperlink" Target="https://docs.google.com/spreadsheets/d/1mD9oAD5ypjkO_Node8gbwCidseTKuKf5IOX8XbeIpJA/edit" TargetMode="External"/><Relationship Id="rId80" Type="http://schemas.openxmlformats.org/officeDocument/2006/relationships/hyperlink" Target="https://docs.google.com/spreadsheets/d/1fvGazxBFaTbTxOXj1Ieuz1iq_vTCRpYVHT0LQfxAIVA/edit" TargetMode="External"/><Relationship Id="rId155" Type="http://schemas.openxmlformats.org/officeDocument/2006/relationships/hyperlink" Target="https://docs.google.com/spreadsheets/d/1QSvJfuGJT3At0N1fovdWaqfVbMeYbJssoLpI4VPEy20/edit" TargetMode="External"/><Relationship Id="rId176" Type="http://schemas.openxmlformats.org/officeDocument/2006/relationships/hyperlink" Target="https://docs.google.com/spreadsheets/d/1VLPTt-NI2RwuBuWXX6KIrsUZ10ceKD_GBomc90OWo6E/edit" TargetMode="External"/><Relationship Id="rId197" Type="http://schemas.openxmlformats.org/officeDocument/2006/relationships/hyperlink" Target="https://docs.google.com/spreadsheets/d/1yqqx5YKtKwqRw3rGDY6AYR9Czkjiois3iZx6dqJdCzI/edit" TargetMode="External"/><Relationship Id="rId201" Type="http://schemas.openxmlformats.org/officeDocument/2006/relationships/hyperlink" Target="https://docs.google.com/spreadsheets/d/1yqqx5YKtKwqRw3rGDY6AYR9Czkjiois3iZx6dqJdCzI/edit" TargetMode="External"/><Relationship Id="rId222" Type="http://schemas.openxmlformats.org/officeDocument/2006/relationships/hyperlink" Target="https://docs.google.com/spreadsheets/d/1oVcdSlpW_CUBMMJB1oIwdXD7v4cTkV2XiZjNSzXuzRQ/edit" TargetMode="External"/><Relationship Id="rId243" Type="http://schemas.openxmlformats.org/officeDocument/2006/relationships/hyperlink" Target="https://docs.google.com/spreadsheets/d/1oVcdSlpW_CUBMMJB1oIwdXD7v4cTkV2XiZjNSzXuzRQ/edit" TargetMode="External"/><Relationship Id="rId17" Type="http://schemas.openxmlformats.org/officeDocument/2006/relationships/hyperlink" Target="https://docs.google.com/spreadsheets/d/1PDb7Tl_5Kcc4KXLt6C2CxJvyxEvoK9jpTqHJxU23qxg/edit" TargetMode="External"/><Relationship Id="rId38" Type="http://schemas.openxmlformats.org/officeDocument/2006/relationships/hyperlink" Target="https://docs.google.com/spreadsheets/d/1EX53hB4zF5bSEvfbuY8ZQmyRl8f5LFGCzbuMHgjpuMo/edit" TargetMode="External"/><Relationship Id="rId59" Type="http://schemas.openxmlformats.org/officeDocument/2006/relationships/hyperlink" Target="https://docs.google.com/spreadsheets/d/1EX53hB4zF5bSEvfbuY8ZQmyRl8f5LFGCzbuMHgjpuMo/edit" TargetMode="External"/><Relationship Id="rId103" Type="http://schemas.openxmlformats.org/officeDocument/2006/relationships/hyperlink" Target="https://docs.google.com/spreadsheets/d/1mD9oAD5ypjkO_Node8gbwCidseTKuKf5IOX8XbeIpJA/edit" TargetMode="External"/><Relationship Id="rId124" Type="http://schemas.openxmlformats.org/officeDocument/2006/relationships/hyperlink" Target="https://docs.google.com/spreadsheets/d/1mD9oAD5ypjkO_Node8gbwCidseTKuKf5IOX8XbeIpJA/edit" TargetMode="External"/><Relationship Id="rId70" Type="http://schemas.openxmlformats.org/officeDocument/2006/relationships/hyperlink" Target="https://docs.google.com/spreadsheets/d/1fvGazxBFaTbTxOXj1Ieuz1iq_vTCRpYVHT0LQfxAIVA/edit" TargetMode="External"/><Relationship Id="rId91" Type="http://schemas.openxmlformats.org/officeDocument/2006/relationships/hyperlink" Target="https://docs.google.com/spreadsheets/d/1fvGazxBFaTbTxOXj1Ieuz1iq_vTCRpYVHT0LQfxAIVA/edit" TargetMode="External"/><Relationship Id="rId145" Type="http://schemas.openxmlformats.org/officeDocument/2006/relationships/hyperlink" Target="https://docs.google.com/spreadsheets/d/1QSvJfuGJT3At0N1fovdWaqfVbMeYbJssoLpI4VPEy20/edit" TargetMode="External"/><Relationship Id="rId166" Type="http://schemas.openxmlformats.org/officeDocument/2006/relationships/hyperlink" Target="https://docs.google.com/spreadsheets/d/1QSvJfuGJT3At0N1fovdWaqfVbMeYbJssoLpI4VPEy20/edit" TargetMode="External"/><Relationship Id="rId187" Type="http://schemas.openxmlformats.org/officeDocument/2006/relationships/hyperlink" Target="https://docs.google.com/spreadsheets/d/1VLPTt-NI2RwuBuWXX6KIrsUZ10ceKD_GBomc90OWo6E/edit" TargetMode="External"/><Relationship Id="rId1" Type="http://schemas.openxmlformats.org/officeDocument/2006/relationships/hyperlink" Target="https://docs.google.com/spreadsheets/d/1PDb7Tl_5Kcc4KXLt6C2CxJvyxEvoK9jpTqHJxU23qxg/edit" TargetMode="External"/><Relationship Id="rId212" Type="http://schemas.openxmlformats.org/officeDocument/2006/relationships/hyperlink" Target="https://docs.google.com/spreadsheets/d/1yqqx5YKtKwqRw3rGDY6AYR9Czkjiois3iZx6dqJdCzI/edit" TargetMode="External"/><Relationship Id="rId233" Type="http://schemas.openxmlformats.org/officeDocument/2006/relationships/hyperlink" Target="https://docs.google.com/spreadsheets/d/1oVcdSlpW_CUBMMJB1oIwdXD7v4cTkV2XiZjNSzXuzRQ/edit" TargetMode="External"/><Relationship Id="rId28" Type="http://schemas.openxmlformats.org/officeDocument/2006/relationships/hyperlink" Target="https://docs.google.com/spreadsheets/d/1KbY2iwa-Pzo8nGWw3ondeeoTjnMVTs3MG-5aoamcFv4/edit" TargetMode="External"/><Relationship Id="rId49" Type="http://schemas.openxmlformats.org/officeDocument/2006/relationships/hyperlink" Target="https://docs.google.com/spreadsheets/d/1EX53hB4zF5bSEvfbuY8ZQmyRl8f5LFGCzbuMHgjpuMo/edit" TargetMode="External"/><Relationship Id="rId114" Type="http://schemas.openxmlformats.org/officeDocument/2006/relationships/hyperlink" Target="https://docs.google.com/spreadsheets/d/1mD9oAD5ypjkO_Node8gbwCidseTKuKf5IOX8XbeIpJA/edit" TargetMode="External"/><Relationship Id="rId60" Type="http://schemas.openxmlformats.org/officeDocument/2006/relationships/hyperlink" Target="https://docs.google.com/spreadsheets/d/1EX53hB4zF5bSEvfbuY8ZQmyRl8f5LFGCzbuMHgjpuMo/edit" TargetMode="External"/><Relationship Id="rId81" Type="http://schemas.openxmlformats.org/officeDocument/2006/relationships/hyperlink" Target="https://docs.google.com/spreadsheets/d/1fvGazxBFaTbTxOXj1Ieuz1iq_vTCRpYVHT0LQfxAIVA/edit" TargetMode="External"/><Relationship Id="rId135" Type="http://schemas.openxmlformats.org/officeDocument/2006/relationships/hyperlink" Target="https://docs.google.com/spreadsheets/d/1mD9oAD5ypjkO_Node8gbwCidseTKuKf5IOX8XbeIpJA/edit" TargetMode="External"/><Relationship Id="rId156" Type="http://schemas.openxmlformats.org/officeDocument/2006/relationships/hyperlink" Target="https://docs.google.com/spreadsheets/d/1QSvJfuGJT3At0N1fovdWaqfVbMeYbJssoLpI4VPEy20/edit" TargetMode="External"/><Relationship Id="rId177" Type="http://schemas.openxmlformats.org/officeDocument/2006/relationships/hyperlink" Target="https://docs.google.com/spreadsheets/d/1VLPTt-NI2RwuBuWXX6KIrsUZ10ceKD_GBomc90OWo6E/edit" TargetMode="External"/><Relationship Id="rId198" Type="http://schemas.openxmlformats.org/officeDocument/2006/relationships/hyperlink" Target="https://docs.google.com/spreadsheets/d/1yqqx5YKtKwqRw3rGDY6AYR9Czkjiois3iZx6dqJdCzI/edit" TargetMode="External"/><Relationship Id="rId202" Type="http://schemas.openxmlformats.org/officeDocument/2006/relationships/hyperlink" Target="https://docs.google.com/spreadsheets/d/1yqqx5YKtKwqRw3rGDY6AYR9Czkjiois3iZx6dqJdCzI/edit" TargetMode="External"/><Relationship Id="rId223" Type="http://schemas.openxmlformats.org/officeDocument/2006/relationships/hyperlink" Target="https://docs.google.com/spreadsheets/d/1oVcdSlpW_CUBMMJB1oIwdXD7v4cTkV2XiZjNSzXuzRQ/edit" TargetMode="External"/><Relationship Id="rId244" Type="http://schemas.openxmlformats.org/officeDocument/2006/relationships/hyperlink" Target="https://docs.google.com/spreadsheets/d/1oVcdSlpW_CUBMMJB1oIwdXD7v4cTkV2XiZjNSzXuzRQ/edit" TargetMode="External"/><Relationship Id="rId18" Type="http://schemas.openxmlformats.org/officeDocument/2006/relationships/hyperlink" Target="https://docs.google.com/spreadsheets/d/1PDb7Tl_5Kcc4KXLt6C2CxJvyxEvoK9jpTqHJxU23qxg/edit" TargetMode="External"/><Relationship Id="rId39" Type="http://schemas.openxmlformats.org/officeDocument/2006/relationships/hyperlink" Target="https://docs.google.com/spreadsheets/d/1EX53hB4zF5bSEvfbuY8ZQmyRl8f5LFGCzbuMHgjpuMo/edit" TargetMode="External"/><Relationship Id="rId50" Type="http://schemas.openxmlformats.org/officeDocument/2006/relationships/hyperlink" Target="https://docs.google.com/spreadsheets/d/1EX53hB4zF5bSEvfbuY8ZQmyRl8f5LFGCzbuMHgjpuMo/edit" TargetMode="External"/><Relationship Id="rId104" Type="http://schemas.openxmlformats.org/officeDocument/2006/relationships/hyperlink" Target="https://docs.google.com/spreadsheets/d/1mD9oAD5ypjkO_Node8gbwCidseTKuKf5IOX8XbeIpJA/edit" TargetMode="External"/><Relationship Id="rId125" Type="http://schemas.openxmlformats.org/officeDocument/2006/relationships/hyperlink" Target="https://docs.google.com/spreadsheets/d/1mD9oAD5ypjkO_Node8gbwCidseTKuKf5IOX8XbeIpJA/edit" TargetMode="External"/><Relationship Id="rId146" Type="http://schemas.openxmlformats.org/officeDocument/2006/relationships/hyperlink" Target="https://docs.google.com/spreadsheets/d/1QSvJfuGJT3At0N1fovdWaqfVbMeYbJssoLpI4VPEy20/edit" TargetMode="External"/><Relationship Id="rId167" Type="http://schemas.openxmlformats.org/officeDocument/2006/relationships/hyperlink" Target="https://docs.google.com/spreadsheets/d/1QSvJfuGJT3At0N1fovdWaqfVbMeYbJssoLpI4VPEy20/edit" TargetMode="External"/><Relationship Id="rId188" Type="http://schemas.openxmlformats.org/officeDocument/2006/relationships/hyperlink" Target="https://docs.google.com/spreadsheets/d/1VLPTt-NI2RwuBuWXX6KIrsUZ10ceKD_GBomc90OWo6E/edit" TargetMode="External"/><Relationship Id="rId71" Type="http://schemas.openxmlformats.org/officeDocument/2006/relationships/hyperlink" Target="https://docs.google.com/spreadsheets/d/1fvGazxBFaTbTxOXj1Ieuz1iq_vTCRpYVHT0LQfxAIVA/edit" TargetMode="External"/><Relationship Id="rId92" Type="http://schemas.openxmlformats.org/officeDocument/2006/relationships/hyperlink" Target="https://docs.google.com/spreadsheets/d/1fvGazxBFaTbTxOXj1Ieuz1iq_vTCRpYVHT0LQfxAIVA/edit" TargetMode="External"/><Relationship Id="rId213" Type="http://schemas.openxmlformats.org/officeDocument/2006/relationships/hyperlink" Target="https://docs.google.com/spreadsheets/d/1yqqx5YKtKwqRw3rGDY6AYR9Czkjiois3iZx6dqJdCzI/edit" TargetMode="External"/><Relationship Id="rId234" Type="http://schemas.openxmlformats.org/officeDocument/2006/relationships/hyperlink" Target="https://docs.google.com/spreadsheets/d/1oVcdSlpW_CUBMMJB1oIwdXD7v4cTkV2XiZjNSzXuzRQ/edit" TargetMode="External"/><Relationship Id="rId2" Type="http://schemas.openxmlformats.org/officeDocument/2006/relationships/hyperlink" Target="https://docs.google.com/spreadsheets/d/1PDb7Tl_5Kcc4KXLt6C2CxJvyxEvoK9jpTqHJxU23qxg/edit" TargetMode="External"/><Relationship Id="rId29" Type="http://schemas.openxmlformats.org/officeDocument/2006/relationships/hyperlink" Target="https://docs.google.com/spreadsheets/d/1KbY2iwa-Pzo8nGWw3ondeeoTjnMVTs3MG-5aoamcFv4/edit" TargetMode="External"/><Relationship Id="rId40" Type="http://schemas.openxmlformats.org/officeDocument/2006/relationships/hyperlink" Target="https://docs.google.com/spreadsheets/d/1EX53hB4zF5bSEvfbuY8ZQmyRl8f5LFGCzbuMHgjpuMo/edit" TargetMode="External"/><Relationship Id="rId115" Type="http://schemas.openxmlformats.org/officeDocument/2006/relationships/hyperlink" Target="https://docs.google.com/spreadsheets/d/1mD9oAD5ypjkO_Node8gbwCidseTKuKf5IOX8XbeIpJA/edit" TargetMode="External"/><Relationship Id="rId136" Type="http://schemas.openxmlformats.org/officeDocument/2006/relationships/hyperlink" Target="https://docs.google.com/spreadsheets/d/1mD9oAD5ypjkO_Node8gbwCidseTKuKf5IOX8XbeIpJA/edit" TargetMode="External"/><Relationship Id="rId157" Type="http://schemas.openxmlformats.org/officeDocument/2006/relationships/hyperlink" Target="https://docs.google.com/spreadsheets/d/1QSvJfuGJT3At0N1fovdWaqfVbMeYbJssoLpI4VPEy20/edit" TargetMode="External"/><Relationship Id="rId178" Type="http://schemas.openxmlformats.org/officeDocument/2006/relationships/hyperlink" Target="https://docs.google.com/spreadsheets/d/1VLPTt-NI2RwuBuWXX6KIrsUZ10ceKD_GBomc90OWo6E/edit" TargetMode="External"/><Relationship Id="rId61" Type="http://schemas.openxmlformats.org/officeDocument/2006/relationships/hyperlink" Target="https://docs.google.com/spreadsheets/d/1EX53hB4zF5bSEvfbuY8ZQmyRl8f5LFGCzbuMHgjpuMo/edit" TargetMode="External"/><Relationship Id="rId82" Type="http://schemas.openxmlformats.org/officeDocument/2006/relationships/hyperlink" Target="https://docs.google.com/spreadsheets/d/1fvGazxBFaTbTxOXj1Ieuz1iq_vTCRpYVHT0LQfxAIVA/edit" TargetMode="External"/><Relationship Id="rId199" Type="http://schemas.openxmlformats.org/officeDocument/2006/relationships/hyperlink" Target="https://docs.google.com/spreadsheets/d/1yqqx5YKtKwqRw3rGDY6AYR9Czkjiois3iZx6dqJdCzI/edit" TargetMode="External"/><Relationship Id="rId203" Type="http://schemas.openxmlformats.org/officeDocument/2006/relationships/hyperlink" Target="https://docs.google.com/spreadsheets/d/1yqqx5YKtKwqRw3rGDY6AYR9Czkjiois3iZx6dqJdCzI/edit" TargetMode="External"/><Relationship Id="rId19" Type="http://schemas.openxmlformats.org/officeDocument/2006/relationships/hyperlink" Target="https://docs.google.com/spreadsheets/d/1PDb7Tl_5Kcc4KXLt6C2CxJvyxEvoK9jpTqHJxU23qxg/edit" TargetMode="External"/><Relationship Id="rId224" Type="http://schemas.openxmlformats.org/officeDocument/2006/relationships/hyperlink" Target="https://docs.google.com/spreadsheets/d/1oVcdSlpW_CUBMMJB1oIwdXD7v4cTkV2XiZjNSzXuzRQ/edit" TargetMode="External"/><Relationship Id="rId245" Type="http://schemas.openxmlformats.org/officeDocument/2006/relationships/hyperlink" Target="https://docs.google.com/spreadsheets/d/1oVcdSlpW_CUBMMJB1oIwdXD7v4cTkV2XiZjNSzXuzRQ/edit" TargetMode="External"/><Relationship Id="rId30" Type="http://schemas.openxmlformats.org/officeDocument/2006/relationships/hyperlink" Target="https://docs.google.com/spreadsheets/d/1KbY2iwa-Pzo8nGWw3ondeeoTjnMVTs3MG-5aoamcFv4/edit" TargetMode="External"/><Relationship Id="rId105" Type="http://schemas.openxmlformats.org/officeDocument/2006/relationships/hyperlink" Target="https://docs.google.com/spreadsheets/d/1mD9oAD5ypjkO_Node8gbwCidseTKuKf5IOX8XbeIpJA/edit" TargetMode="External"/><Relationship Id="rId126" Type="http://schemas.openxmlformats.org/officeDocument/2006/relationships/hyperlink" Target="https://docs.google.com/spreadsheets/d/1mD9oAD5ypjkO_Node8gbwCidseTKuKf5IOX8XbeIpJA/edit" TargetMode="External"/><Relationship Id="rId147" Type="http://schemas.openxmlformats.org/officeDocument/2006/relationships/hyperlink" Target="https://docs.google.com/spreadsheets/d/1QSvJfuGJT3At0N1fovdWaqfVbMeYbJssoLpI4VPEy20/edit" TargetMode="External"/><Relationship Id="rId168" Type="http://schemas.openxmlformats.org/officeDocument/2006/relationships/hyperlink" Target="https://docs.google.com/spreadsheets/d/1VLPTt-NI2RwuBuWXX6KIrsUZ10ceKD_GBomc90OWo6E/edit" TargetMode="External"/><Relationship Id="rId51" Type="http://schemas.openxmlformats.org/officeDocument/2006/relationships/hyperlink" Target="https://docs.google.com/spreadsheets/d/1EX53hB4zF5bSEvfbuY8ZQmyRl8f5LFGCzbuMHgjpuMo/edit" TargetMode="External"/><Relationship Id="rId72" Type="http://schemas.openxmlformats.org/officeDocument/2006/relationships/hyperlink" Target="https://docs.google.com/spreadsheets/d/1fvGazxBFaTbTxOXj1Ieuz1iq_vTCRpYVHT0LQfxAIVA/edit" TargetMode="External"/><Relationship Id="rId93" Type="http://schemas.openxmlformats.org/officeDocument/2006/relationships/hyperlink" Target="https://docs.google.com/spreadsheets/d/1fvGazxBFaTbTxOXj1Ieuz1iq_vTCRpYVHT0LQfxAIVA/edit" TargetMode="External"/><Relationship Id="rId189" Type="http://schemas.openxmlformats.org/officeDocument/2006/relationships/hyperlink" Target="https://docs.google.com/spreadsheets/d/1VLPTt-NI2RwuBuWXX6KIrsUZ10ceKD_GBomc90OWo6E/edit" TargetMode="External"/><Relationship Id="rId3" Type="http://schemas.openxmlformats.org/officeDocument/2006/relationships/hyperlink" Target="https://docs.google.com/spreadsheets/d/1PDb7Tl_5Kcc4KXLt6C2CxJvyxEvoK9jpTqHJxU23qxg/edit" TargetMode="External"/><Relationship Id="rId214" Type="http://schemas.openxmlformats.org/officeDocument/2006/relationships/hyperlink" Target="https://docs.google.com/spreadsheets/d/1yqqx5YKtKwqRw3rGDY6AYR9Czkjiois3iZx6dqJdCzI/edit" TargetMode="External"/><Relationship Id="rId235" Type="http://schemas.openxmlformats.org/officeDocument/2006/relationships/hyperlink" Target="https://docs.google.com/spreadsheets/d/1oVcdSlpW_CUBMMJB1oIwdXD7v4cTkV2XiZjNSzXuzRQ/edit" TargetMode="External"/><Relationship Id="rId116" Type="http://schemas.openxmlformats.org/officeDocument/2006/relationships/hyperlink" Target="https://docs.google.com/spreadsheets/d/1mD9oAD5ypjkO_Node8gbwCidseTKuKf5IOX8XbeIpJA/edit" TargetMode="External"/><Relationship Id="rId137" Type="http://schemas.openxmlformats.org/officeDocument/2006/relationships/hyperlink" Target="https://docs.google.com/spreadsheets/d/1mD9oAD5ypjkO_Node8gbwCidseTKuKf5IOX8XbeIpJA/edit" TargetMode="External"/><Relationship Id="rId158" Type="http://schemas.openxmlformats.org/officeDocument/2006/relationships/hyperlink" Target="https://docs.google.com/spreadsheets/d/1QSvJfuGJT3At0N1fovdWaqfVbMeYbJssoLpI4VPEy20/edit" TargetMode="External"/><Relationship Id="rId20" Type="http://schemas.openxmlformats.org/officeDocument/2006/relationships/hyperlink" Target="https://docs.google.com/spreadsheets/d/1PDb7Tl_5Kcc4KXLt6C2CxJvyxEvoK9jpTqHJxU23qxg/edit" TargetMode="External"/><Relationship Id="rId41" Type="http://schemas.openxmlformats.org/officeDocument/2006/relationships/hyperlink" Target="https://docs.google.com/spreadsheets/d/1EX53hB4zF5bSEvfbuY8ZQmyRl8f5LFGCzbuMHgjpuMo/edit" TargetMode="External"/><Relationship Id="rId62" Type="http://schemas.openxmlformats.org/officeDocument/2006/relationships/hyperlink" Target="https://docs.google.com/spreadsheets/d/1EX53hB4zF5bSEvfbuY8ZQmyRl8f5LFGCzbuMHgjpuMo/edit" TargetMode="External"/><Relationship Id="rId83" Type="http://schemas.openxmlformats.org/officeDocument/2006/relationships/hyperlink" Target="https://docs.google.com/spreadsheets/d/1fvGazxBFaTbTxOXj1Ieuz1iq_vTCRpYVHT0LQfxAIVA/edit" TargetMode="External"/><Relationship Id="rId179" Type="http://schemas.openxmlformats.org/officeDocument/2006/relationships/hyperlink" Target="https://docs.google.com/spreadsheets/d/1VLPTt-NI2RwuBuWXX6KIrsUZ10ceKD_GBomc90OWo6E/edit" TargetMode="External"/><Relationship Id="rId190" Type="http://schemas.openxmlformats.org/officeDocument/2006/relationships/hyperlink" Target="https://docs.google.com/spreadsheets/d/1yqqx5YKtKwqRw3rGDY6AYR9Czkjiois3iZx6dqJdCzI/edit" TargetMode="External"/><Relationship Id="rId204" Type="http://schemas.openxmlformats.org/officeDocument/2006/relationships/hyperlink" Target="https://docs.google.com/spreadsheets/d/1yqqx5YKtKwqRw3rGDY6AYR9Czkjiois3iZx6dqJdCzI/edit" TargetMode="External"/><Relationship Id="rId225" Type="http://schemas.openxmlformats.org/officeDocument/2006/relationships/hyperlink" Target="https://docs.google.com/spreadsheets/d/1oVcdSlpW_CUBMMJB1oIwdXD7v4cTkV2XiZjNSzXuzRQ/edit" TargetMode="External"/><Relationship Id="rId106" Type="http://schemas.openxmlformats.org/officeDocument/2006/relationships/hyperlink" Target="https://docs.google.com/spreadsheets/d/1mD9oAD5ypjkO_Node8gbwCidseTKuKf5IOX8XbeIpJA/edit" TargetMode="External"/><Relationship Id="rId127" Type="http://schemas.openxmlformats.org/officeDocument/2006/relationships/hyperlink" Target="https://docs.google.com/spreadsheets/d/1mD9oAD5ypjkO_Node8gbwCidseTKuKf5IOX8XbeIpJA/edi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google.com/spreadsheets/d/1mD9oAD5ypjkO_Node8gbwCidseTKuKf5IOX8XbeIpJA/edit" TargetMode="External"/><Relationship Id="rId21" Type="http://schemas.openxmlformats.org/officeDocument/2006/relationships/hyperlink" Target="https://docs.google.com/spreadsheets/d/1KbY2iwa-Pzo8nGWw3ondeeoTjnMVTs3MG-5aoamcFv4/edit" TargetMode="External"/><Relationship Id="rId42" Type="http://schemas.openxmlformats.org/officeDocument/2006/relationships/hyperlink" Target="https://docs.google.com/spreadsheets/d/1EX53hB4zF5bSEvfbuY8ZQmyRl8f5LFGCzbuMHgjpuMo/edit" TargetMode="External"/><Relationship Id="rId63" Type="http://schemas.openxmlformats.org/officeDocument/2006/relationships/hyperlink" Target="https://docs.google.com/spreadsheets/d/1fvGazxBFaTbTxOXj1Ieuz1iq_vTCRpYVHT0LQfxAIVA/edit" TargetMode="External"/><Relationship Id="rId84" Type="http://schemas.openxmlformats.org/officeDocument/2006/relationships/hyperlink" Target="https://docs.google.com/spreadsheets/d/1fvGazxBFaTbTxOXj1Ieuz1iq_vTCRpYVHT0LQfxAIVA/edit" TargetMode="External"/><Relationship Id="rId138" Type="http://schemas.openxmlformats.org/officeDocument/2006/relationships/hyperlink" Target="https://docs.google.com/spreadsheets/d/1QSvJfuGJT3At0N1fovdWaqfVbMeYbJssoLpI4VPEy20/edit" TargetMode="External"/><Relationship Id="rId159" Type="http://schemas.openxmlformats.org/officeDocument/2006/relationships/hyperlink" Target="https://docs.google.com/spreadsheets/d/1VLPTt-NI2RwuBuWXX6KIrsUZ10ceKD_GBomc90OWo6E/edit" TargetMode="External"/><Relationship Id="rId170" Type="http://schemas.openxmlformats.org/officeDocument/2006/relationships/hyperlink" Target="https://docs.google.com/spreadsheets/d/1VLPTt-NI2RwuBuWXX6KIrsUZ10ceKD_GBomc90OWo6E/edit" TargetMode="External"/><Relationship Id="rId191" Type="http://schemas.openxmlformats.org/officeDocument/2006/relationships/hyperlink" Target="https://docs.google.com/spreadsheets/d/1VLPTt-NI2RwuBuWXX6KIrsUZ10ceKD_GBomc90OWo6E/edit" TargetMode="External"/><Relationship Id="rId205" Type="http://schemas.openxmlformats.org/officeDocument/2006/relationships/hyperlink" Target="https://docs.google.com/spreadsheets/d/1yqqx5YKtKwqRw3rGDY6AYR9Czkjiois3iZx6dqJdCzI/edit" TargetMode="External"/><Relationship Id="rId226" Type="http://schemas.openxmlformats.org/officeDocument/2006/relationships/hyperlink" Target="https://docs.google.com/spreadsheets/d/1yqqx5YKtKwqRw3rGDY6AYR9Czkjiois3iZx6dqJdCzI/edit" TargetMode="External"/><Relationship Id="rId107" Type="http://schemas.openxmlformats.org/officeDocument/2006/relationships/hyperlink" Target="https://docs.google.com/spreadsheets/d/1mD9oAD5ypjkO_Node8gbwCidseTKuKf5IOX8XbeIpJA/edit" TargetMode="External"/><Relationship Id="rId11" Type="http://schemas.openxmlformats.org/officeDocument/2006/relationships/hyperlink" Target="https://docs.google.com/spreadsheets/d/1PDb7Tl_5Kcc4KXLt6C2CxJvyxEvoK9jpTqHJxU23qxg/edit" TargetMode="External"/><Relationship Id="rId32" Type="http://schemas.openxmlformats.org/officeDocument/2006/relationships/hyperlink" Target="https://docs.google.com/spreadsheets/d/1KbY2iwa-Pzo8nGWw3ondeeoTjnMVTs3MG-5aoamcFv4/edit" TargetMode="External"/><Relationship Id="rId53" Type="http://schemas.openxmlformats.org/officeDocument/2006/relationships/hyperlink" Target="https://docs.google.com/spreadsheets/d/1EX53hB4zF5bSEvfbuY8ZQmyRl8f5LFGCzbuMHgjpuMo/edit" TargetMode="External"/><Relationship Id="rId74" Type="http://schemas.openxmlformats.org/officeDocument/2006/relationships/hyperlink" Target="https://docs.google.com/spreadsheets/d/1fvGazxBFaTbTxOXj1Ieuz1iq_vTCRpYVHT0LQfxAIVA/edit" TargetMode="External"/><Relationship Id="rId128" Type="http://schemas.openxmlformats.org/officeDocument/2006/relationships/hyperlink" Target="https://docs.google.com/spreadsheets/d/1QSvJfuGJT3At0N1fovdWaqfVbMeYbJssoLpI4VPEy20/edit" TargetMode="External"/><Relationship Id="rId149" Type="http://schemas.openxmlformats.org/officeDocument/2006/relationships/hyperlink" Target="https://docs.google.com/spreadsheets/d/1QSvJfuGJT3At0N1fovdWaqfVbMeYbJssoLpI4VPEy20/edit" TargetMode="External"/><Relationship Id="rId5" Type="http://schemas.openxmlformats.org/officeDocument/2006/relationships/hyperlink" Target="https://docs.google.com/spreadsheets/d/1PDb7Tl_5Kcc4KXLt6C2CxJvyxEvoK9jpTqHJxU23qxg/edit" TargetMode="External"/><Relationship Id="rId95" Type="http://schemas.openxmlformats.org/officeDocument/2006/relationships/hyperlink" Target="https://docs.google.com/spreadsheets/d/1mD9oAD5ypjkO_Node8gbwCidseTKuKf5IOX8XbeIpJA/edit" TargetMode="External"/><Relationship Id="rId160" Type="http://schemas.openxmlformats.org/officeDocument/2006/relationships/hyperlink" Target="https://docs.google.com/spreadsheets/d/1VLPTt-NI2RwuBuWXX6KIrsUZ10ceKD_GBomc90OWo6E/edit" TargetMode="External"/><Relationship Id="rId181" Type="http://schemas.openxmlformats.org/officeDocument/2006/relationships/hyperlink" Target="https://docs.google.com/spreadsheets/d/1VLPTt-NI2RwuBuWXX6KIrsUZ10ceKD_GBomc90OWo6E/edit" TargetMode="External"/><Relationship Id="rId216" Type="http://schemas.openxmlformats.org/officeDocument/2006/relationships/hyperlink" Target="https://docs.google.com/spreadsheets/d/1yqqx5YKtKwqRw3rGDY6AYR9Czkjiois3iZx6dqJdCzI/edit" TargetMode="External"/><Relationship Id="rId237" Type="http://schemas.openxmlformats.org/officeDocument/2006/relationships/hyperlink" Target="https://docs.google.com/spreadsheets/d/1oVcdSlpW_CUBMMJB1oIwdXD7v4cTkV2XiZjNSzXuzRQ/edit" TargetMode="External"/><Relationship Id="rId22" Type="http://schemas.openxmlformats.org/officeDocument/2006/relationships/hyperlink" Target="https://docs.google.com/spreadsheets/d/1KbY2iwa-Pzo8nGWw3ondeeoTjnMVTs3MG-5aoamcFv4/edit" TargetMode="External"/><Relationship Id="rId43" Type="http://schemas.openxmlformats.org/officeDocument/2006/relationships/hyperlink" Target="https://docs.google.com/spreadsheets/d/1EX53hB4zF5bSEvfbuY8ZQmyRl8f5LFGCzbuMHgjpuMo/edit" TargetMode="External"/><Relationship Id="rId64" Type="http://schemas.openxmlformats.org/officeDocument/2006/relationships/hyperlink" Target="https://docs.google.com/spreadsheets/d/1fvGazxBFaTbTxOXj1Ieuz1iq_vTCRpYVHT0LQfxAIVA/edit" TargetMode="External"/><Relationship Id="rId118" Type="http://schemas.openxmlformats.org/officeDocument/2006/relationships/hyperlink" Target="https://docs.google.com/spreadsheets/d/1mD9oAD5ypjkO_Node8gbwCidseTKuKf5IOX8XbeIpJA/edit" TargetMode="External"/><Relationship Id="rId139" Type="http://schemas.openxmlformats.org/officeDocument/2006/relationships/hyperlink" Target="https://docs.google.com/spreadsheets/d/1QSvJfuGJT3At0N1fovdWaqfVbMeYbJssoLpI4VPEy20/edit" TargetMode="External"/><Relationship Id="rId85" Type="http://schemas.openxmlformats.org/officeDocument/2006/relationships/hyperlink" Target="https://docs.google.com/spreadsheets/d/1fvGazxBFaTbTxOXj1Ieuz1iq_vTCRpYVHT0LQfxAIVA/edit" TargetMode="External"/><Relationship Id="rId150" Type="http://schemas.openxmlformats.org/officeDocument/2006/relationships/hyperlink" Target="https://docs.google.com/spreadsheets/d/1QSvJfuGJT3At0N1fovdWaqfVbMeYbJssoLpI4VPEy20/edit" TargetMode="External"/><Relationship Id="rId171" Type="http://schemas.openxmlformats.org/officeDocument/2006/relationships/hyperlink" Target="https://docs.google.com/spreadsheets/d/1VLPTt-NI2RwuBuWXX6KIrsUZ10ceKD_GBomc90OWo6E/edit" TargetMode="External"/><Relationship Id="rId192" Type="http://schemas.openxmlformats.org/officeDocument/2006/relationships/hyperlink" Target="https://docs.google.com/spreadsheets/d/1VLPTt-NI2RwuBuWXX6KIrsUZ10ceKD_GBomc90OWo6E/edit" TargetMode="External"/><Relationship Id="rId206" Type="http://schemas.openxmlformats.org/officeDocument/2006/relationships/hyperlink" Target="https://docs.google.com/spreadsheets/d/1yqqx5YKtKwqRw3rGDY6AYR9Czkjiois3iZx6dqJdCzI/edit" TargetMode="External"/><Relationship Id="rId227" Type="http://schemas.openxmlformats.org/officeDocument/2006/relationships/hyperlink" Target="https://docs.google.com/spreadsheets/d/1yqqx5YKtKwqRw3rGDY6AYR9Czkjiois3iZx6dqJdCzI/edit" TargetMode="External"/><Relationship Id="rId12" Type="http://schemas.openxmlformats.org/officeDocument/2006/relationships/hyperlink" Target="https://docs.google.com/spreadsheets/d/1PDb7Tl_5Kcc4KXLt6C2CxJvyxEvoK9jpTqHJxU23qxg/edit" TargetMode="External"/><Relationship Id="rId33" Type="http://schemas.openxmlformats.org/officeDocument/2006/relationships/hyperlink" Target="https://docs.google.com/spreadsheets/d/1EX53hB4zF5bSEvfbuY8ZQmyRl8f5LFGCzbuMHgjpuMo/edit" TargetMode="External"/><Relationship Id="rId108" Type="http://schemas.openxmlformats.org/officeDocument/2006/relationships/hyperlink" Target="https://docs.google.com/spreadsheets/d/1mD9oAD5ypjkO_Node8gbwCidseTKuKf5IOX8XbeIpJA/edit" TargetMode="External"/><Relationship Id="rId129" Type="http://schemas.openxmlformats.org/officeDocument/2006/relationships/hyperlink" Target="https://docs.google.com/spreadsheets/d/1QSvJfuGJT3At0N1fovdWaqfVbMeYbJssoLpI4VPEy20/edit" TargetMode="External"/><Relationship Id="rId54" Type="http://schemas.openxmlformats.org/officeDocument/2006/relationships/hyperlink" Target="https://docs.google.com/spreadsheets/d/1EX53hB4zF5bSEvfbuY8ZQmyRl8f5LFGCzbuMHgjpuMo/edit" TargetMode="External"/><Relationship Id="rId75" Type="http://schemas.openxmlformats.org/officeDocument/2006/relationships/hyperlink" Target="https://docs.google.com/spreadsheets/d/1fvGazxBFaTbTxOXj1Ieuz1iq_vTCRpYVHT0LQfxAIVA/edit" TargetMode="External"/><Relationship Id="rId96" Type="http://schemas.openxmlformats.org/officeDocument/2006/relationships/hyperlink" Target="https://docs.google.com/spreadsheets/d/1mD9oAD5ypjkO_Node8gbwCidseTKuKf5IOX8XbeIpJA/edit" TargetMode="External"/><Relationship Id="rId140" Type="http://schemas.openxmlformats.org/officeDocument/2006/relationships/hyperlink" Target="https://docs.google.com/spreadsheets/d/1QSvJfuGJT3At0N1fovdWaqfVbMeYbJssoLpI4VPEy20/edit" TargetMode="External"/><Relationship Id="rId161" Type="http://schemas.openxmlformats.org/officeDocument/2006/relationships/hyperlink" Target="https://docs.google.com/spreadsheets/d/1VLPTt-NI2RwuBuWXX6KIrsUZ10ceKD_GBomc90OWo6E/edit" TargetMode="External"/><Relationship Id="rId182" Type="http://schemas.openxmlformats.org/officeDocument/2006/relationships/hyperlink" Target="https://docs.google.com/spreadsheets/d/1VLPTt-NI2RwuBuWXX6KIrsUZ10ceKD_GBomc90OWo6E/edit" TargetMode="External"/><Relationship Id="rId217" Type="http://schemas.openxmlformats.org/officeDocument/2006/relationships/hyperlink" Target="https://docs.google.com/spreadsheets/d/1yqqx5YKtKwqRw3rGDY6AYR9Czkjiois3iZx6dqJdCzI/edit" TargetMode="External"/><Relationship Id="rId6" Type="http://schemas.openxmlformats.org/officeDocument/2006/relationships/hyperlink" Target="https://docs.google.com/spreadsheets/d/1PDb7Tl_5Kcc4KXLt6C2CxJvyxEvoK9jpTqHJxU23qxg/edit" TargetMode="External"/><Relationship Id="rId238" Type="http://schemas.openxmlformats.org/officeDocument/2006/relationships/hyperlink" Target="https://docs.google.com/spreadsheets/d/1oVcdSlpW_CUBMMJB1oIwdXD7v4cTkV2XiZjNSzXuzRQ/edit" TargetMode="External"/><Relationship Id="rId23" Type="http://schemas.openxmlformats.org/officeDocument/2006/relationships/hyperlink" Target="https://docs.google.com/spreadsheets/d/1KbY2iwa-Pzo8nGWw3ondeeoTjnMVTs3MG-5aoamcFv4/edit" TargetMode="External"/><Relationship Id="rId119" Type="http://schemas.openxmlformats.org/officeDocument/2006/relationships/hyperlink" Target="https://docs.google.com/spreadsheets/d/1mD9oAD5ypjkO_Node8gbwCidseTKuKf5IOX8XbeIpJA/edit" TargetMode="External"/><Relationship Id="rId44" Type="http://schemas.openxmlformats.org/officeDocument/2006/relationships/hyperlink" Target="https://docs.google.com/spreadsheets/d/1EX53hB4zF5bSEvfbuY8ZQmyRl8f5LFGCzbuMHgjpuMo/edit" TargetMode="External"/><Relationship Id="rId65" Type="http://schemas.openxmlformats.org/officeDocument/2006/relationships/hyperlink" Target="https://docs.google.com/spreadsheets/d/1fvGazxBFaTbTxOXj1Ieuz1iq_vTCRpYVHT0LQfxAIVA/edit" TargetMode="External"/><Relationship Id="rId86" Type="http://schemas.openxmlformats.org/officeDocument/2006/relationships/hyperlink" Target="https://docs.google.com/spreadsheets/d/1fvGazxBFaTbTxOXj1Ieuz1iq_vTCRpYVHT0LQfxAIVA/edit" TargetMode="External"/><Relationship Id="rId130" Type="http://schemas.openxmlformats.org/officeDocument/2006/relationships/hyperlink" Target="https://docs.google.com/spreadsheets/d/1QSvJfuGJT3At0N1fovdWaqfVbMeYbJssoLpI4VPEy20/edit" TargetMode="External"/><Relationship Id="rId151" Type="http://schemas.openxmlformats.org/officeDocument/2006/relationships/hyperlink" Target="https://docs.google.com/spreadsheets/d/1QSvJfuGJT3At0N1fovdWaqfVbMeYbJssoLpI4VPEy20/edit" TargetMode="External"/><Relationship Id="rId172" Type="http://schemas.openxmlformats.org/officeDocument/2006/relationships/hyperlink" Target="https://docs.google.com/spreadsheets/d/1VLPTt-NI2RwuBuWXX6KIrsUZ10ceKD_GBomc90OWo6E/edit" TargetMode="External"/><Relationship Id="rId193" Type="http://schemas.openxmlformats.org/officeDocument/2006/relationships/hyperlink" Target="https://docs.google.com/spreadsheets/d/1VLPTt-NI2RwuBuWXX6KIrsUZ10ceKD_GBomc90OWo6E/edit" TargetMode="External"/><Relationship Id="rId207" Type="http://schemas.openxmlformats.org/officeDocument/2006/relationships/hyperlink" Target="https://docs.google.com/spreadsheets/d/1yqqx5YKtKwqRw3rGDY6AYR9Czkjiois3iZx6dqJdCzI/edit" TargetMode="External"/><Relationship Id="rId228" Type="http://schemas.openxmlformats.org/officeDocument/2006/relationships/hyperlink" Target="https://docs.google.com/spreadsheets/d/1oVcdSlpW_CUBMMJB1oIwdXD7v4cTkV2XiZjNSzXuzRQ/edit" TargetMode="External"/><Relationship Id="rId13" Type="http://schemas.openxmlformats.org/officeDocument/2006/relationships/hyperlink" Target="https://docs.google.com/spreadsheets/d/1PDb7Tl_5Kcc4KXLt6C2CxJvyxEvoK9jpTqHJxU23qxg/edit" TargetMode="External"/><Relationship Id="rId109" Type="http://schemas.openxmlformats.org/officeDocument/2006/relationships/hyperlink" Target="https://docs.google.com/spreadsheets/d/1mD9oAD5ypjkO_Node8gbwCidseTKuKf5IOX8XbeIpJA/edit" TargetMode="External"/><Relationship Id="rId34" Type="http://schemas.openxmlformats.org/officeDocument/2006/relationships/hyperlink" Target="https://docs.google.com/spreadsheets/d/1EX53hB4zF5bSEvfbuY8ZQmyRl8f5LFGCzbuMHgjpuMo/edit" TargetMode="External"/><Relationship Id="rId55" Type="http://schemas.openxmlformats.org/officeDocument/2006/relationships/hyperlink" Target="https://docs.google.com/spreadsheets/d/1EX53hB4zF5bSEvfbuY8ZQmyRl8f5LFGCzbuMHgjpuMo/edit" TargetMode="External"/><Relationship Id="rId76" Type="http://schemas.openxmlformats.org/officeDocument/2006/relationships/hyperlink" Target="https://docs.google.com/spreadsheets/d/1fvGazxBFaTbTxOXj1Ieuz1iq_vTCRpYVHT0LQfxAIVA/edit" TargetMode="External"/><Relationship Id="rId97" Type="http://schemas.openxmlformats.org/officeDocument/2006/relationships/hyperlink" Target="https://docs.google.com/spreadsheets/d/1mD9oAD5ypjkO_Node8gbwCidseTKuKf5IOX8XbeIpJA/edit" TargetMode="External"/><Relationship Id="rId120" Type="http://schemas.openxmlformats.org/officeDocument/2006/relationships/hyperlink" Target="https://docs.google.com/spreadsheets/d/1mD9oAD5ypjkO_Node8gbwCidseTKuKf5IOX8XbeIpJA/edit" TargetMode="External"/><Relationship Id="rId141" Type="http://schemas.openxmlformats.org/officeDocument/2006/relationships/hyperlink" Target="https://docs.google.com/spreadsheets/d/1QSvJfuGJT3At0N1fovdWaqfVbMeYbJssoLpI4VPEy20/edit" TargetMode="External"/><Relationship Id="rId7" Type="http://schemas.openxmlformats.org/officeDocument/2006/relationships/hyperlink" Target="https://docs.google.com/spreadsheets/d/1PDb7Tl_5Kcc4KXLt6C2CxJvyxEvoK9jpTqHJxU23qxg/edit" TargetMode="External"/><Relationship Id="rId162" Type="http://schemas.openxmlformats.org/officeDocument/2006/relationships/hyperlink" Target="https://docs.google.com/spreadsheets/d/1VLPTt-NI2RwuBuWXX6KIrsUZ10ceKD_GBomc90OWo6E/edit" TargetMode="External"/><Relationship Id="rId183" Type="http://schemas.openxmlformats.org/officeDocument/2006/relationships/hyperlink" Target="https://docs.google.com/spreadsheets/d/1VLPTt-NI2RwuBuWXX6KIrsUZ10ceKD_GBomc90OWo6E/edit" TargetMode="External"/><Relationship Id="rId218" Type="http://schemas.openxmlformats.org/officeDocument/2006/relationships/hyperlink" Target="https://docs.google.com/spreadsheets/d/1yqqx5YKtKwqRw3rGDY6AYR9Czkjiois3iZx6dqJdCzI/edit" TargetMode="External"/><Relationship Id="rId239" Type="http://schemas.openxmlformats.org/officeDocument/2006/relationships/hyperlink" Target="https://docs.google.com/spreadsheets/d/1oVcdSlpW_CUBMMJB1oIwdXD7v4cTkV2XiZjNSzXuzRQ/edit" TargetMode="External"/><Relationship Id="rId24" Type="http://schemas.openxmlformats.org/officeDocument/2006/relationships/hyperlink" Target="https://docs.google.com/spreadsheets/d/1KbY2iwa-Pzo8nGWw3ondeeoTjnMVTs3MG-5aoamcFv4/edit" TargetMode="External"/><Relationship Id="rId45" Type="http://schemas.openxmlformats.org/officeDocument/2006/relationships/hyperlink" Target="https://docs.google.com/spreadsheets/d/1EX53hB4zF5bSEvfbuY8ZQmyRl8f5LFGCzbuMHgjpuMo/edit" TargetMode="External"/><Relationship Id="rId66" Type="http://schemas.openxmlformats.org/officeDocument/2006/relationships/hyperlink" Target="https://docs.google.com/spreadsheets/d/1fvGazxBFaTbTxOXj1Ieuz1iq_vTCRpYVHT0LQfxAIVA/edit" TargetMode="External"/><Relationship Id="rId87" Type="http://schemas.openxmlformats.org/officeDocument/2006/relationships/hyperlink" Target="https://docs.google.com/spreadsheets/d/1fvGazxBFaTbTxOXj1Ieuz1iq_vTCRpYVHT0LQfxAIVA/edit" TargetMode="External"/><Relationship Id="rId110" Type="http://schemas.openxmlformats.org/officeDocument/2006/relationships/hyperlink" Target="https://docs.google.com/spreadsheets/d/1mD9oAD5ypjkO_Node8gbwCidseTKuKf5IOX8XbeIpJA/edit" TargetMode="External"/><Relationship Id="rId131" Type="http://schemas.openxmlformats.org/officeDocument/2006/relationships/hyperlink" Target="https://docs.google.com/spreadsheets/d/1QSvJfuGJT3At0N1fovdWaqfVbMeYbJssoLpI4VPEy20/edit" TargetMode="External"/><Relationship Id="rId152" Type="http://schemas.openxmlformats.org/officeDocument/2006/relationships/hyperlink" Target="https://docs.google.com/spreadsheets/d/1QSvJfuGJT3At0N1fovdWaqfVbMeYbJssoLpI4VPEy20/edit" TargetMode="External"/><Relationship Id="rId173" Type="http://schemas.openxmlformats.org/officeDocument/2006/relationships/hyperlink" Target="https://docs.google.com/spreadsheets/d/1VLPTt-NI2RwuBuWXX6KIrsUZ10ceKD_GBomc90OWo6E/edit" TargetMode="External"/><Relationship Id="rId194" Type="http://schemas.openxmlformats.org/officeDocument/2006/relationships/hyperlink" Target="https://docs.google.com/spreadsheets/d/1VLPTt-NI2RwuBuWXX6KIrsUZ10ceKD_GBomc90OWo6E/edit" TargetMode="External"/><Relationship Id="rId208" Type="http://schemas.openxmlformats.org/officeDocument/2006/relationships/hyperlink" Target="https://docs.google.com/spreadsheets/d/1yqqx5YKtKwqRw3rGDY6AYR9Czkjiois3iZx6dqJdCzI/edit" TargetMode="External"/><Relationship Id="rId229" Type="http://schemas.openxmlformats.org/officeDocument/2006/relationships/hyperlink" Target="https://docs.google.com/spreadsheets/d/1oVcdSlpW_CUBMMJB1oIwdXD7v4cTkV2XiZjNSzXuzRQ/edit" TargetMode="External"/><Relationship Id="rId240" Type="http://schemas.openxmlformats.org/officeDocument/2006/relationships/hyperlink" Target="https://docs.google.com/spreadsheets/d/1oVcdSlpW_CUBMMJB1oIwdXD7v4cTkV2XiZjNSzXuzRQ/edit" TargetMode="External"/><Relationship Id="rId14" Type="http://schemas.openxmlformats.org/officeDocument/2006/relationships/hyperlink" Target="https://docs.google.com/spreadsheets/d/1PDb7Tl_5Kcc4KXLt6C2CxJvyxEvoK9jpTqHJxU23qxg/edit" TargetMode="External"/><Relationship Id="rId35" Type="http://schemas.openxmlformats.org/officeDocument/2006/relationships/hyperlink" Target="https://docs.google.com/spreadsheets/d/1EX53hB4zF5bSEvfbuY8ZQmyRl8f5LFGCzbuMHgjpuMo/edit" TargetMode="External"/><Relationship Id="rId56" Type="http://schemas.openxmlformats.org/officeDocument/2006/relationships/hyperlink" Target="https://docs.google.com/spreadsheets/d/1EX53hB4zF5bSEvfbuY8ZQmyRl8f5LFGCzbuMHgjpuMo/edit" TargetMode="External"/><Relationship Id="rId77" Type="http://schemas.openxmlformats.org/officeDocument/2006/relationships/hyperlink" Target="https://docs.google.com/spreadsheets/d/1fvGazxBFaTbTxOXj1Ieuz1iq_vTCRpYVHT0LQfxAIVA/edit" TargetMode="External"/><Relationship Id="rId100" Type="http://schemas.openxmlformats.org/officeDocument/2006/relationships/hyperlink" Target="https://docs.google.com/spreadsheets/d/1mD9oAD5ypjkO_Node8gbwCidseTKuKf5IOX8XbeIpJA/edit" TargetMode="External"/><Relationship Id="rId8" Type="http://schemas.openxmlformats.org/officeDocument/2006/relationships/hyperlink" Target="https://docs.google.com/spreadsheets/d/1PDb7Tl_5Kcc4KXLt6C2CxJvyxEvoK9jpTqHJxU23qxg/edit" TargetMode="External"/><Relationship Id="rId98" Type="http://schemas.openxmlformats.org/officeDocument/2006/relationships/hyperlink" Target="https://docs.google.com/spreadsheets/d/1mD9oAD5ypjkO_Node8gbwCidseTKuKf5IOX8XbeIpJA/edit" TargetMode="External"/><Relationship Id="rId121" Type="http://schemas.openxmlformats.org/officeDocument/2006/relationships/hyperlink" Target="https://docs.google.com/spreadsheets/d/1mD9oAD5ypjkO_Node8gbwCidseTKuKf5IOX8XbeIpJA/edit" TargetMode="External"/><Relationship Id="rId142" Type="http://schemas.openxmlformats.org/officeDocument/2006/relationships/hyperlink" Target="https://docs.google.com/spreadsheets/d/1QSvJfuGJT3At0N1fovdWaqfVbMeYbJssoLpI4VPEy20/edit" TargetMode="External"/><Relationship Id="rId163" Type="http://schemas.openxmlformats.org/officeDocument/2006/relationships/hyperlink" Target="https://docs.google.com/spreadsheets/d/1VLPTt-NI2RwuBuWXX6KIrsUZ10ceKD_GBomc90OWo6E/edit" TargetMode="External"/><Relationship Id="rId184" Type="http://schemas.openxmlformats.org/officeDocument/2006/relationships/hyperlink" Target="https://docs.google.com/spreadsheets/d/1VLPTt-NI2RwuBuWXX6KIrsUZ10ceKD_GBomc90OWo6E/edit" TargetMode="External"/><Relationship Id="rId219" Type="http://schemas.openxmlformats.org/officeDocument/2006/relationships/hyperlink" Target="https://docs.google.com/spreadsheets/d/1yqqx5YKtKwqRw3rGDY6AYR9Czkjiois3iZx6dqJdCzI/edit" TargetMode="External"/><Relationship Id="rId230" Type="http://schemas.openxmlformats.org/officeDocument/2006/relationships/hyperlink" Target="https://docs.google.com/spreadsheets/d/1oVcdSlpW_CUBMMJB1oIwdXD7v4cTkV2XiZjNSzXuzRQ/edit" TargetMode="External"/><Relationship Id="rId25" Type="http://schemas.openxmlformats.org/officeDocument/2006/relationships/hyperlink" Target="https://docs.google.com/spreadsheets/d/1KbY2iwa-Pzo8nGWw3ondeeoTjnMVTs3MG-5aoamcFv4/edit" TargetMode="External"/><Relationship Id="rId46" Type="http://schemas.openxmlformats.org/officeDocument/2006/relationships/hyperlink" Target="https://docs.google.com/spreadsheets/d/1EX53hB4zF5bSEvfbuY8ZQmyRl8f5LFGCzbuMHgjpuMo/edit" TargetMode="External"/><Relationship Id="rId67" Type="http://schemas.openxmlformats.org/officeDocument/2006/relationships/hyperlink" Target="https://docs.google.com/spreadsheets/d/1fvGazxBFaTbTxOXj1Ieuz1iq_vTCRpYVHT0LQfxAIVA/edit" TargetMode="External"/><Relationship Id="rId88" Type="http://schemas.openxmlformats.org/officeDocument/2006/relationships/hyperlink" Target="https://docs.google.com/spreadsheets/d/1fvGazxBFaTbTxOXj1Ieuz1iq_vTCRpYVHT0LQfxAIVA/edit" TargetMode="External"/><Relationship Id="rId111" Type="http://schemas.openxmlformats.org/officeDocument/2006/relationships/hyperlink" Target="https://docs.google.com/spreadsheets/d/1mD9oAD5ypjkO_Node8gbwCidseTKuKf5IOX8XbeIpJA/edit" TargetMode="External"/><Relationship Id="rId132" Type="http://schemas.openxmlformats.org/officeDocument/2006/relationships/hyperlink" Target="https://docs.google.com/spreadsheets/d/1QSvJfuGJT3At0N1fovdWaqfVbMeYbJssoLpI4VPEy20/edit" TargetMode="External"/><Relationship Id="rId153" Type="http://schemas.openxmlformats.org/officeDocument/2006/relationships/hyperlink" Target="https://docs.google.com/spreadsheets/d/1QSvJfuGJT3At0N1fovdWaqfVbMeYbJssoLpI4VPEy20/edit" TargetMode="External"/><Relationship Id="rId174" Type="http://schemas.openxmlformats.org/officeDocument/2006/relationships/hyperlink" Target="https://docs.google.com/spreadsheets/d/1VLPTt-NI2RwuBuWXX6KIrsUZ10ceKD_GBomc90OWo6E/edit" TargetMode="External"/><Relationship Id="rId195" Type="http://schemas.openxmlformats.org/officeDocument/2006/relationships/hyperlink" Target="https://docs.google.com/spreadsheets/d/1VLPTt-NI2RwuBuWXX6KIrsUZ10ceKD_GBomc90OWo6E/edit" TargetMode="External"/><Relationship Id="rId209" Type="http://schemas.openxmlformats.org/officeDocument/2006/relationships/hyperlink" Target="https://docs.google.com/spreadsheets/d/1yqqx5YKtKwqRw3rGDY6AYR9Czkjiois3iZx6dqJdCzI/edit" TargetMode="External"/><Relationship Id="rId220" Type="http://schemas.openxmlformats.org/officeDocument/2006/relationships/hyperlink" Target="https://docs.google.com/spreadsheets/d/1yqqx5YKtKwqRw3rGDY6AYR9Czkjiois3iZx6dqJdCzI/edit" TargetMode="External"/><Relationship Id="rId241" Type="http://schemas.openxmlformats.org/officeDocument/2006/relationships/hyperlink" Target="https://docs.google.com/spreadsheets/d/1oVcdSlpW_CUBMMJB1oIwdXD7v4cTkV2XiZjNSzXuzRQ/edit" TargetMode="External"/><Relationship Id="rId15" Type="http://schemas.openxmlformats.org/officeDocument/2006/relationships/hyperlink" Target="https://docs.google.com/spreadsheets/d/1PDb7Tl_5Kcc4KXLt6C2CxJvyxEvoK9jpTqHJxU23qxg/edit" TargetMode="External"/><Relationship Id="rId36" Type="http://schemas.openxmlformats.org/officeDocument/2006/relationships/hyperlink" Target="https://docs.google.com/spreadsheets/d/1EX53hB4zF5bSEvfbuY8ZQmyRl8f5LFGCzbuMHgjpuMo/edit" TargetMode="External"/><Relationship Id="rId57" Type="http://schemas.openxmlformats.org/officeDocument/2006/relationships/hyperlink" Target="https://docs.google.com/spreadsheets/d/1EX53hB4zF5bSEvfbuY8ZQmyRl8f5LFGCzbuMHgjpuMo/edit" TargetMode="External"/><Relationship Id="rId106" Type="http://schemas.openxmlformats.org/officeDocument/2006/relationships/hyperlink" Target="https://docs.google.com/spreadsheets/d/1mD9oAD5ypjkO_Node8gbwCidseTKuKf5IOX8XbeIpJA/edit" TargetMode="External"/><Relationship Id="rId127" Type="http://schemas.openxmlformats.org/officeDocument/2006/relationships/hyperlink" Target="https://docs.google.com/spreadsheets/d/1QSvJfuGJT3At0N1fovdWaqfVbMeYbJssoLpI4VPEy20/edit" TargetMode="External"/><Relationship Id="rId10" Type="http://schemas.openxmlformats.org/officeDocument/2006/relationships/hyperlink" Target="https://docs.google.com/spreadsheets/d/1PDb7Tl_5Kcc4KXLt6C2CxJvyxEvoK9jpTqHJxU23qxg/edit" TargetMode="External"/><Relationship Id="rId31" Type="http://schemas.openxmlformats.org/officeDocument/2006/relationships/hyperlink" Target="https://docs.google.com/spreadsheets/d/1KbY2iwa-Pzo8nGWw3ondeeoTjnMVTs3MG-5aoamcFv4/edit" TargetMode="External"/><Relationship Id="rId52" Type="http://schemas.openxmlformats.org/officeDocument/2006/relationships/hyperlink" Target="https://docs.google.com/spreadsheets/d/1EX53hB4zF5bSEvfbuY8ZQmyRl8f5LFGCzbuMHgjpuMo/edit" TargetMode="External"/><Relationship Id="rId73" Type="http://schemas.openxmlformats.org/officeDocument/2006/relationships/hyperlink" Target="https://docs.google.com/spreadsheets/d/1fvGazxBFaTbTxOXj1Ieuz1iq_vTCRpYVHT0LQfxAIVA/edit" TargetMode="External"/><Relationship Id="rId78" Type="http://schemas.openxmlformats.org/officeDocument/2006/relationships/hyperlink" Target="https://docs.google.com/spreadsheets/d/1fvGazxBFaTbTxOXj1Ieuz1iq_vTCRpYVHT0LQfxAIVA/edit" TargetMode="External"/><Relationship Id="rId94" Type="http://schemas.openxmlformats.org/officeDocument/2006/relationships/hyperlink" Target="https://docs.google.com/spreadsheets/d/1mD9oAD5ypjkO_Node8gbwCidseTKuKf5IOX8XbeIpJA/edit" TargetMode="External"/><Relationship Id="rId99" Type="http://schemas.openxmlformats.org/officeDocument/2006/relationships/hyperlink" Target="https://docs.google.com/spreadsheets/d/1mD9oAD5ypjkO_Node8gbwCidseTKuKf5IOX8XbeIpJA/edit" TargetMode="External"/><Relationship Id="rId101" Type="http://schemas.openxmlformats.org/officeDocument/2006/relationships/hyperlink" Target="https://docs.google.com/spreadsheets/d/1mD9oAD5ypjkO_Node8gbwCidseTKuKf5IOX8XbeIpJA/edit" TargetMode="External"/><Relationship Id="rId122" Type="http://schemas.openxmlformats.org/officeDocument/2006/relationships/hyperlink" Target="https://docs.google.com/spreadsheets/d/1mD9oAD5ypjkO_Node8gbwCidseTKuKf5IOX8XbeIpJA/edit" TargetMode="External"/><Relationship Id="rId143" Type="http://schemas.openxmlformats.org/officeDocument/2006/relationships/hyperlink" Target="https://docs.google.com/spreadsheets/d/1QSvJfuGJT3At0N1fovdWaqfVbMeYbJssoLpI4VPEy20/edit" TargetMode="External"/><Relationship Id="rId148" Type="http://schemas.openxmlformats.org/officeDocument/2006/relationships/hyperlink" Target="https://docs.google.com/spreadsheets/d/1QSvJfuGJT3At0N1fovdWaqfVbMeYbJssoLpI4VPEy20/edit" TargetMode="External"/><Relationship Id="rId164" Type="http://schemas.openxmlformats.org/officeDocument/2006/relationships/hyperlink" Target="https://docs.google.com/spreadsheets/d/1VLPTt-NI2RwuBuWXX6KIrsUZ10ceKD_GBomc90OWo6E/edit" TargetMode="External"/><Relationship Id="rId169" Type="http://schemas.openxmlformats.org/officeDocument/2006/relationships/hyperlink" Target="https://docs.google.com/spreadsheets/d/1VLPTt-NI2RwuBuWXX6KIrsUZ10ceKD_GBomc90OWo6E/edit" TargetMode="External"/><Relationship Id="rId185" Type="http://schemas.openxmlformats.org/officeDocument/2006/relationships/hyperlink" Target="https://docs.google.com/spreadsheets/d/1VLPTt-NI2RwuBuWXX6KIrsUZ10ceKD_GBomc90OWo6E/edit" TargetMode="External"/><Relationship Id="rId4" Type="http://schemas.openxmlformats.org/officeDocument/2006/relationships/hyperlink" Target="https://docs.google.com/spreadsheets/d/1PDb7Tl_5Kcc4KXLt6C2CxJvyxEvoK9jpTqHJxU23qxg/edit" TargetMode="External"/><Relationship Id="rId9" Type="http://schemas.openxmlformats.org/officeDocument/2006/relationships/hyperlink" Target="https://docs.google.com/spreadsheets/d/1PDb7Tl_5Kcc4KXLt6C2CxJvyxEvoK9jpTqHJxU23qxg/edit" TargetMode="External"/><Relationship Id="rId180" Type="http://schemas.openxmlformats.org/officeDocument/2006/relationships/hyperlink" Target="https://docs.google.com/spreadsheets/d/1VLPTt-NI2RwuBuWXX6KIrsUZ10ceKD_GBomc90OWo6E/edit" TargetMode="External"/><Relationship Id="rId210" Type="http://schemas.openxmlformats.org/officeDocument/2006/relationships/hyperlink" Target="https://docs.google.com/spreadsheets/d/1yqqx5YKtKwqRw3rGDY6AYR9Czkjiois3iZx6dqJdCzI/edit" TargetMode="External"/><Relationship Id="rId215" Type="http://schemas.openxmlformats.org/officeDocument/2006/relationships/hyperlink" Target="https://docs.google.com/spreadsheets/d/1yqqx5YKtKwqRw3rGDY6AYR9Czkjiois3iZx6dqJdCzI/edit" TargetMode="External"/><Relationship Id="rId236" Type="http://schemas.openxmlformats.org/officeDocument/2006/relationships/hyperlink" Target="https://docs.google.com/spreadsheets/d/1oVcdSlpW_CUBMMJB1oIwdXD7v4cTkV2XiZjNSzXuzRQ/edit" TargetMode="External"/><Relationship Id="rId26" Type="http://schemas.openxmlformats.org/officeDocument/2006/relationships/hyperlink" Target="https://docs.google.com/spreadsheets/d/1KbY2iwa-Pzo8nGWw3ondeeoTjnMVTs3MG-5aoamcFv4/edit" TargetMode="External"/><Relationship Id="rId231" Type="http://schemas.openxmlformats.org/officeDocument/2006/relationships/hyperlink" Target="https://docs.google.com/spreadsheets/d/1oVcdSlpW_CUBMMJB1oIwdXD7v4cTkV2XiZjNSzXuzRQ/edit" TargetMode="External"/><Relationship Id="rId47" Type="http://schemas.openxmlformats.org/officeDocument/2006/relationships/hyperlink" Target="https://docs.google.com/spreadsheets/d/1EX53hB4zF5bSEvfbuY8ZQmyRl8f5LFGCzbuMHgjpuMo/edit" TargetMode="External"/><Relationship Id="rId68" Type="http://schemas.openxmlformats.org/officeDocument/2006/relationships/hyperlink" Target="https://docs.google.com/spreadsheets/d/1fvGazxBFaTbTxOXj1Ieuz1iq_vTCRpYVHT0LQfxAIVA/edit" TargetMode="External"/><Relationship Id="rId89" Type="http://schemas.openxmlformats.org/officeDocument/2006/relationships/hyperlink" Target="https://docs.google.com/spreadsheets/d/1fvGazxBFaTbTxOXj1Ieuz1iq_vTCRpYVHT0LQfxAIVA/edit" TargetMode="External"/><Relationship Id="rId112" Type="http://schemas.openxmlformats.org/officeDocument/2006/relationships/hyperlink" Target="https://docs.google.com/spreadsheets/d/1mD9oAD5ypjkO_Node8gbwCidseTKuKf5IOX8XbeIpJA/edit" TargetMode="External"/><Relationship Id="rId133" Type="http://schemas.openxmlformats.org/officeDocument/2006/relationships/hyperlink" Target="https://docs.google.com/spreadsheets/d/1QSvJfuGJT3At0N1fovdWaqfVbMeYbJssoLpI4VPEy20/edit" TargetMode="External"/><Relationship Id="rId154" Type="http://schemas.openxmlformats.org/officeDocument/2006/relationships/hyperlink" Target="https://docs.google.com/spreadsheets/d/1QSvJfuGJT3At0N1fovdWaqfVbMeYbJssoLpI4VPEy20/edit" TargetMode="External"/><Relationship Id="rId175" Type="http://schemas.openxmlformats.org/officeDocument/2006/relationships/hyperlink" Target="https://docs.google.com/spreadsheets/d/1VLPTt-NI2RwuBuWXX6KIrsUZ10ceKD_GBomc90OWo6E/edit" TargetMode="External"/><Relationship Id="rId196" Type="http://schemas.openxmlformats.org/officeDocument/2006/relationships/hyperlink" Target="https://docs.google.com/spreadsheets/d/1VLPTt-NI2RwuBuWXX6KIrsUZ10ceKD_GBomc90OWo6E/edit" TargetMode="External"/><Relationship Id="rId200" Type="http://schemas.openxmlformats.org/officeDocument/2006/relationships/hyperlink" Target="https://docs.google.com/spreadsheets/d/1yqqx5YKtKwqRw3rGDY6AYR9Czkjiois3iZx6dqJdCzI/edit" TargetMode="External"/><Relationship Id="rId16" Type="http://schemas.openxmlformats.org/officeDocument/2006/relationships/hyperlink" Target="https://docs.google.com/spreadsheets/d/1PDb7Tl_5Kcc4KXLt6C2CxJvyxEvoK9jpTqHJxU23qxg/edit" TargetMode="External"/><Relationship Id="rId221" Type="http://schemas.openxmlformats.org/officeDocument/2006/relationships/hyperlink" Target="https://docs.google.com/spreadsheets/d/1yqqx5YKtKwqRw3rGDY6AYR9Czkjiois3iZx6dqJdCzI/edit" TargetMode="External"/><Relationship Id="rId242" Type="http://schemas.openxmlformats.org/officeDocument/2006/relationships/hyperlink" Target="https://docs.google.com/spreadsheets/d/1oVcdSlpW_CUBMMJB1oIwdXD7v4cTkV2XiZjNSzXuzRQ/edit" TargetMode="External"/><Relationship Id="rId37" Type="http://schemas.openxmlformats.org/officeDocument/2006/relationships/hyperlink" Target="https://docs.google.com/spreadsheets/d/1EX53hB4zF5bSEvfbuY8ZQmyRl8f5LFGCzbuMHgjpuMo/edit" TargetMode="External"/><Relationship Id="rId58" Type="http://schemas.openxmlformats.org/officeDocument/2006/relationships/hyperlink" Target="https://docs.google.com/spreadsheets/d/1EX53hB4zF5bSEvfbuY8ZQmyRl8f5LFGCzbuMHgjpuMo/edit" TargetMode="External"/><Relationship Id="rId79" Type="http://schemas.openxmlformats.org/officeDocument/2006/relationships/hyperlink" Target="https://docs.google.com/spreadsheets/d/1fvGazxBFaTbTxOXj1Ieuz1iq_vTCRpYVHT0LQfxAIVA/edit" TargetMode="External"/><Relationship Id="rId102" Type="http://schemas.openxmlformats.org/officeDocument/2006/relationships/hyperlink" Target="https://docs.google.com/spreadsheets/d/1mD9oAD5ypjkO_Node8gbwCidseTKuKf5IOX8XbeIpJA/edit" TargetMode="External"/><Relationship Id="rId123" Type="http://schemas.openxmlformats.org/officeDocument/2006/relationships/hyperlink" Target="https://docs.google.com/spreadsheets/d/1mD9oAD5ypjkO_Node8gbwCidseTKuKf5IOX8XbeIpJA/edit" TargetMode="External"/><Relationship Id="rId144" Type="http://schemas.openxmlformats.org/officeDocument/2006/relationships/hyperlink" Target="https://docs.google.com/spreadsheets/d/1QSvJfuGJT3At0N1fovdWaqfVbMeYbJssoLpI4VPEy20/edit" TargetMode="External"/><Relationship Id="rId90" Type="http://schemas.openxmlformats.org/officeDocument/2006/relationships/hyperlink" Target="https://docs.google.com/spreadsheets/d/1fvGazxBFaTbTxOXj1Ieuz1iq_vTCRpYVHT0LQfxAIVA/edit" TargetMode="External"/><Relationship Id="rId165" Type="http://schemas.openxmlformats.org/officeDocument/2006/relationships/hyperlink" Target="https://docs.google.com/spreadsheets/d/1VLPTt-NI2RwuBuWXX6KIrsUZ10ceKD_GBomc90OWo6E/edit" TargetMode="External"/><Relationship Id="rId186" Type="http://schemas.openxmlformats.org/officeDocument/2006/relationships/hyperlink" Target="https://docs.google.com/spreadsheets/d/1VLPTt-NI2RwuBuWXX6KIrsUZ10ceKD_GBomc90OWo6E/edit" TargetMode="External"/><Relationship Id="rId211" Type="http://schemas.openxmlformats.org/officeDocument/2006/relationships/hyperlink" Target="https://docs.google.com/spreadsheets/d/1yqqx5YKtKwqRw3rGDY6AYR9Czkjiois3iZx6dqJdCzI/edit" TargetMode="External"/><Relationship Id="rId232" Type="http://schemas.openxmlformats.org/officeDocument/2006/relationships/hyperlink" Target="https://docs.google.com/spreadsheets/d/1oVcdSlpW_CUBMMJB1oIwdXD7v4cTkV2XiZjNSzXuzRQ/edit" TargetMode="External"/><Relationship Id="rId27" Type="http://schemas.openxmlformats.org/officeDocument/2006/relationships/hyperlink" Target="https://docs.google.com/spreadsheets/d/1KbY2iwa-Pzo8nGWw3ondeeoTjnMVTs3MG-5aoamcFv4/edit" TargetMode="External"/><Relationship Id="rId48" Type="http://schemas.openxmlformats.org/officeDocument/2006/relationships/hyperlink" Target="https://docs.google.com/spreadsheets/d/1EX53hB4zF5bSEvfbuY8ZQmyRl8f5LFGCzbuMHgjpuMo/edit" TargetMode="External"/><Relationship Id="rId69" Type="http://schemas.openxmlformats.org/officeDocument/2006/relationships/hyperlink" Target="https://docs.google.com/spreadsheets/d/1fvGazxBFaTbTxOXj1Ieuz1iq_vTCRpYVHT0LQfxAIVA/edit" TargetMode="External"/><Relationship Id="rId113" Type="http://schemas.openxmlformats.org/officeDocument/2006/relationships/hyperlink" Target="https://docs.google.com/spreadsheets/d/1mD9oAD5ypjkO_Node8gbwCidseTKuKf5IOX8XbeIpJA/edit" TargetMode="External"/><Relationship Id="rId134" Type="http://schemas.openxmlformats.org/officeDocument/2006/relationships/hyperlink" Target="https://docs.google.com/spreadsheets/d/1QSvJfuGJT3At0N1fovdWaqfVbMeYbJssoLpI4VPEy20/edit" TargetMode="External"/><Relationship Id="rId80" Type="http://schemas.openxmlformats.org/officeDocument/2006/relationships/hyperlink" Target="https://docs.google.com/spreadsheets/d/1fvGazxBFaTbTxOXj1Ieuz1iq_vTCRpYVHT0LQfxAIVA/edit" TargetMode="External"/><Relationship Id="rId155" Type="http://schemas.openxmlformats.org/officeDocument/2006/relationships/hyperlink" Target="https://docs.google.com/spreadsheets/d/1QSvJfuGJT3At0N1fovdWaqfVbMeYbJssoLpI4VPEy20/edit" TargetMode="External"/><Relationship Id="rId176" Type="http://schemas.openxmlformats.org/officeDocument/2006/relationships/hyperlink" Target="https://docs.google.com/spreadsheets/d/1VLPTt-NI2RwuBuWXX6KIrsUZ10ceKD_GBomc90OWo6E/edit" TargetMode="External"/><Relationship Id="rId197" Type="http://schemas.openxmlformats.org/officeDocument/2006/relationships/hyperlink" Target="https://docs.google.com/spreadsheets/d/1yqqx5YKtKwqRw3rGDY6AYR9Czkjiois3iZx6dqJdCzI/edit" TargetMode="External"/><Relationship Id="rId201" Type="http://schemas.openxmlformats.org/officeDocument/2006/relationships/hyperlink" Target="https://docs.google.com/spreadsheets/d/1yqqx5YKtKwqRw3rGDY6AYR9Czkjiois3iZx6dqJdCzI/edit" TargetMode="External"/><Relationship Id="rId222" Type="http://schemas.openxmlformats.org/officeDocument/2006/relationships/hyperlink" Target="https://docs.google.com/spreadsheets/d/1yqqx5YKtKwqRw3rGDY6AYR9Czkjiois3iZx6dqJdCzI/edit" TargetMode="External"/><Relationship Id="rId243" Type="http://schemas.openxmlformats.org/officeDocument/2006/relationships/hyperlink" Target="https://docs.google.com/spreadsheets/d/1oVcdSlpW_CUBMMJB1oIwdXD7v4cTkV2XiZjNSzXuzRQ/edit" TargetMode="External"/><Relationship Id="rId17" Type="http://schemas.openxmlformats.org/officeDocument/2006/relationships/hyperlink" Target="https://docs.google.com/spreadsheets/d/1PDb7Tl_5Kcc4KXLt6C2CxJvyxEvoK9jpTqHJxU23qxg/edit" TargetMode="External"/><Relationship Id="rId38" Type="http://schemas.openxmlformats.org/officeDocument/2006/relationships/hyperlink" Target="https://docs.google.com/spreadsheets/d/1EX53hB4zF5bSEvfbuY8ZQmyRl8f5LFGCzbuMHgjpuMo/edit" TargetMode="External"/><Relationship Id="rId59" Type="http://schemas.openxmlformats.org/officeDocument/2006/relationships/hyperlink" Target="https://docs.google.com/spreadsheets/d/1EX53hB4zF5bSEvfbuY8ZQmyRl8f5LFGCzbuMHgjpuMo/edit" TargetMode="External"/><Relationship Id="rId103" Type="http://schemas.openxmlformats.org/officeDocument/2006/relationships/hyperlink" Target="https://docs.google.com/spreadsheets/d/1mD9oAD5ypjkO_Node8gbwCidseTKuKf5IOX8XbeIpJA/edit" TargetMode="External"/><Relationship Id="rId124" Type="http://schemas.openxmlformats.org/officeDocument/2006/relationships/hyperlink" Target="https://docs.google.com/spreadsheets/d/1mD9oAD5ypjkO_Node8gbwCidseTKuKf5IOX8XbeIpJA/edit" TargetMode="External"/><Relationship Id="rId70" Type="http://schemas.openxmlformats.org/officeDocument/2006/relationships/hyperlink" Target="https://docs.google.com/spreadsheets/d/1fvGazxBFaTbTxOXj1Ieuz1iq_vTCRpYVHT0LQfxAIVA/edit" TargetMode="External"/><Relationship Id="rId91" Type="http://schemas.openxmlformats.org/officeDocument/2006/relationships/hyperlink" Target="https://docs.google.com/spreadsheets/d/1mD9oAD5ypjkO_Node8gbwCidseTKuKf5IOX8XbeIpJA/edit" TargetMode="External"/><Relationship Id="rId145" Type="http://schemas.openxmlformats.org/officeDocument/2006/relationships/hyperlink" Target="https://docs.google.com/spreadsheets/d/1QSvJfuGJT3At0N1fovdWaqfVbMeYbJssoLpI4VPEy20/edit" TargetMode="External"/><Relationship Id="rId166" Type="http://schemas.openxmlformats.org/officeDocument/2006/relationships/hyperlink" Target="https://docs.google.com/spreadsheets/d/1VLPTt-NI2RwuBuWXX6KIrsUZ10ceKD_GBomc90OWo6E/edit" TargetMode="External"/><Relationship Id="rId187" Type="http://schemas.openxmlformats.org/officeDocument/2006/relationships/hyperlink" Target="https://docs.google.com/spreadsheets/d/1VLPTt-NI2RwuBuWXX6KIrsUZ10ceKD_GBomc90OWo6E/edit" TargetMode="External"/><Relationship Id="rId1" Type="http://schemas.openxmlformats.org/officeDocument/2006/relationships/hyperlink" Target="https://docs.google.com/spreadsheets/d/1PDb7Tl_5Kcc4KXLt6C2CxJvyxEvoK9jpTqHJxU23qxg/edit" TargetMode="External"/><Relationship Id="rId212" Type="http://schemas.openxmlformats.org/officeDocument/2006/relationships/hyperlink" Target="https://docs.google.com/spreadsheets/d/1yqqx5YKtKwqRw3rGDY6AYR9Czkjiois3iZx6dqJdCzI/edit" TargetMode="External"/><Relationship Id="rId233" Type="http://schemas.openxmlformats.org/officeDocument/2006/relationships/hyperlink" Target="https://docs.google.com/spreadsheets/d/1oVcdSlpW_CUBMMJB1oIwdXD7v4cTkV2XiZjNSzXuzRQ/edit" TargetMode="External"/><Relationship Id="rId28" Type="http://schemas.openxmlformats.org/officeDocument/2006/relationships/hyperlink" Target="https://docs.google.com/spreadsheets/d/1KbY2iwa-Pzo8nGWw3ondeeoTjnMVTs3MG-5aoamcFv4/edit" TargetMode="External"/><Relationship Id="rId49" Type="http://schemas.openxmlformats.org/officeDocument/2006/relationships/hyperlink" Target="https://docs.google.com/spreadsheets/d/1EX53hB4zF5bSEvfbuY8ZQmyRl8f5LFGCzbuMHgjpuMo/edit" TargetMode="External"/><Relationship Id="rId114" Type="http://schemas.openxmlformats.org/officeDocument/2006/relationships/hyperlink" Target="https://docs.google.com/spreadsheets/d/1mD9oAD5ypjkO_Node8gbwCidseTKuKf5IOX8XbeIpJA/edit" TargetMode="External"/><Relationship Id="rId60" Type="http://schemas.openxmlformats.org/officeDocument/2006/relationships/hyperlink" Target="https://docs.google.com/spreadsheets/d/1EX53hB4zF5bSEvfbuY8ZQmyRl8f5LFGCzbuMHgjpuMo/edit" TargetMode="External"/><Relationship Id="rId81" Type="http://schemas.openxmlformats.org/officeDocument/2006/relationships/hyperlink" Target="https://docs.google.com/spreadsheets/d/1fvGazxBFaTbTxOXj1Ieuz1iq_vTCRpYVHT0LQfxAIVA/edit" TargetMode="External"/><Relationship Id="rId135" Type="http://schemas.openxmlformats.org/officeDocument/2006/relationships/hyperlink" Target="https://docs.google.com/spreadsheets/d/1QSvJfuGJT3At0N1fovdWaqfVbMeYbJssoLpI4VPEy20/edit" TargetMode="External"/><Relationship Id="rId156" Type="http://schemas.openxmlformats.org/officeDocument/2006/relationships/hyperlink" Target="https://docs.google.com/spreadsheets/d/1VLPTt-NI2RwuBuWXX6KIrsUZ10ceKD_GBomc90OWo6E/edit" TargetMode="External"/><Relationship Id="rId177" Type="http://schemas.openxmlformats.org/officeDocument/2006/relationships/hyperlink" Target="https://docs.google.com/spreadsheets/d/1VLPTt-NI2RwuBuWXX6KIrsUZ10ceKD_GBomc90OWo6E/edit" TargetMode="External"/><Relationship Id="rId198" Type="http://schemas.openxmlformats.org/officeDocument/2006/relationships/hyperlink" Target="https://docs.google.com/spreadsheets/d/1yqqx5YKtKwqRw3rGDY6AYR9Czkjiois3iZx6dqJdCzI/edit" TargetMode="External"/><Relationship Id="rId202" Type="http://schemas.openxmlformats.org/officeDocument/2006/relationships/hyperlink" Target="https://docs.google.com/spreadsheets/d/1yqqx5YKtKwqRw3rGDY6AYR9Czkjiois3iZx6dqJdCzI/edit" TargetMode="External"/><Relationship Id="rId223" Type="http://schemas.openxmlformats.org/officeDocument/2006/relationships/hyperlink" Target="https://docs.google.com/spreadsheets/d/1yqqx5YKtKwqRw3rGDY6AYR9Czkjiois3iZx6dqJdCzI/edit" TargetMode="External"/><Relationship Id="rId18" Type="http://schemas.openxmlformats.org/officeDocument/2006/relationships/hyperlink" Target="https://docs.google.com/spreadsheets/d/1KbY2iwa-Pzo8nGWw3ondeeoTjnMVTs3MG-5aoamcFv4/edit" TargetMode="External"/><Relationship Id="rId39" Type="http://schemas.openxmlformats.org/officeDocument/2006/relationships/hyperlink" Target="https://docs.google.com/spreadsheets/d/1EX53hB4zF5bSEvfbuY8ZQmyRl8f5LFGCzbuMHgjpuMo/edit" TargetMode="External"/><Relationship Id="rId50" Type="http://schemas.openxmlformats.org/officeDocument/2006/relationships/hyperlink" Target="https://docs.google.com/spreadsheets/d/1EX53hB4zF5bSEvfbuY8ZQmyRl8f5LFGCzbuMHgjpuMo/edit" TargetMode="External"/><Relationship Id="rId104" Type="http://schemas.openxmlformats.org/officeDocument/2006/relationships/hyperlink" Target="https://docs.google.com/spreadsheets/d/1mD9oAD5ypjkO_Node8gbwCidseTKuKf5IOX8XbeIpJA/edit" TargetMode="External"/><Relationship Id="rId125" Type="http://schemas.openxmlformats.org/officeDocument/2006/relationships/hyperlink" Target="https://docs.google.com/spreadsheets/d/1mD9oAD5ypjkO_Node8gbwCidseTKuKf5IOX8XbeIpJA/edit" TargetMode="External"/><Relationship Id="rId146" Type="http://schemas.openxmlformats.org/officeDocument/2006/relationships/hyperlink" Target="https://docs.google.com/spreadsheets/d/1QSvJfuGJT3At0N1fovdWaqfVbMeYbJssoLpI4VPEy20/edit" TargetMode="External"/><Relationship Id="rId167" Type="http://schemas.openxmlformats.org/officeDocument/2006/relationships/hyperlink" Target="https://docs.google.com/spreadsheets/d/1VLPTt-NI2RwuBuWXX6KIrsUZ10ceKD_GBomc90OWo6E/edit" TargetMode="External"/><Relationship Id="rId188" Type="http://schemas.openxmlformats.org/officeDocument/2006/relationships/hyperlink" Target="https://docs.google.com/spreadsheets/d/1VLPTt-NI2RwuBuWXX6KIrsUZ10ceKD_GBomc90OWo6E/edit" TargetMode="External"/><Relationship Id="rId71" Type="http://schemas.openxmlformats.org/officeDocument/2006/relationships/hyperlink" Target="https://docs.google.com/spreadsheets/d/1fvGazxBFaTbTxOXj1Ieuz1iq_vTCRpYVHT0LQfxAIVA/edit" TargetMode="External"/><Relationship Id="rId92" Type="http://schemas.openxmlformats.org/officeDocument/2006/relationships/hyperlink" Target="https://docs.google.com/spreadsheets/d/1mD9oAD5ypjkO_Node8gbwCidseTKuKf5IOX8XbeIpJA/edit" TargetMode="External"/><Relationship Id="rId213" Type="http://schemas.openxmlformats.org/officeDocument/2006/relationships/hyperlink" Target="https://docs.google.com/spreadsheets/d/1yqqx5YKtKwqRw3rGDY6AYR9Czkjiois3iZx6dqJdCzI/edit" TargetMode="External"/><Relationship Id="rId234" Type="http://schemas.openxmlformats.org/officeDocument/2006/relationships/hyperlink" Target="https://docs.google.com/spreadsheets/d/1oVcdSlpW_CUBMMJB1oIwdXD7v4cTkV2XiZjNSzXuzRQ/edit" TargetMode="External"/><Relationship Id="rId2" Type="http://schemas.openxmlformats.org/officeDocument/2006/relationships/hyperlink" Target="https://docs.google.com/spreadsheets/d/1PDb7Tl_5Kcc4KXLt6C2CxJvyxEvoK9jpTqHJxU23qxg/edit" TargetMode="External"/><Relationship Id="rId29" Type="http://schemas.openxmlformats.org/officeDocument/2006/relationships/hyperlink" Target="https://docs.google.com/spreadsheets/d/1KbY2iwa-Pzo8nGWw3ondeeoTjnMVTs3MG-5aoamcFv4/edit" TargetMode="External"/><Relationship Id="rId40" Type="http://schemas.openxmlformats.org/officeDocument/2006/relationships/hyperlink" Target="https://docs.google.com/spreadsheets/d/1EX53hB4zF5bSEvfbuY8ZQmyRl8f5LFGCzbuMHgjpuMo/edit" TargetMode="External"/><Relationship Id="rId115" Type="http://schemas.openxmlformats.org/officeDocument/2006/relationships/hyperlink" Target="https://docs.google.com/spreadsheets/d/1mD9oAD5ypjkO_Node8gbwCidseTKuKf5IOX8XbeIpJA/edit" TargetMode="External"/><Relationship Id="rId136" Type="http://schemas.openxmlformats.org/officeDocument/2006/relationships/hyperlink" Target="https://docs.google.com/spreadsheets/d/1QSvJfuGJT3At0N1fovdWaqfVbMeYbJssoLpI4VPEy20/edit" TargetMode="External"/><Relationship Id="rId157" Type="http://schemas.openxmlformats.org/officeDocument/2006/relationships/hyperlink" Target="https://docs.google.com/spreadsheets/d/1VLPTt-NI2RwuBuWXX6KIrsUZ10ceKD_GBomc90OWo6E/edit" TargetMode="External"/><Relationship Id="rId178" Type="http://schemas.openxmlformats.org/officeDocument/2006/relationships/hyperlink" Target="https://docs.google.com/spreadsheets/d/1VLPTt-NI2RwuBuWXX6KIrsUZ10ceKD_GBomc90OWo6E/edit" TargetMode="External"/><Relationship Id="rId61" Type="http://schemas.openxmlformats.org/officeDocument/2006/relationships/hyperlink" Target="https://docs.google.com/spreadsheets/d/1EX53hB4zF5bSEvfbuY8ZQmyRl8f5LFGCzbuMHgjpuMo/edit" TargetMode="External"/><Relationship Id="rId82" Type="http://schemas.openxmlformats.org/officeDocument/2006/relationships/hyperlink" Target="https://docs.google.com/spreadsheets/d/1fvGazxBFaTbTxOXj1Ieuz1iq_vTCRpYVHT0LQfxAIVA/edit" TargetMode="External"/><Relationship Id="rId199" Type="http://schemas.openxmlformats.org/officeDocument/2006/relationships/hyperlink" Target="https://docs.google.com/spreadsheets/d/1yqqx5YKtKwqRw3rGDY6AYR9Czkjiois3iZx6dqJdCzI/edit" TargetMode="External"/><Relationship Id="rId203" Type="http://schemas.openxmlformats.org/officeDocument/2006/relationships/hyperlink" Target="https://docs.google.com/spreadsheets/d/1yqqx5YKtKwqRw3rGDY6AYR9Czkjiois3iZx6dqJdCzI/edit" TargetMode="External"/><Relationship Id="rId19" Type="http://schemas.openxmlformats.org/officeDocument/2006/relationships/hyperlink" Target="https://docs.google.com/spreadsheets/d/1KbY2iwa-Pzo8nGWw3ondeeoTjnMVTs3MG-5aoamcFv4/edit" TargetMode="External"/><Relationship Id="rId224" Type="http://schemas.openxmlformats.org/officeDocument/2006/relationships/hyperlink" Target="https://docs.google.com/spreadsheets/d/1yqqx5YKtKwqRw3rGDY6AYR9Czkjiois3iZx6dqJdCzI/edit" TargetMode="External"/><Relationship Id="rId30" Type="http://schemas.openxmlformats.org/officeDocument/2006/relationships/hyperlink" Target="https://docs.google.com/spreadsheets/d/1KbY2iwa-Pzo8nGWw3ondeeoTjnMVTs3MG-5aoamcFv4/edit" TargetMode="External"/><Relationship Id="rId105" Type="http://schemas.openxmlformats.org/officeDocument/2006/relationships/hyperlink" Target="https://docs.google.com/spreadsheets/d/1mD9oAD5ypjkO_Node8gbwCidseTKuKf5IOX8XbeIpJA/edit" TargetMode="External"/><Relationship Id="rId126" Type="http://schemas.openxmlformats.org/officeDocument/2006/relationships/hyperlink" Target="https://docs.google.com/spreadsheets/d/1mD9oAD5ypjkO_Node8gbwCidseTKuKf5IOX8XbeIpJA/edit" TargetMode="External"/><Relationship Id="rId147" Type="http://schemas.openxmlformats.org/officeDocument/2006/relationships/hyperlink" Target="https://docs.google.com/spreadsheets/d/1QSvJfuGJT3At0N1fovdWaqfVbMeYbJssoLpI4VPEy20/edit" TargetMode="External"/><Relationship Id="rId168" Type="http://schemas.openxmlformats.org/officeDocument/2006/relationships/hyperlink" Target="https://docs.google.com/spreadsheets/d/1VLPTt-NI2RwuBuWXX6KIrsUZ10ceKD_GBomc90OWo6E/edit" TargetMode="External"/><Relationship Id="rId51" Type="http://schemas.openxmlformats.org/officeDocument/2006/relationships/hyperlink" Target="https://docs.google.com/spreadsheets/d/1EX53hB4zF5bSEvfbuY8ZQmyRl8f5LFGCzbuMHgjpuMo/edit" TargetMode="External"/><Relationship Id="rId72" Type="http://schemas.openxmlformats.org/officeDocument/2006/relationships/hyperlink" Target="https://docs.google.com/spreadsheets/d/1fvGazxBFaTbTxOXj1Ieuz1iq_vTCRpYVHT0LQfxAIVA/edit" TargetMode="External"/><Relationship Id="rId93" Type="http://schemas.openxmlformats.org/officeDocument/2006/relationships/hyperlink" Target="https://docs.google.com/spreadsheets/d/1mD9oAD5ypjkO_Node8gbwCidseTKuKf5IOX8XbeIpJA/edit" TargetMode="External"/><Relationship Id="rId189" Type="http://schemas.openxmlformats.org/officeDocument/2006/relationships/hyperlink" Target="https://docs.google.com/spreadsheets/d/1VLPTt-NI2RwuBuWXX6KIrsUZ10ceKD_GBomc90OWo6E/edit" TargetMode="External"/><Relationship Id="rId3" Type="http://schemas.openxmlformats.org/officeDocument/2006/relationships/hyperlink" Target="https://docs.google.com/spreadsheets/d/1PDb7Tl_5Kcc4KXLt6C2CxJvyxEvoK9jpTqHJxU23qxg/edit" TargetMode="External"/><Relationship Id="rId214" Type="http://schemas.openxmlformats.org/officeDocument/2006/relationships/hyperlink" Target="https://docs.google.com/spreadsheets/d/1yqqx5YKtKwqRw3rGDY6AYR9Czkjiois3iZx6dqJdCzI/edit" TargetMode="External"/><Relationship Id="rId235" Type="http://schemas.openxmlformats.org/officeDocument/2006/relationships/hyperlink" Target="https://docs.google.com/spreadsheets/d/1oVcdSlpW_CUBMMJB1oIwdXD7v4cTkV2XiZjNSzXuzRQ/edit" TargetMode="External"/><Relationship Id="rId116" Type="http://schemas.openxmlformats.org/officeDocument/2006/relationships/hyperlink" Target="https://docs.google.com/spreadsheets/d/1mD9oAD5ypjkO_Node8gbwCidseTKuKf5IOX8XbeIpJA/edit" TargetMode="External"/><Relationship Id="rId137" Type="http://schemas.openxmlformats.org/officeDocument/2006/relationships/hyperlink" Target="https://docs.google.com/spreadsheets/d/1QSvJfuGJT3At0N1fovdWaqfVbMeYbJssoLpI4VPEy20/edit" TargetMode="External"/><Relationship Id="rId158" Type="http://schemas.openxmlformats.org/officeDocument/2006/relationships/hyperlink" Target="https://docs.google.com/spreadsheets/d/1VLPTt-NI2RwuBuWXX6KIrsUZ10ceKD_GBomc90OWo6E/edit" TargetMode="External"/><Relationship Id="rId20" Type="http://schemas.openxmlformats.org/officeDocument/2006/relationships/hyperlink" Target="https://docs.google.com/spreadsheets/d/1KbY2iwa-Pzo8nGWw3ondeeoTjnMVTs3MG-5aoamcFv4/edit" TargetMode="External"/><Relationship Id="rId41" Type="http://schemas.openxmlformats.org/officeDocument/2006/relationships/hyperlink" Target="https://docs.google.com/spreadsheets/d/1EX53hB4zF5bSEvfbuY8ZQmyRl8f5LFGCzbuMHgjpuMo/edit" TargetMode="External"/><Relationship Id="rId62" Type="http://schemas.openxmlformats.org/officeDocument/2006/relationships/hyperlink" Target="https://docs.google.com/spreadsheets/d/1fvGazxBFaTbTxOXj1Ieuz1iq_vTCRpYVHT0LQfxAIVA/edit" TargetMode="External"/><Relationship Id="rId83" Type="http://schemas.openxmlformats.org/officeDocument/2006/relationships/hyperlink" Target="https://docs.google.com/spreadsheets/d/1fvGazxBFaTbTxOXj1Ieuz1iq_vTCRpYVHT0LQfxAIVA/edit" TargetMode="External"/><Relationship Id="rId179" Type="http://schemas.openxmlformats.org/officeDocument/2006/relationships/hyperlink" Target="https://docs.google.com/spreadsheets/d/1VLPTt-NI2RwuBuWXX6KIrsUZ10ceKD_GBomc90OWo6E/edit" TargetMode="External"/><Relationship Id="rId190" Type="http://schemas.openxmlformats.org/officeDocument/2006/relationships/hyperlink" Target="https://docs.google.com/spreadsheets/d/1VLPTt-NI2RwuBuWXX6KIrsUZ10ceKD_GBomc90OWo6E/edit" TargetMode="External"/><Relationship Id="rId204" Type="http://schemas.openxmlformats.org/officeDocument/2006/relationships/hyperlink" Target="https://docs.google.com/spreadsheets/d/1yqqx5YKtKwqRw3rGDY6AYR9Czkjiois3iZx6dqJdCzI/edit" TargetMode="External"/><Relationship Id="rId225" Type="http://schemas.openxmlformats.org/officeDocument/2006/relationships/hyperlink" Target="https://docs.google.com/spreadsheets/d/1yqqx5YKtKwqRw3rGDY6AYR9Czkjiois3iZx6dqJdCzI/edi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179"/>
  <sheetViews>
    <sheetView showGridLines="0" topLeftCell="A106" workbookViewId="0">
      <pane xSplit="6" topLeftCell="G1" activePane="topRight" state="frozen"/>
      <selection pane="topRight" activeCell="F107" sqref="F107"/>
    </sheetView>
  </sheetViews>
  <sheetFormatPr defaultColWidth="14.42578125" defaultRowHeight="15.75" customHeight="1" x14ac:dyDescent="0.2"/>
  <cols>
    <col min="3" max="3" width="17.85546875" customWidth="1"/>
    <col min="4" max="4" width="34.28515625" customWidth="1"/>
    <col min="5" max="5" width="17.85546875" customWidth="1"/>
    <col min="7" max="7" width="61.28515625" customWidth="1"/>
    <col min="12" max="12" width="18.7109375" customWidth="1"/>
    <col min="13" max="13" width="18.140625" customWidth="1"/>
  </cols>
  <sheetData>
    <row r="1" spans="1:21" ht="78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</row>
    <row r="2" spans="1:21" ht="31.5" x14ac:dyDescent="0.2">
      <c r="A2" s="3">
        <v>1</v>
      </c>
      <c r="B2" s="3" t="s">
        <v>12</v>
      </c>
      <c r="C2" s="4" t="s">
        <v>13</v>
      </c>
      <c r="D2" s="4" t="s">
        <v>14</v>
      </c>
      <c r="E2" s="5">
        <v>2018</v>
      </c>
      <c r="F2" s="3" t="s">
        <v>15</v>
      </c>
      <c r="G2" s="6" t="s">
        <v>16</v>
      </c>
      <c r="H2" s="7" t="b">
        <v>0</v>
      </c>
      <c r="I2" s="8" t="b">
        <v>0</v>
      </c>
      <c r="J2" s="7" t="b">
        <v>1</v>
      </c>
      <c r="K2" s="9" t="s">
        <v>12</v>
      </c>
      <c r="L2" s="8">
        <f t="shared" ref="L2:M2" si="0">15/1600</f>
        <v>9.3749999999999997E-3</v>
      </c>
      <c r="M2" s="8">
        <f t="shared" si="0"/>
        <v>9.3749999999999997E-3</v>
      </c>
      <c r="N2" s="9">
        <v>1</v>
      </c>
      <c r="O2" s="2"/>
      <c r="P2" s="2"/>
      <c r="Q2" s="2"/>
      <c r="R2" s="2"/>
      <c r="S2" s="2"/>
      <c r="T2" s="2"/>
      <c r="U2" s="2"/>
    </row>
    <row r="3" spans="1:21" ht="31.5" x14ac:dyDescent="0.2">
      <c r="A3" s="3">
        <v>2</v>
      </c>
      <c r="B3" s="3" t="s">
        <v>12</v>
      </c>
      <c r="C3" s="10" t="s">
        <v>13</v>
      </c>
      <c r="D3" s="10" t="s">
        <v>17</v>
      </c>
      <c r="E3" s="5">
        <v>2018</v>
      </c>
      <c r="F3" s="3" t="s">
        <v>18</v>
      </c>
      <c r="G3" s="6" t="s">
        <v>19</v>
      </c>
      <c r="H3" s="8" t="b">
        <v>0</v>
      </c>
      <c r="I3" s="8" t="b">
        <v>0</v>
      </c>
      <c r="J3" s="8"/>
      <c r="K3" s="2"/>
      <c r="L3" s="8">
        <f t="shared" ref="L3:M3" si="1">15/1600</f>
        <v>9.3749999999999997E-3</v>
      </c>
      <c r="M3" s="8">
        <f t="shared" si="1"/>
        <v>9.3749999999999997E-3</v>
      </c>
      <c r="N3" s="2"/>
      <c r="O3" s="2"/>
      <c r="P3" s="2"/>
      <c r="Q3" s="2"/>
      <c r="R3" s="2"/>
      <c r="S3" s="2"/>
      <c r="T3" s="2"/>
      <c r="U3" s="2"/>
    </row>
    <row r="4" spans="1:21" ht="31.5" x14ac:dyDescent="0.2">
      <c r="A4" s="3">
        <v>3</v>
      </c>
      <c r="B4" s="3" t="s">
        <v>12</v>
      </c>
      <c r="C4" s="10" t="s">
        <v>13</v>
      </c>
      <c r="D4" s="10" t="s">
        <v>20</v>
      </c>
      <c r="E4" s="5">
        <v>2018</v>
      </c>
      <c r="F4" s="3" t="s">
        <v>21</v>
      </c>
      <c r="G4" s="11" t="s">
        <v>22</v>
      </c>
      <c r="H4" s="8" t="b">
        <v>0</v>
      </c>
      <c r="I4" s="8" t="b">
        <v>0</v>
      </c>
      <c r="J4" s="8"/>
      <c r="K4" s="2"/>
      <c r="L4" s="8">
        <f t="shared" ref="L4:M4" si="2">15/1600</f>
        <v>9.3749999999999997E-3</v>
      </c>
      <c r="M4" s="8">
        <f t="shared" si="2"/>
        <v>9.3749999999999997E-3</v>
      </c>
      <c r="N4" s="2"/>
      <c r="O4" s="2"/>
      <c r="P4" s="2"/>
      <c r="Q4" s="2"/>
      <c r="R4" s="2"/>
      <c r="S4" s="2"/>
      <c r="T4" s="2"/>
      <c r="U4" s="2"/>
    </row>
    <row r="5" spans="1:21" ht="31.5" x14ac:dyDescent="0.2">
      <c r="A5" s="3">
        <v>4</v>
      </c>
      <c r="B5" s="3" t="s">
        <v>12</v>
      </c>
      <c r="C5" s="10" t="s">
        <v>13</v>
      </c>
      <c r="D5" s="10" t="s">
        <v>23</v>
      </c>
      <c r="E5" s="5">
        <v>2018</v>
      </c>
      <c r="F5" s="3" t="s">
        <v>24</v>
      </c>
      <c r="G5" s="6" t="s">
        <v>25</v>
      </c>
      <c r="H5" s="8" t="b">
        <v>0</v>
      </c>
      <c r="I5" s="8" t="b">
        <v>0</v>
      </c>
      <c r="J5" s="8"/>
      <c r="K5" s="2"/>
      <c r="L5" s="8">
        <f t="shared" ref="L5:M5" si="3">15/1600</f>
        <v>9.3749999999999997E-3</v>
      </c>
      <c r="M5" s="8">
        <f t="shared" si="3"/>
        <v>9.3749999999999997E-3</v>
      </c>
      <c r="N5" s="2"/>
      <c r="O5" s="2"/>
      <c r="P5" s="2"/>
      <c r="Q5" s="2"/>
      <c r="R5" s="2"/>
      <c r="S5" s="2"/>
      <c r="T5" s="2"/>
      <c r="U5" s="2"/>
    </row>
    <row r="6" spans="1:21" ht="31.5" x14ac:dyDescent="0.2">
      <c r="A6" s="3">
        <v>5</v>
      </c>
      <c r="B6" s="3" t="s">
        <v>12</v>
      </c>
      <c r="C6" s="10" t="s">
        <v>26</v>
      </c>
      <c r="D6" s="12" t="s">
        <v>27</v>
      </c>
      <c r="E6" s="5">
        <v>2018</v>
      </c>
      <c r="F6" s="3" t="s">
        <v>28</v>
      </c>
      <c r="G6" s="6" t="s">
        <v>29</v>
      </c>
      <c r="H6" s="8" t="b">
        <v>0</v>
      </c>
      <c r="I6" s="8" t="b">
        <v>0</v>
      </c>
      <c r="J6" s="8"/>
      <c r="K6" s="2"/>
      <c r="L6" s="8">
        <f t="shared" ref="L6:M6" si="4">15/800</f>
        <v>1.8749999999999999E-2</v>
      </c>
      <c r="M6" s="8">
        <f t="shared" si="4"/>
        <v>1.8749999999999999E-2</v>
      </c>
      <c r="N6" s="2"/>
      <c r="O6" s="2"/>
      <c r="P6" s="2"/>
      <c r="Q6" s="2"/>
      <c r="R6" s="2"/>
      <c r="S6" s="2"/>
      <c r="T6" s="2"/>
      <c r="U6" s="2"/>
    </row>
    <row r="7" spans="1:21" ht="31.5" x14ac:dyDescent="0.2">
      <c r="A7" s="3">
        <v>6</v>
      </c>
      <c r="B7" s="3" t="s">
        <v>12</v>
      </c>
      <c r="C7" s="10" t="s">
        <v>26</v>
      </c>
      <c r="D7" s="13" t="s">
        <v>30</v>
      </c>
      <c r="E7" s="5">
        <v>2018</v>
      </c>
      <c r="F7" s="3" t="s">
        <v>31</v>
      </c>
      <c r="G7" s="6" t="s">
        <v>32</v>
      </c>
      <c r="H7" s="8" t="b">
        <v>0</v>
      </c>
      <c r="I7" s="8" t="b">
        <v>0</v>
      </c>
      <c r="J7" s="8"/>
      <c r="K7" s="2"/>
      <c r="L7" s="8">
        <f t="shared" ref="L7:M7" si="5">15/800</f>
        <v>1.8749999999999999E-2</v>
      </c>
      <c r="M7" s="8">
        <f t="shared" si="5"/>
        <v>1.8749999999999999E-2</v>
      </c>
      <c r="N7" s="2"/>
      <c r="O7" s="2"/>
      <c r="P7" s="14"/>
      <c r="Q7" s="14"/>
      <c r="R7" s="14"/>
      <c r="S7" s="14"/>
      <c r="T7" s="14"/>
      <c r="U7" s="14"/>
    </row>
    <row r="8" spans="1:21" ht="31.5" x14ac:dyDescent="0.2">
      <c r="A8" s="3">
        <v>7</v>
      </c>
      <c r="B8" s="3" t="s">
        <v>12</v>
      </c>
      <c r="C8" s="10" t="s">
        <v>33</v>
      </c>
      <c r="D8" s="12" t="s">
        <v>34</v>
      </c>
      <c r="E8" s="5">
        <v>2018</v>
      </c>
      <c r="F8" s="3" t="s">
        <v>35</v>
      </c>
      <c r="G8" s="6" t="s">
        <v>36</v>
      </c>
      <c r="H8" s="8" t="b">
        <v>0</v>
      </c>
      <c r="I8" s="8" t="b">
        <v>0</v>
      </c>
      <c r="J8" s="8"/>
      <c r="K8" s="2"/>
      <c r="L8" s="8">
        <f t="shared" ref="L8:M8" si="6">15/3600</f>
        <v>4.1666666666666666E-3</v>
      </c>
      <c r="M8" s="8">
        <f t="shared" si="6"/>
        <v>4.1666666666666666E-3</v>
      </c>
      <c r="N8" s="2"/>
      <c r="O8" s="2"/>
      <c r="P8" s="2"/>
      <c r="Q8" s="2"/>
      <c r="R8" s="2"/>
      <c r="S8" s="2"/>
      <c r="T8" s="2"/>
      <c r="U8" s="2"/>
    </row>
    <row r="9" spans="1:21" ht="31.5" x14ac:dyDescent="0.2">
      <c r="A9" s="3">
        <v>8</v>
      </c>
      <c r="B9" s="3" t="s">
        <v>12</v>
      </c>
      <c r="C9" s="10" t="s">
        <v>33</v>
      </c>
      <c r="D9" s="12" t="s">
        <v>37</v>
      </c>
      <c r="E9" s="5">
        <v>2018</v>
      </c>
      <c r="F9" s="3" t="s">
        <v>38</v>
      </c>
      <c r="G9" s="6" t="s">
        <v>39</v>
      </c>
      <c r="H9" s="8" t="b">
        <v>0</v>
      </c>
      <c r="I9" s="8" t="b">
        <v>0</v>
      </c>
      <c r="J9" s="8"/>
      <c r="K9" s="2"/>
      <c r="L9" s="8">
        <f t="shared" ref="L9:M9" si="7">15/3600</f>
        <v>4.1666666666666666E-3</v>
      </c>
      <c r="M9" s="8">
        <f t="shared" si="7"/>
        <v>4.1666666666666666E-3</v>
      </c>
      <c r="N9" s="2"/>
      <c r="O9" s="2"/>
      <c r="P9" s="2"/>
      <c r="Q9" s="2"/>
      <c r="R9" s="2"/>
      <c r="S9" s="2"/>
      <c r="T9" s="2"/>
      <c r="U9" s="2"/>
    </row>
    <row r="10" spans="1:21" ht="31.5" x14ac:dyDescent="0.2">
      <c r="A10" s="3">
        <v>9</v>
      </c>
      <c r="B10" s="3" t="s">
        <v>12</v>
      </c>
      <c r="C10" s="10" t="s">
        <v>33</v>
      </c>
      <c r="D10" s="12" t="s">
        <v>40</v>
      </c>
      <c r="E10" s="5">
        <v>2018</v>
      </c>
      <c r="F10" s="3" t="s">
        <v>41</v>
      </c>
      <c r="G10" s="6" t="s">
        <v>42</v>
      </c>
      <c r="H10" s="8" t="b">
        <v>0</v>
      </c>
      <c r="I10" s="8" t="b">
        <v>0</v>
      </c>
      <c r="J10" s="8"/>
      <c r="K10" s="2"/>
      <c r="L10" s="8">
        <f t="shared" ref="L10:M10" si="8">15/3600</f>
        <v>4.1666666666666666E-3</v>
      </c>
      <c r="M10" s="8">
        <f t="shared" si="8"/>
        <v>4.1666666666666666E-3</v>
      </c>
      <c r="N10" s="2"/>
      <c r="O10" s="2"/>
      <c r="P10" s="2"/>
      <c r="Q10" s="2"/>
      <c r="R10" s="2"/>
      <c r="S10" s="2"/>
      <c r="T10" s="2"/>
      <c r="U10" s="2"/>
    </row>
    <row r="11" spans="1:21" ht="31.5" x14ac:dyDescent="0.2">
      <c r="A11" s="3">
        <v>10</v>
      </c>
      <c r="B11" s="3" t="s">
        <v>12</v>
      </c>
      <c r="C11" s="10" t="s">
        <v>33</v>
      </c>
      <c r="D11" s="12" t="s">
        <v>43</v>
      </c>
      <c r="E11" s="5">
        <v>2018</v>
      </c>
      <c r="F11" s="3" t="s">
        <v>44</v>
      </c>
      <c r="G11" s="6" t="s">
        <v>45</v>
      </c>
      <c r="H11" s="8" t="b">
        <v>0</v>
      </c>
      <c r="I11" s="8" t="b">
        <v>0</v>
      </c>
      <c r="J11" s="8"/>
      <c r="K11" s="2"/>
      <c r="L11" s="8">
        <f t="shared" ref="L11:M11" si="9">15/3600</f>
        <v>4.1666666666666666E-3</v>
      </c>
      <c r="M11" s="8">
        <f t="shared" si="9"/>
        <v>4.1666666666666666E-3</v>
      </c>
      <c r="N11" s="2"/>
      <c r="O11" s="2"/>
      <c r="P11" s="2"/>
      <c r="Q11" s="2"/>
      <c r="R11" s="2"/>
      <c r="S11" s="2"/>
      <c r="T11" s="2"/>
      <c r="U11" s="2"/>
    </row>
    <row r="12" spans="1:21" ht="31.5" x14ac:dyDescent="0.2">
      <c r="A12" s="3">
        <v>11</v>
      </c>
      <c r="B12" s="3" t="s">
        <v>12</v>
      </c>
      <c r="C12" s="10" t="s">
        <v>33</v>
      </c>
      <c r="D12" s="10" t="s">
        <v>46</v>
      </c>
      <c r="E12" s="5">
        <v>2018</v>
      </c>
      <c r="F12" s="3" t="s">
        <v>47</v>
      </c>
      <c r="G12" s="6" t="s">
        <v>48</v>
      </c>
      <c r="H12" s="8" t="b">
        <v>0</v>
      </c>
      <c r="I12" s="8" t="b">
        <v>0</v>
      </c>
      <c r="J12" s="7" t="b">
        <v>0</v>
      </c>
      <c r="K12" s="2"/>
      <c r="L12" s="8">
        <f t="shared" ref="L12:M12" si="10">15/3600</f>
        <v>4.1666666666666666E-3</v>
      </c>
      <c r="M12" s="8">
        <f t="shared" si="10"/>
        <v>4.1666666666666666E-3</v>
      </c>
      <c r="N12" s="2"/>
      <c r="O12" s="2"/>
      <c r="P12" s="2"/>
      <c r="Q12" s="2"/>
      <c r="R12" s="2"/>
      <c r="S12" s="2"/>
      <c r="T12" s="2"/>
      <c r="U12" s="2"/>
    </row>
    <row r="13" spans="1:21" ht="31.5" x14ac:dyDescent="0.2">
      <c r="A13" s="3">
        <v>12</v>
      </c>
      <c r="B13" s="3" t="s">
        <v>12</v>
      </c>
      <c r="C13" s="10" t="s">
        <v>33</v>
      </c>
      <c r="D13" s="4" t="s">
        <v>49</v>
      </c>
      <c r="E13" s="5">
        <v>2018</v>
      </c>
      <c r="F13" s="3" t="s">
        <v>50</v>
      </c>
      <c r="G13" s="6" t="s">
        <v>51</v>
      </c>
      <c r="H13" s="8" t="b">
        <v>0</v>
      </c>
      <c r="I13" s="8" t="b">
        <v>0</v>
      </c>
      <c r="J13" s="8"/>
      <c r="K13" s="2"/>
      <c r="L13" s="8">
        <f t="shared" ref="L13:M13" si="11">15/3600</f>
        <v>4.1666666666666666E-3</v>
      </c>
      <c r="M13" s="8">
        <f t="shared" si="11"/>
        <v>4.1666666666666666E-3</v>
      </c>
      <c r="N13" s="2"/>
      <c r="O13" s="2"/>
      <c r="P13" s="2"/>
      <c r="Q13" s="2"/>
      <c r="R13" s="2"/>
      <c r="S13" s="2"/>
      <c r="T13" s="2"/>
      <c r="U13" s="2"/>
    </row>
    <row r="14" spans="1:21" ht="31.5" x14ac:dyDescent="0.2">
      <c r="A14" s="3">
        <v>13</v>
      </c>
      <c r="B14" s="3" t="s">
        <v>12</v>
      </c>
      <c r="C14" s="10" t="s">
        <v>33</v>
      </c>
      <c r="D14" s="10" t="s">
        <v>52</v>
      </c>
      <c r="E14" s="5">
        <v>2018</v>
      </c>
      <c r="F14" s="3" t="s">
        <v>53</v>
      </c>
      <c r="G14" s="6" t="s">
        <v>54</v>
      </c>
      <c r="H14" s="8" t="b">
        <v>0</v>
      </c>
      <c r="I14" s="8" t="b">
        <v>0</v>
      </c>
      <c r="J14" s="8"/>
      <c r="K14" s="2"/>
      <c r="L14" s="8">
        <f t="shared" ref="L14:M14" si="12">15/3600</f>
        <v>4.1666666666666666E-3</v>
      </c>
      <c r="M14" s="8">
        <f t="shared" si="12"/>
        <v>4.1666666666666666E-3</v>
      </c>
      <c r="N14" s="2"/>
      <c r="O14" s="2"/>
      <c r="P14" s="2"/>
      <c r="Q14" s="2"/>
      <c r="R14" s="2"/>
      <c r="S14" s="2"/>
      <c r="T14" s="2"/>
      <c r="U14" s="2"/>
    </row>
    <row r="15" spans="1:21" ht="31.5" x14ac:dyDescent="0.2">
      <c r="A15" s="3">
        <v>14</v>
      </c>
      <c r="B15" s="3" t="s">
        <v>12</v>
      </c>
      <c r="C15" s="10" t="s">
        <v>33</v>
      </c>
      <c r="D15" s="15" t="s">
        <v>55</v>
      </c>
      <c r="E15" s="5">
        <v>2018</v>
      </c>
      <c r="F15" s="3" t="s">
        <v>56</v>
      </c>
      <c r="G15" s="6" t="s">
        <v>57</v>
      </c>
      <c r="H15" s="8" t="b">
        <v>0</v>
      </c>
      <c r="I15" s="8" t="b">
        <v>0</v>
      </c>
      <c r="J15" s="8"/>
      <c r="K15" s="2"/>
      <c r="L15" s="8">
        <f t="shared" ref="L15:M15" si="13">15/3600</f>
        <v>4.1666666666666666E-3</v>
      </c>
      <c r="M15" s="8">
        <f t="shared" si="13"/>
        <v>4.1666666666666666E-3</v>
      </c>
      <c r="N15" s="2"/>
      <c r="O15" s="2"/>
      <c r="P15" s="2"/>
      <c r="Q15" s="2"/>
      <c r="R15" s="2"/>
      <c r="S15" s="2"/>
      <c r="T15" s="2"/>
      <c r="U15" s="2"/>
    </row>
    <row r="16" spans="1:21" ht="31.5" x14ac:dyDescent="0.2">
      <c r="A16" s="3">
        <v>15</v>
      </c>
      <c r="B16" s="3" t="s">
        <v>12</v>
      </c>
      <c r="C16" s="10" t="s">
        <v>33</v>
      </c>
      <c r="D16" s="10" t="s">
        <v>58</v>
      </c>
      <c r="E16" s="5">
        <v>2018</v>
      </c>
      <c r="F16" s="3" t="s">
        <v>59</v>
      </c>
      <c r="G16" s="6" t="s">
        <v>60</v>
      </c>
      <c r="H16" s="8" t="b">
        <v>0</v>
      </c>
      <c r="I16" s="8" t="b">
        <v>0</v>
      </c>
      <c r="J16" s="8"/>
      <c r="K16" s="2"/>
      <c r="L16" s="8">
        <f t="shared" ref="L16:M16" si="14">15/3600</f>
        <v>4.1666666666666666E-3</v>
      </c>
      <c r="M16" s="8">
        <f t="shared" si="14"/>
        <v>4.1666666666666666E-3</v>
      </c>
      <c r="N16" s="2"/>
      <c r="O16" s="2"/>
      <c r="P16" s="2"/>
      <c r="Q16" s="2"/>
      <c r="R16" s="2"/>
      <c r="S16" s="2"/>
      <c r="T16" s="2"/>
      <c r="U16" s="2"/>
    </row>
    <row r="17" spans="1:21" ht="31.5" x14ac:dyDescent="0.2">
      <c r="A17" s="3">
        <v>16</v>
      </c>
      <c r="B17" s="3" t="s">
        <v>12</v>
      </c>
      <c r="C17" s="10" t="s">
        <v>61</v>
      </c>
      <c r="D17" s="12" t="s">
        <v>62</v>
      </c>
      <c r="E17" s="5">
        <v>2018</v>
      </c>
      <c r="F17" s="3" t="s">
        <v>63</v>
      </c>
      <c r="G17" s="6" t="s">
        <v>64</v>
      </c>
      <c r="H17" s="8" t="b">
        <v>0</v>
      </c>
      <c r="I17" s="8" t="b">
        <v>0</v>
      </c>
      <c r="J17" s="7" t="b">
        <v>0</v>
      </c>
      <c r="K17" s="2"/>
      <c r="L17" s="8">
        <f t="shared" ref="L17:L21" si="15">15/2000</f>
        <v>7.4999999999999997E-3</v>
      </c>
      <c r="M17" s="8">
        <f t="shared" ref="M17:M18" si="16">15/1600</f>
        <v>9.3749999999999997E-3</v>
      </c>
      <c r="N17" s="2"/>
      <c r="O17" s="2"/>
      <c r="P17" s="2"/>
      <c r="Q17" s="2"/>
      <c r="R17" s="2"/>
      <c r="S17" s="2"/>
      <c r="T17" s="2"/>
      <c r="U17" s="2"/>
    </row>
    <row r="18" spans="1:21" ht="31.5" x14ac:dyDescent="0.2">
      <c r="A18" s="3">
        <v>17</v>
      </c>
      <c r="B18" s="3" t="s">
        <v>12</v>
      </c>
      <c r="C18" s="10" t="s">
        <v>61</v>
      </c>
      <c r="D18" s="13" t="s">
        <v>65</v>
      </c>
      <c r="E18" s="5">
        <v>2018</v>
      </c>
      <c r="F18" s="3" t="s">
        <v>66</v>
      </c>
      <c r="G18" s="6" t="s">
        <v>67</v>
      </c>
      <c r="H18" s="8" t="b">
        <v>0</v>
      </c>
      <c r="I18" s="8" t="b">
        <v>0</v>
      </c>
      <c r="J18" s="8"/>
      <c r="K18" s="2"/>
      <c r="L18" s="8">
        <f t="shared" si="15"/>
        <v>7.4999999999999997E-3</v>
      </c>
      <c r="M18" s="8">
        <f t="shared" si="16"/>
        <v>9.3749999999999997E-3</v>
      </c>
      <c r="N18" s="2"/>
      <c r="O18" s="2"/>
      <c r="P18" s="2"/>
      <c r="Q18" s="2"/>
      <c r="R18" s="2"/>
      <c r="S18" s="2"/>
      <c r="T18" s="2"/>
      <c r="U18" s="2"/>
    </row>
    <row r="19" spans="1:21" ht="31.5" x14ac:dyDescent="0.2">
      <c r="A19" s="3">
        <v>18</v>
      </c>
      <c r="B19" s="3" t="s">
        <v>12</v>
      </c>
      <c r="C19" s="10" t="s">
        <v>61</v>
      </c>
      <c r="D19" s="12" t="s">
        <v>68</v>
      </c>
      <c r="E19" s="5">
        <v>2018</v>
      </c>
      <c r="F19" s="3" t="s">
        <v>69</v>
      </c>
      <c r="G19" s="6" t="s">
        <v>70</v>
      </c>
      <c r="H19" s="8" t="b">
        <v>0</v>
      </c>
      <c r="I19" s="8" t="b">
        <v>0</v>
      </c>
      <c r="J19" s="7" t="b">
        <v>0</v>
      </c>
      <c r="K19" s="2"/>
      <c r="L19" s="8">
        <f t="shared" si="15"/>
        <v>7.4999999999999997E-3</v>
      </c>
      <c r="M19" s="7">
        <v>0</v>
      </c>
      <c r="N19" s="2"/>
      <c r="O19" s="2"/>
      <c r="P19" s="2"/>
      <c r="Q19" s="2"/>
      <c r="R19" s="2"/>
      <c r="S19" s="2"/>
      <c r="T19" s="2"/>
      <c r="U19" s="2"/>
    </row>
    <row r="20" spans="1:21" ht="31.5" x14ac:dyDescent="0.2">
      <c r="A20" s="3">
        <v>19</v>
      </c>
      <c r="B20" s="3" t="s">
        <v>12</v>
      </c>
      <c r="C20" s="10" t="s">
        <v>61</v>
      </c>
      <c r="D20" s="13" t="s">
        <v>71</v>
      </c>
      <c r="E20" s="5">
        <v>2018</v>
      </c>
      <c r="F20" s="3" t="s">
        <v>72</v>
      </c>
      <c r="G20" s="6" t="s">
        <v>73</v>
      </c>
      <c r="H20" s="7" t="b">
        <v>1</v>
      </c>
      <c r="I20" s="7" t="b">
        <v>1</v>
      </c>
      <c r="J20" s="8"/>
      <c r="K20" s="2"/>
      <c r="L20" s="8">
        <f t="shared" si="15"/>
        <v>7.4999999999999997E-3</v>
      </c>
      <c r="M20" s="8">
        <f t="shared" ref="M20:M21" si="17">15/1600</f>
        <v>9.3749999999999997E-3</v>
      </c>
      <c r="N20" s="2"/>
      <c r="O20" s="2"/>
      <c r="P20" s="2"/>
      <c r="Q20" s="2"/>
      <c r="R20" s="2"/>
      <c r="S20" s="2"/>
      <c r="T20" s="2"/>
      <c r="U20" s="2"/>
    </row>
    <row r="21" spans="1:21" ht="31.5" x14ac:dyDescent="0.2">
      <c r="A21" s="3">
        <v>20</v>
      </c>
      <c r="B21" s="3" t="s">
        <v>12</v>
      </c>
      <c r="C21" s="10" t="s">
        <v>61</v>
      </c>
      <c r="D21" s="10" t="s">
        <v>74</v>
      </c>
      <c r="E21" s="5">
        <v>2018</v>
      </c>
      <c r="F21" s="3" t="s">
        <v>75</v>
      </c>
      <c r="G21" s="6" t="s">
        <v>76</v>
      </c>
      <c r="H21" s="8" t="b">
        <v>0</v>
      </c>
      <c r="I21" s="8" t="b">
        <v>0</v>
      </c>
      <c r="J21" s="8"/>
      <c r="K21" s="2"/>
      <c r="L21" s="8">
        <f t="shared" si="15"/>
        <v>7.4999999999999997E-3</v>
      </c>
      <c r="M21" s="8">
        <f t="shared" si="17"/>
        <v>9.3749999999999997E-3</v>
      </c>
      <c r="N21" s="2"/>
      <c r="O21" s="2"/>
      <c r="P21" s="2"/>
      <c r="Q21" s="2"/>
      <c r="R21" s="2"/>
      <c r="S21" s="2"/>
      <c r="T21" s="2"/>
      <c r="U21" s="2"/>
    </row>
    <row r="22" spans="1:21" ht="47.25" x14ac:dyDescent="0.2">
      <c r="A22" s="3">
        <v>21</v>
      </c>
      <c r="B22" s="10" t="s">
        <v>77</v>
      </c>
      <c r="C22" s="10" t="s">
        <v>78</v>
      </c>
      <c r="D22" s="10" t="s">
        <v>79</v>
      </c>
      <c r="E22" s="12">
        <v>2019</v>
      </c>
      <c r="F22" s="10" t="s">
        <v>80</v>
      </c>
      <c r="G22" s="6" t="s">
        <v>81</v>
      </c>
      <c r="H22" s="8" t="b">
        <v>0</v>
      </c>
      <c r="I22" s="8" t="b">
        <v>0</v>
      </c>
      <c r="J22" s="8"/>
      <c r="K22" s="2"/>
      <c r="L22" s="8">
        <f t="shared" ref="L22:M22" si="18">10/2000</f>
        <v>5.0000000000000001E-3</v>
      </c>
      <c r="M22" s="8">
        <f t="shared" si="18"/>
        <v>5.0000000000000001E-3</v>
      </c>
      <c r="N22" s="2"/>
      <c r="O22" s="2"/>
      <c r="P22" s="2"/>
      <c r="Q22" s="2"/>
      <c r="R22" s="2"/>
      <c r="S22" s="2"/>
      <c r="T22" s="2"/>
      <c r="U22" s="2"/>
    </row>
    <row r="23" spans="1:21" ht="47.25" x14ac:dyDescent="0.2">
      <c r="A23" s="3">
        <v>22</v>
      </c>
      <c r="B23" s="10" t="s">
        <v>77</v>
      </c>
      <c r="C23" s="10" t="s">
        <v>78</v>
      </c>
      <c r="D23" s="10" t="s">
        <v>82</v>
      </c>
      <c r="E23" s="12">
        <v>2019</v>
      </c>
      <c r="F23" s="10" t="s">
        <v>83</v>
      </c>
      <c r="G23" s="6" t="s">
        <v>81</v>
      </c>
      <c r="H23" s="8" t="b">
        <v>0</v>
      </c>
      <c r="I23" s="8" t="b">
        <v>0</v>
      </c>
      <c r="J23" s="8"/>
      <c r="K23" s="2"/>
      <c r="L23" s="8">
        <f t="shared" ref="L23:M23" si="19">10/2000</f>
        <v>5.0000000000000001E-3</v>
      </c>
      <c r="M23" s="8">
        <f t="shared" si="19"/>
        <v>5.0000000000000001E-3</v>
      </c>
      <c r="N23" s="2"/>
      <c r="O23" s="2"/>
      <c r="P23" s="2"/>
      <c r="Q23" s="2"/>
      <c r="R23" s="2"/>
      <c r="S23" s="2"/>
      <c r="T23" s="2"/>
      <c r="U23" s="2"/>
    </row>
    <row r="24" spans="1:21" ht="47.25" x14ac:dyDescent="0.2">
      <c r="A24" s="3">
        <v>23</v>
      </c>
      <c r="B24" s="10" t="s">
        <v>77</v>
      </c>
      <c r="C24" s="10" t="s">
        <v>78</v>
      </c>
      <c r="D24" s="10" t="s">
        <v>84</v>
      </c>
      <c r="E24" s="12">
        <v>2019</v>
      </c>
      <c r="F24" s="10" t="s">
        <v>85</v>
      </c>
      <c r="G24" s="6" t="s">
        <v>86</v>
      </c>
      <c r="H24" s="8" t="b">
        <v>0</v>
      </c>
      <c r="I24" s="8" t="b">
        <v>0</v>
      </c>
      <c r="J24" s="8"/>
      <c r="K24" s="2"/>
      <c r="L24" s="8">
        <f t="shared" ref="L24:M24" si="20">10/2000</f>
        <v>5.0000000000000001E-3</v>
      </c>
      <c r="M24" s="8">
        <f t="shared" si="20"/>
        <v>5.0000000000000001E-3</v>
      </c>
      <c r="N24" s="2"/>
      <c r="O24" s="2"/>
      <c r="P24" s="2"/>
      <c r="Q24" s="2"/>
      <c r="R24" s="2"/>
      <c r="S24" s="2"/>
      <c r="T24" s="2"/>
      <c r="U24" s="2"/>
    </row>
    <row r="25" spans="1:21" ht="47.25" x14ac:dyDescent="0.2">
      <c r="A25" s="3">
        <v>24</v>
      </c>
      <c r="B25" s="10" t="s">
        <v>77</v>
      </c>
      <c r="C25" s="10" t="s">
        <v>78</v>
      </c>
      <c r="D25" s="10" t="s">
        <v>87</v>
      </c>
      <c r="E25" s="12">
        <v>2019</v>
      </c>
      <c r="F25" s="10" t="s">
        <v>88</v>
      </c>
      <c r="G25" s="6" t="s">
        <v>89</v>
      </c>
      <c r="H25" s="8" t="b">
        <v>0</v>
      </c>
      <c r="I25" s="8" t="b">
        <v>0</v>
      </c>
      <c r="J25" s="8"/>
      <c r="K25" s="2"/>
      <c r="L25" s="8">
        <f t="shared" ref="L25:M25" si="21">10/2000</f>
        <v>5.0000000000000001E-3</v>
      </c>
      <c r="M25" s="8">
        <f t="shared" si="21"/>
        <v>5.0000000000000001E-3</v>
      </c>
      <c r="N25" s="2"/>
      <c r="O25" s="2"/>
      <c r="P25" s="2"/>
      <c r="Q25" s="2"/>
      <c r="R25" s="2"/>
      <c r="S25" s="2"/>
      <c r="T25" s="2"/>
      <c r="U25" s="2"/>
    </row>
    <row r="26" spans="1:21" ht="47.25" x14ac:dyDescent="0.2">
      <c r="A26" s="3">
        <v>25</v>
      </c>
      <c r="B26" s="10" t="s">
        <v>77</v>
      </c>
      <c r="C26" s="10" t="s">
        <v>78</v>
      </c>
      <c r="D26" s="10" t="s">
        <v>90</v>
      </c>
      <c r="E26" s="12">
        <v>2019</v>
      </c>
      <c r="F26" s="10" t="s">
        <v>91</v>
      </c>
      <c r="G26" s="6" t="s">
        <v>92</v>
      </c>
      <c r="H26" s="8" t="b">
        <v>0</v>
      </c>
      <c r="I26" s="8" t="b">
        <v>0</v>
      </c>
      <c r="J26" s="8"/>
      <c r="K26" s="2"/>
      <c r="L26" s="8">
        <f t="shared" ref="L26:M26" si="22">10/2000</f>
        <v>5.0000000000000001E-3</v>
      </c>
      <c r="M26" s="8">
        <f t="shared" si="22"/>
        <v>5.0000000000000001E-3</v>
      </c>
      <c r="N26" s="2"/>
      <c r="O26" s="2"/>
      <c r="P26" s="2"/>
      <c r="Q26" s="2"/>
      <c r="R26" s="2"/>
      <c r="S26" s="2"/>
      <c r="T26" s="2"/>
      <c r="U26" s="2"/>
    </row>
    <row r="27" spans="1:21" ht="47.25" x14ac:dyDescent="0.2">
      <c r="A27" s="3">
        <v>26</v>
      </c>
      <c r="B27" s="10" t="s">
        <v>77</v>
      </c>
      <c r="C27" s="10" t="s">
        <v>78</v>
      </c>
      <c r="D27" s="10" t="s">
        <v>93</v>
      </c>
      <c r="E27" s="12">
        <v>2019</v>
      </c>
      <c r="F27" s="10" t="s">
        <v>94</v>
      </c>
      <c r="G27" s="6" t="s">
        <v>95</v>
      </c>
      <c r="H27" s="8" t="b">
        <v>0</v>
      </c>
      <c r="I27" s="8" t="b">
        <v>0</v>
      </c>
      <c r="J27" s="8"/>
      <c r="K27" s="2"/>
      <c r="L27" s="8">
        <f t="shared" ref="L27:M27" si="23">10/2000</f>
        <v>5.0000000000000001E-3</v>
      </c>
      <c r="M27" s="8">
        <f t="shared" si="23"/>
        <v>5.0000000000000001E-3</v>
      </c>
      <c r="N27" s="2"/>
      <c r="O27" s="2"/>
      <c r="P27" s="2"/>
      <c r="Q27" s="2"/>
      <c r="R27" s="2"/>
      <c r="S27" s="2"/>
      <c r="T27" s="2"/>
      <c r="U27" s="2"/>
    </row>
    <row r="28" spans="1:21" ht="47.25" x14ac:dyDescent="0.2">
      <c r="A28" s="3">
        <v>27</v>
      </c>
      <c r="B28" s="10" t="s">
        <v>77</v>
      </c>
      <c r="C28" s="10" t="s">
        <v>78</v>
      </c>
      <c r="D28" s="10" t="s">
        <v>96</v>
      </c>
      <c r="E28" s="12">
        <v>2019</v>
      </c>
      <c r="F28" s="10" t="s">
        <v>97</v>
      </c>
      <c r="G28" s="6" t="s">
        <v>98</v>
      </c>
      <c r="H28" s="8" t="b">
        <v>0</v>
      </c>
      <c r="I28" s="8" t="b">
        <v>0</v>
      </c>
      <c r="J28" s="8"/>
      <c r="K28" s="2"/>
      <c r="L28" s="8">
        <f t="shared" ref="L28:M28" si="24">10/2000</f>
        <v>5.0000000000000001E-3</v>
      </c>
      <c r="M28" s="8">
        <f t="shared" si="24"/>
        <v>5.0000000000000001E-3</v>
      </c>
      <c r="N28" s="2"/>
      <c r="O28" s="2"/>
      <c r="P28" s="2"/>
      <c r="Q28" s="2"/>
      <c r="R28" s="2"/>
      <c r="S28" s="2"/>
      <c r="T28" s="2"/>
      <c r="U28" s="2"/>
    </row>
    <row r="29" spans="1:21" ht="47.25" x14ac:dyDescent="0.2">
      <c r="A29" s="3">
        <v>28</v>
      </c>
      <c r="B29" s="10" t="s">
        <v>77</v>
      </c>
      <c r="C29" s="10" t="s">
        <v>78</v>
      </c>
      <c r="D29" s="12" t="s">
        <v>99</v>
      </c>
      <c r="E29" s="10">
        <v>2019</v>
      </c>
      <c r="F29" s="10" t="s">
        <v>100</v>
      </c>
      <c r="G29" s="6" t="s">
        <v>101</v>
      </c>
      <c r="H29" s="8" t="b">
        <v>0</v>
      </c>
      <c r="I29" s="8" t="b">
        <v>0</v>
      </c>
      <c r="J29" s="7" t="b">
        <v>1</v>
      </c>
      <c r="K29" s="9" t="s">
        <v>77</v>
      </c>
      <c r="L29" s="8">
        <f t="shared" ref="L29:M29" si="25">10/2000</f>
        <v>5.0000000000000001E-3</v>
      </c>
      <c r="M29" s="8">
        <f t="shared" si="25"/>
        <v>5.0000000000000001E-3</v>
      </c>
      <c r="N29" s="9">
        <v>1</v>
      </c>
      <c r="O29" s="2"/>
      <c r="P29" s="2"/>
      <c r="Q29" s="2"/>
      <c r="R29" s="2"/>
      <c r="S29" s="2"/>
      <c r="T29" s="2"/>
      <c r="U29" s="2"/>
    </row>
    <row r="30" spans="1:21" ht="47.25" x14ac:dyDescent="0.2">
      <c r="A30" s="3">
        <v>29</v>
      </c>
      <c r="B30" s="10" t="s">
        <v>77</v>
      </c>
      <c r="C30" s="10" t="s">
        <v>78</v>
      </c>
      <c r="D30" s="16" t="s">
        <v>102</v>
      </c>
      <c r="E30" s="10">
        <v>2019</v>
      </c>
      <c r="F30" s="10" t="s">
        <v>103</v>
      </c>
      <c r="G30" s="6" t="s">
        <v>104</v>
      </c>
      <c r="H30" s="8" t="b">
        <v>0</v>
      </c>
      <c r="I30" s="8" t="b">
        <v>0</v>
      </c>
      <c r="J30" s="8"/>
      <c r="K30" s="2"/>
      <c r="L30" s="8">
        <f t="shared" ref="L30:M30" si="26">10/2000</f>
        <v>5.0000000000000001E-3</v>
      </c>
      <c r="M30" s="8">
        <f t="shared" si="26"/>
        <v>5.0000000000000001E-3</v>
      </c>
      <c r="N30" s="2"/>
      <c r="O30" s="2"/>
      <c r="P30" s="2"/>
      <c r="Q30" s="2"/>
      <c r="R30" s="2"/>
      <c r="S30" s="2"/>
      <c r="T30" s="2"/>
      <c r="U30" s="2"/>
    </row>
    <row r="31" spans="1:21" ht="47.25" x14ac:dyDescent="0.2">
      <c r="A31" s="3">
        <v>30</v>
      </c>
      <c r="B31" s="10" t="s">
        <v>77</v>
      </c>
      <c r="C31" s="10" t="s">
        <v>78</v>
      </c>
      <c r="D31" s="12" t="s">
        <v>105</v>
      </c>
      <c r="E31" s="10">
        <v>2019</v>
      </c>
      <c r="F31" s="10" t="s">
        <v>106</v>
      </c>
      <c r="G31" s="6" t="s">
        <v>107</v>
      </c>
      <c r="H31" s="8" t="b">
        <v>0</v>
      </c>
      <c r="I31" s="8" t="b">
        <v>0</v>
      </c>
      <c r="J31" s="8"/>
      <c r="K31" s="2"/>
      <c r="L31" s="8">
        <f t="shared" ref="L31:M31" si="27">10/2000</f>
        <v>5.0000000000000001E-3</v>
      </c>
      <c r="M31" s="8">
        <f t="shared" si="27"/>
        <v>5.0000000000000001E-3</v>
      </c>
      <c r="N31" s="2"/>
      <c r="O31" s="2"/>
      <c r="P31" s="2"/>
      <c r="Q31" s="2"/>
      <c r="R31" s="2"/>
      <c r="S31" s="2"/>
      <c r="T31" s="2"/>
      <c r="U31" s="2"/>
    </row>
    <row r="32" spans="1:21" ht="60" x14ac:dyDescent="0.2">
      <c r="A32" s="3">
        <v>31</v>
      </c>
      <c r="B32" s="10" t="s">
        <v>77</v>
      </c>
      <c r="C32" s="10" t="s">
        <v>108</v>
      </c>
      <c r="D32" s="10" t="s">
        <v>109</v>
      </c>
      <c r="E32" s="10">
        <v>2018</v>
      </c>
      <c r="F32" s="10" t="s">
        <v>110</v>
      </c>
      <c r="G32" s="6" t="s">
        <v>107</v>
      </c>
      <c r="H32" s="8" t="b">
        <v>0</v>
      </c>
      <c r="I32" s="8" t="b">
        <v>0</v>
      </c>
      <c r="J32" s="7" t="b">
        <v>1</v>
      </c>
      <c r="K32" s="9" t="s">
        <v>111</v>
      </c>
      <c r="L32" s="7">
        <v>0</v>
      </c>
      <c r="M32" s="7">
        <v>0</v>
      </c>
      <c r="N32" s="2"/>
      <c r="O32" s="2"/>
      <c r="P32" s="2"/>
      <c r="Q32" s="2"/>
      <c r="R32" s="2"/>
      <c r="S32" s="2"/>
      <c r="T32" s="2"/>
      <c r="U32" s="2"/>
    </row>
    <row r="33" spans="1:21" ht="60" x14ac:dyDescent="0.2">
      <c r="A33" s="3">
        <v>32</v>
      </c>
      <c r="B33" s="10" t="s">
        <v>77</v>
      </c>
      <c r="C33" s="10" t="s">
        <v>108</v>
      </c>
      <c r="D33" s="10" t="s">
        <v>112</v>
      </c>
      <c r="E33" s="3">
        <v>2018</v>
      </c>
      <c r="F33" s="3" t="s">
        <v>113</v>
      </c>
      <c r="G33" s="6" t="s">
        <v>114</v>
      </c>
      <c r="H33" s="8" t="b">
        <v>0</v>
      </c>
      <c r="I33" s="8" t="b">
        <v>0</v>
      </c>
      <c r="J33" s="7" t="b">
        <v>1</v>
      </c>
      <c r="K33" s="9" t="s">
        <v>111</v>
      </c>
      <c r="L33" s="7">
        <v>0</v>
      </c>
      <c r="M33" s="7">
        <v>0</v>
      </c>
      <c r="N33" s="2"/>
      <c r="O33" s="2"/>
      <c r="P33" s="2"/>
      <c r="Q33" s="2"/>
      <c r="R33" s="2"/>
      <c r="S33" s="2"/>
      <c r="T33" s="2"/>
      <c r="U33" s="2"/>
    </row>
    <row r="34" spans="1:21" ht="47.25" x14ac:dyDescent="0.2">
      <c r="A34" s="3">
        <v>33</v>
      </c>
      <c r="B34" s="10" t="s">
        <v>77</v>
      </c>
      <c r="C34" s="10" t="s">
        <v>108</v>
      </c>
      <c r="D34" s="10" t="s">
        <v>115</v>
      </c>
      <c r="E34" s="10">
        <v>2019</v>
      </c>
      <c r="F34" s="10" t="s">
        <v>116</v>
      </c>
      <c r="G34" s="6" t="s">
        <v>117</v>
      </c>
      <c r="H34" s="8" t="b">
        <v>0</v>
      </c>
      <c r="I34" s="8" t="b">
        <v>0</v>
      </c>
      <c r="J34" s="7" t="b">
        <v>0</v>
      </c>
      <c r="K34" s="2"/>
      <c r="L34" s="8">
        <f t="shared" ref="L34:M34" si="28">10/1000</f>
        <v>0.01</v>
      </c>
      <c r="M34" s="8">
        <f t="shared" si="28"/>
        <v>0.01</v>
      </c>
      <c r="N34" s="2"/>
      <c r="O34" s="2"/>
      <c r="P34" s="2"/>
      <c r="Q34" s="2"/>
      <c r="R34" s="2"/>
      <c r="S34" s="2"/>
      <c r="T34" s="2"/>
      <c r="U34" s="2"/>
    </row>
    <row r="35" spans="1:21" ht="47.25" x14ac:dyDescent="0.2">
      <c r="A35" s="3">
        <v>34</v>
      </c>
      <c r="B35" s="10" t="s">
        <v>77</v>
      </c>
      <c r="C35" s="10" t="s">
        <v>108</v>
      </c>
      <c r="D35" s="10" t="s">
        <v>118</v>
      </c>
      <c r="E35" s="10">
        <v>2019</v>
      </c>
      <c r="F35" s="10" t="s">
        <v>119</v>
      </c>
      <c r="G35" s="6" t="s">
        <v>120</v>
      </c>
      <c r="H35" s="8" t="b">
        <v>0</v>
      </c>
      <c r="I35" s="8" t="b">
        <v>0</v>
      </c>
      <c r="J35" s="7" t="b">
        <v>1</v>
      </c>
      <c r="K35" s="9" t="s">
        <v>77</v>
      </c>
      <c r="L35" s="8">
        <f t="shared" ref="L35:M35" si="29">10/1000</f>
        <v>0.01</v>
      </c>
      <c r="M35" s="8">
        <f t="shared" si="29"/>
        <v>0.01</v>
      </c>
      <c r="N35" s="9">
        <v>1</v>
      </c>
      <c r="O35" s="2"/>
      <c r="P35" s="2"/>
      <c r="Q35" s="2"/>
      <c r="R35" s="2"/>
      <c r="S35" s="2"/>
      <c r="T35" s="2"/>
      <c r="U35" s="2"/>
    </row>
    <row r="36" spans="1:21" ht="47.25" x14ac:dyDescent="0.2">
      <c r="A36" s="3">
        <v>35</v>
      </c>
      <c r="B36" s="10" t="s">
        <v>77</v>
      </c>
      <c r="C36" s="10" t="s">
        <v>108</v>
      </c>
      <c r="D36" s="10" t="s">
        <v>121</v>
      </c>
      <c r="E36" s="10">
        <v>2019</v>
      </c>
      <c r="F36" s="10" t="s">
        <v>122</v>
      </c>
      <c r="G36" s="6" t="s">
        <v>123</v>
      </c>
      <c r="H36" s="8" t="b">
        <v>0</v>
      </c>
      <c r="I36" s="8" t="b">
        <v>0</v>
      </c>
      <c r="J36" s="8"/>
      <c r="K36" s="2"/>
      <c r="L36" s="8">
        <f t="shared" ref="L36:M36" si="30">10/1000</f>
        <v>0.01</v>
      </c>
      <c r="M36" s="8">
        <f t="shared" si="30"/>
        <v>0.01</v>
      </c>
      <c r="N36" s="2"/>
      <c r="O36" s="2"/>
      <c r="P36" s="2"/>
      <c r="Q36" s="2"/>
      <c r="R36" s="2"/>
      <c r="S36" s="2"/>
      <c r="T36" s="2"/>
      <c r="U36" s="2"/>
    </row>
    <row r="37" spans="1:21" ht="47.25" x14ac:dyDescent="0.2">
      <c r="A37" s="3">
        <v>36</v>
      </c>
      <c r="B37" s="10" t="s">
        <v>77</v>
      </c>
      <c r="C37" s="10" t="s">
        <v>108</v>
      </c>
      <c r="D37" s="3" t="s">
        <v>124</v>
      </c>
      <c r="E37" s="10">
        <v>2018</v>
      </c>
      <c r="F37" s="3" t="s">
        <v>125</v>
      </c>
      <c r="G37" s="6" t="s">
        <v>126</v>
      </c>
      <c r="H37" s="8" t="b">
        <v>0</v>
      </c>
      <c r="I37" s="8" t="b">
        <v>0</v>
      </c>
      <c r="J37" s="7" t="b">
        <v>0</v>
      </c>
      <c r="K37" s="2"/>
      <c r="L37" s="8">
        <f t="shared" ref="L37:M37" si="31">10/1000</f>
        <v>0.01</v>
      </c>
      <c r="M37" s="8">
        <f t="shared" si="31"/>
        <v>0.01</v>
      </c>
      <c r="N37" s="2"/>
      <c r="O37" s="2"/>
      <c r="P37" s="2"/>
      <c r="Q37" s="2"/>
      <c r="R37" s="2"/>
      <c r="S37" s="2"/>
      <c r="T37" s="2"/>
      <c r="U37" s="2"/>
    </row>
    <row r="38" spans="1:21" ht="15.75" customHeight="1" x14ac:dyDescent="0.25">
      <c r="A38" s="3">
        <v>37</v>
      </c>
      <c r="B38" s="10" t="s">
        <v>77</v>
      </c>
      <c r="C38" s="10" t="s">
        <v>108</v>
      </c>
      <c r="D38" s="10" t="s">
        <v>127</v>
      </c>
      <c r="E38" s="10">
        <v>2017</v>
      </c>
      <c r="F38" s="3" t="s">
        <v>128</v>
      </c>
      <c r="G38" s="17" t="s">
        <v>129</v>
      </c>
      <c r="H38" s="8" t="b">
        <v>0</v>
      </c>
      <c r="I38" s="8" t="b">
        <v>0</v>
      </c>
      <c r="J38" s="8"/>
      <c r="K38" s="2"/>
      <c r="L38" s="8">
        <f t="shared" ref="L38:M38" si="32">10/1000</f>
        <v>0.01</v>
      </c>
      <c r="M38" s="8">
        <f t="shared" si="32"/>
        <v>0.01</v>
      </c>
      <c r="N38" s="2"/>
      <c r="O38" s="2"/>
      <c r="P38" s="2"/>
      <c r="Q38" s="2"/>
      <c r="R38" s="2"/>
      <c r="S38" s="2"/>
      <c r="T38" s="2"/>
      <c r="U38" s="2"/>
    </row>
    <row r="39" spans="1:21" ht="31.5" x14ac:dyDescent="0.2">
      <c r="A39" s="3">
        <v>38</v>
      </c>
      <c r="B39" s="18" t="s">
        <v>130</v>
      </c>
      <c r="C39" s="10" t="s">
        <v>131</v>
      </c>
      <c r="D39" s="10" t="s">
        <v>132</v>
      </c>
      <c r="E39" s="10">
        <v>2018</v>
      </c>
      <c r="F39" s="10" t="s">
        <v>133</v>
      </c>
      <c r="G39" s="19" t="s">
        <v>134</v>
      </c>
      <c r="H39" s="8" t="b">
        <v>0</v>
      </c>
      <c r="I39" s="8" t="b">
        <v>0</v>
      </c>
      <c r="J39" s="8"/>
      <c r="K39" s="2"/>
      <c r="L39" s="8">
        <f t="shared" ref="L39:L44" si="33">15/3800</f>
        <v>3.9473684210526317E-3</v>
      </c>
      <c r="M39" s="8">
        <f t="shared" ref="M39:M44" si="34">15/3400</f>
        <v>4.4117647058823529E-3</v>
      </c>
      <c r="N39" s="2"/>
      <c r="O39" s="2"/>
      <c r="P39" s="2"/>
      <c r="Q39" s="2"/>
      <c r="R39" s="2"/>
      <c r="S39" s="2"/>
      <c r="T39" s="2"/>
      <c r="U39" s="2"/>
    </row>
    <row r="40" spans="1:21" ht="31.5" x14ac:dyDescent="0.2">
      <c r="A40" s="3">
        <v>39</v>
      </c>
      <c r="B40" s="18" t="s">
        <v>130</v>
      </c>
      <c r="C40" s="18" t="s">
        <v>131</v>
      </c>
      <c r="D40" s="18" t="s">
        <v>135</v>
      </c>
      <c r="E40" s="18">
        <v>2018</v>
      </c>
      <c r="F40" s="18" t="s">
        <v>136</v>
      </c>
      <c r="G40" s="20" t="s">
        <v>137</v>
      </c>
      <c r="H40" s="8" t="b">
        <v>0</v>
      </c>
      <c r="I40" s="8" t="b">
        <v>0</v>
      </c>
      <c r="J40" s="8"/>
      <c r="K40" s="2"/>
      <c r="L40" s="8">
        <f t="shared" si="33"/>
        <v>3.9473684210526317E-3</v>
      </c>
      <c r="M40" s="8">
        <f t="shared" si="34"/>
        <v>4.4117647058823529E-3</v>
      </c>
      <c r="N40" s="2"/>
      <c r="O40" s="2"/>
      <c r="P40" s="2"/>
      <c r="Q40" s="2"/>
      <c r="R40" s="2"/>
      <c r="S40" s="2"/>
      <c r="T40" s="2"/>
      <c r="U40" s="2"/>
    </row>
    <row r="41" spans="1:21" ht="63" x14ac:dyDescent="0.2">
      <c r="A41" s="3">
        <v>40</v>
      </c>
      <c r="B41" s="18" t="s">
        <v>130</v>
      </c>
      <c r="C41" s="18" t="s">
        <v>131</v>
      </c>
      <c r="D41" s="18" t="s">
        <v>138</v>
      </c>
      <c r="E41" s="18">
        <v>2018</v>
      </c>
      <c r="F41" s="18" t="s">
        <v>139</v>
      </c>
      <c r="G41" s="20" t="s">
        <v>140</v>
      </c>
      <c r="H41" s="8" t="b">
        <v>0</v>
      </c>
      <c r="I41" s="8" t="b">
        <v>0</v>
      </c>
      <c r="J41" s="8"/>
      <c r="K41" s="2"/>
      <c r="L41" s="8">
        <f t="shared" si="33"/>
        <v>3.9473684210526317E-3</v>
      </c>
      <c r="M41" s="8">
        <f t="shared" si="34"/>
        <v>4.4117647058823529E-3</v>
      </c>
      <c r="N41" s="2"/>
      <c r="O41" s="2"/>
      <c r="P41" s="2"/>
      <c r="Q41" s="2"/>
      <c r="R41" s="2"/>
      <c r="S41" s="2"/>
      <c r="T41" s="2"/>
      <c r="U41" s="2"/>
    </row>
    <row r="42" spans="1:21" ht="31.5" x14ac:dyDescent="0.2">
      <c r="A42" s="3">
        <v>41</v>
      </c>
      <c r="B42" s="18" t="s">
        <v>130</v>
      </c>
      <c r="C42" s="18" t="s">
        <v>131</v>
      </c>
      <c r="D42" s="21" t="s">
        <v>141</v>
      </c>
      <c r="E42" s="18">
        <v>2018</v>
      </c>
      <c r="F42" s="18" t="s">
        <v>142</v>
      </c>
      <c r="G42" s="20" t="s">
        <v>143</v>
      </c>
      <c r="H42" s="8" t="b">
        <v>0</v>
      </c>
      <c r="I42" s="8" t="b">
        <v>0</v>
      </c>
      <c r="J42" s="8"/>
      <c r="K42" s="2"/>
      <c r="L42" s="8">
        <f t="shared" si="33"/>
        <v>3.9473684210526317E-3</v>
      </c>
      <c r="M42" s="8">
        <f t="shared" si="34"/>
        <v>4.4117647058823529E-3</v>
      </c>
      <c r="N42" s="2"/>
      <c r="O42" s="2"/>
      <c r="P42" s="2"/>
      <c r="Q42" s="2"/>
      <c r="R42" s="2"/>
      <c r="S42" s="2"/>
      <c r="T42" s="2"/>
      <c r="U42" s="2"/>
    </row>
    <row r="43" spans="1:21" ht="31.5" x14ac:dyDescent="0.2">
      <c r="A43" s="3">
        <v>42</v>
      </c>
      <c r="B43" s="18" t="s">
        <v>130</v>
      </c>
      <c r="C43" s="18" t="s">
        <v>131</v>
      </c>
      <c r="D43" s="18" t="s">
        <v>144</v>
      </c>
      <c r="E43" s="18">
        <v>2018</v>
      </c>
      <c r="F43" s="18" t="s">
        <v>145</v>
      </c>
      <c r="G43" s="20" t="s">
        <v>146</v>
      </c>
      <c r="H43" s="8" t="b">
        <v>0</v>
      </c>
      <c r="I43" s="8" t="b">
        <v>0</v>
      </c>
      <c r="J43" s="8"/>
      <c r="K43" s="2"/>
      <c r="L43" s="8">
        <f t="shared" si="33"/>
        <v>3.9473684210526317E-3</v>
      </c>
      <c r="M43" s="8">
        <f t="shared" si="34"/>
        <v>4.4117647058823529E-3</v>
      </c>
      <c r="N43" s="2"/>
      <c r="O43" s="2"/>
      <c r="P43" s="2"/>
      <c r="Q43" s="2"/>
      <c r="R43" s="2"/>
      <c r="S43" s="2"/>
      <c r="T43" s="2"/>
      <c r="U43" s="2"/>
    </row>
    <row r="44" spans="1:21" ht="31.5" x14ac:dyDescent="0.2">
      <c r="A44" s="3">
        <v>43</v>
      </c>
      <c r="B44" s="18" t="s">
        <v>130</v>
      </c>
      <c r="C44" s="18" t="s">
        <v>131</v>
      </c>
      <c r="D44" s="18" t="s">
        <v>147</v>
      </c>
      <c r="E44" s="18">
        <v>2018</v>
      </c>
      <c r="F44" s="18" t="s">
        <v>148</v>
      </c>
      <c r="G44" s="20" t="s">
        <v>149</v>
      </c>
      <c r="H44" s="8" t="b">
        <v>0</v>
      </c>
      <c r="I44" s="8" t="b">
        <v>0</v>
      </c>
      <c r="J44" s="8"/>
      <c r="K44" s="2"/>
      <c r="L44" s="8">
        <f t="shared" si="33"/>
        <v>3.9473684210526317E-3</v>
      </c>
      <c r="M44" s="8">
        <f t="shared" si="34"/>
        <v>4.4117647058823529E-3</v>
      </c>
      <c r="N44" s="2"/>
      <c r="O44" s="2"/>
      <c r="P44" s="2"/>
      <c r="Q44" s="2"/>
      <c r="R44" s="2"/>
      <c r="S44" s="2"/>
      <c r="T44" s="2"/>
      <c r="U44" s="2"/>
    </row>
    <row r="45" spans="1:21" ht="45" x14ac:dyDescent="0.2">
      <c r="A45" s="3">
        <v>44</v>
      </c>
      <c r="B45" s="18" t="s">
        <v>130</v>
      </c>
      <c r="C45" s="18" t="s">
        <v>131</v>
      </c>
      <c r="D45" s="18" t="s">
        <v>150</v>
      </c>
      <c r="E45" s="18">
        <v>2018</v>
      </c>
      <c r="F45" s="18" t="s">
        <v>151</v>
      </c>
      <c r="G45" s="20" t="s">
        <v>152</v>
      </c>
      <c r="H45" s="8" t="b">
        <v>0</v>
      </c>
      <c r="I45" s="8" t="b">
        <v>0</v>
      </c>
      <c r="J45" s="7" t="b">
        <v>1</v>
      </c>
      <c r="K45" s="9" t="s">
        <v>153</v>
      </c>
      <c r="L45" s="7">
        <v>0</v>
      </c>
      <c r="M45" s="7">
        <v>0</v>
      </c>
      <c r="N45" s="2"/>
      <c r="O45" s="2"/>
      <c r="P45" s="2"/>
      <c r="Q45" s="2"/>
      <c r="R45" s="2"/>
      <c r="S45" s="2"/>
      <c r="T45" s="2"/>
      <c r="U45" s="2"/>
    </row>
    <row r="46" spans="1:21" ht="31.5" x14ac:dyDescent="0.2">
      <c r="A46" s="3">
        <v>45</v>
      </c>
      <c r="B46" s="18" t="s">
        <v>130</v>
      </c>
      <c r="C46" s="18" t="s">
        <v>131</v>
      </c>
      <c r="D46" s="18" t="s">
        <v>154</v>
      </c>
      <c r="E46" s="18">
        <v>2018</v>
      </c>
      <c r="F46" s="18" t="s">
        <v>155</v>
      </c>
      <c r="G46" s="20" t="s">
        <v>156</v>
      </c>
      <c r="H46" s="8" t="b">
        <v>0</v>
      </c>
      <c r="I46" s="8" t="b">
        <v>0</v>
      </c>
      <c r="J46" s="8"/>
      <c r="K46" s="2"/>
      <c r="L46" s="8">
        <f>15/3800</f>
        <v>3.9473684210526317E-3</v>
      </c>
      <c r="M46" s="8">
        <f>15/3400</f>
        <v>4.4117647058823529E-3</v>
      </c>
      <c r="N46" s="2"/>
      <c r="O46" s="2"/>
      <c r="P46" s="2"/>
      <c r="Q46" s="2"/>
      <c r="R46" s="2"/>
      <c r="S46" s="2"/>
      <c r="T46" s="2"/>
      <c r="U46" s="2"/>
    </row>
    <row r="47" spans="1:21" ht="45" x14ac:dyDescent="0.2">
      <c r="A47" s="3">
        <v>46</v>
      </c>
      <c r="B47" s="18" t="s">
        <v>130</v>
      </c>
      <c r="C47" s="18" t="s">
        <v>131</v>
      </c>
      <c r="D47" s="18" t="s">
        <v>157</v>
      </c>
      <c r="E47" s="18">
        <v>2018</v>
      </c>
      <c r="F47" s="18" t="s">
        <v>158</v>
      </c>
      <c r="G47" s="20" t="s">
        <v>159</v>
      </c>
      <c r="H47" s="8" t="b">
        <v>0</v>
      </c>
      <c r="I47" s="8" t="b">
        <v>0</v>
      </c>
      <c r="J47" s="7" t="b">
        <v>1</v>
      </c>
      <c r="K47" s="9" t="s">
        <v>153</v>
      </c>
      <c r="L47" s="7">
        <v>0</v>
      </c>
      <c r="M47" s="7">
        <v>0</v>
      </c>
      <c r="N47" s="2"/>
      <c r="O47" s="2"/>
      <c r="P47" s="2"/>
      <c r="Q47" s="2"/>
      <c r="R47" s="2"/>
      <c r="S47" s="2"/>
      <c r="T47" s="2"/>
      <c r="U47" s="2"/>
    </row>
    <row r="48" spans="1:21" ht="31.5" x14ac:dyDescent="0.2">
      <c r="A48" s="3">
        <v>47</v>
      </c>
      <c r="B48" s="18" t="s">
        <v>130</v>
      </c>
      <c r="C48" s="18" t="s">
        <v>131</v>
      </c>
      <c r="D48" s="18" t="s">
        <v>160</v>
      </c>
      <c r="E48" s="18">
        <v>2018</v>
      </c>
      <c r="F48" s="18" t="s">
        <v>161</v>
      </c>
      <c r="G48" s="20" t="s">
        <v>162</v>
      </c>
      <c r="H48" s="8" t="b">
        <v>0</v>
      </c>
      <c r="I48" s="8" t="b">
        <v>0</v>
      </c>
      <c r="J48" s="8"/>
      <c r="K48" s="2"/>
      <c r="L48" s="8">
        <f t="shared" ref="L48:L59" si="35">15/3800</f>
        <v>3.9473684210526317E-3</v>
      </c>
      <c r="M48" s="8">
        <f t="shared" ref="M48:M52" si="36">15/3400</f>
        <v>4.4117647058823529E-3</v>
      </c>
      <c r="N48" s="2"/>
      <c r="O48" s="2"/>
      <c r="P48" s="2"/>
      <c r="Q48" s="2"/>
      <c r="R48" s="2"/>
      <c r="S48" s="2"/>
      <c r="T48" s="2"/>
      <c r="U48" s="2"/>
    </row>
    <row r="49" spans="1:21" ht="31.5" x14ac:dyDescent="0.2">
      <c r="A49" s="3">
        <v>48</v>
      </c>
      <c r="B49" s="18" t="s">
        <v>130</v>
      </c>
      <c r="C49" s="18" t="s">
        <v>131</v>
      </c>
      <c r="D49" s="18" t="s">
        <v>163</v>
      </c>
      <c r="E49" s="18">
        <v>2018</v>
      </c>
      <c r="F49" s="18" t="s">
        <v>164</v>
      </c>
      <c r="G49" s="20" t="s">
        <v>165</v>
      </c>
      <c r="H49" s="8" t="b">
        <v>0</v>
      </c>
      <c r="I49" s="8" t="b">
        <v>0</v>
      </c>
      <c r="J49" s="8"/>
      <c r="K49" s="2"/>
      <c r="L49" s="8">
        <f t="shared" si="35"/>
        <v>3.9473684210526317E-3</v>
      </c>
      <c r="M49" s="8">
        <f t="shared" si="36"/>
        <v>4.4117647058823529E-3</v>
      </c>
      <c r="N49" s="2"/>
      <c r="O49" s="2"/>
      <c r="P49" s="2"/>
      <c r="Q49" s="2"/>
      <c r="R49" s="2"/>
      <c r="S49" s="2"/>
      <c r="T49" s="2"/>
      <c r="U49" s="2"/>
    </row>
    <row r="50" spans="1:21" ht="31.5" x14ac:dyDescent="0.2">
      <c r="A50" s="3">
        <v>49</v>
      </c>
      <c r="B50" s="18" t="s">
        <v>130</v>
      </c>
      <c r="C50" s="18" t="s">
        <v>131</v>
      </c>
      <c r="D50" s="18" t="s">
        <v>166</v>
      </c>
      <c r="E50" s="18">
        <v>2018</v>
      </c>
      <c r="F50" s="18" t="s">
        <v>167</v>
      </c>
      <c r="G50" s="6" t="s">
        <v>168</v>
      </c>
      <c r="H50" s="8" t="b">
        <v>0</v>
      </c>
      <c r="I50" s="8" t="b">
        <v>0</v>
      </c>
      <c r="J50" s="8"/>
      <c r="K50" s="2"/>
      <c r="L50" s="8">
        <f t="shared" si="35"/>
        <v>3.9473684210526317E-3</v>
      </c>
      <c r="M50" s="8">
        <f t="shared" si="36"/>
        <v>4.4117647058823529E-3</v>
      </c>
      <c r="N50" s="2"/>
      <c r="O50" s="2"/>
      <c r="P50" s="2"/>
      <c r="Q50" s="2"/>
      <c r="R50" s="2"/>
      <c r="S50" s="2"/>
      <c r="T50" s="2"/>
      <c r="U50" s="2"/>
    </row>
    <row r="51" spans="1:21" ht="31.5" x14ac:dyDescent="0.2">
      <c r="A51" s="3">
        <v>50</v>
      </c>
      <c r="B51" s="18" t="s">
        <v>130</v>
      </c>
      <c r="C51" s="18" t="s">
        <v>131</v>
      </c>
      <c r="D51" s="18" t="s">
        <v>169</v>
      </c>
      <c r="E51" s="18">
        <v>2018</v>
      </c>
      <c r="F51" s="18" t="s">
        <v>170</v>
      </c>
      <c r="G51" s="6" t="s">
        <v>171</v>
      </c>
      <c r="H51" s="8" t="b">
        <v>0</v>
      </c>
      <c r="I51" s="8" t="b">
        <v>0</v>
      </c>
      <c r="J51" s="8"/>
      <c r="K51" s="2"/>
      <c r="L51" s="8">
        <f t="shared" si="35"/>
        <v>3.9473684210526317E-3</v>
      </c>
      <c r="M51" s="8">
        <f t="shared" si="36"/>
        <v>4.4117647058823529E-3</v>
      </c>
      <c r="N51" s="2"/>
      <c r="O51" s="2"/>
      <c r="P51" s="2"/>
      <c r="Q51" s="2"/>
      <c r="R51" s="2"/>
      <c r="S51" s="2"/>
      <c r="T51" s="2"/>
      <c r="U51" s="2"/>
    </row>
    <row r="52" spans="1:21" ht="31.5" x14ac:dyDescent="0.2">
      <c r="A52" s="3">
        <v>51</v>
      </c>
      <c r="B52" s="18" t="s">
        <v>130</v>
      </c>
      <c r="C52" s="18" t="s">
        <v>131</v>
      </c>
      <c r="D52" s="18" t="s">
        <v>172</v>
      </c>
      <c r="E52" s="18">
        <v>2018</v>
      </c>
      <c r="F52" s="18" t="s">
        <v>173</v>
      </c>
      <c r="G52" s="6" t="s">
        <v>174</v>
      </c>
      <c r="H52" s="8" t="b">
        <v>0</v>
      </c>
      <c r="I52" s="8" t="b">
        <v>0</v>
      </c>
      <c r="J52" s="8"/>
      <c r="K52" s="2"/>
      <c r="L52" s="8">
        <f t="shared" si="35"/>
        <v>3.9473684210526317E-3</v>
      </c>
      <c r="M52" s="8">
        <f t="shared" si="36"/>
        <v>4.4117647058823529E-3</v>
      </c>
      <c r="N52" s="2"/>
      <c r="O52" s="2"/>
      <c r="P52" s="2"/>
      <c r="Q52" s="2"/>
      <c r="R52" s="2"/>
      <c r="S52" s="2"/>
      <c r="T52" s="2"/>
      <c r="U52" s="2"/>
    </row>
    <row r="53" spans="1:21" ht="47.25" x14ac:dyDescent="0.2">
      <c r="A53" s="3">
        <v>52</v>
      </c>
      <c r="B53" s="18" t="s">
        <v>130</v>
      </c>
      <c r="C53" s="18" t="s">
        <v>131</v>
      </c>
      <c r="D53" s="18" t="s">
        <v>175</v>
      </c>
      <c r="E53" s="18">
        <v>2018</v>
      </c>
      <c r="F53" s="18" t="s">
        <v>176</v>
      </c>
      <c r="G53" s="6" t="s">
        <v>177</v>
      </c>
      <c r="H53" s="7" t="b">
        <v>1</v>
      </c>
      <c r="I53" s="7" t="b">
        <v>1</v>
      </c>
      <c r="J53" s="8"/>
      <c r="K53" s="2"/>
      <c r="L53" s="8">
        <f t="shared" si="35"/>
        <v>3.9473684210526317E-3</v>
      </c>
      <c r="M53" s="7">
        <v>0</v>
      </c>
      <c r="N53" s="2"/>
      <c r="O53" s="2"/>
      <c r="P53" s="2"/>
      <c r="Q53" s="2"/>
      <c r="R53" s="2"/>
      <c r="S53" s="2"/>
      <c r="T53" s="2"/>
      <c r="U53" s="2"/>
    </row>
    <row r="54" spans="1:21" ht="31.5" x14ac:dyDescent="0.2">
      <c r="A54" s="3">
        <v>53</v>
      </c>
      <c r="B54" s="18" t="s">
        <v>130</v>
      </c>
      <c r="C54" s="18" t="s">
        <v>131</v>
      </c>
      <c r="D54" s="18" t="s">
        <v>178</v>
      </c>
      <c r="E54" s="18">
        <v>2018</v>
      </c>
      <c r="F54" s="18" t="s">
        <v>179</v>
      </c>
      <c r="G54" s="6" t="s">
        <v>180</v>
      </c>
      <c r="H54" s="8" t="b">
        <v>0</v>
      </c>
      <c r="I54" s="8" t="b">
        <v>0</v>
      </c>
      <c r="J54" s="8"/>
      <c r="K54" s="2"/>
      <c r="L54" s="8">
        <f t="shared" si="35"/>
        <v>3.9473684210526317E-3</v>
      </c>
      <c r="M54" s="8">
        <f>15/3400</f>
        <v>4.4117647058823529E-3</v>
      </c>
      <c r="N54" s="2"/>
      <c r="O54" s="2"/>
      <c r="P54" s="2"/>
      <c r="Q54" s="2"/>
      <c r="R54" s="2"/>
      <c r="S54" s="2"/>
      <c r="T54" s="2"/>
      <c r="U54" s="2"/>
    </row>
    <row r="55" spans="1:21" ht="31.5" x14ac:dyDescent="0.2">
      <c r="A55" s="3">
        <v>54</v>
      </c>
      <c r="B55" s="18" t="s">
        <v>130</v>
      </c>
      <c r="C55" s="18" t="s">
        <v>131</v>
      </c>
      <c r="D55" s="18" t="s">
        <v>181</v>
      </c>
      <c r="E55" s="18">
        <v>2018</v>
      </c>
      <c r="F55" s="18" t="s">
        <v>182</v>
      </c>
      <c r="G55" s="6" t="s">
        <v>183</v>
      </c>
      <c r="H55" s="7" t="b">
        <v>1</v>
      </c>
      <c r="I55" s="7" t="b">
        <v>1</v>
      </c>
      <c r="J55" s="8"/>
      <c r="K55" s="2"/>
      <c r="L55" s="8">
        <f t="shared" si="35"/>
        <v>3.9473684210526317E-3</v>
      </c>
      <c r="M55" s="7">
        <v>0</v>
      </c>
      <c r="N55" s="2"/>
      <c r="O55" s="2"/>
      <c r="P55" s="2"/>
      <c r="Q55" s="2"/>
      <c r="R55" s="2"/>
      <c r="S55" s="2"/>
      <c r="T55" s="2"/>
      <c r="U55" s="2"/>
    </row>
    <row r="56" spans="1:21" ht="31.5" x14ac:dyDescent="0.2">
      <c r="A56" s="3">
        <v>55</v>
      </c>
      <c r="B56" s="18" t="s">
        <v>130</v>
      </c>
      <c r="C56" s="18" t="s">
        <v>131</v>
      </c>
      <c r="D56" s="18" t="s">
        <v>184</v>
      </c>
      <c r="E56" s="18">
        <v>2018</v>
      </c>
      <c r="F56" s="18" t="s">
        <v>185</v>
      </c>
      <c r="G56" s="6" t="s">
        <v>186</v>
      </c>
      <c r="H56" s="8" t="b">
        <v>0</v>
      </c>
      <c r="I56" s="8" t="b">
        <v>0</v>
      </c>
      <c r="J56" s="8"/>
      <c r="K56" s="2"/>
      <c r="L56" s="8">
        <f t="shared" si="35"/>
        <v>3.9473684210526317E-3</v>
      </c>
      <c r="M56" s="8">
        <f t="shared" ref="M56:M59" si="37">15/3400</f>
        <v>4.4117647058823529E-3</v>
      </c>
      <c r="N56" s="2"/>
      <c r="O56" s="2"/>
      <c r="P56" s="2"/>
      <c r="Q56" s="2"/>
      <c r="R56" s="2"/>
      <c r="S56" s="2"/>
      <c r="T56" s="2"/>
      <c r="U56" s="2"/>
    </row>
    <row r="57" spans="1:21" ht="31.5" x14ac:dyDescent="0.2">
      <c r="A57" s="3">
        <v>56</v>
      </c>
      <c r="B57" s="18" t="s">
        <v>130</v>
      </c>
      <c r="C57" s="18" t="s">
        <v>131</v>
      </c>
      <c r="D57" s="18" t="s">
        <v>187</v>
      </c>
      <c r="E57" s="18">
        <v>2018</v>
      </c>
      <c r="F57" s="18" t="s">
        <v>188</v>
      </c>
      <c r="G57" s="6" t="s">
        <v>189</v>
      </c>
      <c r="H57" s="8" t="b">
        <v>0</v>
      </c>
      <c r="I57" s="8" t="b">
        <v>0</v>
      </c>
      <c r="J57" s="8"/>
      <c r="K57" s="2"/>
      <c r="L57" s="8">
        <f t="shared" si="35"/>
        <v>3.9473684210526317E-3</v>
      </c>
      <c r="M57" s="8">
        <f t="shared" si="37"/>
        <v>4.4117647058823529E-3</v>
      </c>
      <c r="N57" s="2"/>
      <c r="O57" s="2"/>
      <c r="P57" s="2"/>
      <c r="Q57" s="2"/>
      <c r="R57" s="2"/>
      <c r="S57" s="2"/>
      <c r="T57" s="2"/>
      <c r="U57" s="2"/>
    </row>
    <row r="58" spans="1:21" ht="31.5" x14ac:dyDescent="0.2">
      <c r="A58" s="3">
        <v>57</v>
      </c>
      <c r="B58" s="18" t="s">
        <v>130</v>
      </c>
      <c r="C58" s="18" t="s">
        <v>131</v>
      </c>
      <c r="D58" s="18" t="s">
        <v>190</v>
      </c>
      <c r="E58" s="18">
        <v>2018</v>
      </c>
      <c r="F58" s="18" t="s">
        <v>191</v>
      </c>
      <c r="G58" s="6" t="s">
        <v>192</v>
      </c>
      <c r="H58" s="8" t="b">
        <v>0</v>
      </c>
      <c r="I58" s="8" t="b">
        <v>0</v>
      </c>
      <c r="J58" s="8"/>
      <c r="K58" s="2"/>
      <c r="L58" s="8">
        <f t="shared" si="35"/>
        <v>3.9473684210526317E-3</v>
      </c>
      <c r="M58" s="8">
        <f t="shared" si="37"/>
        <v>4.4117647058823529E-3</v>
      </c>
      <c r="N58" s="2"/>
      <c r="O58" s="2"/>
      <c r="P58" s="2"/>
      <c r="Q58" s="2"/>
      <c r="R58" s="2"/>
      <c r="S58" s="2"/>
      <c r="T58" s="2"/>
      <c r="U58" s="2"/>
    </row>
    <row r="59" spans="1:21" ht="47.25" x14ac:dyDescent="0.2">
      <c r="A59" s="3">
        <v>58</v>
      </c>
      <c r="B59" s="18" t="s">
        <v>130</v>
      </c>
      <c r="C59" s="18" t="s">
        <v>131</v>
      </c>
      <c r="D59" s="18" t="s">
        <v>193</v>
      </c>
      <c r="E59" s="18">
        <v>2018</v>
      </c>
      <c r="F59" s="22" t="s">
        <v>194</v>
      </c>
      <c r="G59" s="6" t="s">
        <v>195</v>
      </c>
      <c r="H59" s="8" t="b">
        <v>0</v>
      </c>
      <c r="I59" s="8" t="b">
        <v>0</v>
      </c>
      <c r="J59" s="8"/>
      <c r="K59" s="2"/>
      <c r="L59" s="8">
        <f t="shared" si="35"/>
        <v>3.9473684210526317E-3</v>
      </c>
      <c r="M59" s="8">
        <f t="shared" si="37"/>
        <v>4.4117647058823529E-3</v>
      </c>
      <c r="N59" s="2"/>
      <c r="O59" s="2"/>
      <c r="P59" s="2"/>
      <c r="Q59" s="2"/>
      <c r="R59" s="2"/>
      <c r="S59" s="2"/>
      <c r="T59" s="2"/>
      <c r="U59" s="2"/>
    </row>
    <row r="60" spans="1:21" ht="31.5" x14ac:dyDescent="0.2">
      <c r="A60" s="3">
        <v>59</v>
      </c>
      <c r="B60" s="18" t="s">
        <v>130</v>
      </c>
      <c r="C60" s="18" t="s">
        <v>196</v>
      </c>
      <c r="D60" s="23" t="s">
        <v>197</v>
      </c>
      <c r="E60" s="18">
        <v>2018</v>
      </c>
      <c r="F60" s="24" t="s">
        <v>198</v>
      </c>
      <c r="G60" s="25" t="s">
        <v>199</v>
      </c>
      <c r="H60" s="8" t="b">
        <v>0</v>
      </c>
      <c r="I60" s="8" t="b">
        <v>0</v>
      </c>
      <c r="J60" s="8"/>
      <c r="K60" s="2"/>
      <c r="L60" s="8">
        <f t="shared" ref="L60:L72" si="38">15/2600</f>
        <v>5.7692307692307696E-3</v>
      </c>
      <c r="M60" s="8">
        <f t="shared" ref="M60:M70" si="39">15/2400</f>
        <v>6.2500000000000003E-3</v>
      </c>
      <c r="N60" s="2"/>
      <c r="O60" s="2"/>
      <c r="P60" s="2"/>
      <c r="Q60" s="2"/>
      <c r="R60" s="2"/>
      <c r="S60" s="2"/>
      <c r="T60" s="2"/>
      <c r="U60" s="2"/>
    </row>
    <row r="61" spans="1:21" ht="31.5" x14ac:dyDescent="0.2">
      <c r="A61" s="3">
        <v>60</v>
      </c>
      <c r="B61" s="18" t="s">
        <v>130</v>
      </c>
      <c r="C61" s="18" t="s">
        <v>196</v>
      </c>
      <c r="D61" s="24" t="s">
        <v>200</v>
      </c>
      <c r="E61" s="18">
        <v>2018</v>
      </c>
      <c r="F61" s="18" t="s">
        <v>201</v>
      </c>
      <c r="G61" s="6" t="s">
        <v>202</v>
      </c>
      <c r="H61" s="8" t="b">
        <v>0</v>
      </c>
      <c r="I61" s="8" t="b">
        <v>0</v>
      </c>
      <c r="J61" s="8"/>
      <c r="K61" s="2"/>
      <c r="L61" s="8">
        <f t="shared" si="38"/>
        <v>5.7692307692307696E-3</v>
      </c>
      <c r="M61" s="8">
        <f t="shared" si="39"/>
        <v>6.2500000000000003E-3</v>
      </c>
      <c r="N61" s="2"/>
      <c r="O61" s="2"/>
      <c r="P61" s="2"/>
      <c r="Q61" s="2"/>
      <c r="R61" s="2"/>
      <c r="S61" s="2"/>
      <c r="T61" s="2"/>
      <c r="U61" s="2"/>
    </row>
    <row r="62" spans="1:21" ht="31.5" x14ac:dyDescent="0.2">
      <c r="A62" s="3">
        <v>61</v>
      </c>
      <c r="B62" s="18" t="s">
        <v>130</v>
      </c>
      <c r="C62" s="18" t="s">
        <v>196</v>
      </c>
      <c r="D62" s="24" t="s">
        <v>203</v>
      </c>
      <c r="E62" s="18">
        <v>2018</v>
      </c>
      <c r="F62" s="18" t="s">
        <v>204</v>
      </c>
      <c r="G62" s="6" t="s">
        <v>205</v>
      </c>
      <c r="H62" s="8" t="b">
        <v>0</v>
      </c>
      <c r="I62" s="8" t="b">
        <v>0</v>
      </c>
      <c r="J62" s="8"/>
      <c r="K62" s="2"/>
      <c r="L62" s="8">
        <f t="shared" si="38"/>
        <v>5.7692307692307696E-3</v>
      </c>
      <c r="M62" s="8">
        <f t="shared" si="39"/>
        <v>6.2500000000000003E-3</v>
      </c>
      <c r="N62" s="2"/>
      <c r="O62" s="2"/>
      <c r="P62" s="2"/>
      <c r="Q62" s="2"/>
      <c r="R62" s="2"/>
      <c r="S62" s="2"/>
      <c r="T62" s="2"/>
      <c r="U62" s="2"/>
    </row>
    <row r="63" spans="1:21" ht="47.25" x14ac:dyDescent="0.2">
      <c r="A63" s="3">
        <v>62</v>
      </c>
      <c r="B63" s="18" t="s">
        <v>130</v>
      </c>
      <c r="C63" s="18" t="s">
        <v>196</v>
      </c>
      <c r="D63" s="24" t="s">
        <v>206</v>
      </c>
      <c r="E63" s="18">
        <v>2018</v>
      </c>
      <c r="F63" s="18" t="s">
        <v>207</v>
      </c>
      <c r="G63" s="6" t="s">
        <v>208</v>
      </c>
      <c r="H63" s="8" t="b">
        <v>0</v>
      </c>
      <c r="I63" s="8" t="b">
        <v>0</v>
      </c>
      <c r="J63" s="8"/>
      <c r="K63" s="2"/>
      <c r="L63" s="8">
        <f t="shared" si="38"/>
        <v>5.7692307692307696E-3</v>
      </c>
      <c r="M63" s="8">
        <f t="shared" si="39"/>
        <v>6.2500000000000003E-3</v>
      </c>
      <c r="N63" s="2"/>
      <c r="O63" s="2"/>
      <c r="P63" s="2"/>
      <c r="Q63" s="2"/>
      <c r="R63" s="2"/>
      <c r="S63" s="2"/>
      <c r="T63" s="2"/>
      <c r="U63" s="2"/>
    </row>
    <row r="64" spans="1:21" ht="31.5" x14ac:dyDescent="0.2">
      <c r="A64" s="3">
        <v>63</v>
      </c>
      <c r="B64" s="18" t="s">
        <v>130</v>
      </c>
      <c r="C64" s="18" t="s">
        <v>196</v>
      </c>
      <c r="D64" s="24" t="s">
        <v>209</v>
      </c>
      <c r="E64" s="18">
        <v>2018</v>
      </c>
      <c r="F64" s="18" t="s">
        <v>210</v>
      </c>
      <c r="G64" s="6" t="s">
        <v>211</v>
      </c>
      <c r="H64" s="8" t="b">
        <v>0</v>
      </c>
      <c r="I64" s="8" t="b">
        <v>0</v>
      </c>
      <c r="J64" s="8"/>
      <c r="K64" s="2"/>
      <c r="L64" s="8">
        <f t="shared" si="38"/>
        <v>5.7692307692307696E-3</v>
      </c>
      <c r="M64" s="8">
        <f t="shared" si="39"/>
        <v>6.2500000000000003E-3</v>
      </c>
      <c r="N64" s="2"/>
      <c r="O64" s="2"/>
      <c r="P64" s="2"/>
      <c r="Q64" s="2"/>
      <c r="R64" s="2"/>
      <c r="S64" s="2"/>
      <c r="T64" s="2"/>
      <c r="U64" s="2"/>
    </row>
    <row r="65" spans="1:21" ht="47.25" x14ac:dyDescent="0.2">
      <c r="A65" s="3">
        <v>64</v>
      </c>
      <c r="B65" s="18" t="s">
        <v>130</v>
      </c>
      <c r="C65" s="18" t="s">
        <v>196</v>
      </c>
      <c r="D65" s="24" t="s">
        <v>212</v>
      </c>
      <c r="E65" s="18">
        <v>2018</v>
      </c>
      <c r="F65" s="18" t="s">
        <v>213</v>
      </c>
      <c r="G65" s="6" t="s">
        <v>214</v>
      </c>
      <c r="H65" s="8" t="b">
        <v>0</v>
      </c>
      <c r="I65" s="8" t="b">
        <v>0</v>
      </c>
      <c r="J65" s="8"/>
      <c r="K65" s="2"/>
      <c r="L65" s="8">
        <f t="shared" si="38"/>
        <v>5.7692307692307696E-3</v>
      </c>
      <c r="M65" s="8">
        <f t="shared" si="39"/>
        <v>6.2500000000000003E-3</v>
      </c>
      <c r="N65" s="2"/>
      <c r="O65" s="2"/>
      <c r="P65" s="2"/>
      <c r="Q65" s="2"/>
      <c r="R65" s="2"/>
      <c r="S65" s="2"/>
      <c r="T65" s="2"/>
      <c r="U65" s="2"/>
    </row>
    <row r="66" spans="1:21" ht="31.5" x14ac:dyDescent="0.2">
      <c r="A66" s="3">
        <v>65</v>
      </c>
      <c r="B66" s="18" t="s">
        <v>130</v>
      </c>
      <c r="C66" s="18" t="s">
        <v>196</v>
      </c>
      <c r="D66" s="18" t="s">
        <v>215</v>
      </c>
      <c r="E66" s="18">
        <v>2018</v>
      </c>
      <c r="F66" s="18" t="s">
        <v>216</v>
      </c>
      <c r="G66" s="6" t="s">
        <v>217</v>
      </c>
      <c r="H66" s="8" t="b">
        <v>0</v>
      </c>
      <c r="I66" s="8" t="b">
        <v>0</v>
      </c>
      <c r="J66" s="8"/>
      <c r="K66" s="2"/>
      <c r="L66" s="8">
        <f t="shared" si="38"/>
        <v>5.7692307692307696E-3</v>
      </c>
      <c r="M66" s="8">
        <f t="shared" si="39"/>
        <v>6.2500000000000003E-3</v>
      </c>
      <c r="N66" s="2"/>
      <c r="O66" s="2"/>
      <c r="P66" s="2"/>
      <c r="Q66" s="2"/>
      <c r="R66" s="2"/>
      <c r="S66" s="2"/>
      <c r="T66" s="2"/>
      <c r="U66" s="2"/>
    </row>
    <row r="67" spans="1:21" ht="31.5" x14ac:dyDescent="0.2">
      <c r="A67" s="3">
        <v>66</v>
      </c>
      <c r="B67" s="18" t="s">
        <v>130</v>
      </c>
      <c r="C67" s="18" t="s">
        <v>196</v>
      </c>
      <c r="D67" s="18" t="s">
        <v>218</v>
      </c>
      <c r="E67" s="18">
        <v>2018</v>
      </c>
      <c r="F67" s="18" t="s">
        <v>219</v>
      </c>
      <c r="G67" s="6" t="s">
        <v>220</v>
      </c>
      <c r="H67" s="8" t="b">
        <v>0</v>
      </c>
      <c r="I67" s="8" t="b">
        <v>0</v>
      </c>
      <c r="J67" s="8"/>
      <c r="K67" s="2"/>
      <c r="L67" s="8">
        <f t="shared" si="38"/>
        <v>5.7692307692307696E-3</v>
      </c>
      <c r="M67" s="8">
        <f t="shared" si="39"/>
        <v>6.2500000000000003E-3</v>
      </c>
      <c r="N67" s="2"/>
      <c r="O67" s="2"/>
      <c r="P67" s="2"/>
      <c r="Q67" s="2"/>
      <c r="R67" s="2"/>
      <c r="S67" s="2"/>
      <c r="T67" s="2"/>
      <c r="U67" s="2"/>
    </row>
    <row r="68" spans="1:21" ht="31.5" x14ac:dyDescent="0.2">
      <c r="A68" s="3">
        <v>67</v>
      </c>
      <c r="B68" s="18" t="s">
        <v>130</v>
      </c>
      <c r="C68" s="18" t="s">
        <v>196</v>
      </c>
      <c r="D68" s="18" t="s">
        <v>221</v>
      </c>
      <c r="E68" s="18">
        <v>2018</v>
      </c>
      <c r="F68" s="18" t="s">
        <v>222</v>
      </c>
      <c r="G68" s="6" t="s">
        <v>223</v>
      </c>
      <c r="H68" s="8" t="b">
        <v>0</v>
      </c>
      <c r="I68" s="8" t="b">
        <v>0</v>
      </c>
      <c r="J68" s="8"/>
      <c r="K68" s="2"/>
      <c r="L68" s="8">
        <f t="shared" si="38"/>
        <v>5.7692307692307696E-3</v>
      </c>
      <c r="M68" s="8">
        <f t="shared" si="39"/>
        <v>6.2500000000000003E-3</v>
      </c>
      <c r="N68" s="2"/>
      <c r="O68" s="2"/>
      <c r="P68" s="2"/>
      <c r="Q68" s="2"/>
      <c r="R68" s="2"/>
      <c r="S68" s="2"/>
      <c r="T68" s="2"/>
      <c r="U68" s="2"/>
    </row>
    <row r="69" spans="1:21" ht="31.5" x14ac:dyDescent="0.2">
      <c r="A69" s="3">
        <v>68</v>
      </c>
      <c r="B69" s="18" t="s">
        <v>130</v>
      </c>
      <c r="C69" s="18" t="s">
        <v>196</v>
      </c>
      <c r="D69" s="18" t="s">
        <v>224</v>
      </c>
      <c r="E69" s="18">
        <v>2018</v>
      </c>
      <c r="F69" s="18" t="s">
        <v>225</v>
      </c>
      <c r="G69" s="6" t="s">
        <v>226</v>
      </c>
      <c r="H69" s="8" t="b">
        <v>0</v>
      </c>
      <c r="I69" s="8" t="b">
        <v>0</v>
      </c>
      <c r="J69" s="8"/>
      <c r="K69" s="2"/>
      <c r="L69" s="8">
        <f t="shared" si="38"/>
        <v>5.7692307692307696E-3</v>
      </c>
      <c r="M69" s="8">
        <f t="shared" si="39"/>
        <v>6.2500000000000003E-3</v>
      </c>
      <c r="N69" s="2"/>
      <c r="O69" s="2"/>
      <c r="P69" s="2"/>
      <c r="Q69" s="2"/>
      <c r="R69" s="2"/>
      <c r="S69" s="2"/>
      <c r="T69" s="2"/>
      <c r="U69" s="2"/>
    </row>
    <row r="70" spans="1:21" ht="47.25" x14ac:dyDescent="0.2">
      <c r="A70" s="3">
        <v>69</v>
      </c>
      <c r="B70" s="18" t="s">
        <v>130</v>
      </c>
      <c r="C70" s="18" t="s">
        <v>196</v>
      </c>
      <c r="D70" s="18" t="s">
        <v>227</v>
      </c>
      <c r="E70" s="18">
        <v>2018</v>
      </c>
      <c r="F70" s="18" t="s">
        <v>228</v>
      </c>
      <c r="G70" s="6" t="s">
        <v>229</v>
      </c>
      <c r="H70" s="8" t="b">
        <v>0</v>
      </c>
      <c r="I70" s="8" t="b">
        <v>0</v>
      </c>
      <c r="J70" s="8"/>
      <c r="K70" s="2"/>
      <c r="L70" s="8">
        <f t="shared" si="38"/>
        <v>5.7692307692307696E-3</v>
      </c>
      <c r="M70" s="8">
        <f t="shared" si="39"/>
        <v>6.2500000000000003E-3</v>
      </c>
      <c r="N70" s="2"/>
      <c r="O70" s="2"/>
      <c r="P70" s="2"/>
      <c r="Q70" s="2"/>
      <c r="R70" s="2"/>
      <c r="S70" s="2"/>
      <c r="T70" s="2"/>
      <c r="U70" s="2"/>
    </row>
    <row r="71" spans="1:21" ht="47.25" x14ac:dyDescent="0.2">
      <c r="A71" s="3">
        <v>70</v>
      </c>
      <c r="B71" s="18" t="s">
        <v>130</v>
      </c>
      <c r="C71" s="18" t="s">
        <v>196</v>
      </c>
      <c r="D71" s="18" t="s">
        <v>230</v>
      </c>
      <c r="E71" s="18">
        <v>2018</v>
      </c>
      <c r="F71" s="18" t="s">
        <v>231</v>
      </c>
      <c r="G71" s="6" t="s">
        <v>232</v>
      </c>
      <c r="H71" s="7" t="b">
        <v>1</v>
      </c>
      <c r="I71" s="8" t="b">
        <v>0</v>
      </c>
      <c r="J71" s="8"/>
      <c r="K71" s="2"/>
      <c r="L71" s="8">
        <f t="shared" si="38"/>
        <v>5.7692307692307696E-3</v>
      </c>
      <c r="M71" s="7">
        <v>0</v>
      </c>
      <c r="N71" s="2"/>
      <c r="O71" s="2"/>
      <c r="P71" s="2"/>
      <c r="Q71" s="2"/>
      <c r="R71" s="2"/>
      <c r="S71" s="2"/>
      <c r="T71" s="2"/>
      <c r="U71" s="2"/>
    </row>
    <row r="72" spans="1:21" ht="38.25" x14ac:dyDescent="0.2">
      <c r="A72" s="3">
        <v>71</v>
      </c>
      <c r="B72" s="26" t="s">
        <v>130</v>
      </c>
      <c r="C72" s="26" t="s">
        <v>196</v>
      </c>
      <c r="D72" s="26" t="s">
        <v>230</v>
      </c>
      <c r="E72" s="26">
        <v>2018</v>
      </c>
      <c r="F72" s="22" t="s">
        <v>233</v>
      </c>
      <c r="G72" s="27" t="s">
        <v>234</v>
      </c>
      <c r="H72" s="28"/>
      <c r="I72" s="8" t="b">
        <v>0</v>
      </c>
      <c r="J72" s="8" t="b">
        <v>0</v>
      </c>
      <c r="K72" s="2"/>
      <c r="L72" s="8">
        <f t="shared" si="38"/>
        <v>5.7692307692307696E-3</v>
      </c>
      <c r="M72" s="8">
        <f>15/2400</f>
        <v>6.2500000000000003E-3</v>
      </c>
      <c r="N72" s="2"/>
      <c r="O72" s="2"/>
      <c r="P72" s="2"/>
      <c r="Q72" s="2"/>
      <c r="R72" s="2"/>
      <c r="S72" s="2"/>
      <c r="T72" s="2"/>
      <c r="U72" s="2"/>
    </row>
    <row r="73" spans="1:21" ht="31.5" x14ac:dyDescent="0.2">
      <c r="A73" s="3">
        <v>72</v>
      </c>
      <c r="B73" s="10" t="s">
        <v>153</v>
      </c>
      <c r="C73" s="10" t="s">
        <v>61</v>
      </c>
      <c r="D73" s="12" t="s">
        <v>235</v>
      </c>
      <c r="E73" s="10">
        <v>2018</v>
      </c>
      <c r="F73" s="10" t="s">
        <v>236</v>
      </c>
      <c r="G73" s="6" t="s">
        <v>237</v>
      </c>
      <c r="H73" s="8" t="b">
        <v>0</v>
      </c>
      <c r="I73" s="8" t="b">
        <v>0</v>
      </c>
      <c r="J73" s="8"/>
      <c r="K73" s="2"/>
      <c r="L73" s="8">
        <f t="shared" ref="L73:M73" si="40">10/3200</f>
        <v>3.1250000000000002E-3</v>
      </c>
      <c r="M73" s="8">
        <f t="shared" si="40"/>
        <v>3.1250000000000002E-3</v>
      </c>
      <c r="N73" s="2"/>
      <c r="O73" s="2"/>
      <c r="P73" s="2"/>
      <c r="Q73" s="2"/>
      <c r="R73" s="2"/>
      <c r="S73" s="2"/>
      <c r="T73" s="2"/>
      <c r="U73" s="2"/>
    </row>
    <row r="74" spans="1:21" ht="31.5" x14ac:dyDescent="0.2">
      <c r="A74" s="3">
        <v>73</v>
      </c>
      <c r="B74" s="10" t="s">
        <v>153</v>
      </c>
      <c r="C74" s="10" t="s">
        <v>61</v>
      </c>
      <c r="D74" s="12" t="s">
        <v>238</v>
      </c>
      <c r="E74" s="10">
        <v>2018</v>
      </c>
      <c r="F74" s="10" t="s">
        <v>239</v>
      </c>
      <c r="G74" s="6" t="s">
        <v>240</v>
      </c>
      <c r="H74" s="8" t="b">
        <v>0</v>
      </c>
      <c r="I74" s="8" t="b">
        <v>0</v>
      </c>
      <c r="J74" s="7" t="b">
        <v>0</v>
      </c>
      <c r="K74" s="2"/>
      <c r="L74" s="8">
        <f t="shared" ref="L74:M74" si="41">10/3200</f>
        <v>3.1250000000000002E-3</v>
      </c>
      <c r="M74" s="8">
        <f t="shared" si="41"/>
        <v>3.1250000000000002E-3</v>
      </c>
      <c r="N74" s="2"/>
      <c r="O74" s="2"/>
      <c r="P74" s="2"/>
      <c r="Q74" s="2"/>
      <c r="R74" s="2"/>
      <c r="S74" s="2"/>
      <c r="T74" s="2"/>
      <c r="U74" s="2"/>
    </row>
    <row r="75" spans="1:21" ht="45" x14ac:dyDescent="0.2">
      <c r="A75" s="3">
        <v>74</v>
      </c>
      <c r="B75" s="10" t="s">
        <v>153</v>
      </c>
      <c r="C75" s="10" t="s">
        <v>61</v>
      </c>
      <c r="D75" s="12" t="s">
        <v>241</v>
      </c>
      <c r="E75" s="10">
        <v>2018</v>
      </c>
      <c r="F75" s="10" t="s">
        <v>242</v>
      </c>
      <c r="G75" s="6" t="s">
        <v>243</v>
      </c>
      <c r="H75" s="8" t="b">
        <v>0</v>
      </c>
      <c r="I75" s="8" t="b">
        <v>0</v>
      </c>
      <c r="J75" s="7" t="b">
        <v>1</v>
      </c>
      <c r="K75" s="9" t="s">
        <v>153</v>
      </c>
      <c r="L75" s="8">
        <f t="shared" ref="L75:M75" si="42">10/3200</f>
        <v>3.1250000000000002E-3</v>
      </c>
      <c r="M75" s="8">
        <f t="shared" si="42"/>
        <v>3.1250000000000002E-3</v>
      </c>
      <c r="N75" s="9">
        <v>1</v>
      </c>
      <c r="O75" s="2"/>
      <c r="P75" s="2"/>
      <c r="Q75" s="2"/>
      <c r="R75" s="2"/>
      <c r="S75" s="2"/>
      <c r="T75" s="2"/>
      <c r="U75" s="2"/>
    </row>
    <row r="76" spans="1:21" ht="31.5" x14ac:dyDescent="0.2">
      <c r="A76" s="3">
        <v>75</v>
      </c>
      <c r="B76" s="10" t="s">
        <v>153</v>
      </c>
      <c r="C76" s="10" t="s">
        <v>61</v>
      </c>
      <c r="D76" s="12" t="s">
        <v>244</v>
      </c>
      <c r="E76" s="10">
        <v>2018</v>
      </c>
      <c r="F76" s="10" t="s">
        <v>245</v>
      </c>
      <c r="G76" s="6" t="s">
        <v>246</v>
      </c>
      <c r="H76" s="8" t="b">
        <v>0</v>
      </c>
      <c r="I76" s="8" t="b">
        <v>0</v>
      </c>
      <c r="J76" s="8"/>
      <c r="K76" s="2"/>
      <c r="L76" s="8">
        <f t="shared" ref="L76:M76" si="43">10/3200</f>
        <v>3.1250000000000002E-3</v>
      </c>
      <c r="M76" s="8">
        <f t="shared" si="43"/>
        <v>3.1250000000000002E-3</v>
      </c>
      <c r="N76" s="2"/>
      <c r="O76" s="2"/>
      <c r="P76" s="2"/>
      <c r="Q76" s="2"/>
      <c r="R76" s="2"/>
      <c r="S76" s="2"/>
      <c r="T76" s="2"/>
      <c r="U76" s="2"/>
    </row>
    <row r="77" spans="1:21" ht="45" x14ac:dyDescent="0.2">
      <c r="A77" s="3">
        <v>76</v>
      </c>
      <c r="B77" s="10" t="s">
        <v>153</v>
      </c>
      <c r="C77" s="10" t="s">
        <v>61</v>
      </c>
      <c r="D77" s="12" t="s">
        <v>247</v>
      </c>
      <c r="E77" s="10">
        <v>2018</v>
      </c>
      <c r="F77" s="10" t="s">
        <v>248</v>
      </c>
      <c r="G77" s="6" t="s">
        <v>249</v>
      </c>
      <c r="H77" s="8" t="b">
        <v>0</v>
      </c>
      <c r="I77" s="8" t="b">
        <v>0</v>
      </c>
      <c r="J77" s="7" t="b">
        <v>1</v>
      </c>
      <c r="K77" s="9" t="s">
        <v>153</v>
      </c>
      <c r="L77" s="8">
        <f t="shared" ref="L77:M77" si="44">10/3200</f>
        <v>3.1250000000000002E-3</v>
      </c>
      <c r="M77" s="8">
        <f t="shared" si="44"/>
        <v>3.1250000000000002E-3</v>
      </c>
      <c r="N77" s="9">
        <v>1</v>
      </c>
      <c r="O77" s="2"/>
      <c r="P77" s="2"/>
      <c r="Q77" s="2"/>
      <c r="R77" s="2"/>
      <c r="S77" s="2"/>
      <c r="T77" s="2"/>
      <c r="U77" s="2"/>
    </row>
    <row r="78" spans="1:21" ht="45" x14ac:dyDescent="0.2">
      <c r="A78" s="3">
        <v>77</v>
      </c>
      <c r="B78" s="10" t="s">
        <v>153</v>
      </c>
      <c r="C78" s="10" t="s">
        <v>61</v>
      </c>
      <c r="D78" s="12" t="s">
        <v>250</v>
      </c>
      <c r="E78" s="10">
        <v>2018</v>
      </c>
      <c r="F78" s="10" t="s">
        <v>251</v>
      </c>
      <c r="G78" s="6" t="s">
        <v>252</v>
      </c>
      <c r="H78" s="8" t="b">
        <v>0</v>
      </c>
      <c r="I78" s="8" t="b">
        <v>0</v>
      </c>
      <c r="J78" s="7" t="b">
        <v>1</v>
      </c>
      <c r="K78" s="9" t="s">
        <v>153</v>
      </c>
      <c r="L78" s="8">
        <f t="shared" ref="L78:M78" si="45">10/3200</f>
        <v>3.1250000000000002E-3</v>
      </c>
      <c r="M78" s="8">
        <f t="shared" si="45"/>
        <v>3.1250000000000002E-3</v>
      </c>
      <c r="N78" s="9">
        <v>1</v>
      </c>
      <c r="O78" s="2"/>
      <c r="P78" s="2"/>
      <c r="Q78" s="2"/>
      <c r="R78" s="2"/>
      <c r="S78" s="2"/>
      <c r="T78" s="2"/>
      <c r="U78" s="2"/>
    </row>
    <row r="79" spans="1:21" ht="45" x14ac:dyDescent="0.2">
      <c r="A79" s="3">
        <v>78</v>
      </c>
      <c r="B79" s="10" t="s">
        <v>153</v>
      </c>
      <c r="C79" s="10" t="s">
        <v>61</v>
      </c>
      <c r="D79" s="12" t="s">
        <v>253</v>
      </c>
      <c r="E79" s="10">
        <v>2018</v>
      </c>
      <c r="F79" s="10" t="s">
        <v>254</v>
      </c>
      <c r="G79" s="6" t="s">
        <v>255</v>
      </c>
      <c r="H79" s="8" t="b">
        <v>0</v>
      </c>
      <c r="I79" s="8" t="b">
        <v>0</v>
      </c>
      <c r="J79" s="7" t="b">
        <v>1</v>
      </c>
      <c r="K79" s="9" t="s">
        <v>153</v>
      </c>
      <c r="L79" s="8">
        <f t="shared" ref="L79:M79" si="46">10/3200</f>
        <v>3.1250000000000002E-3</v>
      </c>
      <c r="M79" s="8">
        <f t="shared" si="46"/>
        <v>3.1250000000000002E-3</v>
      </c>
      <c r="N79" s="9">
        <v>1</v>
      </c>
      <c r="O79" s="2"/>
      <c r="P79" s="2"/>
      <c r="Q79" s="2"/>
      <c r="R79" s="2"/>
      <c r="S79" s="2"/>
      <c r="T79" s="2"/>
      <c r="U79" s="2"/>
    </row>
    <row r="80" spans="1:21" ht="31.5" x14ac:dyDescent="0.2">
      <c r="A80" s="3">
        <v>79</v>
      </c>
      <c r="B80" s="10" t="s">
        <v>153</v>
      </c>
      <c r="C80" s="10" t="s">
        <v>61</v>
      </c>
      <c r="D80" s="12" t="s">
        <v>256</v>
      </c>
      <c r="E80" s="10">
        <v>2018</v>
      </c>
      <c r="F80" s="10" t="s">
        <v>257</v>
      </c>
      <c r="G80" s="6" t="s">
        <v>258</v>
      </c>
      <c r="H80" s="8" t="b">
        <v>0</v>
      </c>
      <c r="I80" s="8" t="b">
        <v>0</v>
      </c>
      <c r="J80" s="8"/>
      <c r="K80" s="2"/>
      <c r="L80" s="8">
        <f t="shared" ref="L80:M80" si="47">10/3200</f>
        <v>3.1250000000000002E-3</v>
      </c>
      <c r="M80" s="8">
        <f t="shared" si="47"/>
        <v>3.1250000000000002E-3</v>
      </c>
      <c r="N80" s="2"/>
      <c r="O80" s="2"/>
      <c r="P80" s="2"/>
      <c r="Q80" s="2"/>
      <c r="R80" s="2"/>
      <c r="S80" s="2"/>
      <c r="T80" s="2"/>
      <c r="U80" s="2"/>
    </row>
    <row r="81" spans="1:21" ht="31.5" x14ac:dyDescent="0.2">
      <c r="A81" s="3">
        <v>80</v>
      </c>
      <c r="B81" s="10" t="s">
        <v>153</v>
      </c>
      <c r="C81" s="10" t="s">
        <v>259</v>
      </c>
      <c r="D81" s="12" t="s">
        <v>260</v>
      </c>
      <c r="E81" s="10">
        <v>2018</v>
      </c>
      <c r="F81" s="10" t="s">
        <v>261</v>
      </c>
      <c r="G81" s="6" t="s">
        <v>262</v>
      </c>
      <c r="H81" s="8" t="b">
        <v>0</v>
      </c>
      <c r="I81" s="8" t="b">
        <v>0</v>
      </c>
      <c r="J81" s="7" t="b">
        <v>1</v>
      </c>
      <c r="K81" s="9" t="s">
        <v>263</v>
      </c>
      <c r="L81" s="7">
        <v>0</v>
      </c>
      <c r="M81" s="7">
        <v>0</v>
      </c>
      <c r="N81" s="2"/>
      <c r="O81" s="2"/>
      <c r="P81" s="2"/>
      <c r="Q81" s="2"/>
      <c r="R81" s="2"/>
      <c r="S81" s="2"/>
      <c r="T81" s="2"/>
      <c r="U81" s="2"/>
    </row>
    <row r="82" spans="1:21" ht="31.5" x14ac:dyDescent="0.2">
      <c r="A82" s="3">
        <v>81</v>
      </c>
      <c r="B82" s="10" t="s">
        <v>153</v>
      </c>
      <c r="C82" s="10" t="s">
        <v>259</v>
      </c>
      <c r="D82" s="12" t="s">
        <v>264</v>
      </c>
      <c r="E82" s="10">
        <v>2018</v>
      </c>
      <c r="F82" s="10" t="s">
        <v>265</v>
      </c>
      <c r="G82" s="6" t="s">
        <v>266</v>
      </c>
      <c r="H82" s="8" t="b">
        <v>0</v>
      </c>
      <c r="I82" s="7" t="b">
        <v>0</v>
      </c>
      <c r="J82" s="8"/>
      <c r="K82" s="2"/>
      <c r="L82" s="8">
        <f t="shared" ref="L82:M82" si="48">10/3200</f>
        <v>3.1250000000000002E-3</v>
      </c>
      <c r="M82" s="8">
        <f t="shared" si="48"/>
        <v>3.1250000000000002E-3</v>
      </c>
      <c r="N82" s="2"/>
      <c r="O82" s="2"/>
      <c r="P82" s="2"/>
      <c r="Q82" s="2"/>
      <c r="R82" s="2"/>
      <c r="S82" s="2"/>
      <c r="T82" s="2"/>
      <c r="U82" s="2"/>
    </row>
    <row r="83" spans="1:21" ht="31.5" x14ac:dyDescent="0.2">
      <c r="A83" s="3">
        <v>82</v>
      </c>
      <c r="B83" s="10" t="s">
        <v>153</v>
      </c>
      <c r="C83" s="10" t="s">
        <v>259</v>
      </c>
      <c r="D83" s="12" t="s">
        <v>267</v>
      </c>
      <c r="E83" s="10">
        <v>2018</v>
      </c>
      <c r="F83" s="10" t="s">
        <v>268</v>
      </c>
      <c r="G83" s="6" t="s">
        <v>269</v>
      </c>
      <c r="H83" s="8" t="b">
        <v>0</v>
      </c>
      <c r="I83" s="8" t="b">
        <v>0</v>
      </c>
      <c r="J83" s="8"/>
      <c r="K83" s="2"/>
      <c r="L83" s="8">
        <f t="shared" ref="L83:M83" si="49">10/3200</f>
        <v>3.1250000000000002E-3</v>
      </c>
      <c r="M83" s="8">
        <f t="shared" si="49"/>
        <v>3.1250000000000002E-3</v>
      </c>
      <c r="N83" s="2"/>
      <c r="O83" s="2"/>
      <c r="P83" s="2"/>
      <c r="Q83" s="2"/>
      <c r="R83" s="2"/>
      <c r="S83" s="2"/>
      <c r="T83" s="2"/>
      <c r="U83" s="2"/>
    </row>
    <row r="84" spans="1:21" ht="31.5" x14ac:dyDescent="0.2">
      <c r="A84" s="3">
        <v>83</v>
      </c>
      <c r="B84" s="10" t="s">
        <v>153</v>
      </c>
      <c r="C84" s="10" t="s">
        <v>259</v>
      </c>
      <c r="D84" s="12" t="s">
        <v>270</v>
      </c>
      <c r="E84" s="10">
        <v>2018</v>
      </c>
      <c r="F84" s="10" t="s">
        <v>271</v>
      </c>
      <c r="G84" s="6" t="s">
        <v>272</v>
      </c>
      <c r="H84" s="8" t="b">
        <v>0</v>
      </c>
      <c r="I84" s="8" t="b">
        <v>0</v>
      </c>
      <c r="J84" s="8"/>
      <c r="K84" s="2"/>
      <c r="L84" s="8">
        <f t="shared" ref="L84:M84" si="50">10/3200</f>
        <v>3.1250000000000002E-3</v>
      </c>
      <c r="M84" s="8">
        <f t="shared" si="50"/>
        <v>3.1250000000000002E-3</v>
      </c>
      <c r="N84" s="2"/>
      <c r="O84" s="2"/>
      <c r="P84" s="2"/>
      <c r="Q84" s="2"/>
      <c r="R84" s="2"/>
      <c r="S84" s="2"/>
      <c r="T84" s="2"/>
      <c r="U84" s="2"/>
    </row>
    <row r="85" spans="1:21" ht="31.5" x14ac:dyDescent="0.2">
      <c r="A85" s="3">
        <v>84</v>
      </c>
      <c r="B85" s="10" t="s">
        <v>153</v>
      </c>
      <c r="C85" s="10" t="s">
        <v>259</v>
      </c>
      <c r="D85" s="12" t="s">
        <v>273</v>
      </c>
      <c r="E85" s="10">
        <v>2018</v>
      </c>
      <c r="F85" s="10" t="s">
        <v>274</v>
      </c>
      <c r="G85" s="6" t="s">
        <v>275</v>
      </c>
      <c r="H85" s="8" t="b">
        <v>0</v>
      </c>
      <c r="I85" s="8" t="b">
        <v>0</v>
      </c>
      <c r="J85" s="7" t="b">
        <v>1</v>
      </c>
      <c r="K85" s="9" t="s">
        <v>263</v>
      </c>
      <c r="L85" s="7">
        <v>0</v>
      </c>
      <c r="M85" s="7">
        <v>0</v>
      </c>
      <c r="N85" s="2"/>
      <c r="O85" s="2"/>
      <c r="P85" s="2"/>
      <c r="Q85" s="2"/>
      <c r="R85" s="2"/>
      <c r="S85" s="2"/>
      <c r="T85" s="2"/>
      <c r="U85" s="2"/>
    </row>
    <row r="86" spans="1:21" ht="31.5" x14ac:dyDescent="0.2">
      <c r="A86" s="3">
        <v>85</v>
      </c>
      <c r="B86" s="10" t="s">
        <v>153</v>
      </c>
      <c r="C86" s="10" t="s">
        <v>259</v>
      </c>
      <c r="D86" s="16" t="s">
        <v>276</v>
      </c>
      <c r="E86" s="10">
        <v>2018</v>
      </c>
      <c r="F86" s="10" t="s">
        <v>277</v>
      </c>
      <c r="G86" s="6" t="s">
        <v>278</v>
      </c>
      <c r="H86" s="8" t="b">
        <v>0</v>
      </c>
      <c r="I86" s="8" t="b">
        <v>0</v>
      </c>
      <c r="J86" s="7" t="b">
        <v>1</v>
      </c>
      <c r="K86" s="9" t="s">
        <v>279</v>
      </c>
      <c r="L86" s="7">
        <v>0</v>
      </c>
      <c r="M86" s="7">
        <v>0</v>
      </c>
      <c r="N86" s="2"/>
      <c r="O86" s="2"/>
      <c r="P86" s="2"/>
      <c r="Q86" s="2"/>
      <c r="R86" s="2"/>
      <c r="S86" s="2"/>
      <c r="T86" s="2"/>
      <c r="U86" s="2"/>
    </row>
    <row r="87" spans="1:21" ht="31.5" x14ac:dyDescent="0.2">
      <c r="A87" s="3">
        <v>86</v>
      </c>
      <c r="B87" s="10" t="s">
        <v>153</v>
      </c>
      <c r="C87" s="10" t="s">
        <v>259</v>
      </c>
      <c r="D87" s="12" t="s">
        <v>280</v>
      </c>
      <c r="E87" s="10">
        <v>2018</v>
      </c>
      <c r="F87" s="10" t="s">
        <v>281</v>
      </c>
      <c r="G87" s="6" t="s">
        <v>282</v>
      </c>
      <c r="H87" s="8" t="b">
        <v>0</v>
      </c>
      <c r="I87" s="8" t="b">
        <v>0</v>
      </c>
      <c r="J87" s="8"/>
      <c r="K87" s="2"/>
      <c r="L87" s="8">
        <f t="shared" ref="L87:M87" si="51">10/3200</f>
        <v>3.1250000000000002E-3</v>
      </c>
      <c r="M87" s="8">
        <f t="shared" si="51"/>
        <v>3.1250000000000002E-3</v>
      </c>
      <c r="N87" s="2"/>
      <c r="O87" s="2"/>
      <c r="P87" s="2"/>
      <c r="Q87" s="2"/>
      <c r="R87" s="2"/>
      <c r="S87" s="2"/>
      <c r="T87" s="2"/>
      <c r="U87" s="2"/>
    </row>
    <row r="88" spans="1:21" ht="31.5" x14ac:dyDescent="0.2">
      <c r="A88" s="3">
        <v>87</v>
      </c>
      <c r="B88" s="10" t="s">
        <v>153</v>
      </c>
      <c r="C88" s="10" t="s">
        <v>259</v>
      </c>
      <c r="D88" s="12" t="s">
        <v>283</v>
      </c>
      <c r="E88" s="10">
        <v>2018</v>
      </c>
      <c r="F88" s="10" t="s">
        <v>284</v>
      </c>
      <c r="G88" s="6" t="s">
        <v>285</v>
      </c>
      <c r="H88" s="8" t="b">
        <v>0</v>
      </c>
      <c r="I88" s="8" t="b">
        <v>0</v>
      </c>
      <c r="J88" s="7" t="b">
        <v>0</v>
      </c>
      <c r="K88" s="2"/>
      <c r="L88" s="8">
        <f t="shared" ref="L88:M88" si="52">10/3200</f>
        <v>3.1250000000000002E-3</v>
      </c>
      <c r="M88" s="8">
        <f t="shared" si="52"/>
        <v>3.1250000000000002E-3</v>
      </c>
      <c r="N88" s="2"/>
      <c r="O88" s="2"/>
      <c r="P88" s="2"/>
      <c r="Q88" s="2"/>
      <c r="R88" s="2"/>
      <c r="S88" s="2"/>
      <c r="T88" s="2"/>
      <c r="U88" s="2"/>
    </row>
    <row r="89" spans="1:21" ht="31.5" x14ac:dyDescent="0.2">
      <c r="A89" s="3">
        <v>88</v>
      </c>
      <c r="B89" s="10" t="s">
        <v>153</v>
      </c>
      <c r="C89" s="10" t="s">
        <v>259</v>
      </c>
      <c r="D89" s="16" t="s">
        <v>286</v>
      </c>
      <c r="E89" s="10">
        <v>2018</v>
      </c>
      <c r="F89" s="10" t="s">
        <v>287</v>
      </c>
      <c r="G89" s="6" t="s">
        <v>288</v>
      </c>
      <c r="H89" s="8" t="b">
        <v>0</v>
      </c>
      <c r="I89" s="8" t="b">
        <v>0</v>
      </c>
      <c r="J89" s="8"/>
      <c r="K89" s="2"/>
      <c r="L89" s="8">
        <f t="shared" ref="L89:M89" si="53">10/3200</f>
        <v>3.1250000000000002E-3</v>
      </c>
      <c r="M89" s="8">
        <f t="shared" si="53"/>
        <v>3.1250000000000002E-3</v>
      </c>
      <c r="N89" s="2"/>
      <c r="O89" s="2"/>
      <c r="P89" s="2"/>
      <c r="Q89" s="2"/>
      <c r="R89" s="2"/>
      <c r="S89" s="2"/>
      <c r="T89" s="2"/>
      <c r="U89" s="2"/>
    </row>
    <row r="90" spans="1:21" ht="31.5" x14ac:dyDescent="0.2">
      <c r="A90" s="3">
        <v>89</v>
      </c>
      <c r="B90" s="10" t="s">
        <v>153</v>
      </c>
      <c r="C90" s="10" t="s">
        <v>259</v>
      </c>
      <c r="D90" s="12" t="s">
        <v>289</v>
      </c>
      <c r="E90" s="10">
        <v>2018</v>
      </c>
      <c r="F90" s="10" t="s">
        <v>290</v>
      </c>
      <c r="G90" s="6" t="s">
        <v>291</v>
      </c>
      <c r="H90" s="8" t="b">
        <v>0</v>
      </c>
      <c r="I90" s="8" t="b">
        <v>0</v>
      </c>
      <c r="J90" s="7" t="b">
        <v>0</v>
      </c>
      <c r="K90" s="2"/>
      <c r="L90" s="8">
        <f t="shared" ref="L90:M90" si="54">10/3200</f>
        <v>3.1250000000000002E-3</v>
      </c>
      <c r="M90" s="8">
        <f t="shared" si="54"/>
        <v>3.1250000000000002E-3</v>
      </c>
      <c r="N90" s="2"/>
      <c r="O90" s="2"/>
      <c r="P90" s="2"/>
      <c r="Q90" s="2"/>
      <c r="R90" s="2"/>
      <c r="S90" s="2"/>
      <c r="T90" s="2"/>
      <c r="U90" s="2"/>
    </row>
    <row r="91" spans="1:21" ht="31.5" x14ac:dyDescent="0.2">
      <c r="A91" s="3">
        <v>90</v>
      </c>
      <c r="B91" s="10" t="s">
        <v>153</v>
      </c>
      <c r="C91" s="10" t="s">
        <v>259</v>
      </c>
      <c r="D91" s="12" t="s">
        <v>292</v>
      </c>
      <c r="E91" s="10">
        <v>2018</v>
      </c>
      <c r="F91" s="10" t="s">
        <v>293</v>
      </c>
      <c r="G91" s="6" t="s">
        <v>294</v>
      </c>
      <c r="H91" s="8" t="b">
        <v>0</v>
      </c>
      <c r="I91" s="8" t="b">
        <v>0</v>
      </c>
      <c r="J91" s="8"/>
      <c r="K91" s="2"/>
      <c r="L91" s="8">
        <f t="shared" ref="L91:M91" si="55">10/3200</f>
        <v>3.1250000000000002E-3</v>
      </c>
      <c r="M91" s="8">
        <f t="shared" si="55"/>
        <v>3.1250000000000002E-3</v>
      </c>
      <c r="N91" s="2"/>
      <c r="O91" s="2"/>
      <c r="P91" s="2"/>
      <c r="Q91" s="2"/>
      <c r="R91" s="2"/>
      <c r="S91" s="2"/>
      <c r="T91" s="2"/>
      <c r="U91" s="2"/>
    </row>
    <row r="92" spans="1:21" ht="31.5" x14ac:dyDescent="0.2">
      <c r="A92" s="3">
        <v>91</v>
      </c>
      <c r="B92" s="10" t="s">
        <v>153</v>
      </c>
      <c r="C92" s="10" t="s">
        <v>295</v>
      </c>
      <c r="D92" s="12" t="s">
        <v>296</v>
      </c>
      <c r="E92" s="10">
        <v>2018</v>
      </c>
      <c r="F92" s="10" t="s">
        <v>297</v>
      </c>
      <c r="G92" s="6" t="s">
        <v>298</v>
      </c>
      <c r="H92" s="7" t="b">
        <v>1</v>
      </c>
      <c r="I92" s="8" t="b">
        <v>0</v>
      </c>
      <c r="J92" s="8"/>
      <c r="K92" s="2"/>
      <c r="L92" s="8">
        <f t="shared" ref="L92:M92" si="56">10/2400</f>
        <v>4.1666666666666666E-3</v>
      </c>
      <c r="M92" s="8">
        <f t="shared" si="56"/>
        <v>4.1666666666666666E-3</v>
      </c>
      <c r="N92" s="2"/>
      <c r="O92" s="2"/>
      <c r="P92" s="2"/>
      <c r="Q92" s="2"/>
      <c r="R92" s="2"/>
      <c r="S92" s="2"/>
      <c r="T92" s="2"/>
      <c r="U92" s="2"/>
    </row>
    <row r="93" spans="1:21" ht="31.5" x14ac:dyDescent="0.2">
      <c r="A93" s="3">
        <v>92</v>
      </c>
      <c r="B93" s="10" t="s">
        <v>153</v>
      </c>
      <c r="C93" s="10" t="s">
        <v>295</v>
      </c>
      <c r="D93" s="12" t="s">
        <v>299</v>
      </c>
      <c r="E93" s="10">
        <v>2018</v>
      </c>
      <c r="F93" s="10" t="s">
        <v>300</v>
      </c>
      <c r="G93" s="6" t="s">
        <v>301</v>
      </c>
      <c r="H93" s="8" t="b">
        <v>0</v>
      </c>
      <c r="I93" s="8" t="b">
        <v>0</v>
      </c>
      <c r="J93" s="8"/>
      <c r="K93" s="2"/>
      <c r="L93" s="8">
        <f t="shared" ref="L93:M93" si="57">10/2400</f>
        <v>4.1666666666666666E-3</v>
      </c>
      <c r="M93" s="8">
        <f t="shared" si="57"/>
        <v>4.1666666666666666E-3</v>
      </c>
      <c r="N93" s="2"/>
      <c r="O93" s="2"/>
      <c r="P93" s="2"/>
      <c r="Q93" s="2"/>
      <c r="R93" s="2"/>
      <c r="S93" s="2"/>
      <c r="T93" s="2"/>
      <c r="U93" s="2"/>
    </row>
    <row r="94" spans="1:21" ht="31.5" x14ac:dyDescent="0.2">
      <c r="A94" s="3">
        <v>93</v>
      </c>
      <c r="B94" s="10" t="s">
        <v>153</v>
      </c>
      <c r="C94" s="10" t="s">
        <v>295</v>
      </c>
      <c r="D94" s="12" t="s">
        <v>302</v>
      </c>
      <c r="E94" s="10">
        <v>2018</v>
      </c>
      <c r="F94" s="10" t="s">
        <v>303</v>
      </c>
      <c r="G94" s="6" t="s">
        <v>304</v>
      </c>
      <c r="H94" s="8" t="b">
        <v>0</v>
      </c>
      <c r="I94" s="8" t="b">
        <v>0</v>
      </c>
      <c r="J94" s="8"/>
      <c r="K94" s="2"/>
      <c r="L94" s="8">
        <f t="shared" ref="L94:M94" si="58">10/2400</f>
        <v>4.1666666666666666E-3</v>
      </c>
      <c r="M94" s="8">
        <f t="shared" si="58"/>
        <v>4.1666666666666666E-3</v>
      </c>
      <c r="N94" s="2"/>
      <c r="O94" s="2"/>
      <c r="P94" s="2"/>
      <c r="Q94" s="2"/>
      <c r="R94" s="2"/>
      <c r="S94" s="2"/>
      <c r="T94" s="2"/>
      <c r="U94" s="2"/>
    </row>
    <row r="95" spans="1:21" ht="31.5" x14ac:dyDescent="0.2">
      <c r="A95" s="3">
        <v>94</v>
      </c>
      <c r="B95" s="10" t="s">
        <v>153</v>
      </c>
      <c r="C95" s="10" t="s">
        <v>295</v>
      </c>
      <c r="D95" s="12" t="s">
        <v>305</v>
      </c>
      <c r="E95" s="10">
        <v>2018</v>
      </c>
      <c r="F95" s="10" t="s">
        <v>306</v>
      </c>
      <c r="G95" s="6" t="s">
        <v>307</v>
      </c>
      <c r="H95" s="8" t="b">
        <v>0</v>
      </c>
      <c r="I95" s="8" t="b">
        <v>0</v>
      </c>
      <c r="J95" s="8"/>
      <c r="K95" s="2"/>
      <c r="L95" s="8">
        <f t="shared" ref="L95:M95" si="59">10/2400</f>
        <v>4.1666666666666666E-3</v>
      </c>
      <c r="M95" s="8">
        <f t="shared" si="59"/>
        <v>4.1666666666666666E-3</v>
      </c>
      <c r="N95" s="2"/>
      <c r="O95" s="2"/>
      <c r="P95" s="2"/>
      <c r="Q95" s="2"/>
      <c r="R95" s="2"/>
      <c r="S95" s="2"/>
      <c r="T95" s="2"/>
      <c r="U95" s="2"/>
    </row>
    <row r="96" spans="1:21" ht="45" x14ac:dyDescent="0.2">
      <c r="A96" s="3">
        <v>95</v>
      </c>
      <c r="B96" s="10" t="s">
        <v>153</v>
      </c>
      <c r="C96" s="10" t="s">
        <v>295</v>
      </c>
      <c r="D96" s="12" t="s">
        <v>308</v>
      </c>
      <c r="E96" s="10">
        <v>2018</v>
      </c>
      <c r="F96" s="10" t="s">
        <v>309</v>
      </c>
      <c r="G96" s="6" t="s">
        <v>310</v>
      </c>
      <c r="H96" s="8" t="b">
        <v>0</v>
      </c>
      <c r="I96" s="8" t="b">
        <v>0</v>
      </c>
      <c r="J96" s="7" t="b">
        <v>1</v>
      </c>
      <c r="K96" s="9" t="s">
        <v>153</v>
      </c>
      <c r="L96" s="8">
        <f t="shared" ref="L96:M96" si="60">10/2400</f>
        <v>4.1666666666666666E-3</v>
      </c>
      <c r="M96" s="8">
        <f t="shared" si="60"/>
        <v>4.1666666666666666E-3</v>
      </c>
      <c r="N96" s="9">
        <v>1</v>
      </c>
      <c r="O96" s="2"/>
      <c r="P96" s="2"/>
      <c r="Q96" s="2"/>
      <c r="R96" s="2"/>
      <c r="S96" s="2"/>
      <c r="T96" s="2"/>
      <c r="U96" s="2"/>
    </row>
    <row r="97" spans="1:21" ht="31.5" x14ac:dyDescent="0.2">
      <c r="A97" s="3">
        <v>96</v>
      </c>
      <c r="B97" s="10" t="s">
        <v>153</v>
      </c>
      <c r="C97" s="10" t="s">
        <v>295</v>
      </c>
      <c r="D97" s="12" t="s">
        <v>311</v>
      </c>
      <c r="E97" s="10">
        <v>2018</v>
      </c>
      <c r="F97" s="10" t="s">
        <v>312</v>
      </c>
      <c r="G97" s="6" t="s">
        <v>313</v>
      </c>
      <c r="H97" s="8" t="b">
        <v>0</v>
      </c>
      <c r="I97" s="8" t="b">
        <v>0</v>
      </c>
      <c r="J97" s="8"/>
      <c r="K97" s="2"/>
      <c r="L97" s="8">
        <f t="shared" ref="L97:M97" si="61">10/2400</f>
        <v>4.1666666666666666E-3</v>
      </c>
      <c r="M97" s="8">
        <f t="shared" si="61"/>
        <v>4.1666666666666666E-3</v>
      </c>
      <c r="N97" s="2"/>
      <c r="O97" s="2"/>
      <c r="P97" s="2"/>
      <c r="Q97" s="2"/>
      <c r="R97" s="2"/>
      <c r="S97" s="2"/>
      <c r="T97" s="2"/>
      <c r="U97" s="2"/>
    </row>
    <row r="98" spans="1:21" ht="60" x14ac:dyDescent="0.2">
      <c r="A98" s="3">
        <v>97</v>
      </c>
      <c r="B98" s="10" t="s">
        <v>153</v>
      </c>
      <c r="C98" s="10" t="s">
        <v>314</v>
      </c>
      <c r="D98" s="12" t="s">
        <v>109</v>
      </c>
      <c r="E98" s="10">
        <v>2018</v>
      </c>
      <c r="F98" s="10" t="s">
        <v>315</v>
      </c>
      <c r="G98" s="6" t="s">
        <v>316</v>
      </c>
      <c r="H98" s="7" t="b">
        <v>0</v>
      </c>
      <c r="I98" s="8" t="b">
        <v>0</v>
      </c>
      <c r="J98" s="7" t="b">
        <v>1</v>
      </c>
      <c r="K98" s="9" t="s">
        <v>111</v>
      </c>
      <c r="L98" s="7">
        <v>0</v>
      </c>
      <c r="M98" s="7">
        <v>0</v>
      </c>
      <c r="N98" s="2"/>
      <c r="O98" s="2"/>
      <c r="P98" s="2"/>
      <c r="Q98" s="2"/>
      <c r="R98" s="2"/>
      <c r="S98" s="2"/>
      <c r="T98" s="2"/>
      <c r="U98" s="2"/>
    </row>
    <row r="99" spans="1:21" ht="45" x14ac:dyDescent="0.2">
      <c r="A99" s="3">
        <v>98</v>
      </c>
      <c r="B99" s="10" t="s">
        <v>153</v>
      </c>
      <c r="C99" s="10" t="s">
        <v>314</v>
      </c>
      <c r="D99" s="12" t="s">
        <v>317</v>
      </c>
      <c r="E99" s="10">
        <v>2018</v>
      </c>
      <c r="F99" s="10" t="s">
        <v>318</v>
      </c>
      <c r="G99" s="6" t="s">
        <v>319</v>
      </c>
      <c r="H99" s="8" t="b">
        <v>0</v>
      </c>
      <c r="I99" s="8" t="b">
        <v>0</v>
      </c>
      <c r="J99" s="7" t="b">
        <v>1</v>
      </c>
      <c r="K99" s="9" t="s">
        <v>153</v>
      </c>
      <c r="L99" s="8">
        <f t="shared" ref="L99:M99" si="62">10/2800</f>
        <v>3.5714285714285713E-3</v>
      </c>
      <c r="M99" s="8">
        <f t="shared" si="62"/>
        <v>3.5714285714285713E-3</v>
      </c>
      <c r="N99" s="9">
        <v>1</v>
      </c>
      <c r="O99" s="2"/>
      <c r="P99" s="2"/>
      <c r="Q99" s="2"/>
      <c r="R99" s="2"/>
      <c r="S99" s="2"/>
      <c r="T99" s="2"/>
      <c r="U99" s="2"/>
    </row>
    <row r="100" spans="1:21" ht="60" x14ac:dyDescent="0.2">
      <c r="A100" s="3">
        <v>99</v>
      </c>
      <c r="B100" s="10" t="s">
        <v>153</v>
      </c>
      <c r="C100" s="10" t="s">
        <v>314</v>
      </c>
      <c r="D100" s="12" t="s">
        <v>320</v>
      </c>
      <c r="E100" s="10">
        <v>2018</v>
      </c>
      <c r="F100" s="10" t="s">
        <v>321</v>
      </c>
      <c r="G100" s="6" t="s">
        <v>322</v>
      </c>
      <c r="H100" s="8" t="b">
        <v>0</v>
      </c>
      <c r="I100" s="8" t="b">
        <v>0</v>
      </c>
      <c r="J100" s="7" t="b">
        <v>1</v>
      </c>
      <c r="K100" s="9" t="s">
        <v>111</v>
      </c>
      <c r="L100" s="7">
        <v>0</v>
      </c>
      <c r="M100" s="7">
        <v>0</v>
      </c>
      <c r="N100" s="2"/>
      <c r="O100" s="2"/>
      <c r="P100" s="2"/>
      <c r="Q100" s="2"/>
      <c r="R100" s="2"/>
      <c r="S100" s="2"/>
      <c r="T100" s="2"/>
      <c r="U100" s="2"/>
    </row>
    <row r="101" spans="1:21" ht="47.25" x14ac:dyDescent="0.2">
      <c r="A101" s="3">
        <v>100</v>
      </c>
      <c r="B101" s="10" t="s">
        <v>153</v>
      </c>
      <c r="C101" s="10" t="s">
        <v>314</v>
      </c>
      <c r="D101" s="12" t="s">
        <v>323</v>
      </c>
      <c r="E101" s="10">
        <v>2018</v>
      </c>
      <c r="F101" s="10" t="s">
        <v>324</v>
      </c>
      <c r="G101" s="6" t="s">
        <v>325</v>
      </c>
      <c r="H101" s="8" t="b">
        <v>0</v>
      </c>
      <c r="I101" s="8" t="b">
        <v>0</v>
      </c>
      <c r="J101" s="7" t="b">
        <v>0</v>
      </c>
      <c r="K101" s="2"/>
      <c r="L101" s="8">
        <f t="shared" ref="L101:M101" si="63">10/2800</f>
        <v>3.5714285714285713E-3</v>
      </c>
      <c r="M101" s="8">
        <f t="shared" si="63"/>
        <v>3.5714285714285713E-3</v>
      </c>
      <c r="N101" s="2"/>
      <c r="O101" s="2"/>
      <c r="P101" s="2"/>
      <c r="Q101" s="2"/>
      <c r="R101" s="2"/>
      <c r="S101" s="2"/>
      <c r="T101" s="2"/>
      <c r="U101" s="2"/>
    </row>
    <row r="102" spans="1:21" ht="47.25" x14ac:dyDescent="0.2">
      <c r="A102" s="3">
        <v>101</v>
      </c>
      <c r="B102" s="10" t="s">
        <v>153</v>
      </c>
      <c r="C102" s="10" t="s">
        <v>314</v>
      </c>
      <c r="D102" s="12" t="s">
        <v>326</v>
      </c>
      <c r="E102" s="10">
        <v>2018</v>
      </c>
      <c r="F102" s="10" t="s">
        <v>327</v>
      </c>
      <c r="G102" s="6" t="s">
        <v>328</v>
      </c>
      <c r="H102" s="8" t="b">
        <v>0</v>
      </c>
      <c r="I102" s="8" t="b">
        <v>0</v>
      </c>
      <c r="J102" s="8"/>
      <c r="K102" s="2"/>
      <c r="L102" s="8">
        <f t="shared" ref="L102:M102" si="64">10/2800</f>
        <v>3.5714285714285713E-3</v>
      </c>
      <c r="M102" s="8">
        <f t="shared" si="64"/>
        <v>3.5714285714285713E-3</v>
      </c>
      <c r="N102" s="2"/>
      <c r="O102" s="2"/>
      <c r="P102" s="2"/>
      <c r="Q102" s="2"/>
      <c r="R102" s="2"/>
      <c r="S102" s="2"/>
      <c r="T102" s="2"/>
      <c r="U102" s="2"/>
    </row>
    <row r="103" spans="1:21" ht="45" x14ac:dyDescent="0.2">
      <c r="A103" s="3">
        <v>102</v>
      </c>
      <c r="B103" s="10" t="s">
        <v>153</v>
      </c>
      <c r="C103" s="10" t="s">
        <v>314</v>
      </c>
      <c r="D103" s="12" t="s">
        <v>329</v>
      </c>
      <c r="E103" s="10">
        <v>2018</v>
      </c>
      <c r="F103" s="10" t="s">
        <v>330</v>
      </c>
      <c r="G103" s="6" t="s">
        <v>331</v>
      </c>
      <c r="H103" s="8" t="b">
        <v>0</v>
      </c>
      <c r="I103" s="7" t="b">
        <v>1</v>
      </c>
      <c r="J103" s="7" t="b">
        <v>1</v>
      </c>
      <c r="K103" s="9" t="s">
        <v>153</v>
      </c>
      <c r="L103" s="8">
        <f t="shared" ref="L103:M103" si="65">10/2800</f>
        <v>3.5714285714285713E-3</v>
      </c>
      <c r="M103" s="8">
        <f t="shared" si="65"/>
        <v>3.5714285714285713E-3</v>
      </c>
      <c r="N103" s="9">
        <v>1</v>
      </c>
      <c r="O103" s="2"/>
      <c r="P103" s="2"/>
      <c r="Q103" s="2"/>
      <c r="R103" s="2"/>
      <c r="S103" s="2"/>
      <c r="T103" s="2"/>
      <c r="U103" s="2"/>
    </row>
    <row r="104" spans="1:21" ht="31.5" x14ac:dyDescent="0.2">
      <c r="A104" s="3">
        <v>103</v>
      </c>
      <c r="B104" s="10" t="s">
        <v>153</v>
      </c>
      <c r="C104" s="10" t="s">
        <v>314</v>
      </c>
      <c r="D104" s="12" t="s">
        <v>332</v>
      </c>
      <c r="E104" s="10">
        <v>2018</v>
      </c>
      <c r="F104" s="10" t="s">
        <v>333</v>
      </c>
      <c r="G104" s="6" t="s">
        <v>334</v>
      </c>
      <c r="H104" s="8" t="b">
        <v>0</v>
      </c>
      <c r="I104" s="8" t="b">
        <v>0</v>
      </c>
      <c r="J104" s="8"/>
      <c r="K104" s="2"/>
      <c r="L104" s="8">
        <f t="shared" ref="L104:M104" si="66">10/2800</f>
        <v>3.5714285714285713E-3</v>
      </c>
      <c r="M104" s="8">
        <f t="shared" si="66"/>
        <v>3.5714285714285713E-3</v>
      </c>
      <c r="N104" s="2"/>
      <c r="O104" s="2"/>
      <c r="P104" s="2"/>
      <c r="Q104" s="2"/>
      <c r="R104" s="2"/>
      <c r="S104" s="2"/>
      <c r="T104" s="2"/>
      <c r="U104" s="2"/>
    </row>
    <row r="105" spans="1:21" ht="47.25" x14ac:dyDescent="0.2">
      <c r="A105" s="3">
        <v>104</v>
      </c>
      <c r="B105" s="10" t="s">
        <v>153</v>
      </c>
      <c r="C105" s="10" t="s">
        <v>314</v>
      </c>
      <c r="D105" s="12" t="s">
        <v>335</v>
      </c>
      <c r="E105" s="10">
        <v>2018</v>
      </c>
      <c r="F105" s="10" t="s">
        <v>336</v>
      </c>
      <c r="G105" s="6" t="s">
        <v>337</v>
      </c>
      <c r="H105" s="8" t="b">
        <v>0</v>
      </c>
      <c r="I105" s="8" t="b">
        <v>0</v>
      </c>
      <c r="J105" s="8"/>
      <c r="K105" s="2"/>
      <c r="L105" s="8">
        <f t="shared" ref="L105:M105" si="67">10/2800</f>
        <v>3.5714285714285713E-3</v>
      </c>
      <c r="M105" s="8">
        <f t="shared" si="67"/>
        <v>3.5714285714285713E-3</v>
      </c>
      <c r="N105" s="2"/>
      <c r="O105" s="2"/>
      <c r="P105" s="2"/>
      <c r="Q105" s="2"/>
      <c r="R105" s="2"/>
      <c r="S105" s="2"/>
      <c r="T105" s="2"/>
      <c r="U105" s="2"/>
    </row>
    <row r="106" spans="1:21" ht="31.5" x14ac:dyDescent="0.2">
      <c r="A106" s="3">
        <v>105</v>
      </c>
      <c r="B106" s="10" t="s">
        <v>153</v>
      </c>
      <c r="C106" s="10" t="s">
        <v>314</v>
      </c>
      <c r="D106" s="12" t="s">
        <v>338</v>
      </c>
      <c r="E106" s="10">
        <v>2018</v>
      </c>
      <c r="F106" s="10" t="s">
        <v>339</v>
      </c>
      <c r="G106" s="6" t="s">
        <v>340</v>
      </c>
      <c r="H106" s="8" t="b">
        <v>0</v>
      </c>
      <c r="I106" s="8" t="b">
        <v>0</v>
      </c>
      <c r="J106" s="8"/>
      <c r="K106" s="2"/>
      <c r="L106" s="8">
        <f t="shared" ref="L106:M106" si="68">10/2800</f>
        <v>3.5714285714285713E-3</v>
      </c>
      <c r="M106" s="8">
        <f t="shared" si="68"/>
        <v>3.5714285714285713E-3</v>
      </c>
      <c r="N106" s="2"/>
      <c r="O106" s="2"/>
      <c r="P106" s="2"/>
      <c r="Q106" s="2"/>
      <c r="R106" s="2"/>
      <c r="S106" s="2"/>
      <c r="T106" s="2"/>
      <c r="U106" s="2"/>
    </row>
    <row r="107" spans="1:21" ht="31.5" x14ac:dyDescent="0.2">
      <c r="A107" s="3">
        <v>106</v>
      </c>
      <c r="B107" s="3" t="s">
        <v>341</v>
      </c>
      <c r="C107" s="3" t="s">
        <v>342</v>
      </c>
      <c r="D107" s="29" t="s">
        <v>343</v>
      </c>
      <c r="E107" s="10">
        <v>2018</v>
      </c>
      <c r="F107" s="12" t="s">
        <v>344</v>
      </c>
      <c r="G107" s="6" t="s">
        <v>345</v>
      </c>
      <c r="H107" s="8" t="b">
        <v>0</v>
      </c>
      <c r="I107" s="8" t="b">
        <v>0</v>
      </c>
      <c r="J107" s="8"/>
      <c r="K107" s="2"/>
      <c r="L107" s="8">
        <f t="shared" ref="L107:M107" si="69">15/6000</f>
        <v>2.5000000000000001E-3</v>
      </c>
      <c r="M107" s="8">
        <f t="shared" si="69"/>
        <v>2.5000000000000001E-3</v>
      </c>
      <c r="N107" s="2"/>
      <c r="O107" s="2"/>
      <c r="P107" s="2"/>
      <c r="Q107" s="2"/>
      <c r="R107" s="2"/>
      <c r="S107" s="2"/>
      <c r="T107" s="2"/>
      <c r="U107" s="2"/>
    </row>
    <row r="108" spans="1:21" ht="31.5" x14ac:dyDescent="0.2">
      <c r="A108" s="3">
        <v>107</v>
      </c>
      <c r="B108" s="3" t="s">
        <v>341</v>
      </c>
      <c r="C108" s="3" t="s">
        <v>342</v>
      </c>
      <c r="D108" s="29" t="s">
        <v>346</v>
      </c>
      <c r="E108" s="10">
        <v>2018</v>
      </c>
      <c r="F108" s="12" t="s">
        <v>347</v>
      </c>
      <c r="G108" s="6" t="s">
        <v>348</v>
      </c>
      <c r="H108" s="8" t="b">
        <v>0</v>
      </c>
      <c r="I108" s="8" t="b">
        <v>0</v>
      </c>
      <c r="J108" s="8"/>
      <c r="K108" s="2"/>
      <c r="L108" s="8">
        <f t="shared" ref="L108:M108" si="70">15/6000</f>
        <v>2.5000000000000001E-3</v>
      </c>
      <c r="M108" s="8">
        <f t="shared" si="70"/>
        <v>2.5000000000000001E-3</v>
      </c>
      <c r="N108" s="2"/>
      <c r="O108" s="2"/>
      <c r="P108" s="2"/>
      <c r="Q108" s="2"/>
      <c r="R108" s="2"/>
      <c r="S108" s="2"/>
      <c r="T108" s="2"/>
      <c r="U108" s="2"/>
    </row>
    <row r="109" spans="1:21" ht="31.5" x14ac:dyDescent="0.2">
      <c r="A109" s="3">
        <v>108</v>
      </c>
      <c r="B109" s="3" t="s">
        <v>341</v>
      </c>
      <c r="C109" s="3" t="s">
        <v>342</v>
      </c>
      <c r="D109" s="29" t="s">
        <v>349</v>
      </c>
      <c r="E109" s="10">
        <v>2018</v>
      </c>
      <c r="F109" s="12" t="s">
        <v>350</v>
      </c>
      <c r="G109" s="6" t="s">
        <v>351</v>
      </c>
      <c r="H109" s="7" t="b">
        <v>0</v>
      </c>
      <c r="I109" s="7" t="b">
        <v>0</v>
      </c>
      <c r="J109" s="8"/>
      <c r="K109" s="2"/>
      <c r="L109" s="8">
        <f t="shared" ref="L109:M109" si="71">15/6000</f>
        <v>2.5000000000000001E-3</v>
      </c>
      <c r="M109" s="8">
        <f t="shared" si="71"/>
        <v>2.5000000000000001E-3</v>
      </c>
      <c r="N109" s="2"/>
      <c r="O109" s="2"/>
      <c r="P109" s="2"/>
      <c r="Q109" s="2"/>
      <c r="R109" s="2"/>
      <c r="S109" s="2"/>
      <c r="T109" s="2"/>
      <c r="U109" s="2"/>
    </row>
    <row r="110" spans="1:21" ht="31.5" x14ac:dyDescent="0.2">
      <c r="A110" s="3">
        <v>109</v>
      </c>
      <c r="B110" s="3" t="s">
        <v>341</v>
      </c>
      <c r="C110" s="3" t="s">
        <v>342</v>
      </c>
      <c r="D110" s="29" t="s">
        <v>352</v>
      </c>
      <c r="E110" s="10">
        <v>2018</v>
      </c>
      <c r="F110" s="12" t="s">
        <v>353</v>
      </c>
      <c r="G110" s="6" t="s">
        <v>354</v>
      </c>
      <c r="H110" s="8" t="b">
        <v>0</v>
      </c>
      <c r="I110" s="8" t="b">
        <v>0</v>
      </c>
      <c r="J110" s="8"/>
      <c r="K110" s="2"/>
      <c r="L110" s="8">
        <f t="shared" ref="L110:M110" si="72">15/6000</f>
        <v>2.5000000000000001E-3</v>
      </c>
      <c r="M110" s="8">
        <f t="shared" si="72"/>
        <v>2.5000000000000001E-3</v>
      </c>
      <c r="N110" s="2"/>
      <c r="O110" s="2"/>
      <c r="P110" s="2"/>
      <c r="Q110" s="2"/>
      <c r="R110" s="2"/>
      <c r="S110" s="2"/>
      <c r="T110" s="2"/>
      <c r="U110" s="2"/>
    </row>
    <row r="111" spans="1:21" ht="31.5" x14ac:dyDescent="0.2">
      <c r="A111" s="3">
        <v>110</v>
      </c>
      <c r="B111" s="3" t="s">
        <v>341</v>
      </c>
      <c r="C111" s="3" t="s">
        <v>342</v>
      </c>
      <c r="D111" s="29" t="s">
        <v>355</v>
      </c>
      <c r="E111" s="10">
        <v>2018</v>
      </c>
      <c r="F111" s="12" t="s">
        <v>356</v>
      </c>
      <c r="G111" s="6" t="s">
        <v>357</v>
      </c>
      <c r="H111" s="8" t="b">
        <v>0</v>
      </c>
      <c r="I111" s="8" t="b">
        <v>0</v>
      </c>
      <c r="J111" s="8"/>
      <c r="K111" s="2"/>
      <c r="L111" s="8">
        <f t="shared" ref="L111:M111" si="73">15/6000</f>
        <v>2.5000000000000001E-3</v>
      </c>
      <c r="M111" s="8">
        <f t="shared" si="73"/>
        <v>2.5000000000000001E-3</v>
      </c>
      <c r="N111" s="2"/>
      <c r="O111" s="2"/>
      <c r="P111" s="2"/>
      <c r="Q111" s="2"/>
      <c r="R111" s="2"/>
      <c r="S111" s="2"/>
      <c r="T111" s="2"/>
      <c r="U111" s="2"/>
    </row>
    <row r="112" spans="1:21" ht="47.25" x14ac:dyDescent="0.2">
      <c r="A112" s="3">
        <v>111</v>
      </c>
      <c r="B112" s="3" t="s">
        <v>341</v>
      </c>
      <c r="C112" s="3" t="s">
        <v>342</v>
      </c>
      <c r="D112" s="29" t="s">
        <v>358</v>
      </c>
      <c r="E112" s="10">
        <v>2018</v>
      </c>
      <c r="F112" s="12" t="s">
        <v>359</v>
      </c>
      <c r="G112" s="6" t="s">
        <v>360</v>
      </c>
      <c r="H112" s="7" t="b">
        <v>0</v>
      </c>
      <c r="I112" s="7" t="b">
        <v>0</v>
      </c>
      <c r="J112" s="8"/>
      <c r="K112" s="2"/>
      <c r="L112" s="8">
        <f t="shared" ref="L112:M112" si="74">15/6000</f>
        <v>2.5000000000000001E-3</v>
      </c>
      <c r="M112" s="8">
        <f t="shared" si="74"/>
        <v>2.5000000000000001E-3</v>
      </c>
      <c r="N112" s="2"/>
      <c r="O112" s="2"/>
      <c r="P112" s="2"/>
      <c r="Q112" s="2"/>
      <c r="R112" s="2"/>
      <c r="S112" s="2"/>
      <c r="T112" s="2"/>
      <c r="U112" s="2"/>
    </row>
    <row r="113" spans="1:21" ht="31.5" x14ac:dyDescent="0.2">
      <c r="A113" s="3">
        <v>112</v>
      </c>
      <c r="B113" s="3" t="s">
        <v>341</v>
      </c>
      <c r="C113" s="3" t="s">
        <v>342</v>
      </c>
      <c r="D113" s="30" t="s">
        <v>361</v>
      </c>
      <c r="E113" s="10">
        <v>2018</v>
      </c>
      <c r="F113" s="12" t="s">
        <v>362</v>
      </c>
      <c r="G113" s="6" t="s">
        <v>363</v>
      </c>
      <c r="H113" s="8" t="b">
        <v>0</v>
      </c>
      <c r="I113" s="8" t="b">
        <v>0</v>
      </c>
      <c r="J113" s="7" t="b">
        <v>0</v>
      </c>
      <c r="K113" s="9"/>
      <c r="L113" s="8">
        <f t="shared" ref="L113:M113" si="75">15/6000</f>
        <v>2.5000000000000001E-3</v>
      </c>
      <c r="M113" s="8">
        <f t="shared" si="75"/>
        <v>2.5000000000000001E-3</v>
      </c>
      <c r="N113" s="2"/>
      <c r="O113" s="2"/>
      <c r="P113" s="2"/>
      <c r="Q113" s="2"/>
      <c r="R113" s="2"/>
      <c r="S113" s="2"/>
      <c r="T113" s="2"/>
      <c r="U113" s="2"/>
    </row>
    <row r="114" spans="1:21" ht="31.5" x14ac:dyDescent="0.2">
      <c r="A114" s="3">
        <v>113</v>
      </c>
      <c r="B114" s="3" t="s">
        <v>341</v>
      </c>
      <c r="C114" s="3" t="s">
        <v>342</v>
      </c>
      <c r="D114" s="29" t="s">
        <v>364</v>
      </c>
      <c r="E114" s="10">
        <v>2018</v>
      </c>
      <c r="F114" s="12" t="s">
        <v>365</v>
      </c>
      <c r="G114" s="6" t="s">
        <v>366</v>
      </c>
      <c r="H114" s="8" t="b">
        <v>0</v>
      </c>
      <c r="I114" s="8" t="b">
        <v>0</v>
      </c>
      <c r="J114" s="8"/>
      <c r="K114" s="2"/>
      <c r="L114" s="8">
        <f t="shared" ref="L114:M114" si="76">15/6000</f>
        <v>2.5000000000000001E-3</v>
      </c>
      <c r="M114" s="8">
        <f t="shared" si="76"/>
        <v>2.5000000000000001E-3</v>
      </c>
      <c r="N114" s="2"/>
      <c r="O114" s="2"/>
      <c r="P114" s="2"/>
      <c r="Q114" s="2"/>
      <c r="R114" s="2"/>
      <c r="S114" s="2"/>
      <c r="T114" s="2"/>
      <c r="U114" s="2"/>
    </row>
    <row r="115" spans="1:21" ht="31.5" x14ac:dyDescent="0.2">
      <c r="A115" s="3">
        <v>114</v>
      </c>
      <c r="B115" s="3" t="s">
        <v>341</v>
      </c>
      <c r="C115" s="3" t="s">
        <v>342</v>
      </c>
      <c r="D115" s="29" t="s">
        <v>367</v>
      </c>
      <c r="E115" s="10">
        <v>2018</v>
      </c>
      <c r="F115" s="12" t="s">
        <v>368</v>
      </c>
      <c r="G115" s="6" t="s">
        <v>369</v>
      </c>
      <c r="H115" s="8" t="b">
        <v>0</v>
      </c>
      <c r="I115" s="8" t="b">
        <v>0</v>
      </c>
      <c r="J115" s="8"/>
      <c r="K115" s="2"/>
      <c r="L115" s="8">
        <f t="shared" ref="L115:M115" si="77">15/6000</f>
        <v>2.5000000000000001E-3</v>
      </c>
      <c r="M115" s="8">
        <f t="shared" si="77"/>
        <v>2.5000000000000001E-3</v>
      </c>
      <c r="N115" s="2"/>
      <c r="O115" s="2"/>
      <c r="P115" s="2"/>
      <c r="Q115" s="2"/>
      <c r="R115" s="2"/>
      <c r="S115" s="2"/>
      <c r="T115" s="2"/>
      <c r="U115" s="2"/>
    </row>
    <row r="116" spans="1:21" ht="31.5" x14ac:dyDescent="0.2">
      <c r="A116" s="3">
        <v>115</v>
      </c>
      <c r="B116" s="3" t="s">
        <v>341</v>
      </c>
      <c r="C116" s="3" t="s">
        <v>342</v>
      </c>
      <c r="D116" s="29" t="s">
        <v>370</v>
      </c>
      <c r="E116" s="10">
        <v>2018</v>
      </c>
      <c r="F116" s="12" t="s">
        <v>371</v>
      </c>
      <c r="G116" s="6" t="s">
        <v>372</v>
      </c>
      <c r="H116" s="8" t="b">
        <v>0</v>
      </c>
      <c r="I116" s="8" t="b">
        <v>0</v>
      </c>
      <c r="J116" s="8"/>
      <c r="K116" s="2"/>
      <c r="L116" s="8">
        <f t="shared" ref="L116:M116" si="78">15/6000</f>
        <v>2.5000000000000001E-3</v>
      </c>
      <c r="M116" s="8">
        <f t="shared" si="78"/>
        <v>2.5000000000000001E-3</v>
      </c>
      <c r="N116" s="2"/>
      <c r="O116" s="2"/>
      <c r="P116" s="2"/>
      <c r="Q116" s="2"/>
      <c r="R116" s="2"/>
      <c r="S116" s="2"/>
      <c r="T116" s="2"/>
      <c r="U116" s="2"/>
    </row>
    <row r="117" spans="1:21" ht="47.25" x14ac:dyDescent="0.2">
      <c r="A117" s="3">
        <v>116</v>
      </c>
      <c r="B117" s="3" t="s">
        <v>341</v>
      </c>
      <c r="C117" s="3" t="s">
        <v>342</v>
      </c>
      <c r="D117" s="29" t="s">
        <v>373</v>
      </c>
      <c r="E117" s="10">
        <v>2018</v>
      </c>
      <c r="F117" s="12" t="s">
        <v>374</v>
      </c>
      <c r="G117" s="6" t="s">
        <v>375</v>
      </c>
      <c r="H117" s="8" t="b">
        <v>0</v>
      </c>
      <c r="I117" s="8" t="b">
        <v>0</v>
      </c>
      <c r="J117" s="7" t="b">
        <v>1</v>
      </c>
      <c r="K117" s="9" t="s">
        <v>279</v>
      </c>
      <c r="L117" s="8">
        <f t="shared" ref="L117:M117" si="79">15/6000</f>
        <v>2.5000000000000001E-3</v>
      </c>
      <c r="M117" s="8">
        <f t="shared" si="79"/>
        <v>2.5000000000000001E-3</v>
      </c>
      <c r="N117" s="9">
        <v>1</v>
      </c>
      <c r="O117" s="2"/>
      <c r="P117" s="2"/>
      <c r="Q117" s="2"/>
      <c r="R117" s="2"/>
      <c r="S117" s="2"/>
      <c r="T117" s="2"/>
      <c r="U117" s="2"/>
    </row>
    <row r="118" spans="1:21" ht="31.5" x14ac:dyDescent="0.2">
      <c r="A118" s="3">
        <v>117</v>
      </c>
      <c r="B118" s="3" t="s">
        <v>341</v>
      </c>
      <c r="C118" s="3" t="s">
        <v>342</v>
      </c>
      <c r="D118" s="29" t="s">
        <v>376</v>
      </c>
      <c r="E118" s="10">
        <v>2018</v>
      </c>
      <c r="F118" s="12" t="s">
        <v>377</v>
      </c>
      <c r="G118" s="6" t="s">
        <v>378</v>
      </c>
      <c r="H118" s="7" t="b">
        <v>0</v>
      </c>
      <c r="I118" s="7" t="b">
        <v>0</v>
      </c>
      <c r="J118" s="8"/>
      <c r="K118" s="2"/>
      <c r="L118" s="8">
        <f t="shared" ref="L118:M118" si="80">15/6000</f>
        <v>2.5000000000000001E-3</v>
      </c>
      <c r="M118" s="8">
        <f t="shared" si="80"/>
        <v>2.5000000000000001E-3</v>
      </c>
      <c r="N118" s="2"/>
      <c r="O118" s="2"/>
      <c r="P118" s="2"/>
      <c r="Q118" s="2"/>
      <c r="R118" s="2"/>
      <c r="S118" s="2"/>
      <c r="T118" s="2"/>
      <c r="U118" s="2"/>
    </row>
    <row r="119" spans="1:21" ht="45" x14ac:dyDescent="0.2">
      <c r="A119" s="3">
        <v>118</v>
      </c>
      <c r="B119" s="3" t="s">
        <v>341</v>
      </c>
      <c r="C119" s="3" t="s">
        <v>342</v>
      </c>
      <c r="D119" s="29" t="s">
        <v>379</v>
      </c>
      <c r="E119" s="10">
        <v>2018</v>
      </c>
      <c r="F119" s="12" t="s">
        <v>380</v>
      </c>
      <c r="G119" s="6" t="s">
        <v>381</v>
      </c>
      <c r="H119" s="8" t="b">
        <v>0</v>
      </c>
      <c r="I119" s="8" t="b">
        <v>0</v>
      </c>
      <c r="J119" s="7" t="b">
        <v>1</v>
      </c>
      <c r="K119" s="9" t="s">
        <v>153</v>
      </c>
      <c r="L119" s="7">
        <v>0</v>
      </c>
      <c r="M119" s="7">
        <v>0</v>
      </c>
      <c r="N119" s="2"/>
      <c r="O119" s="2"/>
      <c r="P119" s="2"/>
      <c r="Q119" s="2"/>
      <c r="R119" s="2"/>
      <c r="S119" s="2"/>
      <c r="T119" s="2"/>
      <c r="U119" s="2"/>
    </row>
    <row r="120" spans="1:21" ht="45" x14ac:dyDescent="0.2">
      <c r="A120" s="3">
        <v>119</v>
      </c>
      <c r="B120" s="3" t="s">
        <v>341</v>
      </c>
      <c r="C120" s="3" t="s">
        <v>342</v>
      </c>
      <c r="D120" s="30" t="s">
        <v>382</v>
      </c>
      <c r="E120" s="10">
        <v>2018</v>
      </c>
      <c r="F120" s="12" t="s">
        <v>383</v>
      </c>
      <c r="G120" s="6" t="s">
        <v>384</v>
      </c>
      <c r="H120" s="8" t="b">
        <v>0</v>
      </c>
      <c r="I120" s="8" t="b">
        <v>0</v>
      </c>
      <c r="J120" s="7" t="b">
        <v>1</v>
      </c>
      <c r="K120" s="9" t="s">
        <v>153</v>
      </c>
      <c r="L120" s="7">
        <v>0</v>
      </c>
      <c r="M120" s="7">
        <v>0</v>
      </c>
      <c r="N120" s="2"/>
      <c r="O120" s="2"/>
      <c r="P120" s="2"/>
      <c r="Q120" s="2"/>
      <c r="R120" s="2"/>
      <c r="S120" s="2"/>
      <c r="T120" s="2"/>
      <c r="U120" s="2"/>
    </row>
    <row r="121" spans="1:21" ht="31.5" x14ac:dyDescent="0.2">
      <c r="A121" s="3">
        <v>120</v>
      </c>
      <c r="B121" s="3" t="s">
        <v>341</v>
      </c>
      <c r="C121" s="3" t="s">
        <v>342</v>
      </c>
      <c r="D121" s="29" t="s">
        <v>385</v>
      </c>
      <c r="E121" s="10">
        <v>2018</v>
      </c>
      <c r="F121" s="12" t="s">
        <v>386</v>
      </c>
      <c r="G121" s="6" t="s">
        <v>387</v>
      </c>
      <c r="H121" s="8" t="b">
        <v>0</v>
      </c>
      <c r="I121" s="8" t="b">
        <v>0</v>
      </c>
      <c r="J121" s="8"/>
      <c r="K121" s="2"/>
      <c r="L121" s="8">
        <f t="shared" ref="L121:M121" si="81">15/6000</f>
        <v>2.5000000000000001E-3</v>
      </c>
      <c r="M121" s="8">
        <f t="shared" si="81"/>
        <v>2.5000000000000001E-3</v>
      </c>
      <c r="N121" s="2"/>
      <c r="O121" s="2"/>
      <c r="P121" s="2"/>
      <c r="Q121" s="2"/>
      <c r="R121" s="2"/>
      <c r="S121" s="2"/>
      <c r="T121" s="2"/>
      <c r="U121" s="2"/>
    </row>
    <row r="122" spans="1:21" ht="31.5" x14ac:dyDescent="0.2">
      <c r="A122" s="3">
        <v>121</v>
      </c>
      <c r="B122" s="3" t="s">
        <v>341</v>
      </c>
      <c r="C122" s="3" t="s">
        <v>342</v>
      </c>
      <c r="D122" s="29" t="s">
        <v>388</v>
      </c>
      <c r="E122" s="10">
        <v>2018</v>
      </c>
      <c r="F122" s="12" t="s">
        <v>389</v>
      </c>
      <c r="G122" s="6" t="s">
        <v>390</v>
      </c>
      <c r="H122" s="8" t="b">
        <v>0</v>
      </c>
      <c r="I122" s="8" t="b">
        <v>0</v>
      </c>
      <c r="J122" s="8"/>
      <c r="K122" s="2"/>
      <c r="L122" s="8">
        <f t="shared" ref="L122:M122" si="82">15/6000</f>
        <v>2.5000000000000001E-3</v>
      </c>
      <c r="M122" s="8">
        <f t="shared" si="82"/>
        <v>2.5000000000000001E-3</v>
      </c>
      <c r="N122" s="2"/>
      <c r="O122" s="2"/>
      <c r="P122" s="2"/>
      <c r="Q122" s="2"/>
      <c r="R122" s="2"/>
      <c r="S122" s="2"/>
      <c r="T122" s="2"/>
      <c r="U122" s="2"/>
    </row>
    <row r="123" spans="1:21" ht="31.5" x14ac:dyDescent="0.2">
      <c r="A123" s="3">
        <v>122</v>
      </c>
      <c r="B123" s="3" t="s">
        <v>341</v>
      </c>
      <c r="C123" s="3" t="s">
        <v>342</v>
      </c>
      <c r="D123" s="29" t="s">
        <v>391</v>
      </c>
      <c r="E123" s="10">
        <v>2018</v>
      </c>
      <c r="F123" s="12" t="s">
        <v>392</v>
      </c>
      <c r="G123" s="6" t="s">
        <v>393</v>
      </c>
      <c r="H123" s="8" t="b">
        <v>0</v>
      </c>
      <c r="I123" s="7" t="b">
        <v>0</v>
      </c>
      <c r="J123" s="8"/>
      <c r="K123" s="2"/>
      <c r="L123" s="8">
        <f t="shared" ref="L123:M123" si="83">15/6000</f>
        <v>2.5000000000000001E-3</v>
      </c>
      <c r="M123" s="8">
        <f t="shared" si="83"/>
        <v>2.5000000000000001E-3</v>
      </c>
      <c r="N123" s="2"/>
      <c r="O123" s="2"/>
      <c r="P123" s="2"/>
      <c r="Q123" s="2"/>
      <c r="R123" s="2"/>
      <c r="S123" s="2"/>
      <c r="T123" s="2"/>
      <c r="U123" s="2"/>
    </row>
    <row r="124" spans="1:21" ht="31.5" x14ac:dyDescent="0.2">
      <c r="A124" s="3">
        <v>123</v>
      </c>
      <c r="B124" s="3" t="s">
        <v>341</v>
      </c>
      <c r="C124" s="3" t="s">
        <v>394</v>
      </c>
      <c r="D124" s="18" t="s">
        <v>395</v>
      </c>
      <c r="E124" s="10">
        <v>2019</v>
      </c>
      <c r="F124" s="12" t="s">
        <v>396</v>
      </c>
      <c r="G124" s="6" t="s">
        <v>397</v>
      </c>
      <c r="H124" s="8" t="b">
        <v>0</v>
      </c>
      <c r="I124" s="8" t="b">
        <v>0</v>
      </c>
      <c r="J124" s="8"/>
      <c r="K124" s="2"/>
      <c r="L124" s="8">
        <f t="shared" ref="L124:M124" si="84">15/2800</f>
        <v>5.3571428571428572E-3</v>
      </c>
      <c r="M124" s="8">
        <f t="shared" si="84"/>
        <v>5.3571428571428572E-3</v>
      </c>
      <c r="N124" s="2"/>
      <c r="O124" s="2"/>
      <c r="P124" s="2"/>
      <c r="Q124" s="2"/>
      <c r="R124" s="2"/>
      <c r="S124" s="2"/>
      <c r="T124" s="2"/>
      <c r="U124" s="2"/>
    </row>
    <row r="125" spans="1:21" ht="31.5" x14ac:dyDescent="0.2">
      <c r="A125" s="3">
        <v>124</v>
      </c>
      <c r="B125" s="3" t="s">
        <v>341</v>
      </c>
      <c r="C125" s="3" t="s">
        <v>394</v>
      </c>
      <c r="D125" s="18" t="s">
        <v>398</v>
      </c>
      <c r="E125" s="10">
        <v>2019</v>
      </c>
      <c r="F125" s="12" t="s">
        <v>399</v>
      </c>
      <c r="G125" s="6" t="s">
        <v>400</v>
      </c>
      <c r="H125" s="8" t="b">
        <v>0</v>
      </c>
      <c r="I125" s="8" t="b">
        <v>0</v>
      </c>
      <c r="J125" s="8"/>
      <c r="K125" s="2"/>
      <c r="L125" s="8">
        <f t="shared" ref="L125:M125" si="85">15/2800</f>
        <v>5.3571428571428572E-3</v>
      </c>
      <c r="M125" s="8">
        <f t="shared" si="85"/>
        <v>5.3571428571428572E-3</v>
      </c>
      <c r="N125" s="2"/>
      <c r="O125" s="2"/>
      <c r="P125" s="2"/>
      <c r="Q125" s="2"/>
      <c r="R125" s="2"/>
      <c r="S125" s="2"/>
      <c r="T125" s="2"/>
      <c r="U125" s="2"/>
    </row>
    <row r="126" spans="1:21" ht="31.5" x14ac:dyDescent="0.2">
      <c r="A126" s="3">
        <v>125</v>
      </c>
      <c r="B126" s="3" t="s">
        <v>341</v>
      </c>
      <c r="C126" s="3" t="s">
        <v>394</v>
      </c>
      <c r="D126" s="18" t="s">
        <v>401</v>
      </c>
      <c r="E126" s="10">
        <v>2019</v>
      </c>
      <c r="F126" s="12" t="s">
        <v>402</v>
      </c>
      <c r="G126" s="6" t="s">
        <v>403</v>
      </c>
      <c r="H126" s="8" t="b">
        <v>0</v>
      </c>
      <c r="I126" s="8" t="b">
        <v>0</v>
      </c>
      <c r="J126" s="8"/>
      <c r="K126" s="2"/>
      <c r="L126" s="8">
        <f t="shared" ref="L126:M126" si="86">15/2800</f>
        <v>5.3571428571428572E-3</v>
      </c>
      <c r="M126" s="8">
        <f t="shared" si="86"/>
        <v>5.3571428571428572E-3</v>
      </c>
      <c r="N126" s="2"/>
      <c r="O126" s="2"/>
      <c r="P126" s="2"/>
      <c r="Q126" s="2"/>
      <c r="R126" s="2"/>
      <c r="S126" s="2"/>
      <c r="T126" s="2"/>
      <c r="U126" s="2"/>
    </row>
    <row r="127" spans="1:21" ht="31.5" x14ac:dyDescent="0.2">
      <c r="A127" s="3">
        <v>126</v>
      </c>
      <c r="B127" s="3" t="s">
        <v>341</v>
      </c>
      <c r="C127" s="3" t="s">
        <v>394</v>
      </c>
      <c r="D127" s="18" t="s">
        <v>404</v>
      </c>
      <c r="E127" s="10">
        <v>2019</v>
      </c>
      <c r="F127" s="12" t="s">
        <v>405</v>
      </c>
      <c r="G127" s="6" t="s">
        <v>406</v>
      </c>
      <c r="H127" s="8" t="b">
        <v>0</v>
      </c>
      <c r="I127" s="8" t="b">
        <v>0</v>
      </c>
      <c r="J127" s="8"/>
      <c r="K127" s="2"/>
      <c r="L127" s="8">
        <f t="shared" ref="L127:M127" si="87">15/2800</f>
        <v>5.3571428571428572E-3</v>
      </c>
      <c r="M127" s="8">
        <f t="shared" si="87"/>
        <v>5.3571428571428572E-3</v>
      </c>
      <c r="N127" s="2"/>
      <c r="O127" s="2"/>
      <c r="P127" s="2"/>
      <c r="Q127" s="2"/>
      <c r="R127" s="2"/>
      <c r="S127" s="2"/>
      <c r="T127" s="2"/>
      <c r="U127" s="2"/>
    </row>
    <row r="128" spans="1:21" ht="31.5" x14ac:dyDescent="0.2">
      <c r="A128" s="3">
        <v>127</v>
      </c>
      <c r="B128" s="3" t="s">
        <v>341</v>
      </c>
      <c r="C128" s="3" t="s">
        <v>394</v>
      </c>
      <c r="D128" s="18" t="s">
        <v>407</v>
      </c>
      <c r="E128" s="10">
        <v>2019</v>
      </c>
      <c r="F128" s="12" t="s">
        <v>408</v>
      </c>
      <c r="G128" s="6" t="s">
        <v>409</v>
      </c>
      <c r="H128" s="8" t="b">
        <v>0</v>
      </c>
      <c r="I128" s="8" t="b">
        <v>0</v>
      </c>
      <c r="J128" s="8"/>
      <c r="K128" s="2"/>
      <c r="L128" s="8">
        <f t="shared" ref="L128:M128" si="88">15/2800</f>
        <v>5.3571428571428572E-3</v>
      </c>
      <c r="M128" s="8">
        <f t="shared" si="88"/>
        <v>5.3571428571428572E-3</v>
      </c>
      <c r="N128" s="2"/>
      <c r="O128" s="2"/>
      <c r="P128" s="2"/>
      <c r="Q128" s="2"/>
      <c r="R128" s="2"/>
      <c r="S128" s="2"/>
      <c r="T128" s="2"/>
      <c r="U128" s="2"/>
    </row>
    <row r="129" spans="1:21" ht="31.5" x14ac:dyDescent="0.2">
      <c r="A129" s="3">
        <v>128</v>
      </c>
      <c r="B129" s="3" t="s">
        <v>341</v>
      </c>
      <c r="C129" s="3" t="s">
        <v>394</v>
      </c>
      <c r="D129" s="18" t="s">
        <v>410</v>
      </c>
      <c r="E129" s="10">
        <v>2019</v>
      </c>
      <c r="F129" s="12" t="s">
        <v>411</v>
      </c>
      <c r="G129" s="6" t="s">
        <v>412</v>
      </c>
      <c r="H129" s="8" t="b">
        <v>0</v>
      </c>
      <c r="I129" s="8" t="b">
        <v>0</v>
      </c>
      <c r="J129" s="7" t="b">
        <v>1</v>
      </c>
      <c r="K129" s="9" t="s">
        <v>279</v>
      </c>
      <c r="L129" s="8">
        <f t="shared" ref="L129:M129" si="89">15/2800</f>
        <v>5.3571428571428572E-3</v>
      </c>
      <c r="M129" s="8">
        <f t="shared" si="89"/>
        <v>5.3571428571428572E-3</v>
      </c>
      <c r="N129" s="9">
        <v>1</v>
      </c>
      <c r="O129" s="2"/>
      <c r="P129" s="2"/>
      <c r="Q129" s="2"/>
      <c r="R129" s="2"/>
      <c r="S129" s="2"/>
      <c r="T129" s="2"/>
      <c r="U129" s="2"/>
    </row>
    <row r="130" spans="1:21" ht="31.5" x14ac:dyDescent="0.2">
      <c r="A130" s="3">
        <v>129</v>
      </c>
      <c r="B130" s="3" t="s">
        <v>341</v>
      </c>
      <c r="C130" s="3" t="s">
        <v>394</v>
      </c>
      <c r="D130" s="18" t="s">
        <v>413</v>
      </c>
      <c r="E130" s="10">
        <v>2018</v>
      </c>
      <c r="F130" s="12" t="s">
        <v>414</v>
      </c>
      <c r="G130" s="6" t="s">
        <v>415</v>
      </c>
      <c r="H130" s="8" t="b">
        <v>0</v>
      </c>
      <c r="I130" s="7" t="b">
        <v>0</v>
      </c>
      <c r="J130" s="8"/>
      <c r="K130" s="2"/>
      <c r="L130" s="8">
        <f t="shared" ref="L130:M130" si="90">15/2800</f>
        <v>5.3571428571428572E-3</v>
      </c>
      <c r="M130" s="8">
        <f t="shared" si="90"/>
        <v>5.3571428571428572E-3</v>
      </c>
      <c r="N130" s="2"/>
      <c r="O130" s="2"/>
      <c r="P130" s="2"/>
      <c r="Q130" s="2"/>
      <c r="R130" s="2"/>
      <c r="S130" s="2"/>
      <c r="T130" s="2"/>
      <c r="U130" s="2"/>
    </row>
    <row r="131" spans="1:21" ht="31.5" x14ac:dyDescent="0.2">
      <c r="A131" s="3">
        <v>130</v>
      </c>
      <c r="B131" s="3" t="s">
        <v>341</v>
      </c>
      <c r="C131" s="3" t="s">
        <v>416</v>
      </c>
      <c r="D131" s="18" t="s">
        <v>417</v>
      </c>
      <c r="E131" s="10">
        <v>2018</v>
      </c>
      <c r="F131" s="12" t="s">
        <v>418</v>
      </c>
      <c r="G131" s="6" t="s">
        <v>419</v>
      </c>
      <c r="H131" s="8" t="b">
        <v>0</v>
      </c>
      <c r="I131" s="8" t="b">
        <v>0</v>
      </c>
      <c r="J131" s="8"/>
      <c r="K131" s="2"/>
      <c r="L131" s="8">
        <f t="shared" ref="L131:M131" si="91">15/1600</f>
        <v>9.3749999999999997E-3</v>
      </c>
      <c r="M131" s="8">
        <f t="shared" si="91"/>
        <v>9.3749999999999997E-3</v>
      </c>
      <c r="N131" s="2"/>
      <c r="O131" s="2"/>
      <c r="P131" s="2"/>
      <c r="Q131" s="2"/>
      <c r="R131" s="2"/>
      <c r="S131" s="2"/>
      <c r="T131" s="2"/>
      <c r="U131" s="2"/>
    </row>
    <row r="132" spans="1:21" ht="31.5" x14ac:dyDescent="0.2">
      <c r="A132" s="3">
        <v>131</v>
      </c>
      <c r="B132" s="3" t="s">
        <v>341</v>
      </c>
      <c r="C132" s="3" t="s">
        <v>416</v>
      </c>
      <c r="D132" s="18" t="s">
        <v>420</v>
      </c>
      <c r="E132" s="10">
        <v>2018</v>
      </c>
      <c r="F132" s="12" t="s">
        <v>421</v>
      </c>
      <c r="G132" s="6" t="s">
        <v>422</v>
      </c>
      <c r="H132" s="8" t="b">
        <v>0</v>
      </c>
      <c r="I132" s="8" t="b">
        <v>0</v>
      </c>
      <c r="J132" s="8"/>
      <c r="K132" s="2"/>
      <c r="L132" s="8">
        <f t="shared" ref="L132:M132" si="92">15/1600</f>
        <v>9.3749999999999997E-3</v>
      </c>
      <c r="M132" s="8">
        <f t="shared" si="92"/>
        <v>9.3749999999999997E-3</v>
      </c>
      <c r="N132" s="2"/>
      <c r="O132" s="2"/>
      <c r="P132" s="2"/>
      <c r="Q132" s="2"/>
      <c r="R132" s="2"/>
      <c r="S132" s="2"/>
      <c r="T132" s="2"/>
      <c r="U132" s="2"/>
    </row>
    <row r="133" spans="1:21" ht="31.5" x14ac:dyDescent="0.2">
      <c r="A133" s="3">
        <v>132</v>
      </c>
      <c r="B133" s="3" t="s">
        <v>341</v>
      </c>
      <c r="C133" s="3" t="s">
        <v>416</v>
      </c>
      <c r="D133" s="18" t="s">
        <v>423</v>
      </c>
      <c r="E133" s="10">
        <v>2018</v>
      </c>
      <c r="F133" s="12" t="s">
        <v>424</v>
      </c>
      <c r="G133" s="6" t="s">
        <v>425</v>
      </c>
      <c r="H133" s="8" t="b">
        <v>0</v>
      </c>
      <c r="I133" s="8" t="b">
        <v>0</v>
      </c>
      <c r="J133" s="8"/>
      <c r="K133" s="2"/>
      <c r="L133" s="8">
        <f t="shared" ref="L133:M133" si="93">15/1600</f>
        <v>9.3749999999999997E-3</v>
      </c>
      <c r="M133" s="8">
        <f t="shared" si="93"/>
        <v>9.3749999999999997E-3</v>
      </c>
      <c r="N133" s="2"/>
      <c r="O133" s="2"/>
      <c r="P133" s="2"/>
      <c r="Q133" s="2"/>
      <c r="R133" s="2"/>
      <c r="S133" s="2"/>
      <c r="T133" s="2"/>
      <c r="U133" s="2"/>
    </row>
    <row r="134" spans="1:21" ht="31.5" x14ac:dyDescent="0.2">
      <c r="A134" s="3">
        <v>133</v>
      </c>
      <c r="B134" s="3" t="s">
        <v>341</v>
      </c>
      <c r="C134" s="3" t="s">
        <v>416</v>
      </c>
      <c r="D134" s="18" t="s">
        <v>426</v>
      </c>
      <c r="E134" s="10">
        <v>2018</v>
      </c>
      <c r="F134" s="12" t="s">
        <v>427</v>
      </c>
      <c r="G134" s="6" t="s">
        <v>428</v>
      </c>
      <c r="H134" s="8" t="b">
        <v>0</v>
      </c>
      <c r="I134" s="8" t="b">
        <v>0</v>
      </c>
      <c r="J134" s="8"/>
      <c r="K134" s="2"/>
      <c r="L134" s="8">
        <f t="shared" ref="L134:M134" si="94">15/1600</f>
        <v>9.3749999999999997E-3</v>
      </c>
      <c r="M134" s="8">
        <f t="shared" si="94"/>
        <v>9.3749999999999997E-3</v>
      </c>
      <c r="N134" s="2"/>
      <c r="O134" s="2"/>
      <c r="P134" s="2"/>
      <c r="Q134" s="2"/>
      <c r="R134" s="2"/>
      <c r="S134" s="2"/>
      <c r="T134" s="2"/>
      <c r="U134" s="2"/>
    </row>
    <row r="135" spans="1:21" ht="31.5" x14ac:dyDescent="0.2">
      <c r="A135" s="3">
        <v>134</v>
      </c>
      <c r="B135" s="3" t="s">
        <v>341</v>
      </c>
      <c r="C135" s="3" t="s">
        <v>429</v>
      </c>
      <c r="D135" s="18" t="s">
        <v>430</v>
      </c>
      <c r="E135" s="10">
        <v>2018</v>
      </c>
      <c r="F135" s="12" t="s">
        <v>431</v>
      </c>
      <c r="G135" s="6" t="s">
        <v>432</v>
      </c>
      <c r="H135" s="8" t="b">
        <v>0</v>
      </c>
      <c r="I135" s="7" t="b">
        <v>0</v>
      </c>
      <c r="J135" s="8"/>
      <c r="K135" s="2"/>
      <c r="L135" s="8">
        <f t="shared" ref="L135:M135" si="95">15/3200</f>
        <v>4.6874999999999998E-3</v>
      </c>
      <c r="M135" s="8">
        <f t="shared" si="95"/>
        <v>4.6874999999999998E-3</v>
      </c>
      <c r="N135" s="2"/>
      <c r="O135" s="2"/>
      <c r="P135" s="2"/>
      <c r="Q135" s="2"/>
      <c r="R135" s="2"/>
      <c r="S135" s="2"/>
      <c r="T135" s="2"/>
      <c r="U135" s="2"/>
    </row>
    <row r="136" spans="1:21" ht="31.5" x14ac:dyDescent="0.2">
      <c r="A136" s="3">
        <v>135</v>
      </c>
      <c r="B136" s="3" t="s">
        <v>341</v>
      </c>
      <c r="C136" s="3" t="s">
        <v>429</v>
      </c>
      <c r="D136" s="18" t="s">
        <v>433</v>
      </c>
      <c r="E136" s="10">
        <v>2018</v>
      </c>
      <c r="F136" s="12" t="s">
        <v>434</v>
      </c>
      <c r="G136" s="6" t="s">
        <v>435</v>
      </c>
      <c r="H136" s="8" t="b">
        <v>0</v>
      </c>
      <c r="I136" s="8" t="b">
        <v>0</v>
      </c>
      <c r="J136" s="8"/>
      <c r="K136" s="2"/>
      <c r="L136" s="8">
        <f t="shared" ref="L136:M136" si="96">15/3200</f>
        <v>4.6874999999999998E-3</v>
      </c>
      <c r="M136" s="8">
        <f t="shared" si="96"/>
        <v>4.6874999999999998E-3</v>
      </c>
      <c r="N136" s="2"/>
      <c r="O136" s="2"/>
      <c r="P136" s="2"/>
      <c r="Q136" s="2"/>
      <c r="R136" s="2"/>
      <c r="S136" s="2"/>
      <c r="T136" s="2"/>
      <c r="U136" s="2"/>
    </row>
    <row r="137" spans="1:21" ht="31.5" x14ac:dyDescent="0.2">
      <c r="A137" s="3">
        <v>136</v>
      </c>
      <c r="B137" s="3" t="s">
        <v>341</v>
      </c>
      <c r="C137" s="3" t="s">
        <v>429</v>
      </c>
      <c r="D137" s="18" t="s">
        <v>436</v>
      </c>
      <c r="E137" s="10">
        <v>2018</v>
      </c>
      <c r="F137" s="12" t="s">
        <v>437</v>
      </c>
      <c r="G137" s="6" t="s">
        <v>438</v>
      </c>
      <c r="H137" s="8" t="b">
        <v>0</v>
      </c>
      <c r="I137" s="8" t="b">
        <v>0</v>
      </c>
      <c r="J137" s="8"/>
      <c r="K137" s="2"/>
      <c r="L137" s="8">
        <f t="shared" ref="L137:M137" si="97">15/3200</f>
        <v>4.6874999999999998E-3</v>
      </c>
      <c r="M137" s="8">
        <f t="shared" si="97"/>
        <v>4.6874999999999998E-3</v>
      </c>
      <c r="N137" s="2"/>
      <c r="O137" s="2"/>
      <c r="P137" s="2"/>
      <c r="Q137" s="2"/>
      <c r="R137" s="2"/>
      <c r="S137" s="2"/>
      <c r="T137" s="2"/>
      <c r="U137" s="2"/>
    </row>
    <row r="138" spans="1:21" ht="31.5" x14ac:dyDescent="0.2">
      <c r="A138" s="3">
        <v>137</v>
      </c>
      <c r="B138" s="3" t="s">
        <v>341</v>
      </c>
      <c r="C138" s="3" t="s">
        <v>429</v>
      </c>
      <c r="D138" s="18" t="s">
        <v>439</v>
      </c>
      <c r="E138" s="10">
        <v>2018</v>
      </c>
      <c r="F138" s="12" t="s">
        <v>440</v>
      </c>
      <c r="G138" s="6" t="s">
        <v>441</v>
      </c>
      <c r="H138" s="8" t="b">
        <v>0</v>
      </c>
      <c r="I138" s="8" t="b">
        <v>0</v>
      </c>
      <c r="J138" s="8"/>
      <c r="K138" s="2"/>
      <c r="L138" s="8">
        <f t="shared" ref="L138:M138" si="98">15/3200</f>
        <v>4.6874999999999998E-3</v>
      </c>
      <c r="M138" s="8">
        <f t="shared" si="98"/>
        <v>4.6874999999999998E-3</v>
      </c>
      <c r="N138" s="2"/>
      <c r="O138" s="2"/>
      <c r="P138" s="2"/>
      <c r="Q138" s="2"/>
      <c r="R138" s="2"/>
      <c r="S138" s="2"/>
      <c r="T138" s="2"/>
      <c r="U138" s="2"/>
    </row>
    <row r="139" spans="1:21" ht="31.5" x14ac:dyDescent="0.2">
      <c r="A139" s="3">
        <v>138</v>
      </c>
      <c r="B139" s="3" t="s">
        <v>341</v>
      </c>
      <c r="C139" s="3" t="s">
        <v>429</v>
      </c>
      <c r="D139" s="18" t="s">
        <v>442</v>
      </c>
      <c r="E139" s="10">
        <v>2018</v>
      </c>
      <c r="F139" s="12" t="s">
        <v>443</v>
      </c>
      <c r="G139" s="6" t="s">
        <v>444</v>
      </c>
      <c r="H139" s="8" t="b">
        <v>0</v>
      </c>
      <c r="I139" s="8" t="b">
        <v>0</v>
      </c>
      <c r="J139" s="8"/>
      <c r="K139" s="2"/>
      <c r="L139" s="8">
        <f t="shared" ref="L139:M139" si="99">15/3200</f>
        <v>4.6874999999999998E-3</v>
      </c>
      <c r="M139" s="8">
        <f t="shared" si="99"/>
        <v>4.6874999999999998E-3</v>
      </c>
      <c r="N139" s="2"/>
      <c r="O139" s="2"/>
      <c r="P139" s="2"/>
      <c r="Q139" s="2"/>
      <c r="R139" s="2"/>
      <c r="S139" s="2"/>
      <c r="T139" s="2"/>
      <c r="U139" s="2"/>
    </row>
    <row r="140" spans="1:21" ht="31.5" x14ac:dyDescent="0.2">
      <c r="A140" s="3">
        <v>139</v>
      </c>
      <c r="B140" s="3" t="s">
        <v>341</v>
      </c>
      <c r="C140" s="3" t="s">
        <v>429</v>
      </c>
      <c r="D140" s="18" t="s">
        <v>445</v>
      </c>
      <c r="E140" s="10">
        <v>2018</v>
      </c>
      <c r="F140" s="12" t="s">
        <v>446</v>
      </c>
      <c r="G140" s="6" t="s">
        <v>447</v>
      </c>
      <c r="H140" s="8" t="b">
        <v>0</v>
      </c>
      <c r="I140" s="8" t="b">
        <v>0</v>
      </c>
      <c r="J140" s="8"/>
      <c r="K140" s="2"/>
      <c r="L140" s="8">
        <f t="shared" ref="L140:M140" si="100">15/3200</f>
        <v>4.6874999999999998E-3</v>
      </c>
      <c r="M140" s="8">
        <f t="shared" si="100"/>
        <v>4.6874999999999998E-3</v>
      </c>
      <c r="N140" s="2"/>
      <c r="O140" s="2"/>
      <c r="P140" s="2"/>
      <c r="Q140" s="2"/>
      <c r="R140" s="2"/>
      <c r="S140" s="2"/>
      <c r="T140" s="2"/>
      <c r="U140" s="2"/>
    </row>
    <row r="141" spans="1:21" ht="31.5" x14ac:dyDescent="0.2">
      <c r="A141" s="3">
        <v>140</v>
      </c>
      <c r="B141" s="3" t="s">
        <v>341</v>
      </c>
      <c r="C141" s="3" t="s">
        <v>429</v>
      </c>
      <c r="D141" s="18" t="s">
        <v>448</v>
      </c>
      <c r="E141" s="10">
        <v>2018</v>
      </c>
      <c r="F141" s="12" t="s">
        <v>449</v>
      </c>
      <c r="G141" s="6" t="s">
        <v>450</v>
      </c>
      <c r="H141" s="8" t="b">
        <v>0</v>
      </c>
      <c r="I141" s="8" t="b">
        <v>0</v>
      </c>
      <c r="J141" s="8"/>
      <c r="K141" s="2"/>
      <c r="L141" s="8">
        <f t="shared" ref="L141:M141" si="101">15/3200</f>
        <v>4.6874999999999998E-3</v>
      </c>
      <c r="M141" s="8">
        <f t="shared" si="101"/>
        <v>4.6874999999999998E-3</v>
      </c>
      <c r="N141" s="2"/>
      <c r="O141" s="2"/>
      <c r="P141" s="2"/>
      <c r="Q141" s="2"/>
      <c r="R141" s="2"/>
      <c r="S141" s="2"/>
      <c r="T141" s="2"/>
      <c r="U141" s="2"/>
    </row>
    <row r="142" spans="1:21" ht="31.5" x14ac:dyDescent="0.2">
      <c r="A142" s="3">
        <v>141</v>
      </c>
      <c r="B142" s="3" t="s">
        <v>341</v>
      </c>
      <c r="C142" s="3" t="s">
        <v>429</v>
      </c>
      <c r="D142" s="18" t="s">
        <v>451</v>
      </c>
      <c r="E142" s="10">
        <v>2018</v>
      </c>
      <c r="F142" s="12" t="s">
        <v>452</v>
      </c>
      <c r="G142" s="6" t="s">
        <v>453</v>
      </c>
      <c r="H142" s="8" t="b">
        <v>0</v>
      </c>
      <c r="I142" s="8" t="b">
        <v>0</v>
      </c>
      <c r="J142" s="8"/>
      <c r="K142" s="2"/>
      <c r="L142" s="8">
        <f t="shared" ref="L142:M142" si="102">15/3200</f>
        <v>4.6874999999999998E-3</v>
      </c>
      <c r="M142" s="8">
        <f t="shared" si="102"/>
        <v>4.6874999999999998E-3</v>
      </c>
      <c r="N142" s="2"/>
      <c r="O142" s="2"/>
      <c r="P142" s="2"/>
      <c r="Q142" s="2"/>
      <c r="R142" s="2"/>
      <c r="S142" s="2"/>
      <c r="T142" s="2"/>
      <c r="U142" s="2"/>
    </row>
    <row r="143" spans="1:21" ht="31.5" x14ac:dyDescent="0.2">
      <c r="A143" s="3">
        <v>142</v>
      </c>
      <c r="B143" s="10" t="s">
        <v>454</v>
      </c>
      <c r="C143" s="10" t="s">
        <v>455</v>
      </c>
      <c r="D143" s="10" t="s">
        <v>456</v>
      </c>
      <c r="E143" s="10">
        <v>2018</v>
      </c>
      <c r="F143" s="10" t="s">
        <v>457</v>
      </c>
      <c r="G143" s="6" t="s">
        <v>458</v>
      </c>
      <c r="H143" s="7" t="b">
        <v>1</v>
      </c>
      <c r="I143" s="7" t="b">
        <v>1</v>
      </c>
      <c r="J143" s="8"/>
      <c r="K143" s="2"/>
      <c r="L143" s="8">
        <f t="shared" ref="L143:L150" si="103">5/3000</f>
        <v>1.6666666666666668E-3</v>
      </c>
      <c r="M143" s="7">
        <v>0</v>
      </c>
      <c r="N143" s="2"/>
      <c r="O143" s="2"/>
      <c r="P143" s="2"/>
      <c r="Q143" s="2"/>
      <c r="R143" s="2"/>
      <c r="S143" s="2"/>
      <c r="T143" s="2"/>
      <c r="U143" s="2"/>
    </row>
    <row r="144" spans="1:21" ht="31.5" x14ac:dyDescent="0.2">
      <c r="A144" s="3">
        <v>143</v>
      </c>
      <c r="B144" s="10" t="s">
        <v>454</v>
      </c>
      <c r="C144" s="10" t="s">
        <v>455</v>
      </c>
      <c r="D144" s="10" t="s">
        <v>459</v>
      </c>
      <c r="E144" s="10">
        <v>2018</v>
      </c>
      <c r="F144" s="10" t="s">
        <v>460</v>
      </c>
      <c r="G144" s="6" t="s">
        <v>461</v>
      </c>
      <c r="H144" s="7" t="b">
        <v>1</v>
      </c>
      <c r="I144" s="7" t="b">
        <v>1</v>
      </c>
      <c r="J144" s="8"/>
      <c r="K144" s="2"/>
      <c r="L144" s="8">
        <f t="shared" si="103"/>
        <v>1.6666666666666668E-3</v>
      </c>
      <c r="M144" s="7">
        <v>0</v>
      </c>
      <c r="N144" s="2"/>
      <c r="O144" s="2"/>
      <c r="P144" s="2"/>
      <c r="Q144" s="2"/>
      <c r="R144" s="2"/>
      <c r="S144" s="2"/>
      <c r="T144" s="2"/>
      <c r="U144" s="2"/>
    </row>
    <row r="145" spans="1:21" ht="31.5" x14ac:dyDescent="0.2">
      <c r="A145" s="3">
        <v>144</v>
      </c>
      <c r="B145" s="10" t="s">
        <v>454</v>
      </c>
      <c r="C145" s="10" t="s">
        <v>455</v>
      </c>
      <c r="D145" s="10" t="s">
        <v>462</v>
      </c>
      <c r="E145" s="10">
        <v>2018</v>
      </c>
      <c r="F145" s="10" t="s">
        <v>463</v>
      </c>
      <c r="G145" s="6" t="s">
        <v>464</v>
      </c>
      <c r="H145" s="7" t="b">
        <v>1</v>
      </c>
      <c r="I145" s="7" t="b">
        <v>1</v>
      </c>
      <c r="J145" s="8"/>
      <c r="K145" s="2"/>
      <c r="L145" s="8">
        <f t="shared" si="103"/>
        <v>1.6666666666666668E-3</v>
      </c>
      <c r="M145" s="7">
        <v>0</v>
      </c>
      <c r="N145" s="2"/>
      <c r="O145" s="2"/>
      <c r="P145" s="2"/>
      <c r="Q145" s="2"/>
      <c r="R145" s="2"/>
      <c r="S145" s="2"/>
      <c r="T145" s="2"/>
      <c r="U145" s="2"/>
    </row>
    <row r="146" spans="1:21" ht="31.5" x14ac:dyDescent="0.2">
      <c r="A146" s="3">
        <v>145</v>
      </c>
      <c r="B146" s="10" t="s">
        <v>454</v>
      </c>
      <c r="C146" s="10" t="s">
        <v>455</v>
      </c>
      <c r="D146" s="10" t="str">
        <f>PROPER("Problem related to getting approvals before starting business")</f>
        <v>Problem Related To Getting Approvals Before Starting Business</v>
      </c>
      <c r="E146" s="10">
        <v>2018</v>
      </c>
      <c r="F146" s="10" t="s">
        <v>465</v>
      </c>
      <c r="G146" s="6" t="s">
        <v>466</v>
      </c>
      <c r="H146" s="7" t="b">
        <v>1</v>
      </c>
      <c r="I146" s="7" t="b">
        <v>1</v>
      </c>
      <c r="J146" s="8"/>
      <c r="K146" s="2"/>
      <c r="L146" s="8">
        <f t="shared" si="103"/>
        <v>1.6666666666666668E-3</v>
      </c>
      <c r="M146" s="7">
        <v>0</v>
      </c>
      <c r="N146" s="2"/>
      <c r="O146" s="2"/>
      <c r="P146" s="2"/>
      <c r="Q146" s="2"/>
      <c r="R146" s="2"/>
      <c r="S146" s="2"/>
      <c r="T146" s="2"/>
      <c r="U146" s="2"/>
    </row>
    <row r="147" spans="1:21" ht="31.5" x14ac:dyDescent="0.2">
      <c r="A147" s="3">
        <v>146</v>
      </c>
      <c r="B147" s="10" t="s">
        <v>454</v>
      </c>
      <c r="C147" s="10" t="s">
        <v>455</v>
      </c>
      <c r="D147" s="10" t="s">
        <v>467</v>
      </c>
      <c r="E147" s="10">
        <v>2018</v>
      </c>
      <c r="F147" s="10" t="s">
        <v>468</v>
      </c>
      <c r="G147" s="6" t="s">
        <v>469</v>
      </c>
      <c r="H147" s="7" t="b">
        <v>1</v>
      </c>
      <c r="I147" s="7" t="b">
        <v>1</v>
      </c>
      <c r="J147" s="8"/>
      <c r="K147" s="2"/>
      <c r="L147" s="8">
        <f t="shared" si="103"/>
        <v>1.6666666666666668E-3</v>
      </c>
      <c r="M147" s="7">
        <v>0</v>
      </c>
      <c r="N147" s="2"/>
      <c r="O147" s="2"/>
      <c r="P147" s="2"/>
      <c r="Q147" s="2"/>
      <c r="R147" s="2"/>
      <c r="S147" s="2"/>
      <c r="T147" s="2"/>
      <c r="U147" s="2"/>
    </row>
    <row r="148" spans="1:21" ht="31.5" x14ac:dyDescent="0.2">
      <c r="A148" s="3">
        <v>147</v>
      </c>
      <c r="B148" s="10" t="s">
        <v>454</v>
      </c>
      <c r="C148" s="10" t="s">
        <v>455</v>
      </c>
      <c r="D148" s="10" t="s">
        <v>470</v>
      </c>
      <c r="E148" s="10">
        <v>2018</v>
      </c>
      <c r="F148" s="10" t="s">
        <v>471</v>
      </c>
      <c r="G148" s="6" t="s">
        <v>472</v>
      </c>
      <c r="H148" s="7" t="b">
        <v>1</v>
      </c>
      <c r="I148" s="7" t="b">
        <v>1</v>
      </c>
      <c r="J148" s="8"/>
      <c r="K148" s="2"/>
      <c r="L148" s="8">
        <f t="shared" si="103"/>
        <v>1.6666666666666668E-3</v>
      </c>
      <c r="M148" s="7">
        <v>0</v>
      </c>
      <c r="N148" s="2"/>
      <c r="O148" s="2"/>
      <c r="P148" s="2"/>
      <c r="Q148" s="2"/>
      <c r="R148" s="2"/>
      <c r="S148" s="2"/>
      <c r="T148" s="2"/>
      <c r="U148" s="2"/>
    </row>
    <row r="149" spans="1:21" ht="31.5" x14ac:dyDescent="0.2">
      <c r="A149" s="3">
        <v>148</v>
      </c>
      <c r="B149" s="10" t="s">
        <v>454</v>
      </c>
      <c r="C149" s="10" t="s">
        <v>455</v>
      </c>
      <c r="D149" s="10" t="s">
        <v>473</v>
      </c>
      <c r="E149" s="10">
        <v>2018</v>
      </c>
      <c r="F149" s="10" t="s">
        <v>474</v>
      </c>
      <c r="G149" s="6" t="s">
        <v>475</v>
      </c>
      <c r="H149" s="7" t="b">
        <v>1</v>
      </c>
      <c r="I149" s="7" t="b">
        <v>1</v>
      </c>
      <c r="J149" s="8"/>
      <c r="K149" s="2"/>
      <c r="L149" s="8">
        <f t="shared" si="103"/>
        <v>1.6666666666666668E-3</v>
      </c>
      <c r="M149" s="7">
        <v>0</v>
      </c>
      <c r="N149" s="2"/>
      <c r="O149" s="2"/>
      <c r="P149" s="2"/>
      <c r="Q149" s="2"/>
      <c r="R149" s="2"/>
      <c r="S149" s="2"/>
      <c r="T149" s="2"/>
      <c r="U149" s="2"/>
    </row>
    <row r="150" spans="1:21" ht="31.5" x14ac:dyDescent="0.2">
      <c r="A150" s="3">
        <v>149</v>
      </c>
      <c r="B150" s="10" t="s">
        <v>454</v>
      </c>
      <c r="C150" s="10" t="s">
        <v>455</v>
      </c>
      <c r="D150" s="10" t="str">
        <f>PROPER("STATE-WISE CREDIT TO INDUSTRY BY SCHEDULED COMMERCIAL BANKS")</f>
        <v>State-Wise Credit To Industry By Scheduled Commercial Banks</v>
      </c>
      <c r="E150" s="10">
        <v>2018</v>
      </c>
      <c r="F150" s="10" t="s">
        <v>476</v>
      </c>
      <c r="G150" s="6" t="s">
        <v>477</v>
      </c>
      <c r="H150" s="8" t="b">
        <v>0</v>
      </c>
      <c r="I150" s="8" t="b">
        <v>0</v>
      </c>
      <c r="J150" s="8"/>
      <c r="K150" s="2"/>
      <c r="L150" s="8">
        <f t="shared" si="103"/>
        <v>1.6666666666666668E-3</v>
      </c>
      <c r="M150" s="8">
        <f>5/600</f>
        <v>8.3333333333333332E-3</v>
      </c>
      <c r="N150" s="2"/>
      <c r="O150" s="2"/>
      <c r="P150" s="2"/>
      <c r="Q150" s="2"/>
      <c r="R150" s="2"/>
      <c r="S150" s="2"/>
      <c r="T150" s="2"/>
      <c r="U150" s="2"/>
    </row>
    <row r="151" spans="1:21" ht="45" x14ac:dyDescent="0.2">
      <c r="A151" s="3">
        <v>150</v>
      </c>
      <c r="B151" s="10" t="s">
        <v>454</v>
      </c>
      <c r="C151" s="10" t="s">
        <v>455</v>
      </c>
      <c r="D151" s="10" t="s">
        <v>478</v>
      </c>
      <c r="E151" s="10">
        <v>2018</v>
      </c>
      <c r="F151" s="10" t="s">
        <v>479</v>
      </c>
      <c r="G151" s="6" t="s">
        <v>480</v>
      </c>
      <c r="H151" s="8" t="b">
        <v>0</v>
      </c>
      <c r="I151" s="8" t="b">
        <v>0</v>
      </c>
      <c r="J151" s="7" t="b">
        <v>1</v>
      </c>
      <c r="K151" s="9" t="s">
        <v>153</v>
      </c>
      <c r="L151" s="7">
        <v>0</v>
      </c>
      <c r="M151" s="7">
        <v>0</v>
      </c>
      <c r="N151" s="2"/>
      <c r="O151" s="2"/>
      <c r="P151" s="2"/>
      <c r="Q151" s="2"/>
      <c r="R151" s="2"/>
      <c r="S151" s="2"/>
      <c r="T151" s="2"/>
      <c r="U151" s="2"/>
    </row>
    <row r="152" spans="1:21" ht="31.5" x14ac:dyDescent="0.2">
      <c r="A152" s="3">
        <v>151</v>
      </c>
      <c r="B152" s="10" t="s">
        <v>454</v>
      </c>
      <c r="C152" s="10" t="s">
        <v>455</v>
      </c>
      <c r="D152" s="3" t="s">
        <v>481</v>
      </c>
      <c r="E152" s="10">
        <v>2018</v>
      </c>
      <c r="F152" s="10" t="s">
        <v>482</v>
      </c>
      <c r="G152" s="6" t="s">
        <v>483</v>
      </c>
      <c r="H152" s="7" t="b">
        <v>0</v>
      </c>
      <c r="I152" s="7" t="b">
        <v>0</v>
      </c>
      <c r="J152" s="8"/>
      <c r="K152" s="2"/>
      <c r="L152" s="8">
        <f t="shared" ref="L152:L153" si="104">5/3000</f>
        <v>1.6666666666666668E-3</v>
      </c>
      <c r="M152" s="8">
        <f>5/600</f>
        <v>8.3333333333333332E-3</v>
      </c>
      <c r="N152" s="2"/>
      <c r="O152" s="2"/>
      <c r="P152" s="2"/>
      <c r="Q152" s="2"/>
      <c r="R152" s="2"/>
      <c r="S152" s="2"/>
      <c r="T152" s="2"/>
      <c r="U152" s="2"/>
    </row>
    <row r="153" spans="1:21" ht="31.5" x14ac:dyDescent="0.2">
      <c r="A153" s="3">
        <v>152</v>
      </c>
      <c r="B153" s="10" t="s">
        <v>454</v>
      </c>
      <c r="C153" s="10" t="s">
        <v>455</v>
      </c>
      <c r="D153" s="10" t="str">
        <f>PROPER("Problem in access to finance")</f>
        <v>Problem In Access To Finance</v>
      </c>
      <c r="E153" s="10">
        <v>2018</v>
      </c>
      <c r="F153" s="10" t="s">
        <v>484</v>
      </c>
      <c r="G153" s="6" t="s">
        <v>485</v>
      </c>
      <c r="H153" s="7" t="b">
        <v>1</v>
      </c>
      <c r="I153" s="7" t="b">
        <v>1</v>
      </c>
      <c r="J153" s="8"/>
      <c r="K153" s="2"/>
      <c r="L153" s="8">
        <f t="shared" si="104"/>
        <v>1.6666666666666668E-3</v>
      </c>
      <c r="M153" s="7">
        <v>0</v>
      </c>
      <c r="N153" s="2"/>
      <c r="O153" s="2"/>
      <c r="P153" s="2"/>
      <c r="Q153" s="2"/>
      <c r="R153" s="2"/>
      <c r="S153" s="2"/>
      <c r="T153" s="2"/>
      <c r="U153" s="2"/>
    </row>
    <row r="154" spans="1:21" ht="31.5" x14ac:dyDescent="0.2">
      <c r="A154" s="3">
        <v>153</v>
      </c>
      <c r="B154" s="10" t="s">
        <v>454</v>
      </c>
      <c r="C154" s="10" t="s">
        <v>486</v>
      </c>
      <c r="D154" s="10" t="s">
        <v>487</v>
      </c>
      <c r="E154" s="10">
        <v>2018</v>
      </c>
      <c r="F154" s="10" t="s">
        <v>488</v>
      </c>
      <c r="G154" s="6" t="s">
        <v>489</v>
      </c>
      <c r="H154" s="8" t="b">
        <v>0</v>
      </c>
      <c r="I154" s="8" t="b">
        <v>0</v>
      </c>
      <c r="J154" s="8"/>
      <c r="K154" s="2"/>
      <c r="L154" s="8">
        <f t="shared" ref="L154:M154" si="105">5/1500</f>
        <v>3.3333333333333335E-3</v>
      </c>
      <c r="M154" s="8">
        <f t="shared" si="105"/>
        <v>3.3333333333333335E-3</v>
      </c>
      <c r="N154" s="2"/>
      <c r="O154" s="2"/>
      <c r="P154" s="2"/>
      <c r="Q154" s="2"/>
      <c r="R154" s="2"/>
      <c r="S154" s="2"/>
      <c r="T154" s="2"/>
      <c r="U154" s="2"/>
    </row>
    <row r="155" spans="1:21" ht="31.5" x14ac:dyDescent="0.2">
      <c r="A155" s="3">
        <v>154</v>
      </c>
      <c r="B155" s="10" t="s">
        <v>454</v>
      </c>
      <c r="C155" s="10" t="s">
        <v>486</v>
      </c>
      <c r="D155" s="10" t="s">
        <v>490</v>
      </c>
      <c r="E155" s="10">
        <v>2018</v>
      </c>
      <c r="F155" s="3" t="s">
        <v>491</v>
      </c>
      <c r="G155" s="6" t="s">
        <v>492</v>
      </c>
      <c r="H155" s="8" t="b">
        <v>0</v>
      </c>
      <c r="I155" s="8" t="b">
        <v>0</v>
      </c>
      <c r="J155" s="8"/>
      <c r="K155" s="2"/>
      <c r="L155" s="8">
        <f t="shared" ref="L155:M155" si="106">5/1500</f>
        <v>3.3333333333333335E-3</v>
      </c>
      <c r="M155" s="8">
        <f t="shared" si="106"/>
        <v>3.3333333333333335E-3</v>
      </c>
      <c r="N155" s="2"/>
      <c r="O155" s="2"/>
      <c r="P155" s="2"/>
      <c r="Q155" s="2"/>
      <c r="R155" s="2"/>
      <c r="S155" s="2"/>
      <c r="T155" s="2"/>
      <c r="U155" s="2"/>
    </row>
    <row r="156" spans="1:21" ht="31.5" x14ac:dyDescent="0.2">
      <c r="A156" s="3">
        <v>155</v>
      </c>
      <c r="B156" s="10" t="s">
        <v>454</v>
      </c>
      <c r="C156" s="10" t="s">
        <v>486</v>
      </c>
      <c r="D156" s="3" t="s">
        <v>493</v>
      </c>
      <c r="E156" s="10">
        <v>2018</v>
      </c>
      <c r="F156" s="3" t="s">
        <v>494</v>
      </c>
      <c r="G156" s="6" t="s">
        <v>495</v>
      </c>
      <c r="H156" s="8" t="b">
        <v>0</v>
      </c>
      <c r="I156" s="8" t="b">
        <v>0</v>
      </c>
      <c r="J156" s="7" t="b">
        <v>0</v>
      </c>
      <c r="K156" s="2"/>
      <c r="L156" s="8">
        <f t="shared" ref="L156:M156" si="107">5/1500</f>
        <v>3.3333333333333335E-3</v>
      </c>
      <c r="M156" s="8">
        <f t="shared" si="107"/>
        <v>3.3333333333333335E-3</v>
      </c>
      <c r="N156" s="2"/>
      <c r="O156" s="2"/>
      <c r="P156" s="2"/>
      <c r="Q156" s="2"/>
      <c r="R156" s="2"/>
      <c r="S156" s="2"/>
      <c r="T156" s="2"/>
      <c r="U156" s="2"/>
    </row>
    <row r="157" spans="1:21" ht="60" x14ac:dyDescent="0.2">
      <c r="A157" s="3">
        <v>156</v>
      </c>
      <c r="B157" s="10" t="s">
        <v>454</v>
      </c>
      <c r="C157" s="10" t="s">
        <v>486</v>
      </c>
      <c r="D157" s="10" t="s">
        <v>496</v>
      </c>
      <c r="E157" s="10">
        <v>2011</v>
      </c>
      <c r="F157" s="3" t="s">
        <v>497</v>
      </c>
      <c r="G157" s="11" t="s">
        <v>498</v>
      </c>
      <c r="H157" s="8" t="b">
        <v>0</v>
      </c>
      <c r="I157" s="8" t="b">
        <v>0</v>
      </c>
      <c r="J157" s="7" t="b">
        <v>1</v>
      </c>
      <c r="K157" s="9" t="s">
        <v>111</v>
      </c>
      <c r="L157" s="7">
        <v>0</v>
      </c>
      <c r="M157" s="7">
        <v>0</v>
      </c>
      <c r="N157" s="2"/>
      <c r="O157" s="2"/>
      <c r="P157" s="2"/>
      <c r="Q157" s="2"/>
      <c r="R157" s="2"/>
      <c r="S157" s="2"/>
      <c r="T157" s="2"/>
      <c r="U157" s="2"/>
    </row>
    <row r="158" spans="1:21" ht="31.5" x14ac:dyDescent="0.2">
      <c r="A158" s="3">
        <v>157</v>
      </c>
      <c r="B158" s="10" t="s">
        <v>454</v>
      </c>
      <c r="C158" s="10" t="s">
        <v>486</v>
      </c>
      <c r="D158" s="10" t="s">
        <v>499</v>
      </c>
      <c r="E158" s="10">
        <v>2018</v>
      </c>
      <c r="F158" s="3" t="s">
        <v>500</v>
      </c>
      <c r="G158" s="6" t="s">
        <v>501</v>
      </c>
      <c r="H158" s="8" t="b">
        <v>0</v>
      </c>
      <c r="I158" s="8" t="b">
        <v>0</v>
      </c>
      <c r="J158" s="8"/>
      <c r="K158" s="2"/>
      <c r="L158" s="8">
        <f t="shared" ref="L158:M158" si="108">5/1500</f>
        <v>3.3333333333333335E-3</v>
      </c>
      <c r="M158" s="8">
        <f t="shared" si="108"/>
        <v>3.3333333333333335E-3</v>
      </c>
      <c r="N158" s="2"/>
      <c r="O158" s="2"/>
      <c r="P158" s="2"/>
      <c r="Q158" s="2"/>
      <c r="R158" s="2"/>
      <c r="S158" s="2"/>
      <c r="T158" s="2"/>
      <c r="U158" s="2"/>
    </row>
    <row r="159" spans="1:21" ht="31.5" x14ac:dyDescent="0.2">
      <c r="A159" s="3">
        <v>158</v>
      </c>
      <c r="B159" s="10" t="s">
        <v>454</v>
      </c>
      <c r="C159" s="10" t="s">
        <v>486</v>
      </c>
      <c r="D159" s="10" t="s">
        <v>502</v>
      </c>
      <c r="E159" s="10">
        <v>2018</v>
      </c>
      <c r="F159" s="3" t="s">
        <v>503</v>
      </c>
      <c r="G159" s="6" t="s">
        <v>504</v>
      </c>
      <c r="H159" s="8" t="b">
        <v>0</v>
      </c>
      <c r="I159" s="7" t="b">
        <v>1</v>
      </c>
      <c r="J159" s="8"/>
      <c r="K159" s="2"/>
      <c r="L159" s="8">
        <f t="shared" ref="L159:M159" si="109">5/1500</f>
        <v>3.3333333333333335E-3</v>
      </c>
      <c r="M159" s="8">
        <f t="shared" si="109"/>
        <v>3.3333333333333335E-3</v>
      </c>
      <c r="N159" s="2"/>
      <c r="O159" s="2"/>
      <c r="P159" s="2"/>
      <c r="Q159" s="2"/>
      <c r="R159" s="2"/>
      <c r="S159" s="2"/>
      <c r="T159" s="2"/>
      <c r="U159" s="2"/>
    </row>
    <row r="160" spans="1:21" ht="31.5" x14ac:dyDescent="0.2">
      <c r="A160" s="3">
        <v>159</v>
      </c>
      <c r="B160" s="10" t="s">
        <v>454</v>
      </c>
      <c r="C160" s="10" t="s">
        <v>505</v>
      </c>
      <c r="D160" s="10" t="s">
        <v>506</v>
      </c>
      <c r="E160" s="10">
        <v>2018</v>
      </c>
      <c r="F160" s="10" t="s">
        <v>507</v>
      </c>
      <c r="G160" s="6" t="s">
        <v>508</v>
      </c>
      <c r="H160" s="8" t="b">
        <v>0</v>
      </c>
      <c r="I160" s="8" t="b">
        <v>0</v>
      </c>
      <c r="J160" s="7" t="b">
        <v>1</v>
      </c>
      <c r="K160" s="9" t="s">
        <v>509</v>
      </c>
      <c r="L160" s="7">
        <v>0</v>
      </c>
      <c r="M160" s="7">
        <v>0</v>
      </c>
      <c r="N160" s="2"/>
      <c r="O160" s="2"/>
      <c r="P160" s="2"/>
      <c r="Q160" s="2"/>
      <c r="R160" s="2"/>
      <c r="S160" s="2"/>
      <c r="T160" s="2"/>
      <c r="U160" s="2"/>
    </row>
    <row r="161" spans="1:21" ht="31.5" x14ac:dyDescent="0.2">
      <c r="A161" s="3">
        <v>160</v>
      </c>
      <c r="B161" s="10" t="s">
        <v>454</v>
      </c>
      <c r="C161" s="10" t="s">
        <v>505</v>
      </c>
      <c r="D161" s="10" t="s">
        <v>510</v>
      </c>
      <c r="E161" s="10">
        <v>2018</v>
      </c>
      <c r="F161" s="10" t="s">
        <v>511</v>
      </c>
      <c r="G161" s="6" t="s">
        <v>512</v>
      </c>
      <c r="H161" s="8" t="b">
        <v>0</v>
      </c>
      <c r="I161" s="8" t="b">
        <v>0</v>
      </c>
      <c r="J161" s="7" t="b">
        <v>1</v>
      </c>
      <c r="K161" s="9" t="s">
        <v>509</v>
      </c>
      <c r="L161" s="7">
        <v>0</v>
      </c>
      <c r="M161" s="7">
        <v>0</v>
      </c>
      <c r="N161" s="2"/>
      <c r="O161" s="2"/>
      <c r="P161" s="2"/>
      <c r="Q161" s="2"/>
      <c r="R161" s="2"/>
      <c r="S161" s="2"/>
      <c r="T161" s="2"/>
      <c r="U161" s="2"/>
    </row>
    <row r="162" spans="1:21" ht="31.5" x14ac:dyDescent="0.2">
      <c r="A162" s="3">
        <v>161</v>
      </c>
      <c r="B162" s="10" t="s">
        <v>454</v>
      </c>
      <c r="C162" s="10" t="s">
        <v>505</v>
      </c>
      <c r="D162" s="10" t="s">
        <v>513</v>
      </c>
      <c r="E162" s="10">
        <v>2018</v>
      </c>
      <c r="F162" s="10" t="s">
        <v>514</v>
      </c>
      <c r="G162" s="6" t="s">
        <v>515</v>
      </c>
      <c r="H162" s="8" t="b">
        <v>0</v>
      </c>
      <c r="I162" s="8" t="b">
        <v>0</v>
      </c>
      <c r="J162" s="7" t="b">
        <v>1</v>
      </c>
      <c r="K162" s="9" t="s">
        <v>279</v>
      </c>
      <c r="L162" s="7">
        <v>0</v>
      </c>
      <c r="M162" s="7">
        <v>0</v>
      </c>
      <c r="N162" s="2"/>
      <c r="O162" s="2"/>
      <c r="P162" s="2"/>
      <c r="Q162" s="2"/>
      <c r="R162" s="2"/>
      <c r="S162" s="2"/>
      <c r="T162" s="2"/>
      <c r="U162" s="2"/>
    </row>
    <row r="163" spans="1:21" ht="31.5" x14ac:dyDescent="0.2">
      <c r="A163" s="3">
        <v>162</v>
      </c>
      <c r="B163" s="10" t="s">
        <v>454</v>
      </c>
      <c r="C163" s="10" t="s">
        <v>505</v>
      </c>
      <c r="D163" s="10" t="s">
        <v>516</v>
      </c>
      <c r="E163" s="10">
        <v>2018</v>
      </c>
      <c r="F163" s="31" t="s">
        <v>517</v>
      </c>
      <c r="G163" s="6" t="s">
        <v>518</v>
      </c>
      <c r="H163" s="8" t="b">
        <v>0</v>
      </c>
      <c r="I163" s="7" t="b">
        <v>0</v>
      </c>
      <c r="J163" s="8"/>
      <c r="K163" s="2"/>
      <c r="L163" s="8">
        <f t="shared" ref="L163:L164" si="110">5/1200</f>
        <v>4.1666666666666666E-3</v>
      </c>
      <c r="M163" s="8">
        <f t="shared" ref="M163:M164" si="111">5/900</f>
        <v>5.5555555555555558E-3</v>
      </c>
      <c r="N163" s="2"/>
      <c r="O163" s="2"/>
      <c r="P163" s="2"/>
      <c r="Q163" s="2"/>
      <c r="R163" s="2"/>
      <c r="S163" s="2"/>
      <c r="T163" s="2"/>
      <c r="U163" s="2"/>
    </row>
    <row r="164" spans="1:21" ht="31.5" x14ac:dyDescent="0.2">
      <c r="A164" s="3">
        <v>163</v>
      </c>
      <c r="B164" s="10" t="s">
        <v>454</v>
      </c>
      <c r="C164" s="10" t="s">
        <v>505</v>
      </c>
      <c r="D164" s="10" t="s">
        <v>519</v>
      </c>
      <c r="E164" s="10">
        <v>2018</v>
      </c>
      <c r="F164" s="10" t="s">
        <v>520</v>
      </c>
      <c r="G164" s="32" t="s">
        <v>521</v>
      </c>
      <c r="H164" s="7" t="b">
        <v>0</v>
      </c>
      <c r="I164" s="8" t="b">
        <v>0</v>
      </c>
      <c r="J164" s="8"/>
      <c r="K164" s="2"/>
      <c r="L164" s="8">
        <f t="shared" si="110"/>
        <v>4.1666666666666666E-3</v>
      </c>
      <c r="M164" s="8">
        <f t="shared" si="111"/>
        <v>5.5555555555555558E-3</v>
      </c>
      <c r="N164" s="2"/>
      <c r="O164" s="2"/>
      <c r="P164" s="2"/>
      <c r="Q164" s="2"/>
      <c r="R164" s="2"/>
      <c r="S164" s="2"/>
      <c r="T164" s="2"/>
      <c r="U164" s="2"/>
    </row>
    <row r="165" spans="1:21" ht="31.5" x14ac:dyDescent="0.2">
      <c r="A165" s="3">
        <v>164</v>
      </c>
      <c r="B165" s="10" t="s">
        <v>454</v>
      </c>
      <c r="C165" s="10" t="s">
        <v>505</v>
      </c>
      <c r="D165" s="10" t="s">
        <v>522</v>
      </c>
      <c r="E165" s="10">
        <v>2018</v>
      </c>
      <c r="F165" s="10" t="s">
        <v>523</v>
      </c>
      <c r="G165" s="6" t="s">
        <v>524</v>
      </c>
      <c r="H165" s="8" t="b">
        <v>0</v>
      </c>
      <c r="I165" s="8" t="b">
        <v>0</v>
      </c>
      <c r="J165" s="7" t="b">
        <v>1</v>
      </c>
      <c r="K165" s="33" t="s">
        <v>12</v>
      </c>
      <c r="L165" s="7">
        <v>0</v>
      </c>
      <c r="M165" s="7">
        <v>0</v>
      </c>
      <c r="N165" s="2"/>
      <c r="O165" s="2"/>
      <c r="P165" s="2"/>
      <c r="Q165" s="2"/>
      <c r="R165" s="2"/>
      <c r="S165" s="2"/>
      <c r="T165" s="2"/>
      <c r="U165" s="2"/>
    </row>
    <row r="166" spans="1:21" ht="60" x14ac:dyDescent="0.2">
      <c r="A166" s="3">
        <v>165</v>
      </c>
      <c r="B166" s="10" t="s">
        <v>454</v>
      </c>
      <c r="C166" s="10" t="s">
        <v>505</v>
      </c>
      <c r="D166" s="10" t="s">
        <v>525</v>
      </c>
      <c r="E166" s="10">
        <v>2018</v>
      </c>
      <c r="F166" s="10" t="s">
        <v>526</v>
      </c>
      <c r="G166" s="6" t="s">
        <v>527</v>
      </c>
      <c r="H166" s="8" t="b">
        <v>0</v>
      </c>
      <c r="I166" s="8" t="b">
        <v>0</v>
      </c>
      <c r="J166" s="7" t="b">
        <v>1</v>
      </c>
      <c r="K166" s="33" t="s">
        <v>111</v>
      </c>
      <c r="L166" s="7">
        <v>0</v>
      </c>
      <c r="M166" s="7">
        <v>0</v>
      </c>
      <c r="N166" s="2"/>
      <c r="O166" s="2"/>
      <c r="P166" s="2"/>
      <c r="Q166" s="2"/>
      <c r="R166" s="2"/>
      <c r="S166" s="2"/>
      <c r="T166" s="2"/>
      <c r="U166" s="2"/>
    </row>
    <row r="167" spans="1:21" ht="45" x14ac:dyDescent="0.2">
      <c r="A167" s="3">
        <v>166</v>
      </c>
      <c r="B167" s="10" t="s">
        <v>454</v>
      </c>
      <c r="C167" s="10" t="s">
        <v>505</v>
      </c>
      <c r="D167" s="10" t="s">
        <v>528</v>
      </c>
      <c r="E167" s="3">
        <v>2015</v>
      </c>
      <c r="F167" s="3" t="s">
        <v>529</v>
      </c>
      <c r="G167" s="6" t="s">
        <v>530</v>
      </c>
      <c r="H167" s="8" t="b">
        <v>0</v>
      </c>
      <c r="I167" s="8" t="b">
        <v>0</v>
      </c>
      <c r="J167" s="7" t="b">
        <v>1</v>
      </c>
      <c r="K167" s="33" t="s">
        <v>153</v>
      </c>
      <c r="L167" s="7">
        <v>0</v>
      </c>
      <c r="M167" s="7">
        <v>0</v>
      </c>
      <c r="N167" s="2"/>
      <c r="O167" s="2"/>
      <c r="P167" s="2"/>
      <c r="Q167" s="2"/>
      <c r="R167" s="2"/>
      <c r="S167" s="2"/>
      <c r="T167" s="2"/>
      <c r="U167" s="2"/>
    </row>
    <row r="168" spans="1:21" ht="31.5" x14ac:dyDescent="0.2">
      <c r="A168" s="3">
        <v>167</v>
      </c>
      <c r="B168" s="10" t="s">
        <v>454</v>
      </c>
      <c r="C168" s="10" t="s">
        <v>505</v>
      </c>
      <c r="D168" s="10" t="s">
        <v>531</v>
      </c>
      <c r="E168" s="10">
        <v>2018</v>
      </c>
      <c r="F168" s="10" t="s">
        <v>532</v>
      </c>
      <c r="G168" s="6" t="s">
        <v>533</v>
      </c>
      <c r="H168" s="8" t="b">
        <v>0</v>
      </c>
      <c r="I168" s="8" t="b">
        <v>0</v>
      </c>
      <c r="J168" s="8"/>
      <c r="K168" s="2"/>
      <c r="L168" s="8">
        <f>5/1200</f>
        <v>4.1666666666666666E-3</v>
      </c>
      <c r="M168" s="8">
        <f>5/900</f>
        <v>5.5555555555555558E-3</v>
      </c>
      <c r="N168" s="2"/>
      <c r="O168" s="2"/>
      <c r="P168" s="2"/>
      <c r="Q168" s="2"/>
      <c r="R168" s="2"/>
      <c r="S168" s="2"/>
      <c r="T168" s="2"/>
      <c r="U168" s="2"/>
    </row>
    <row r="169" spans="1:21" ht="31.5" x14ac:dyDescent="0.2">
      <c r="A169" s="3">
        <v>168</v>
      </c>
      <c r="B169" s="10" t="s">
        <v>454</v>
      </c>
      <c r="C169" s="10" t="s">
        <v>505</v>
      </c>
      <c r="D169" s="10" t="s">
        <v>534</v>
      </c>
      <c r="E169" s="10">
        <v>2018</v>
      </c>
      <c r="F169" s="10" t="s">
        <v>535</v>
      </c>
      <c r="G169" s="11" t="s">
        <v>536</v>
      </c>
      <c r="H169" s="8" t="b">
        <v>0</v>
      </c>
      <c r="I169" s="8" t="b">
        <v>0</v>
      </c>
      <c r="J169" s="7" t="b">
        <v>1</v>
      </c>
      <c r="K169" s="9" t="s">
        <v>77</v>
      </c>
      <c r="L169" s="7">
        <v>0</v>
      </c>
      <c r="M169" s="7">
        <v>0</v>
      </c>
      <c r="N169" s="2"/>
      <c r="O169" s="2"/>
      <c r="P169" s="2"/>
      <c r="Q169" s="2"/>
      <c r="R169" s="2"/>
      <c r="S169" s="2"/>
      <c r="T169" s="2"/>
      <c r="U169" s="2"/>
    </row>
    <row r="170" spans="1:21" ht="31.5" x14ac:dyDescent="0.2">
      <c r="A170" s="3">
        <v>169</v>
      </c>
      <c r="B170" s="10" t="s">
        <v>454</v>
      </c>
      <c r="C170" s="10" t="s">
        <v>505</v>
      </c>
      <c r="D170" s="10" t="s">
        <v>537</v>
      </c>
      <c r="E170" s="10">
        <v>2018</v>
      </c>
      <c r="F170" s="10" t="s">
        <v>538</v>
      </c>
      <c r="G170" s="6" t="s">
        <v>539</v>
      </c>
      <c r="H170" s="8" t="b">
        <v>0</v>
      </c>
      <c r="I170" s="8" t="b">
        <v>0</v>
      </c>
      <c r="J170" s="7" t="b">
        <v>1</v>
      </c>
      <c r="K170" s="9" t="s">
        <v>77</v>
      </c>
      <c r="L170" s="7">
        <v>0</v>
      </c>
      <c r="M170" s="7">
        <v>0</v>
      </c>
      <c r="N170" s="2"/>
      <c r="O170" s="2"/>
      <c r="P170" s="2"/>
      <c r="Q170" s="2"/>
      <c r="R170" s="2"/>
      <c r="S170" s="2"/>
      <c r="T170" s="2"/>
      <c r="U170" s="2"/>
    </row>
    <row r="171" spans="1:21" ht="31.5" x14ac:dyDescent="0.2">
      <c r="A171" s="3"/>
      <c r="B171" s="10" t="s">
        <v>454</v>
      </c>
      <c r="C171" s="10" t="s">
        <v>505</v>
      </c>
      <c r="D171" s="22" t="s">
        <v>540</v>
      </c>
      <c r="E171" s="3">
        <v>2018</v>
      </c>
      <c r="F171" s="16" t="s">
        <v>541</v>
      </c>
      <c r="G171" s="34" t="s">
        <v>542</v>
      </c>
      <c r="H171" s="7" t="b">
        <v>1</v>
      </c>
      <c r="I171" s="8" t="b">
        <v>0</v>
      </c>
      <c r="J171" s="7" t="b">
        <v>0</v>
      </c>
      <c r="K171" s="9"/>
      <c r="L171" s="8">
        <f>5/1200</f>
        <v>4.1666666666666666E-3</v>
      </c>
      <c r="M171" s="7">
        <v>0</v>
      </c>
      <c r="N171" s="9"/>
      <c r="O171" s="2"/>
      <c r="P171" s="2"/>
      <c r="Q171" s="2"/>
      <c r="R171" s="2"/>
      <c r="S171" s="2"/>
      <c r="T171" s="2"/>
      <c r="U171" s="2"/>
    </row>
    <row r="172" spans="1:21" ht="47.25" x14ac:dyDescent="0.2">
      <c r="A172" s="3">
        <v>226</v>
      </c>
      <c r="B172" s="10" t="s">
        <v>111</v>
      </c>
      <c r="C172" s="10" t="s">
        <v>543</v>
      </c>
      <c r="D172" s="10" t="s">
        <v>544</v>
      </c>
      <c r="E172" s="10">
        <v>2018</v>
      </c>
      <c r="F172" s="3" t="s">
        <v>545</v>
      </c>
      <c r="G172" s="6" t="s">
        <v>546</v>
      </c>
      <c r="H172" s="8" t="b">
        <v>0</v>
      </c>
      <c r="I172" s="7" t="b">
        <v>1</v>
      </c>
      <c r="J172" s="8"/>
      <c r="K172" s="2"/>
      <c r="L172" s="8">
        <f t="shared" ref="L172:M172" si="112">10/2400</f>
        <v>4.1666666666666666E-3</v>
      </c>
      <c r="M172" s="8">
        <f t="shared" si="112"/>
        <v>4.1666666666666666E-3</v>
      </c>
      <c r="N172" s="2"/>
      <c r="O172" s="2"/>
      <c r="P172" s="2"/>
      <c r="Q172" s="2"/>
      <c r="R172" s="2"/>
      <c r="S172" s="2"/>
      <c r="T172" s="2"/>
      <c r="U172" s="2"/>
    </row>
    <row r="173" spans="1:21" ht="47.25" x14ac:dyDescent="0.2">
      <c r="A173" s="3">
        <v>227</v>
      </c>
      <c r="B173" s="10" t="s">
        <v>111</v>
      </c>
      <c r="C173" s="10" t="s">
        <v>543</v>
      </c>
      <c r="D173" s="10" t="s">
        <v>547</v>
      </c>
      <c r="E173" s="10">
        <v>2018</v>
      </c>
      <c r="F173" s="3" t="s">
        <v>548</v>
      </c>
      <c r="G173" s="6" t="s">
        <v>549</v>
      </c>
      <c r="H173" s="8" t="b">
        <v>0</v>
      </c>
      <c r="I173" s="8" t="b">
        <v>0</v>
      </c>
      <c r="J173" s="7" t="b">
        <v>1</v>
      </c>
      <c r="K173" s="35" t="s">
        <v>111</v>
      </c>
      <c r="L173" s="8">
        <f t="shared" ref="L173:M173" si="113">10/2400</f>
        <v>4.1666666666666666E-3</v>
      </c>
      <c r="M173" s="8">
        <f t="shared" si="113"/>
        <v>4.1666666666666666E-3</v>
      </c>
      <c r="N173" s="9">
        <v>1</v>
      </c>
      <c r="O173" s="2"/>
      <c r="P173" s="2"/>
      <c r="Q173" s="2"/>
      <c r="R173" s="2"/>
      <c r="S173" s="2"/>
      <c r="T173" s="2"/>
      <c r="U173" s="2"/>
    </row>
    <row r="174" spans="1:21" ht="47.25" x14ac:dyDescent="0.2">
      <c r="A174" s="3">
        <v>228</v>
      </c>
      <c r="B174" s="10" t="s">
        <v>111</v>
      </c>
      <c r="C174" s="10" t="s">
        <v>543</v>
      </c>
      <c r="D174" s="10" t="s">
        <v>550</v>
      </c>
      <c r="E174" s="10">
        <v>2018</v>
      </c>
      <c r="F174" s="3" t="s">
        <v>551</v>
      </c>
      <c r="G174" s="6" t="s">
        <v>552</v>
      </c>
      <c r="H174" s="8" t="b">
        <v>0</v>
      </c>
      <c r="I174" s="8" t="b">
        <v>0</v>
      </c>
      <c r="J174" s="8"/>
      <c r="K174" s="2"/>
      <c r="L174" s="8">
        <f t="shared" ref="L174:M174" si="114">10/2400</f>
        <v>4.1666666666666666E-3</v>
      </c>
      <c r="M174" s="8">
        <f t="shared" si="114"/>
        <v>4.1666666666666666E-3</v>
      </c>
      <c r="N174" s="2"/>
      <c r="O174" s="2"/>
      <c r="P174" s="2"/>
      <c r="Q174" s="2"/>
      <c r="R174" s="2"/>
      <c r="S174" s="2"/>
      <c r="T174" s="2"/>
      <c r="U174" s="2"/>
    </row>
    <row r="175" spans="1:21" ht="47.25" x14ac:dyDescent="0.2">
      <c r="A175" s="3">
        <v>229</v>
      </c>
      <c r="B175" s="10" t="s">
        <v>111</v>
      </c>
      <c r="C175" s="10" t="s">
        <v>543</v>
      </c>
      <c r="D175" s="10" t="s">
        <v>553</v>
      </c>
      <c r="E175" s="10">
        <v>2018</v>
      </c>
      <c r="F175" s="3" t="s">
        <v>554</v>
      </c>
      <c r="G175" s="6" t="s">
        <v>555</v>
      </c>
      <c r="H175" s="8" t="b">
        <v>0</v>
      </c>
      <c r="I175" s="8" t="b">
        <v>0</v>
      </c>
      <c r="J175" s="8"/>
      <c r="K175" s="2"/>
      <c r="L175" s="8">
        <f t="shared" ref="L175:M175" si="115">10/2400</f>
        <v>4.1666666666666666E-3</v>
      </c>
      <c r="M175" s="8">
        <f t="shared" si="115"/>
        <v>4.1666666666666666E-3</v>
      </c>
      <c r="N175" s="2"/>
      <c r="O175" s="2"/>
      <c r="P175" s="2"/>
      <c r="Q175" s="2"/>
      <c r="R175" s="2"/>
      <c r="S175" s="2"/>
      <c r="T175" s="2"/>
      <c r="U175" s="2"/>
    </row>
    <row r="176" spans="1:21" ht="47.25" x14ac:dyDescent="0.2">
      <c r="A176" s="3">
        <v>230</v>
      </c>
      <c r="B176" s="10" t="s">
        <v>111</v>
      </c>
      <c r="C176" s="10" t="s">
        <v>543</v>
      </c>
      <c r="D176" s="10" t="s">
        <v>556</v>
      </c>
      <c r="E176" s="10">
        <v>2018</v>
      </c>
      <c r="F176" s="3" t="s">
        <v>557</v>
      </c>
      <c r="G176" s="6" t="s">
        <v>558</v>
      </c>
      <c r="H176" s="8" t="b">
        <v>0</v>
      </c>
      <c r="I176" s="8" t="b">
        <v>0</v>
      </c>
      <c r="J176" s="8"/>
      <c r="K176" s="2"/>
      <c r="L176" s="8">
        <f t="shared" ref="L176:M176" si="116">10/2400</f>
        <v>4.1666666666666666E-3</v>
      </c>
      <c r="M176" s="8">
        <f t="shared" si="116"/>
        <v>4.1666666666666666E-3</v>
      </c>
      <c r="N176" s="2"/>
      <c r="O176" s="2"/>
      <c r="P176" s="2"/>
      <c r="Q176" s="2"/>
      <c r="R176" s="2"/>
      <c r="S176" s="2"/>
      <c r="T176" s="2"/>
      <c r="U176" s="2"/>
    </row>
    <row r="177" spans="1:21" ht="47.25" x14ac:dyDescent="0.2">
      <c r="A177" s="3">
        <v>231</v>
      </c>
      <c r="B177" s="10" t="s">
        <v>111</v>
      </c>
      <c r="C177" s="10" t="s">
        <v>543</v>
      </c>
      <c r="D177" s="10" t="s">
        <v>559</v>
      </c>
      <c r="E177" s="10">
        <v>2018</v>
      </c>
      <c r="F177" s="3" t="s">
        <v>560</v>
      </c>
      <c r="G177" s="6" t="s">
        <v>561</v>
      </c>
      <c r="H177" s="8" t="b">
        <v>0</v>
      </c>
      <c r="I177" s="8" t="b">
        <v>0</v>
      </c>
      <c r="J177" s="7" t="b">
        <v>1</v>
      </c>
      <c r="K177" s="35" t="s">
        <v>111</v>
      </c>
      <c r="L177" s="8">
        <f t="shared" ref="L177:M177" si="117">10/2400</f>
        <v>4.1666666666666666E-3</v>
      </c>
      <c r="M177" s="8">
        <f t="shared" si="117"/>
        <v>4.1666666666666666E-3</v>
      </c>
      <c r="N177" s="9">
        <v>1</v>
      </c>
      <c r="O177" s="2"/>
      <c r="P177" s="2"/>
      <c r="Q177" s="2"/>
      <c r="R177" s="2"/>
      <c r="S177" s="2"/>
      <c r="T177" s="2"/>
      <c r="U177" s="2"/>
    </row>
    <row r="178" spans="1:21" ht="47.25" x14ac:dyDescent="0.2">
      <c r="A178" s="3">
        <v>232</v>
      </c>
      <c r="B178" s="10" t="s">
        <v>111</v>
      </c>
      <c r="C178" s="10" t="s">
        <v>562</v>
      </c>
      <c r="D178" s="10" t="s">
        <v>563</v>
      </c>
      <c r="E178" s="10">
        <v>2018</v>
      </c>
      <c r="F178" s="3" t="s">
        <v>564</v>
      </c>
      <c r="G178" s="11" t="s">
        <v>565</v>
      </c>
      <c r="H178" s="8" t="b">
        <v>0</v>
      </c>
      <c r="I178" s="7" t="b">
        <v>0</v>
      </c>
      <c r="J178" s="8"/>
      <c r="K178" s="2"/>
      <c r="L178" s="8">
        <f t="shared" ref="L178:M178" si="118">10/2400</f>
        <v>4.1666666666666666E-3</v>
      </c>
      <c r="M178" s="8">
        <f t="shared" si="118"/>
        <v>4.1666666666666666E-3</v>
      </c>
      <c r="N178" s="2"/>
      <c r="O178" s="2"/>
      <c r="P178" s="2"/>
      <c r="Q178" s="2"/>
      <c r="R178" s="2"/>
      <c r="S178" s="2"/>
      <c r="T178" s="2"/>
      <c r="U178" s="2"/>
    </row>
    <row r="179" spans="1:21" ht="47.25" x14ac:dyDescent="0.2">
      <c r="A179" s="3">
        <v>233</v>
      </c>
      <c r="B179" s="10" t="s">
        <v>111</v>
      </c>
      <c r="C179" s="10" t="s">
        <v>562</v>
      </c>
      <c r="D179" s="10" t="s">
        <v>566</v>
      </c>
      <c r="E179" s="10">
        <v>2018</v>
      </c>
      <c r="F179" s="3" t="s">
        <v>567</v>
      </c>
      <c r="G179" s="6" t="s">
        <v>568</v>
      </c>
      <c r="H179" s="8" t="b">
        <v>0</v>
      </c>
      <c r="I179" s="8" t="b">
        <v>0</v>
      </c>
      <c r="J179" s="8"/>
      <c r="K179" s="2"/>
      <c r="L179" s="8">
        <f t="shared" ref="L179:M179" si="119">10/2400</f>
        <v>4.1666666666666666E-3</v>
      </c>
      <c r="M179" s="8">
        <f t="shared" si="119"/>
        <v>4.1666666666666666E-3</v>
      </c>
      <c r="N179" s="2"/>
      <c r="O179" s="2"/>
      <c r="P179" s="2"/>
      <c r="Q179" s="2"/>
      <c r="R179" s="2"/>
      <c r="S179" s="2"/>
      <c r="T179" s="2"/>
      <c r="U179" s="2"/>
    </row>
    <row r="180" spans="1:21" ht="47.25" x14ac:dyDescent="0.2">
      <c r="A180" s="3">
        <v>234</v>
      </c>
      <c r="B180" s="10" t="s">
        <v>111</v>
      </c>
      <c r="C180" s="10" t="s">
        <v>562</v>
      </c>
      <c r="D180" s="10" t="s">
        <v>569</v>
      </c>
      <c r="E180" s="10">
        <v>2018</v>
      </c>
      <c r="F180" s="3" t="s">
        <v>570</v>
      </c>
      <c r="G180" s="6" t="s">
        <v>571</v>
      </c>
      <c r="H180" s="8" t="b">
        <v>0</v>
      </c>
      <c r="I180" s="8" t="b">
        <v>0</v>
      </c>
      <c r="J180" s="8"/>
      <c r="K180" s="2"/>
      <c r="L180" s="8">
        <f t="shared" ref="L180:M180" si="120">10/2400</f>
        <v>4.1666666666666666E-3</v>
      </c>
      <c r="M180" s="8">
        <f t="shared" si="120"/>
        <v>4.1666666666666666E-3</v>
      </c>
      <c r="N180" s="2"/>
      <c r="O180" s="2"/>
      <c r="P180" s="2"/>
      <c r="Q180" s="2"/>
      <c r="R180" s="2"/>
      <c r="S180" s="2"/>
      <c r="T180" s="2"/>
      <c r="U180" s="2"/>
    </row>
    <row r="181" spans="1:21" ht="47.25" x14ac:dyDescent="0.2">
      <c r="A181" s="3">
        <v>235</v>
      </c>
      <c r="B181" s="10" t="s">
        <v>111</v>
      </c>
      <c r="C181" s="10" t="s">
        <v>562</v>
      </c>
      <c r="D181" s="10" t="s">
        <v>572</v>
      </c>
      <c r="E181" s="10">
        <v>2018</v>
      </c>
      <c r="F181" s="3" t="s">
        <v>573</v>
      </c>
      <c r="G181" s="6" t="s">
        <v>574</v>
      </c>
      <c r="H181" s="8" t="b">
        <v>0</v>
      </c>
      <c r="I181" s="8" t="b">
        <v>0</v>
      </c>
      <c r="J181" s="8"/>
      <c r="K181" s="2"/>
      <c r="L181" s="8">
        <f t="shared" ref="L181:M181" si="121">10/2400</f>
        <v>4.1666666666666666E-3</v>
      </c>
      <c r="M181" s="8">
        <f t="shared" si="121"/>
        <v>4.1666666666666666E-3</v>
      </c>
      <c r="N181" s="2"/>
      <c r="O181" s="2"/>
      <c r="P181" s="2"/>
      <c r="Q181" s="2"/>
      <c r="R181" s="2"/>
      <c r="S181" s="2"/>
      <c r="T181" s="2"/>
      <c r="U181" s="2"/>
    </row>
    <row r="182" spans="1:21" ht="47.25" x14ac:dyDescent="0.2">
      <c r="A182" s="3">
        <v>236</v>
      </c>
      <c r="B182" s="10" t="s">
        <v>111</v>
      </c>
      <c r="C182" s="10" t="s">
        <v>562</v>
      </c>
      <c r="D182" s="10" t="s">
        <v>575</v>
      </c>
      <c r="E182" s="10">
        <v>2018</v>
      </c>
      <c r="F182" s="3" t="s">
        <v>576</v>
      </c>
      <c r="G182" s="6" t="s">
        <v>577</v>
      </c>
      <c r="H182" s="8" t="b">
        <v>0</v>
      </c>
      <c r="I182" s="8" t="b">
        <v>0</v>
      </c>
      <c r="J182" s="7" t="b">
        <v>1</v>
      </c>
      <c r="K182" s="9" t="s">
        <v>77</v>
      </c>
      <c r="L182" s="7">
        <v>0</v>
      </c>
      <c r="M182" s="7">
        <v>0</v>
      </c>
      <c r="N182" s="2"/>
      <c r="O182" s="2"/>
      <c r="P182" s="2"/>
      <c r="Q182" s="2"/>
      <c r="R182" s="2"/>
      <c r="S182" s="2"/>
      <c r="T182" s="2"/>
      <c r="U182" s="2"/>
    </row>
    <row r="183" spans="1:21" ht="47.25" x14ac:dyDescent="0.2">
      <c r="A183" s="3">
        <v>237</v>
      </c>
      <c r="B183" s="10" t="s">
        <v>111</v>
      </c>
      <c r="C183" s="10" t="s">
        <v>562</v>
      </c>
      <c r="D183" s="10" t="s">
        <v>578</v>
      </c>
      <c r="E183" s="10">
        <v>2018</v>
      </c>
      <c r="F183" s="3" t="s">
        <v>579</v>
      </c>
      <c r="G183" s="6" t="s">
        <v>580</v>
      </c>
      <c r="H183" s="8" t="b">
        <v>0</v>
      </c>
      <c r="I183" s="8" t="b">
        <v>0</v>
      </c>
      <c r="J183" s="7" t="b">
        <v>1</v>
      </c>
      <c r="K183" s="9" t="s">
        <v>153</v>
      </c>
      <c r="L183" s="7">
        <v>0</v>
      </c>
      <c r="M183" s="7">
        <v>0</v>
      </c>
      <c r="N183" s="2"/>
      <c r="O183" s="2"/>
      <c r="P183" s="2"/>
      <c r="Q183" s="2"/>
      <c r="R183" s="2"/>
      <c r="S183" s="2"/>
      <c r="T183" s="2"/>
      <c r="U183" s="2"/>
    </row>
    <row r="184" spans="1:21" ht="47.25" x14ac:dyDescent="0.2">
      <c r="A184" s="3">
        <v>238</v>
      </c>
      <c r="B184" s="10" t="s">
        <v>111</v>
      </c>
      <c r="C184" s="10" t="s">
        <v>562</v>
      </c>
      <c r="D184" s="10" t="s">
        <v>581</v>
      </c>
      <c r="E184" s="10">
        <v>2018</v>
      </c>
      <c r="F184" s="3" t="s">
        <v>582</v>
      </c>
      <c r="G184" s="6" t="s">
        <v>583</v>
      </c>
      <c r="H184" s="8" t="b">
        <v>0</v>
      </c>
      <c r="I184" s="8" t="b">
        <v>0</v>
      </c>
      <c r="J184" s="8"/>
      <c r="K184" s="2"/>
      <c r="L184" s="8">
        <f t="shared" ref="L184:M184" si="122">10/2400</f>
        <v>4.1666666666666666E-3</v>
      </c>
      <c r="M184" s="8">
        <f t="shared" si="122"/>
        <v>4.1666666666666666E-3</v>
      </c>
      <c r="N184" s="2"/>
      <c r="O184" s="2"/>
      <c r="P184" s="2"/>
      <c r="Q184" s="2"/>
      <c r="R184" s="2"/>
      <c r="S184" s="2"/>
      <c r="T184" s="2"/>
      <c r="U184" s="2"/>
    </row>
    <row r="185" spans="1:21" ht="47.25" x14ac:dyDescent="0.2">
      <c r="A185" s="3">
        <v>239</v>
      </c>
      <c r="B185" s="10" t="s">
        <v>111</v>
      </c>
      <c r="C185" s="10" t="s">
        <v>562</v>
      </c>
      <c r="D185" s="10" t="s">
        <v>584</v>
      </c>
      <c r="E185" s="10">
        <v>2018</v>
      </c>
      <c r="F185" s="3" t="s">
        <v>585</v>
      </c>
      <c r="G185" s="6" t="s">
        <v>586</v>
      </c>
      <c r="H185" s="8" t="b">
        <v>0</v>
      </c>
      <c r="I185" s="8" t="b">
        <v>0</v>
      </c>
      <c r="J185" s="8"/>
      <c r="K185" s="2"/>
      <c r="L185" s="8">
        <f t="shared" ref="L185:M185" si="123">10/2400</f>
        <v>4.1666666666666666E-3</v>
      </c>
      <c r="M185" s="8">
        <f t="shared" si="123"/>
        <v>4.1666666666666666E-3</v>
      </c>
      <c r="N185" s="2"/>
      <c r="O185" s="2"/>
      <c r="P185" s="2"/>
      <c r="Q185" s="2"/>
      <c r="R185" s="2"/>
      <c r="S185" s="2"/>
      <c r="T185" s="2"/>
      <c r="U185" s="2"/>
    </row>
    <row r="186" spans="1:21" ht="47.25" x14ac:dyDescent="0.2">
      <c r="A186" s="3">
        <v>240</v>
      </c>
      <c r="B186" s="10" t="s">
        <v>111</v>
      </c>
      <c r="C186" s="10" t="s">
        <v>587</v>
      </c>
      <c r="D186" s="10" t="s">
        <v>588</v>
      </c>
      <c r="E186" s="10">
        <v>2018</v>
      </c>
      <c r="F186" s="3" t="s">
        <v>589</v>
      </c>
      <c r="G186" s="6" t="s">
        <v>590</v>
      </c>
      <c r="H186" s="8" t="b">
        <v>0</v>
      </c>
      <c r="I186" s="8" t="b">
        <v>0</v>
      </c>
      <c r="J186" s="8"/>
      <c r="K186" s="2"/>
      <c r="L186" s="8">
        <f t="shared" ref="L186:M186" si="124">10/1600</f>
        <v>6.2500000000000003E-3</v>
      </c>
      <c r="M186" s="8">
        <f t="shared" si="124"/>
        <v>6.2500000000000003E-3</v>
      </c>
      <c r="N186" s="2"/>
      <c r="O186" s="2"/>
      <c r="P186" s="2"/>
      <c r="Q186" s="2"/>
      <c r="R186" s="2"/>
      <c r="S186" s="2"/>
      <c r="T186" s="2"/>
      <c r="U186" s="2"/>
    </row>
    <row r="187" spans="1:21" ht="47.25" x14ac:dyDescent="0.2">
      <c r="A187" s="3">
        <v>241</v>
      </c>
      <c r="B187" s="10" t="s">
        <v>111</v>
      </c>
      <c r="C187" s="10" t="s">
        <v>587</v>
      </c>
      <c r="D187" s="10" t="s">
        <v>591</v>
      </c>
      <c r="E187" s="10">
        <v>2018</v>
      </c>
      <c r="F187" s="3" t="s">
        <v>592</v>
      </c>
      <c r="G187" s="6" t="s">
        <v>593</v>
      </c>
      <c r="H187" s="8" t="b">
        <v>0</v>
      </c>
      <c r="I187" s="8" t="b">
        <v>0</v>
      </c>
      <c r="J187" s="8"/>
      <c r="K187" s="2"/>
      <c r="L187" s="8">
        <f t="shared" ref="L187:M187" si="125">10/1600</f>
        <v>6.2500000000000003E-3</v>
      </c>
      <c r="M187" s="8">
        <f t="shared" si="125"/>
        <v>6.2500000000000003E-3</v>
      </c>
      <c r="N187" s="2"/>
      <c r="O187" s="2"/>
      <c r="P187" s="2"/>
      <c r="Q187" s="2"/>
      <c r="R187" s="2"/>
      <c r="S187" s="2"/>
      <c r="T187" s="2"/>
      <c r="U187" s="2"/>
    </row>
    <row r="188" spans="1:21" ht="60" x14ac:dyDescent="0.2">
      <c r="A188" s="3">
        <v>242</v>
      </c>
      <c r="B188" s="10" t="s">
        <v>111</v>
      </c>
      <c r="C188" s="10" t="s">
        <v>587</v>
      </c>
      <c r="D188" s="10" t="s">
        <v>594</v>
      </c>
      <c r="E188" s="10">
        <v>2018</v>
      </c>
      <c r="F188" s="3" t="s">
        <v>595</v>
      </c>
      <c r="G188" s="6" t="s">
        <v>596</v>
      </c>
      <c r="H188" s="8" t="b">
        <v>0</v>
      </c>
      <c r="I188" s="8" t="b">
        <v>0</v>
      </c>
      <c r="J188" s="7" t="b">
        <v>1</v>
      </c>
      <c r="K188" s="9" t="s">
        <v>111</v>
      </c>
      <c r="L188" s="8">
        <f t="shared" ref="L188:M188" si="126">10/1600</f>
        <v>6.2500000000000003E-3</v>
      </c>
      <c r="M188" s="8">
        <f t="shared" si="126"/>
        <v>6.2500000000000003E-3</v>
      </c>
      <c r="N188" s="9">
        <v>1</v>
      </c>
      <c r="O188" s="2"/>
      <c r="P188" s="2"/>
      <c r="Q188" s="2"/>
      <c r="R188" s="2"/>
      <c r="S188" s="2"/>
      <c r="T188" s="2"/>
      <c r="U188" s="2"/>
    </row>
    <row r="189" spans="1:21" ht="47.25" x14ac:dyDescent="0.2">
      <c r="A189" s="3">
        <v>243</v>
      </c>
      <c r="B189" s="10" t="s">
        <v>111</v>
      </c>
      <c r="C189" s="10" t="s">
        <v>587</v>
      </c>
      <c r="D189" s="10" t="s">
        <v>597</v>
      </c>
      <c r="E189" s="10">
        <v>2018</v>
      </c>
      <c r="F189" s="3" t="s">
        <v>598</v>
      </c>
      <c r="G189" s="6" t="s">
        <v>599</v>
      </c>
      <c r="H189" s="8" t="b">
        <v>0</v>
      </c>
      <c r="I189" s="8" t="b">
        <v>0</v>
      </c>
      <c r="J189" s="8"/>
      <c r="K189" s="2"/>
      <c r="L189" s="8">
        <f t="shared" ref="L189:M189" si="127">10/1600</f>
        <v>6.2500000000000003E-3</v>
      </c>
      <c r="M189" s="8">
        <f t="shared" si="127"/>
        <v>6.2500000000000003E-3</v>
      </c>
      <c r="N189" s="2"/>
      <c r="O189" s="2"/>
      <c r="P189" s="2"/>
      <c r="Q189" s="2"/>
      <c r="R189" s="2"/>
      <c r="S189" s="2"/>
      <c r="T189" s="2"/>
      <c r="U189" s="2"/>
    </row>
    <row r="190" spans="1:21" ht="47.25" x14ac:dyDescent="0.2">
      <c r="A190" s="3">
        <v>244</v>
      </c>
      <c r="B190" s="10" t="s">
        <v>111</v>
      </c>
      <c r="C190" s="10" t="s">
        <v>600</v>
      </c>
      <c r="D190" s="10" t="s">
        <v>601</v>
      </c>
      <c r="E190" s="10">
        <v>2018</v>
      </c>
      <c r="F190" s="3" t="s">
        <v>602</v>
      </c>
      <c r="G190" s="6" t="s">
        <v>603</v>
      </c>
      <c r="H190" s="8" t="b">
        <v>0</v>
      </c>
      <c r="I190" s="8" t="b">
        <v>0</v>
      </c>
      <c r="J190" s="8"/>
      <c r="K190" s="2"/>
      <c r="L190" s="8">
        <f t="shared" ref="L190:M190" si="128">10/1600</f>
        <v>6.2500000000000003E-3</v>
      </c>
      <c r="M190" s="8">
        <f t="shared" si="128"/>
        <v>6.2500000000000003E-3</v>
      </c>
      <c r="N190" s="2"/>
      <c r="O190" s="2"/>
      <c r="P190" s="2"/>
      <c r="Q190" s="2"/>
      <c r="R190" s="2"/>
      <c r="S190" s="2"/>
      <c r="T190" s="2"/>
      <c r="U190" s="2"/>
    </row>
    <row r="191" spans="1:21" ht="47.25" x14ac:dyDescent="0.2">
      <c r="A191" s="3">
        <v>245</v>
      </c>
      <c r="B191" s="10" t="s">
        <v>111</v>
      </c>
      <c r="C191" s="10" t="s">
        <v>600</v>
      </c>
      <c r="D191" s="10" t="s">
        <v>604</v>
      </c>
      <c r="E191" s="10">
        <v>2018</v>
      </c>
      <c r="F191" s="3" t="s">
        <v>605</v>
      </c>
      <c r="G191" s="6" t="s">
        <v>606</v>
      </c>
      <c r="H191" s="8" t="b">
        <v>0</v>
      </c>
      <c r="I191" s="8" t="b">
        <v>0</v>
      </c>
      <c r="J191" s="8"/>
      <c r="K191" s="2"/>
      <c r="L191" s="8">
        <f t="shared" ref="L191:M191" si="129">10/1600</f>
        <v>6.2500000000000003E-3</v>
      </c>
      <c r="M191" s="8">
        <f t="shared" si="129"/>
        <v>6.2500000000000003E-3</v>
      </c>
      <c r="N191" s="2"/>
      <c r="O191" s="2"/>
      <c r="P191" s="2"/>
      <c r="Q191" s="2"/>
      <c r="R191" s="2"/>
      <c r="S191" s="2"/>
      <c r="T191" s="2"/>
      <c r="U191" s="2"/>
    </row>
    <row r="192" spans="1:21" ht="47.25" x14ac:dyDescent="0.2">
      <c r="A192" s="3">
        <v>246</v>
      </c>
      <c r="B192" s="10" t="s">
        <v>111</v>
      </c>
      <c r="C192" s="10" t="s">
        <v>600</v>
      </c>
      <c r="D192" s="10" t="s">
        <v>607</v>
      </c>
      <c r="E192" s="10">
        <v>2018</v>
      </c>
      <c r="F192" s="3" t="s">
        <v>608</v>
      </c>
      <c r="G192" s="6" t="s">
        <v>609</v>
      </c>
      <c r="H192" s="8" t="b">
        <v>0</v>
      </c>
      <c r="I192" s="8" t="b">
        <v>0</v>
      </c>
      <c r="J192" s="8"/>
      <c r="K192" s="2"/>
      <c r="L192" s="8">
        <f t="shared" ref="L192:M192" si="130">10/1600</f>
        <v>6.2500000000000003E-3</v>
      </c>
      <c r="M192" s="8">
        <f t="shared" si="130"/>
        <v>6.2500000000000003E-3</v>
      </c>
      <c r="N192" s="2"/>
      <c r="O192" s="2"/>
      <c r="P192" s="2"/>
      <c r="Q192" s="2"/>
      <c r="R192" s="2"/>
      <c r="S192" s="2"/>
      <c r="T192" s="2"/>
      <c r="U192" s="2"/>
    </row>
    <row r="193" spans="1:21" ht="60" x14ac:dyDescent="0.2">
      <c r="A193" s="3">
        <v>247</v>
      </c>
      <c r="B193" s="10" t="s">
        <v>111</v>
      </c>
      <c r="C193" s="10" t="s">
        <v>600</v>
      </c>
      <c r="D193" s="10" t="s">
        <v>610</v>
      </c>
      <c r="E193" s="10">
        <v>2018</v>
      </c>
      <c r="F193" s="3" t="s">
        <v>611</v>
      </c>
      <c r="G193" s="6" t="s">
        <v>612</v>
      </c>
      <c r="H193" s="8" t="b">
        <v>0</v>
      </c>
      <c r="I193" s="8" t="b">
        <v>0</v>
      </c>
      <c r="J193" s="7" t="b">
        <v>1</v>
      </c>
      <c r="K193" s="9" t="s">
        <v>111</v>
      </c>
      <c r="L193" s="8">
        <f t="shared" ref="L193:M193" si="131">10/1600</f>
        <v>6.2500000000000003E-3</v>
      </c>
      <c r="M193" s="8">
        <f t="shared" si="131"/>
        <v>6.2500000000000003E-3</v>
      </c>
      <c r="N193" s="9">
        <v>1</v>
      </c>
      <c r="O193" s="2"/>
      <c r="P193" s="2"/>
      <c r="Q193" s="2"/>
      <c r="R193" s="2"/>
      <c r="S193" s="2"/>
      <c r="T193" s="2"/>
      <c r="U193" s="2"/>
    </row>
    <row r="194" spans="1:21" ht="47.25" x14ac:dyDescent="0.2">
      <c r="A194" s="3">
        <v>170</v>
      </c>
      <c r="B194" s="10" t="s">
        <v>263</v>
      </c>
      <c r="C194" s="10" t="s">
        <v>613</v>
      </c>
      <c r="D194" s="18" t="s">
        <v>614</v>
      </c>
      <c r="E194" s="10">
        <v>2018</v>
      </c>
      <c r="F194" s="12" t="s">
        <v>615</v>
      </c>
      <c r="G194" s="6" t="s">
        <v>616</v>
      </c>
      <c r="H194" s="8" t="b">
        <v>0</v>
      </c>
      <c r="I194" s="8" t="b">
        <v>0</v>
      </c>
      <c r="J194" s="7" t="b">
        <v>1</v>
      </c>
      <c r="K194" s="9" t="s">
        <v>263</v>
      </c>
      <c r="L194" s="7">
        <f t="shared" ref="L194:L207" si="132">15/4200</f>
        <v>3.5714285714285713E-3</v>
      </c>
      <c r="M194" s="8">
        <f t="shared" ref="M194:M201" si="133">15/2700</f>
        <v>5.5555555555555558E-3</v>
      </c>
      <c r="N194" s="9">
        <v>1</v>
      </c>
      <c r="O194" s="2"/>
      <c r="P194" s="2"/>
      <c r="Q194" s="2"/>
      <c r="R194" s="2"/>
      <c r="S194" s="2"/>
      <c r="T194" s="2"/>
      <c r="U194" s="2"/>
    </row>
    <row r="195" spans="1:21" ht="47.25" x14ac:dyDescent="0.2">
      <c r="A195" s="3">
        <v>171</v>
      </c>
      <c r="B195" s="10" t="s">
        <v>263</v>
      </c>
      <c r="C195" s="10" t="s">
        <v>613</v>
      </c>
      <c r="D195" s="18" t="s">
        <v>617</v>
      </c>
      <c r="E195" s="10">
        <v>2018</v>
      </c>
      <c r="F195" s="12" t="s">
        <v>618</v>
      </c>
      <c r="G195" s="6" t="s">
        <v>619</v>
      </c>
      <c r="H195" s="8" t="b">
        <v>0</v>
      </c>
      <c r="I195" s="8" t="b">
        <v>0</v>
      </c>
      <c r="J195" s="8"/>
      <c r="K195" s="2"/>
      <c r="L195" s="7">
        <f t="shared" si="132"/>
        <v>3.5714285714285713E-3</v>
      </c>
      <c r="M195" s="8">
        <f t="shared" si="133"/>
        <v>5.5555555555555558E-3</v>
      </c>
      <c r="N195" s="2"/>
      <c r="O195" s="2"/>
      <c r="P195" s="2"/>
      <c r="Q195" s="2"/>
      <c r="R195" s="2"/>
      <c r="S195" s="2"/>
      <c r="T195" s="2"/>
      <c r="U195" s="2"/>
    </row>
    <row r="196" spans="1:21" ht="31.5" x14ac:dyDescent="0.2">
      <c r="A196" s="3">
        <v>172</v>
      </c>
      <c r="B196" s="10" t="s">
        <v>263</v>
      </c>
      <c r="C196" s="10" t="s">
        <v>613</v>
      </c>
      <c r="D196" s="18" t="s">
        <v>620</v>
      </c>
      <c r="E196" s="10">
        <v>2018</v>
      </c>
      <c r="F196" s="12" t="s">
        <v>621</v>
      </c>
      <c r="G196" s="6" t="s">
        <v>622</v>
      </c>
      <c r="H196" s="8" t="b">
        <v>0</v>
      </c>
      <c r="I196" s="8" t="b">
        <v>0</v>
      </c>
      <c r="J196" s="7" t="b">
        <v>1</v>
      </c>
      <c r="K196" s="9" t="s">
        <v>263</v>
      </c>
      <c r="L196" s="7">
        <f t="shared" si="132"/>
        <v>3.5714285714285713E-3</v>
      </c>
      <c r="M196" s="8">
        <f t="shared" si="133"/>
        <v>5.5555555555555558E-3</v>
      </c>
      <c r="N196" s="9">
        <v>1</v>
      </c>
      <c r="O196" s="2"/>
      <c r="P196" s="2"/>
      <c r="Q196" s="2"/>
      <c r="R196" s="2"/>
      <c r="S196" s="2"/>
      <c r="T196" s="2"/>
      <c r="U196" s="2"/>
    </row>
    <row r="197" spans="1:21" ht="31.5" x14ac:dyDescent="0.2">
      <c r="A197" s="3">
        <v>173</v>
      </c>
      <c r="B197" s="10" t="s">
        <v>263</v>
      </c>
      <c r="C197" s="10" t="s">
        <v>613</v>
      </c>
      <c r="D197" s="18" t="s">
        <v>623</v>
      </c>
      <c r="E197" s="10">
        <v>2018</v>
      </c>
      <c r="F197" s="12" t="s">
        <v>624</v>
      </c>
      <c r="G197" s="6" t="s">
        <v>625</v>
      </c>
      <c r="H197" s="8" t="b">
        <v>0</v>
      </c>
      <c r="I197" s="8" t="b">
        <v>0</v>
      </c>
      <c r="J197" s="8"/>
      <c r="K197" s="2"/>
      <c r="L197" s="7">
        <f t="shared" si="132"/>
        <v>3.5714285714285713E-3</v>
      </c>
      <c r="M197" s="8">
        <f t="shared" si="133"/>
        <v>5.5555555555555558E-3</v>
      </c>
      <c r="N197" s="2"/>
      <c r="O197" s="2"/>
      <c r="P197" s="2"/>
      <c r="Q197" s="2"/>
      <c r="R197" s="2"/>
      <c r="S197" s="2"/>
      <c r="T197" s="2"/>
      <c r="U197" s="2"/>
    </row>
    <row r="198" spans="1:21" ht="31.5" x14ac:dyDescent="0.2">
      <c r="A198" s="3">
        <v>174</v>
      </c>
      <c r="B198" s="10" t="s">
        <v>263</v>
      </c>
      <c r="C198" s="10" t="s">
        <v>613</v>
      </c>
      <c r="D198" s="18" t="s">
        <v>626</v>
      </c>
      <c r="E198" s="10">
        <v>2018</v>
      </c>
      <c r="F198" s="12" t="s">
        <v>627</v>
      </c>
      <c r="G198" s="6" t="s">
        <v>628</v>
      </c>
      <c r="H198" s="8" t="b">
        <v>0</v>
      </c>
      <c r="I198" s="8" t="b">
        <v>0</v>
      </c>
      <c r="J198" s="8"/>
      <c r="K198" s="2"/>
      <c r="L198" s="7">
        <f t="shared" si="132"/>
        <v>3.5714285714285713E-3</v>
      </c>
      <c r="M198" s="8">
        <f t="shared" si="133"/>
        <v>5.5555555555555558E-3</v>
      </c>
      <c r="N198" s="2"/>
      <c r="O198" s="2"/>
      <c r="P198" s="2"/>
      <c r="Q198" s="2"/>
      <c r="R198" s="2"/>
      <c r="S198" s="2"/>
      <c r="T198" s="2"/>
      <c r="U198" s="2"/>
    </row>
    <row r="199" spans="1:21" ht="31.5" x14ac:dyDescent="0.2">
      <c r="A199" s="3">
        <v>175</v>
      </c>
      <c r="B199" s="10" t="s">
        <v>263</v>
      </c>
      <c r="C199" s="10" t="s">
        <v>613</v>
      </c>
      <c r="D199" s="18" t="s">
        <v>629</v>
      </c>
      <c r="E199" s="10">
        <v>2018</v>
      </c>
      <c r="F199" s="12" t="s">
        <v>630</v>
      </c>
      <c r="G199" s="6" t="s">
        <v>631</v>
      </c>
      <c r="H199" s="8" t="b">
        <v>0</v>
      </c>
      <c r="I199" s="8" t="b">
        <v>0</v>
      </c>
      <c r="J199" s="7" t="b">
        <v>1</v>
      </c>
      <c r="K199" s="9" t="s">
        <v>263</v>
      </c>
      <c r="L199" s="7">
        <f t="shared" si="132"/>
        <v>3.5714285714285713E-3</v>
      </c>
      <c r="M199" s="8">
        <f t="shared" si="133"/>
        <v>5.5555555555555558E-3</v>
      </c>
      <c r="N199" s="9">
        <v>1</v>
      </c>
      <c r="O199" s="2"/>
      <c r="P199" s="2"/>
      <c r="Q199" s="2"/>
      <c r="R199" s="2"/>
      <c r="S199" s="2"/>
      <c r="T199" s="2"/>
      <c r="U199" s="2"/>
    </row>
    <row r="200" spans="1:21" ht="31.5" x14ac:dyDescent="0.2">
      <c r="A200" s="3">
        <v>176</v>
      </c>
      <c r="B200" s="10" t="s">
        <v>263</v>
      </c>
      <c r="C200" s="10" t="s">
        <v>613</v>
      </c>
      <c r="D200" s="18" t="s">
        <v>632</v>
      </c>
      <c r="E200" s="10">
        <v>2018</v>
      </c>
      <c r="F200" s="12" t="s">
        <v>633</v>
      </c>
      <c r="G200" s="6" t="s">
        <v>634</v>
      </c>
      <c r="H200" s="8" t="b">
        <v>0</v>
      </c>
      <c r="I200" s="8" t="b">
        <v>0</v>
      </c>
      <c r="J200" s="8"/>
      <c r="K200" s="2"/>
      <c r="L200" s="7">
        <f t="shared" si="132"/>
        <v>3.5714285714285713E-3</v>
      </c>
      <c r="M200" s="8">
        <f t="shared" si="133"/>
        <v>5.5555555555555558E-3</v>
      </c>
      <c r="N200" s="2"/>
      <c r="O200" s="2"/>
      <c r="P200" s="2"/>
      <c r="Q200" s="2"/>
      <c r="R200" s="2"/>
      <c r="S200" s="2"/>
      <c r="T200" s="2"/>
      <c r="U200" s="2"/>
    </row>
    <row r="201" spans="1:21" ht="47.25" x14ac:dyDescent="0.2">
      <c r="A201" s="3">
        <v>177</v>
      </c>
      <c r="B201" s="10" t="s">
        <v>263</v>
      </c>
      <c r="C201" s="10" t="s">
        <v>613</v>
      </c>
      <c r="D201" s="18" t="s">
        <v>635</v>
      </c>
      <c r="E201" s="10">
        <v>2018</v>
      </c>
      <c r="F201" s="12" t="s">
        <v>636</v>
      </c>
      <c r="G201" s="6" t="s">
        <v>637</v>
      </c>
      <c r="H201" s="8" t="b">
        <v>0</v>
      </c>
      <c r="I201" s="8" t="b">
        <v>0</v>
      </c>
      <c r="J201" s="8"/>
      <c r="K201" s="2"/>
      <c r="L201" s="7">
        <f t="shared" si="132"/>
        <v>3.5714285714285713E-3</v>
      </c>
      <c r="M201" s="8">
        <f t="shared" si="133"/>
        <v>5.5555555555555558E-3</v>
      </c>
      <c r="N201" s="2"/>
      <c r="O201" s="2"/>
      <c r="P201" s="2"/>
      <c r="Q201" s="2"/>
      <c r="R201" s="2"/>
      <c r="S201" s="2"/>
      <c r="T201" s="2"/>
      <c r="U201" s="2"/>
    </row>
    <row r="202" spans="1:21" ht="31.5" x14ac:dyDescent="0.2">
      <c r="A202" s="3">
        <v>178</v>
      </c>
      <c r="B202" s="10" t="s">
        <v>263</v>
      </c>
      <c r="C202" s="10" t="s">
        <v>613</v>
      </c>
      <c r="D202" s="18" t="s">
        <v>638</v>
      </c>
      <c r="E202" s="10">
        <v>2018</v>
      </c>
      <c r="F202" s="12" t="s">
        <v>639</v>
      </c>
      <c r="G202" s="6" t="s">
        <v>640</v>
      </c>
      <c r="H202" s="7" t="b">
        <v>1</v>
      </c>
      <c r="I202" s="7" t="b">
        <v>1</v>
      </c>
      <c r="J202" s="8"/>
      <c r="K202" s="2"/>
      <c r="L202" s="7">
        <f t="shared" si="132"/>
        <v>3.5714285714285713E-3</v>
      </c>
      <c r="M202" s="7">
        <v>0</v>
      </c>
      <c r="N202" s="2"/>
      <c r="O202" s="2"/>
      <c r="P202" s="2"/>
      <c r="Q202" s="2"/>
      <c r="R202" s="2"/>
      <c r="S202" s="2"/>
      <c r="T202" s="2"/>
      <c r="U202" s="2"/>
    </row>
    <row r="203" spans="1:21" ht="31.5" x14ac:dyDescent="0.2">
      <c r="A203" s="3">
        <v>179</v>
      </c>
      <c r="B203" s="10" t="s">
        <v>263</v>
      </c>
      <c r="C203" s="10" t="s">
        <v>613</v>
      </c>
      <c r="D203" s="18" t="s">
        <v>641</v>
      </c>
      <c r="E203" s="10">
        <v>2018</v>
      </c>
      <c r="F203" s="12" t="s">
        <v>642</v>
      </c>
      <c r="G203" s="6" t="s">
        <v>643</v>
      </c>
      <c r="H203" s="7" t="b">
        <v>1</v>
      </c>
      <c r="I203" s="7" t="b">
        <v>1</v>
      </c>
      <c r="J203" s="8"/>
      <c r="K203" s="2"/>
      <c r="L203" s="7">
        <f t="shared" si="132"/>
        <v>3.5714285714285713E-3</v>
      </c>
      <c r="M203" s="7">
        <v>0</v>
      </c>
      <c r="N203" s="2"/>
      <c r="O203" s="2"/>
      <c r="P203" s="2"/>
      <c r="Q203" s="2"/>
      <c r="R203" s="2"/>
      <c r="S203" s="2"/>
      <c r="T203" s="2"/>
      <c r="U203" s="2"/>
    </row>
    <row r="204" spans="1:21" ht="31.5" x14ac:dyDescent="0.2">
      <c r="A204" s="3">
        <v>180</v>
      </c>
      <c r="B204" s="10" t="s">
        <v>263</v>
      </c>
      <c r="C204" s="10" t="s">
        <v>613</v>
      </c>
      <c r="D204" s="18" t="s">
        <v>644</v>
      </c>
      <c r="E204" s="10">
        <v>2018</v>
      </c>
      <c r="F204" s="12" t="s">
        <v>645</v>
      </c>
      <c r="G204" s="6" t="s">
        <v>646</v>
      </c>
      <c r="H204" s="7" t="b">
        <v>1</v>
      </c>
      <c r="I204" s="7" t="b">
        <v>1</v>
      </c>
      <c r="J204" s="8"/>
      <c r="K204" s="2"/>
      <c r="L204" s="7">
        <f t="shared" si="132"/>
        <v>3.5714285714285713E-3</v>
      </c>
      <c r="M204" s="7">
        <v>0</v>
      </c>
      <c r="N204" s="2"/>
      <c r="O204" s="2"/>
      <c r="P204" s="2"/>
      <c r="Q204" s="2"/>
      <c r="R204" s="2"/>
      <c r="S204" s="2"/>
      <c r="T204" s="2"/>
      <c r="U204" s="2"/>
    </row>
    <row r="205" spans="1:21" ht="47.25" x14ac:dyDescent="0.2">
      <c r="A205" s="3">
        <v>181</v>
      </c>
      <c r="B205" s="10" t="s">
        <v>263</v>
      </c>
      <c r="C205" s="10" t="s">
        <v>613</v>
      </c>
      <c r="D205" s="18" t="s">
        <v>647</v>
      </c>
      <c r="E205" s="10">
        <v>2018</v>
      </c>
      <c r="F205" s="12" t="s">
        <v>648</v>
      </c>
      <c r="G205" s="6" t="s">
        <v>649</v>
      </c>
      <c r="H205" s="8" t="b">
        <v>0</v>
      </c>
      <c r="I205" s="8" t="b">
        <v>0</v>
      </c>
      <c r="J205" s="8"/>
      <c r="K205" s="2"/>
      <c r="L205" s="7">
        <f t="shared" si="132"/>
        <v>3.5714285714285713E-3</v>
      </c>
      <c r="M205" s="8">
        <f>15/2700</f>
        <v>5.5555555555555558E-3</v>
      </c>
      <c r="N205" s="2"/>
      <c r="O205" s="2"/>
      <c r="P205" s="2"/>
      <c r="Q205" s="2"/>
      <c r="R205" s="2"/>
      <c r="S205" s="2"/>
      <c r="T205" s="2"/>
      <c r="U205" s="2"/>
    </row>
    <row r="206" spans="1:21" ht="47.25" x14ac:dyDescent="0.2">
      <c r="A206" s="3">
        <v>182</v>
      </c>
      <c r="B206" s="10" t="s">
        <v>263</v>
      </c>
      <c r="C206" s="10" t="s">
        <v>613</v>
      </c>
      <c r="D206" s="18" t="s">
        <v>650</v>
      </c>
      <c r="E206" s="10">
        <v>2018</v>
      </c>
      <c r="F206" s="12" t="s">
        <v>651</v>
      </c>
      <c r="G206" s="6" t="s">
        <v>652</v>
      </c>
      <c r="H206" s="7" t="b">
        <v>1</v>
      </c>
      <c r="I206" s="7" t="b">
        <v>1</v>
      </c>
      <c r="J206" s="8"/>
      <c r="K206" s="2"/>
      <c r="L206" s="7">
        <f t="shared" si="132"/>
        <v>3.5714285714285713E-3</v>
      </c>
      <c r="M206" s="7">
        <v>0</v>
      </c>
      <c r="N206" s="2"/>
      <c r="O206" s="2"/>
      <c r="P206" s="2"/>
      <c r="Q206" s="2"/>
      <c r="R206" s="2"/>
      <c r="S206" s="2"/>
      <c r="T206" s="2"/>
      <c r="U206" s="2"/>
    </row>
    <row r="207" spans="1:21" ht="31.5" x14ac:dyDescent="0.2">
      <c r="A207" s="3">
        <v>183</v>
      </c>
      <c r="B207" s="10" t="s">
        <v>263</v>
      </c>
      <c r="C207" s="10" t="s">
        <v>613</v>
      </c>
      <c r="D207" s="18" t="s">
        <v>653</v>
      </c>
      <c r="E207" s="10">
        <v>2018</v>
      </c>
      <c r="F207" s="12" t="s">
        <v>654</v>
      </c>
      <c r="G207" s="6" t="s">
        <v>655</v>
      </c>
      <c r="H207" s="7" t="b">
        <v>1</v>
      </c>
      <c r="I207" s="7" t="b">
        <v>1</v>
      </c>
      <c r="J207" s="8"/>
      <c r="K207" s="2"/>
      <c r="L207" s="7">
        <f t="shared" si="132"/>
        <v>3.5714285714285713E-3</v>
      </c>
      <c r="M207" s="7">
        <v>0</v>
      </c>
      <c r="N207" s="2"/>
      <c r="O207" s="2"/>
      <c r="P207" s="2"/>
      <c r="Q207" s="2"/>
      <c r="R207" s="2"/>
      <c r="S207" s="2"/>
      <c r="T207" s="2"/>
      <c r="U207" s="2"/>
    </row>
    <row r="208" spans="1:21" ht="47.25" x14ac:dyDescent="0.2">
      <c r="A208" s="3">
        <v>184</v>
      </c>
      <c r="B208" s="10" t="s">
        <v>263</v>
      </c>
      <c r="C208" s="10" t="s">
        <v>656</v>
      </c>
      <c r="D208" s="18" t="s">
        <v>657</v>
      </c>
      <c r="E208" s="10">
        <v>2018</v>
      </c>
      <c r="F208" s="12" t="s">
        <v>658</v>
      </c>
      <c r="G208" s="6" t="s">
        <v>659</v>
      </c>
      <c r="H208" s="8" t="b">
        <v>0</v>
      </c>
      <c r="I208" s="8" t="b">
        <v>0</v>
      </c>
      <c r="J208" s="8"/>
      <c r="K208" s="2"/>
      <c r="L208" s="8">
        <f t="shared" ref="L208:M208" si="134">15/3900</f>
        <v>3.8461538461538464E-3</v>
      </c>
      <c r="M208" s="8">
        <f t="shared" si="134"/>
        <v>3.8461538461538464E-3</v>
      </c>
      <c r="N208" s="2"/>
      <c r="O208" s="2"/>
      <c r="P208" s="2"/>
      <c r="Q208" s="2"/>
      <c r="R208" s="2"/>
      <c r="S208" s="2"/>
      <c r="T208" s="2"/>
      <c r="U208" s="2"/>
    </row>
    <row r="209" spans="1:14" ht="63" x14ac:dyDescent="0.2">
      <c r="A209" s="3">
        <v>185</v>
      </c>
      <c r="B209" s="10" t="s">
        <v>263</v>
      </c>
      <c r="C209" s="10" t="s">
        <v>656</v>
      </c>
      <c r="D209" s="36" t="s">
        <v>660</v>
      </c>
      <c r="E209" s="10">
        <v>2018</v>
      </c>
      <c r="F209" s="16" t="s">
        <v>661</v>
      </c>
      <c r="G209" s="6" t="s">
        <v>662</v>
      </c>
      <c r="H209" s="7" t="b">
        <v>0</v>
      </c>
      <c r="I209" s="7" t="b">
        <v>0</v>
      </c>
      <c r="J209" s="8"/>
      <c r="K209" s="2"/>
      <c r="L209" s="8">
        <f t="shared" ref="L209:M209" si="135">15/3900</f>
        <v>3.8461538461538464E-3</v>
      </c>
      <c r="M209" s="8">
        <f t="shared" si="135"/>
        <v>3.8461538461538464E-3</v>
      </c>
      <c r="N209" s="2"/>
    </row>
    <row r="210" spans="1:14" ht="47.25" x14ac:dyDescent="0.2">
      <c r="A210" s="3">
        <v>186</v>
      </c>
      <c r="B210" s="10" t="s">
        <v>263</v>
      </c>
      <c r="C210" s="10" t="s">
        <v>656</v>
      </c>
      <c r="D210" s="18" t="s">
        <v>663</v>
      </c>
      <c r="E210" s="10">
        <v>2018</v>
      </c>
      <c r="F210" s="16" t="s">
        <v>664</v>
      </c>
      <c r="G210" s="6" t="s">
        <v>665</v>
      </c>
      <c r="H210" s="8" t="b">
        <v>0</v>
      </c>
      <c r="I210" s="8" t="b">
        <v>0</v>
      </c>
      <c r="J210" s="8"/>
      <c r="K210" s="2"/>
      <c r="L210" s="8">
        <f t="shared" ref="L210:M210" si="136">15/3900</f>
        <v>3.8461538461538464E-3</v>
      </c>
      <c r="M210" s="8">
        <f t="shared" si="136"/>
        <v>3.8461538461538464E-3</v>
      </c>
      <c r="N210" s="2"/>
    </row>
    <row r="211" spans="1:14" ht="47.25" x14ac:dyDescent="0.2">
      <c r="A211" s="3">
        <v>187</v>
      </c>
      <c r="B211" s="10" t="s">
        <v>263</v>
      </c>
      <c r="C211" s="10" t="s">
        <v>656</v>
      </c>
      <c r="D211" s="37" t="s">
        <v>666</v>
      </c>
      <c r="E211" s="10">
        <v>2018</v>
      </c>
      <c r="F211" s="12" t="s">
        <v>667</v>
      </c>
      <c r="G211" s="6" t="s">
        <v>668</v>
      </c>
      <c r="H211" s="8" t="b">
        <v>0</v>
      </c>
      <c r="I211" s="8" t="b">
        <v>0</v>
      </c>
      <c r="J211" s="8"/>
      <c r="K211" s="2"/>
      <c r="L211" s="8">
        <f t="shared" ref="L211:M211" si="137">15/3900</f>
        <v>3.8461538461538464E-3</v>
      </c>
      <c r="M211" s="8">
        <f t="shared" si="137"/>
        <v>3.8461538461538464E-3</v>
      </c>
      <c r="N211" s="2"/>
    </row>
    <row r="212" spans="1:14" ht="31.5" x14ac:dyDescent="0.2">
      <c r="A212" s="3">
        <v>188</v>
      </c>
      <c r="B212" s="10" t="s">
        <v>263</v>
      </c>
      <c r="C212" s="10" t="s">
        <v>656</v>
      </c>
      <c r="D212" s="18" t="s">
        <v>669</v>
      </c>
      <c r="E212" s="10">
        <v>2018</v>
      </c>
      <c r="F212" s="12" t="s">
        <v>670</v>
      </c>
      <c r="G212" s="6" t="s">
        <v>671</v>
      </c>
      <c r="H212" s="8" t="b">
        <v>0</v>
      </c>
      <c r="I212" s="8" t="b">
        <v>0</v>
      </c>
      <c r="J212" s="8"/>
      <c r="K212" s="2"/>
      <c r="L212" s="8">
        <f t="shared" ref="L212:M212" si="138">15/3900</f>
        <v>3.8461538461538464E-3</v>
      </c>
      <c r="M212" s="8">
        <f t="shared" si="138"/>
        <v>3.8461538461538464E-3</v>
      </c>
      <c r="N212" s="2"/>
    </row>
    <row r="213" spans="1:14" ht="47.25" x14ac:dyDescent="0.2">
      <c r="A213" s="3">
        <v>189</v>
      </c>
      <c r="B213" s="10" t="s">
        <v>263</v>
      </c>
      <c r="C213" s="10" t="s">
        <v>656</v>
      </c>
      <c r="D213" s="38" t="s">
        <v>672</v>
      </c>
      <c r="E213" s="10">
        <v>2018</v>
      </c>
      <c r="F213" s="12" t="s">
        <v>673</v>
      </c>
      <c r="G213" s="6" t="s">
        <v>674</v>
      </c>
      <c r="H213" s="8" t="b">
        <v>0</v>
      </c>
      <c r="I213" s="8" t="b">
        <v>0</v>
      </c>
      <c r="J213" s="8"/>
      <c r="K213" s="2"/>
      <c r="L213" s="8">
        <f t="shared" ref="L213:M213" si="139">15/3900</f>
        <v>3.8461538461538464E-3</v>
      </c>
      <c r="M213" s="8">
        <f t="shared" si="139"/>
        <v>3.8461538461538464E-3</v>
      </c>
      <c r="N213" s="2"/>
    </row>
    <row r="214" spans="1:14" ht="47.25" x14ac:dyDescent="0.2">
      <c r="A214" s="3">
        <v>190</v>
      </c>
      <c r="B214" s="10" t="s">
        <v>263</v>
      </c>
      <c r="C214" s="10" t="s">
        <v>656</v>
      </c>
      <c r="D214" s="18" t="s">
        <v>675</v>
      </c>
      <c r="E214" s="10">
        <v>2018</v>
      </c>
      <c r="F214" s="12" t="s">
        <v>676</v>
      </c>
      <c r="G214" s="6" t="s">
        <v>677</v>
      </c>
      <c r="H214" s="8" t="b">
        <v>0</v>
      </c>
      <c r="I214" s="8" t="b">
        <v>0</v>
      </c>
      <c r="J214" s="8"/>
      <c r="K214" s="2"/>
      <c r="L214" s="8">
        <f t="shared" ref="L214:M214" si="140">15/3900</f>
        <v>3.8461538461538464E-3</v>
      </c>
      <c r="M214" s="8">
        <f t="shared" si="140"/>
        <v>3.8461538461538464E-3</v>
      </c>
      <c r="N214" s="2"/>
    </row>
    <row r="215" spans="1:14" ht="63" x14ac:dyDescent="0.2">
      <c r="A215" s="3">
        <v>191</v>
      </c>
      <c r="B215" s="10" t="s">
        <v>263</v>
      </c>
      <c r="C215" s="10" t="s">
        <v>656</v>
      </c>
      <c r="D215" s="18" t="s">
        <v>678</v>
      </c>
      <c r="E215" s="10">
        <v>2018</v>
      </c>
      <c r="F215" s="12" t="s">
        <v>679</v>
      </c>
      <c r="G215" s="6" t="s">
        <v>680</v>
      </c>
      <c r="H215" s="8" t="b">
        <v>0</v>
      </c>
      <c r="I215" s="8" t="b">
        <v>0</v>
      </c>
      <c r="J215" s="8"/>
      <c r="K215" s="2"/>
      <c r="L215" s="8">
        <f t="shared" ref="L215:M215" si="141">15/3900</f>
        <v>3.8461538461538464E-3</v>
      </c>
      <c r="M215" s="8">
        <f t="shared" si="141"/>
        <v>3.8461538461538464E-3</v>
      </c>
      <c r="N215" s="2"/>
    </row>
    <row r="216" spans="1:14" ht="47.25" x14ac:dyDescent="0.2">
      <c r="A216" s="3">
        <v>192</v>
      </c>
      <c r="B216" s="10" t="s">
        <v>263</v>
      </c>
      <c r="C216" s="10" t="s">
        <v>656</v>
      </c>
      <c r="D216" s="18" t="s">
        <v>681</v>
      </c>
      <c r="E216" s="10">
        <v>2018</v>
      </c>
      <c r="F216" s="12" t="s">
        <v>682</v>
      </c>
      <c r="G216" s="6" t="s">
        <v>683</v>
      </c>
      <c r="H216" s="8" t="b">
        <v>0</v>
      </c>
      <c r="I216" s="8" t="b">
        <v>0</v>
      </c>
      <c r="J216" s="8"/>
      <c r="K216" s="2"/>
      <c r="L216" s="8">
        <f t="shared" ref="L216:M216" si="142">15/3900</f>
        <v>3.8461538461538464E-3</v>
      </c>
      <c r="M216" s="8">
        <f t="shared" si="142"/>
        <v>3.8461538461538464E-3</v>
      </c>
      <c r="N216" s="2"/>
    </row>
    <row r="217" spans="1:14" ht="31.5" x14ac:dyDescent="0.2">
      <c r="A217" s="3">
        <v>193</v>
      </c>
      <c r="B217" s="10" t="s">
        <v>263</v>
      </c>
      <c r="C217" s="10" t="s">
        <v>656</v>
      </c>
      <c r="D217" s="18" t="s">
        <v>684</v>
      </c>
      <c r="E217" s="10">
        <v>2018</v>
      </c>
      <c r="F217" s="12" t="s">
        <v>685</v>
      </c>
      <c r="G217" s="6" t="s">
        <v>686</v>
      </c>
      <c r="H217" s="8" t="b">
        <v>0</v>
      </c>
      <c r="I217" s="8" t="b">
        <v>0</v>
      </c>
      <c r="J217" s="8"/>
      <c r="K217" s="2"/>
      <c r="L217" s="8">
        <f t="shared" ref="L217:M217" si="143">15/3900</f>
        <v>3.8461538461538464E-3</v>
      </c>
      <c r="M217" s="8">
        <f t="shared" si="143"/>
        <v>3.8461538461538464E-3</v>
      </c>
      <c r="N217" s="2"/>
    </row>
    <row r="218" spans="1:14" ht="31.5" x14ac:dyDescent="0.2">
      <c r="A218" s="3">
        <v>194</v>
      </c>
      <c r="B218" s="10" t="s">
        <v>263</v>
      </c>
      <c r="C218" s="10" t="s">
        <v>656</v>
      </c>
      <c r="D218" s="18" t="s">
        <v>687</v>
      </c>
      <c r="E218" s="10">
        <v>2018</v>
      </c>
      <c r="F218" s="12" t="s">
        <v>688</v>
      </c>
      <c r="G218" s="6" t="s">
        <v>689</v>
      </c>
      <c r="H218" s="8" t="b">
        <v>0</v>
      </c>
      <c r="I218" s="8" t="b">
        <v>0</v>
      </c>
      <c r="J218" s="8"/>
      <c r="K218" s="2"/>
      <c r="L218" s="8">
        <f t="shared" ref="L218:M218" si="144">15/3900</f>
        <v>3.8461538461538464E-3</v>
      </c>
      <c r="M218" s="8">
        <f t="shared" si="144"/>
        <v>3.8461538461538464E-3</v>
      </c>
      <c r="N218" s="2"/>
    </row>
    <row r="219" spans="1:14" ht="31.5" x14ac:dyDescent="0.2">
      <c r="A219" s="3">
        <v>195</v>
      </c>
      <c r="B219" s="10" t="s">
        <v>263</v>
      </c>
      <c r="C219" s="10" t="s">
        <v>656</v>
      </c>
      <c r="D219" s="18" t="s">
        <v>690</v>
      </c>
      <c r="E219" s="10">
        <v>2018</v>
      </c>
      <c r="F219" s="12" t="s">
        <v>691</v>
      </c>
      <c r="G219" s="6" t="s">
        <v>692</v>
      </c>
      <c r="H219" s="8" t="b">
        <v>0</v>
      </c>
      <c r="I219" s="8" t="b">
        <v>0</v>
      </c>
      <c r="J219" s="8"/>
      <c r="K219" s="2"/>
      <c r="L219" s="8">
        <f t="shared" ref="L219:M219" si="145">15/3900</f>
        <v>3.8461538461538464E-3</v>
      </c>
      <c r="M219" s="8">
        <f t="shared" si="145"/>
        <v>3.8461538461538464E-3</v>
      </c>
      <c r="N219" s="2"/>
    </row>
    <row r="220" spans="1:14" ht="31.5" x14ac:dyDescent="0.2">
      <c r="A220" s="3">
        <v>196</v>
      </c>
      <c r="B220" s="10" t="s">
        <v>263</v>
      </c>
      <c r="C220" s="10" t="s">
        <v>656</v>
      </c>
      <c r="D220" s="18" t="s">
        <v>693</v>
      </c>
      <c r="E220" s="10">
        <v>2018</v>
      </c>
      <c r="F220" s="12" t="s">
        <v>694</v>
      </c>
      <c r="G220" s="6" t="s">
        <v>695</v>
      </c>
      <c r="H220" s="8" t="b">
        <v>0</v>
      </c>
      <c r="I220" s="8" t="b">
        <v>0</v>
      </c>
      <c r="J220" s="8"/>
      <c r="K220" s="2"/>
      <c r="L220" s="8">
        <f t="shared" ref="L220:M220" si="146">15/3900</f>
        <v>3.8461538461538464E-3</v>
      </c>
      <c r="M220" s="8">
        <f t="shared" si="146"/>
        <v>3.8461538461538464E-3</v>
      </c>
      <c r="N220" s="2"/>
    </row>
    <row r="221" spans="1:14" ht="31.5" x14ac:dyDescent="0.2">
      <c r="A221" s="3">
        <v>197</v>
      </c>
      <c r="B221" s="10" t="s">
        <v>263</v>
      </c>
      <c r="C221" s="10" t="s">
        <v>696</v>
      </c>
      <c r="D221" s="18" t="s">
        <v>697</v>
      </c>
      <c r="E221" s="10">
        <v>2018</v>
      </c>
      <c r="F221" s="12" t="s">
        <v>698</v>
      </c>
      <c r="G221" s="6" t="s">
        <v>699</v>
      </c>
      <c r="H221" s="8" t="b">
        <v>0</v>
      </c>
      <c r="I221" s="8" t="b">
        <v>0</v>
      </c>
      <c r="J221" s="8"/>
      <c r="K221" s="2"/>
      <c r="L221" s="8">
        <f t="shared" ref="L221:L224" si="147">15/1200</f>
        <v>1.2500000000000001E-2</v>
      </c>
      <c r="M221" s="8">
        <f>15/900</f>
        <v>1.6666666666666666E-2</v>
      </c>
      <c r="N221" s="2"/>
    </row>
    <row r="222" spans="1:14" ht="47.25" x14ac:dyDescent="0.2">
      <c r="A222" s="3">
        <v>198</v>
      </c>
      <c r="B222" s="10" t="s">
        <v>263</v>
      </c>
      <c r="C222" s="10" t="s">
        <v>696</v>
      </c>
      <c r="D222" s="18" t="s">
        <v>700</v>
      </c>
      <c r="E222" s="10">
        <v>2018</v>
      </c>
      <c r="F222" s="12" t="s">
        <v>701</v>
      </c>
      <c r="G222" s="6" t="s">
        <v>702</v>
      </c>
      <c r="H222" s="7" t="b">
        <v>1</v>
      </c>
      <c r="I222" s="7" t="b">
        <v>1</v>
      </c>
      <c r="J222" s="7" t="b">
        <v>1</v>
      </c>
      <c r="K222" s="9" t="s">
        <v>263</v>
      </c>
      <c r="L222" s="8">
        <f t="shared" si="147"/>
        <v>1.2500000000000001E-2</v>
      </c>
      <c r="M222" s="7">
        <v>0</v>
      </c>
      <c r="N222" s="9">
        <v>1</v>
      </c>
    </row>
    <row r="223" spans="1:14" ht="78.75" x14ac:dyDescent="0.2">
      <c r="A223" s="3">
        <v>199</v>
      </c>
      <c r="B223" s="10" t="s">
        <v>263</v>
      </c>
      <c r="C223" s="10" t="s">
        <v>696</v>
      </c>
      <c r="D223" s="18" t="s">
        <v>703</v>
      </c>
      <c r="E223" s="10">
        <v>2018</v>
      </c>
      <c r="F223" s="12" t="s">
        <v>704</v>
      </c>
      <c r="G223" s="6" t="s">
        <v>705</v>
      </c>
      <c r="H223" s="8" t="b">
        <v>0</v>
      </c>
      <c r="I223" s="8" t="b">
        <v>0</v>
      </c>
      <c r="J223" s="8"/>
      <c r="K223" s="2"/>
      <c r="L223" s="8">
        <f t="shared" si="147"/>
        <v>1.2500000000000001E-2</v>
      </c>
      <c r="M223" s="8">
        <f t="shared" ref="M223:M224" si="148">15/900</f>
        <v>1.6666666666666666E-2</v>
      </c>
      <c r="N223" s="2"/>
    </row>
    <row r="224" spans="1:14" ht="31.5" x14ac:dyDescent="0.2">
      <c r="A224" s="3">
        <v>200</v>
      </c>
      <c r="B224" s="10" t="s">
        <v>263</v>
      </c>
      <c r="C224" s="10" t="s">
        <v>696</v>
      </c>
      <c r="D224" s="18" t="s">
        <v>706</v>
      </c>
      <c r="E224" s="10">
        <v>2018</v>
      </c>
      <c r="F224" s="12" t="s">
        <v>707</v>
      </c>
      <c r="G224" s="6" t="s">
        <v>708</v>
      </c>
      <c r="H224" s="8" t="b">
        <v>0</v>
      </c>
      <c r="I224" s="8" t="b">
        <v>0</v>
      </c>
      <c r="J224" s="8"/>
      <c r="K224" s="2"/>
      <c r="L224" s="8">
        <f t="shared" si="147"/>
        <v>1.2500000000000001E-2</v>
      </c>
      <c r="M224" s="8">
        <f t="shared" si="148"/>
        <v>1.6666666666666666E-2</v>
      </c>
      <c r="N224" s="2"/>
    </row>
    <row r="225" spans="1:21" ht="45" x14ac:dyDescent="0.2">
      <c r="A225" s="3">
        <v>201</v>
      </c>
      <c r="B225" s="10" t="s">
        <v>263</v>
      </c>
      <c r="C225" s="10" t="s">
        <v>696</v>
      </c>
      <c r="D225" s="18" t="s">
        <v>709</v>
      </c>
      <c r="E225" s="10">
        <v>2018</v>
      </c>
      <c r="F225" s="12" t="s">
        <v>710</v>
      </c>
      <c r="G225" s="6" t="s">
        <v>711</v>
      </c>
      <c r="H225" s="8" t="b">
        <v>0</v>
      </c>
      <c r="I225" s="8" t="b">
        <v>0</v>
      </c>
      <c r="J225" s="7" t="b">
        <v>1</v>
      </c>
      <c r="K225" s="9" t="s">
        <v>153</v>
      </c>
      <c r="L225" s="7">
        <v>0</v>
      </c>
      <c r="M225" s="7">
        <v>0</v>
      </c>
      <c r="N225" s="2"/>
    </row>
    <row r="226" spans="1:21" ht="47.25" x14ac:dyDescent="0.2">
      <c r="A226" s="3">
        <v>202</v>
      </c>
      <c r="B226" s="10" t="s">
        <v>712</v>
      </c>
      <c r="C226" s="12" t="s">
        <v>20</v>
      </c>
      <c r="D226" s="12" t="s">
        <v>713</v>
      </c>
      <c r="E226" s="10">
        <v>2018</v>
      </c>
      <c r="F226" s="10" t="s">
        <v>714</v>
      </c>
      <c r="G226" s="6" t="s">
        <v>715</v>
      </c>
      <c r="H226" s="8" t="b">
        <v>0</v>
      </c>
      <c r="I226" s="8" t="b">
        <v>0</v>
      </c>
      <c r="J226" s="8"/>
      <c r="K226" s="2"/>
      <c r="L226" s="8">
        <f t="shared" ref="L226:M226" si="149">5/2400</f>
        <v>2.0833333333333333E-3</v>
      </c>
      <c r="M226" s="8">
        <f t="shared" si="149"/>
        <v>2.0833333333333333E-3</v>
      </c>
      <c r="N226" s="2"/>
    </row>
    <row r="227" spans="1:21" ht="47.25" x14ac:dyDescent="0.2">
      <c r="A227" s="3">
        <v>203</v>
      </c>
      <c r="B227" s="10" t="s">
        <v>712</v>
      </c>
      <c r="C227" s="12" t="s">
        <v>20</v>
      </c>
      <c r="D227" s="12" t="s">
        <v>716</v>
      </c>
      <c r="E227" s="10">
        <v>2018</v>
      </c>
      <c r="F227" s="10" t="s">
        <v>717</v>
      </c>
      <c r="G227" s="6" t="s">
        <v>718</v>
      </c>
      <c r="H227" s="8" t="b">
        <v>0</v>
      </c>
      <c r="I227" s="8" t="b">
        <v>0</v>
      </c>
      <c r="J227" s="8"/>
      <c r="K227" s="2"/>
      <c r="L227" s="8">
        <f t="shared" ref="L227:M227" si="150">5/2400</f>
        <v>2.0833333333333333E-3</v>
      </c>
      <c r="M227" s="8">
        <f t="shared" si="150"/>
        <v>2.0833333333333333E-3</v>
      </c>
      <c r="N227" s="2"/>
    </row>
    <row r="228" spans="1:21" ht="47.25" x14ac:dyDescent="0.2">
      <c r="A228" s="3">
        <v>204</v>
      </c>
      <c r="B228" s="10" t="s">
        <v>712</v>
      </c>
      <c r="C228" s="12" t="s">
        <v>20</v>
      </c>
      <c r="D228" s="12" t="s">
        <v>719</v>
      </c>
      <c r="E228" s="10">
        <v>2018</v>
      </c>
      <c r="F228" s="10" t="s">
        <v>720</v>
      </c>
      <c r="G228" s="6" t="s">
        <v>721</v>
      </c>
      <c r="H228" s="8" t="b">
        <v>0</v>
      </c>
      <c r="I228" s="8" t="b">
        <v>0</v>
      </c>
      <c r="J228" s="8"/>
      <c r="K228" s="2"/>
      <c r="L228" s="8">
        <f t="shared" ref="L228:M228" si="151">5/2400</f>
        <v>2.0833333333333333E-3</v>
      </c>
      <c r="M228" s="8">
        <f t="shared" si="151"/>
        <v>2.0833333333333333E-3</v>
      </c>
      <c r="N228" s="2"/>
      <c r="O228" s="2"/>
      <c r="P228" s="2"/>
      <c r="Q228" s="2"/>
      <c r="R228" s="2"/>
      <c r="S228" s="2"/>
      <c r="T228" s="2"/>
      <c r="U228" s="2"/>
    </row>
    <row r="229" spans="1:21" ht="47.25" x14ac:dyDescent="0.2">
      <c r="A229" s="3">
        <v>205</v>
      </c>
      <c r="B229" s="10" t="s">
        <v>712</v>
      </c>
      <c r="C229" s="12" t="s">
        <v>20</v>
      </c>
      <c r="D229" s="12" t="s">
        <v>722</v>
      </c>
      <c r="E229" s="10">
        <v>2018</v>
      </c>
      <c r="F229" s="10" t="s">
        <v>723</v>
      </c>
      <c r="G229" s="6" t="s">
        <v>724</v>
      </c>
      <c r="H229" s="8" t="b">
        <v>0</v>
      </c>
      <c r="I229" s="8" t="b">
        <v>0</v>
      </c>
      <c r="J229" s="8"/>
      <c r="K229" s="8"/>
      <c r="L229" s="8">
        <f t="shared" ref="L229:M229" si="152">5/2400</f>
        <v>2.0833333333333333E-3</v>
      </c>
      <c r="M229" s="8">
        <f t="shared" si="152"/>
        <v>2.0833333333333333E-3</v>
      </c>
      <c r="N229" s="2"/>
      <c r="O229" s="2"/>
      <c r="P229" s="2"/>
      <c r="Q229" s="2"/>
      <c r="R229" s="2"/>
      <c r="S229" s="2"/>
      <c r="T229" s="2"/>
      <c r="U229" s="2"/>
    </row>
    <row r="230" spans="1:21" ht="47.25" x14ac:dyDescent="0.2">
      <c r="A230" s="3">
        <v>206</v>
      </c>
      <c r="B230" s="10" t="s">
        <v>712</v>
      </c>
      <c r="C230" s="12" t="s">
        <v>725</v>
      </c>
      <c r="D230" s="12" t="s">
        <v>726</v>
      </c>
      <c r="E230" s="10">
        <v>2018</v>
      </c>
      <c r="F230" s="10" t="s">
        <v>727</v>
      </c>
      <c r="G230" s="6" t="s">
        <v>728</v>
      </c>
      <c r="H230" s="8" t="b">
        <v>0</v>
      </c>
      <c r="I230" s="8" t="b">
        <v>0</v>
      </c>
      <c r="J230" s="8"/>
      <c r="K230" s="2"/>
      <c r="L230" s="8">
        <f t="shared" ref="L230:M230" si="153">5/2400</f>
        <v>2.0833333333333333E-3</v>
      </c>
      <c r="M230" s="8">
        <f t="shared" si="153"/>
        <v>2.0833333333333333E-3</v>
      </c>
      <c r="N230" s="2"/>
      <c r="O230" s="2"/>
      <c r="P230" s="2"/>
      <c r="Q230" s="2"/>
      <c r="R230" s="2"/>
      <c r="S230" s="2"/>
      <c r="T230" s="2"/>
      <c r="U230" s="2"/>
    </row>
    <row r="231" spans="1:21" ht="47.25" x14ac:dyDescent="0.2">
      <c r="A231" s="3">
        <v>207</v>
      </c>
      <c r="B231" s="10" t="s">
        <v>712</v>
      </c>
      <c r="C231" s="12" t="s">
        <v>725</v>
      </c>
      <c r="D231" s="12" t="s">
        <v>729</v>
      </c>
      <c r="E231" s="10">
        <v>2018</v>
      </c>
      <c r="F231" s="10" t="s">
        <v>730</v>
      </c>
      <c r="G231" s="11" t="s">
        <v>731</v>
      </c>
      <c r="H231" s="39" t="b">
        <v>0</v>
      </c>
      <c r="I231" s="39" t="b">
        <v>0</v>
      </c>
      <c r="J231" s="8"/>
      <c r="L231" s="8">
        <f t="shared" ref="L231:M231" si="154">5/2400</f>
        <v>2.0833333333333333E-3</v>
      </c>
      <c r="M231" s="8">
        <f t="shared" si="154"/>
        <v>2.0833333333333333E-3</v>
      </c>
      <c r="O231" s="2"/>
      <c r="P231" s="2"/>
      <c r="Q231" s="2"/>
      <c r="R231" s="2"/>
      <c r="S231" s="2"/>
      <c r="T231" s="2"/>
      <c r="U231" s="2"/>
    </row>
    <row r="232" spans="1:21" ht="47.25" x14ac:dyDescent="0.2">
      <c r="A232" s="3">
        <v>208</v>
      </c>
      <c r="B232" s="10" t="s">
        <v>712</v>
      </c>
      <c r="C232" s="12" t="s">
        <v>725</v>
      </c>
      <c r="D232" s="12" t="s">
        <v>732</v>
      </c>
      <c r="E232" s="10">
        <v>2018</v>
      </c>
      <c r="F232" s="10" t="s">
        <v>733</v>
      </c>
      <c r="G232" s="6" t="s">
        <v>734</v>
      </c>
      <c r="H232" s="39" t="b">
        <v>0</v>
      </c>
      <c r="I232" s="39" t="b">
        <v>0</v>
      </c>
      <c r="J232" s="8"/>
      <c r="L232" s="8">
        <f t="shared" ref="L232:M232" si="155">5/2400</f>
        <v>2.0833333333333333E-3</v>
      </c>
      <c r="M232" s="8">
        <f t="shared" si="155"/>
        <v>2.0833333333333333E-3</v>
      </c>
      <c r="O232" s="2"/>
      <c r="P232" s="2"/>
      <c r="Q232" s="2"/>
      <c r="R232" s="2"/>
      <c r="S232" s="2"/>
      <c r="T232" s="2"/>
      <c r="U232" s="2"/>
    </row>
    <row r="233" spans="1:21" ht="47.25" x14ac:dyDescent="0.2">
      <c r="A233" s="3">
        <v>209</v>
      </c>
      <c r="B233" s="10" t="s">
        <v>712</v>
      </c>
      <c r="C233" s="12" t="s">
        <v>725</v>
      </c>
      <c r="D233" s="12" t="s">
        <v>735</v>
      </c>
      <c r="E233" s="10">
        <v>2018</v>
      </c>
      <c r="F233" s="10" t="s">
        <v>736</v>
      </c>
      <c r="G233" s="6" t="s">
        <v>737</v>
      </c>
      <c r="H233" s="39" t="b">
        <v>0</v>
      </c>
      <c r="I233" s="39" t="b">
        <v>0</v>
      </c>
      <c r="J233" s="8"/>
      <c r="K233" s="39"/>
      <c r="L233" s="8">
        <f t="shared" ref="L233:M233" si="156">5/2400</f>
        <v>2.0833333333333333E-3</v>
      </c>
      <c r="M233" s="8">
        <f t="shared" si="156"/>
        <v>2.0833333333333333E-3</v>
      </c>
      <c r="O233" s="2"/>
      <c r="P233" s="2"/>
      <c r="Q233" s="2"/>
      <c r="R233" s="2"/>
      <c r="S233" s="2"/>
      <c r="T233" s="2"/>
      <c r="U233" s="2"/>
    </row>
    <row r="234" spans="1:21" ht="47.25" x14ac:dyDescent="0.2">
      <c r="A234" s="3">
        <v>210</v>
      </c>
      <c r="B234" s="10" t="s">
        <v>712</v>
      </c>
      <c r="C234" s="12" t="s">
        <v>738</v>
      </c>
      <c r="D234" s="12" t="s">
        <v>739</v>
      </c>
      <c r="E234" s="10">
        <v>2018</v>
      </c>
      <c r="F234" s="10" t="s">
        <v>740</v>
      </c>
      <c r="G234" s="6" t="s">
        <v>741</v>
      </c>
      <c r="H234" s="39" t="b">
        <v>0</v>
      </c>
      <c r="I234" s="39" t="b">
        <v>0</v>
      </c>
      <c r="J234" s="8"/>
      <c r="L234" s="39">
        <f t="shared" ref="L234:M234" si="157">5/1800</f>
        <v>2.7777777777777779E-3</v>
      </c>
      <c r="M234" s="39">
        <f t="shared" si="157"/>
        <v>2.7777777777777779E-3</v>
      </c>
      <c r="O234" s="2"/>
      <c r="P234" s="2"/>
      <c r="Q234" s="2"/>
      <c r="R234" s="2"/>
      <c r="S234" s="2"/>
      <c r="T234" s="2"/>
      <c r="U234" s="2"/>
    </row>
    <row r="235" spans="1:21" ht="47.25" x14ac:dyDescent="0.2">
      <c r="A235" s="3">
        <v>211</v>
      </c>
      <c r="B235" s="10" t="s">
        <v>712</v>
      </c>
      <c r="C235" s="12" t="s">
        <v>738</v>
      </c>
      <c r="D235" s="12" t="s">
        <v>742</v>
      </c>
      <c r="E235" s="10">
        <v>2018</v>
      </c>
      <c r="F235" s="10" t="s">
        <v>743</v>
      </c>
      <c r="G235" s="6" t="s">
        <v>744</v>
      </c>
      <c r="H235" s="39" t="b">
        <v>0</v>
      </c>
      <c r="I235" s="39" t="b">
        <v>0</v>
      </c>
      <c r="J235" s="8"/>
      <c r="L235" s="39">
        <f t="shared" ref="L235:M235" si="158">5/1800</f>
        <v>2.7777777777777779E-3</v>
      </c>
      <c r="M235" s="39">
        <f t="shared" si="158"/>
        <v>2.7777777777777779E-3</v>
      </c>
      <c r="O235" s="2"/>
      <c r="P235" s="2"/>
      <c r="Q235" s="2"/>
      <c r="R235" s="2"/>
      <c r="S235" s="2"/>
      <c r="T235" s="2"/>
      <c r="U235" s="2"/>
    </row>
    <row r="236" spans="1:21" ht="47.25" x14ac:dyDescent="0.2">
      <c r="A236" s="3">
        <v>212</v>
      </c>
      <c r="B236" s="10" t="s">
        <v>712</v>
      </c>
      <c r="C236" s="12" t="s">
        <v>738</v>
      </c>
      <c r="D236" s="12" t="s">
        <v>745</v>
      </c>
      <c r="E236" s="10">
        <v>2018</v>
      </c>
      <c r="F236" s="10" t="s">
        <v>746</v>
      </c>
      <c r="G236" s="6" t="s">
        <v>747</v>
      </c>
      <c r="H236" s="39" t="b">
        <v>0</v>
      </c>
      <c r="I236" s="39" t="b">
        <v>0</v>
      </c>
      <c r="J236" s="8"/>
      <c r="L236" s="39">
        <f t="shared" ref="L236:M236" si="159">5/1800</f>
        <v>2.7777777777777779E-3</v>
      </c>
      <c r="M236" s="39">
        <f t="shared" si="159"/>
        <v>2.7777777777777779E-3</v>
      </c>
      <c r="O236" s="2"/>
      <c r="P236" s="2"/>
      <c r="Q236" s="2"/>
      <c r="R236" s="2"/>
      <c r="S236" s="2"/>
      <c r="T236" s="2"/>
      <c r="U236" s="2"/>
    </row>
    <row r="237" spans="1:21" ht="47.25" x14ac:dyDescent="0.2">
      <c r="A237" s="3">
        <v>213</v>
      </c>
      <c r="B237" s="10" t="s">
        <v>712</v>
      </c>
      <c r="C237" s="12" t="s">
        <v>748</v>
      </c>
      <c r="D237" s="12" t="s">
        <v>749</v>
      </c>
      <c r="E237" s="10">
        <v>2018</v>
      </c>
      <c r="F237" s="10" t="s">
        <v>750</v>
      </c>
      <c r="G237" s="6" t="s">
        <v>751</v>
      </c>
      <c r="H237" s="39" t="b">
        <v>0</v>
      </c>
      <c r="I237" s="39" t="b">
        <v>0</v>
      </c>
      <c r="J237" s="8"/>
      <c r="L237" s="39">
        <f t="shared" ref="L237:M237" si="160">5/3000</f>
        <v>1.6666666666666668E-3</v>
      </c>
      <c r="M237" s="39">
        <f t="shared" si="160"/>
        <v>1.6666666666666668E-3</v>
      </c>
      <c r="O237" s="2"/>
      <c r="P237" s="2"/>
      <c r="Q237" s="2"/>
      <c r="R237" s="2"/>
      <c r="S237" s="2"/>
      <c r="T237" s="2"/>
      <c r="U237" s="2"/>
    </row>
    <row r="238" spans="1:21" ht="47.25" x14ac:dyDescent="0.2">
      <c r="A238" s="3">
        <v>214</v>
      </c>
      <c r="B238" s="10" t="s">
        <v>712</v>
      </c>
      <c r="C238" s="12" t="s">
        <v>748</v>
      </c>
      <c r="D238" s="12" t="s">
        <v>752</v>
      </c>
      <c r="E238" s="10">
        <v>2018</v>
      </c>
      <c r="F238" s="10" t="s">
        <v>753</v>
      </c>
      <c r="G238" s="6" t="s">
        <v>754</v>
      </c>
      <c r="H238" s="39" t="b">
        <v>0</v>
      </c>
      <c r="I238" s="40" t="b">
        <v>0</v>
      </c>
      <c r="J238" s="7" t="b">
        <v>0</v>
      </c>
      <c r="K238" s="41"/>
      <c r="L238" s="39">
        <f t="shared" ref="L238:M238" si="161">5/3000</f>
        <v>1.6666666666666668E-3</v>
      </c>
      <c r="M238" s="39">
        <f t="shared" si="161"/>
        <v>1.6666666666666668E-3</v>
      </c>
      <c r="O238" s="2"/>
      <c r="P238" s="2"/>
      <c r="Q238" s="2"/>
      <c r="R238" s="2"/>
      <c r="S238" s="2"/>
      <c r="T238" s="2"/>
      <c r="U238" s="2"/>
    </row>
    <row r="239" spans="1:21" ht="47.25" x14ac:dyDescent="0.2">
      <c r="A239" s="3">
        <v>215</v>
      </c>
      <c r="B239" s="10" t="s">
        <v>712</v>
      </c>
      <c r="C239" s="12" t="s">
        <v>748</v>
      </c>
      <c r="D239" s="16" t="s">
        <v>755</v>
      </c>
      <c r="E239" s="10">
        <v>2018</v>
      </c>
      <c r="F239" s="10" t="s">
        <v>756</v>
      </c>
      <c r="G239" s="6" t="s">
        <v>757</v>
      </c>
      <c r="H239" s="39" t="b">
        <v>0</v>
      </c>
      <c r="I239" s="39" t="b">
        <v>0</v>
      </c>
      <c r="J239" s="8"/>
      <c r="L239" s="39">
        <f t="shared" ref="L239:M239" si="162">5/3000</f>
        <v>1.6666666666666668E-3</v>
      </c>
      <c r="M239" s="39">
        <f t="shared" si="162"/>
        <v>1.6666666666666668E-3</v>
      </c>
      <c r="O239" s="2"/>
      <c r="P239" s="2"/>
      <c r="Q239" s="2"/>
      <c r="R239" s="2"/>
      <c r="S239" s="2"/>
      <c r="T239" s="2"/>
      <c r="U239" s="2"/>
    </row>
    <row r="240" spans="1:21" ht="47.25" x14ac:dyDescent="0.2">
      <c r="A240" s="3">
        <v>216</v>
      </c>
      <c r="B240" s="10" t="s">
        <v>712</v>
      </c>
      <c r="C240" s="12" t="s">
        <v>748</v>
      </c>
      <c r="D240" s="12" t="s">
        <v>758</v>
      </c>
      <c r="E240" s="10">
        <v>2018</v>
      </c>
      <c r="F240" s="10" t="s">
        <v>759</v>
      </c>
      <c r="G240" s="6" t="s">
        <v>760</v>
      </c>
      <c r="H240" s="39" t="b">
        <v>0</v>
      </c>
      <c r="I240" s="40" t="b">
        <v>1</v>
      </c>
      <c r="J240" s="8"/>
      <c r="L240" s="39">
        <f t="shared" ref="L240:M240" si="163">5/3000</f>
        <v>1.6666666666666668E-3</v>
      </c>
      <c r="M240" s="39">
        <f t="shared" si="163"/>
        <v>1.6666666666666668E-3</v>
      </c>
      <c r="O240" s="2"/>
      <c r="P240" s="2"/>
      <c r="Q240" s="2"/>
      <c r="R240" s="2"/>
      <c r="S240" s="2"/>
      <c r="T240" s="2"/>
      <c r="U240" s="2"/>
    </row>
    <row r="241" spans="1:21" ht="47.25" x14ac:dyDescent="0.2">
      <c r="A241" s="3">
        <v>217</v>
      </c>
      <c r="B241" s="10" t="s">
        <v>712</v>
      </c>
      <c r="C241" s="12" t="s">
        <v>748</v>
      </c>
      <c r="D241" s="12" t="s">
        <v>761</v>
      </c>
      <c r="E241" s="10">
        <v>2018</v>
      </c>
      <c r="F241" s="10" t="s">
        <v>762</v>
      </c>
      <c r="G241" s="6" t="s">
        <v>763</v>
      </c>
      <c r="H241" s="39" t="b">
        <v>0</v>
      </c>
      <c r="I241" s="40" t="b">
        <v>1</v>
      </c>
      <c r="J241" s="8"/>
      <c r="L241" s="39">
        <f t="shared" ref="L241:M241" si="164">5/3000</f>
        <v>1.6666666666666668E-3</v>
      </c>
      <c r="M241" s="39">
        <f t="shared" si="164"/>
        <v>1.6666666666666668E-3</v>
      </c>
      <c r="O241" s="2"/>
      <c r="P241" s="2"/>
      <c r="Q241" s="2"/>
      <c r="R241" s="2"/>
      <c r="S241" s="2"/>
      <c r="T241" s="2"/>
      <c r="U241" s="2"/>
    </row>
    <row r="242" spans="1:21" ht="47.25" x14ac:dyDescent="0.2">
      <c r="A242" s="3">
        <v>218</v>
      </c>
      <c r="B242" s="10" t="s">
        <v>712</v>
      </c>
      <c r="C242" s="12" t="s">
        <v>764</v>
      </c>
      <c r="D242" s="12" t="s">
        <v>765</v>
      </c>
      <c r="E242" s="10">
        <v>2018</v>
      </c>
      <c r="F242" s="10" t="s">
        <v>766</v>
      </c>
      <c r="G242" s="6" t="s">
        <v>767</v>
      </c>
      <c r="H242" s="39" t="b">
        <v>0</v>
      </c>
      <c r="I242" s="39" t="b">
        <v>0</v>
      </c>
      <c r="J242" s="8"/>
      <c r="L242" s="39">
        <f t="shared" ref="L242:M242" si="165">5/2400</f>
        <v>2.0833333333333333E-3</v>
      </c>
      <c r="M242" s="39">
        <f t="shared" si="165"/>
        <v>2.0833333333333333E-3</v>
      </c>
      <c r="O242" s="2"/>
      <c r="P242" s="2"/>
      <c r="Q242" s="2"/>
      <c r="R242" s="2"/>
      <c r="S242" s="2"/>
      <c r="T242" s="2"/>
      <c r="U242" s="2"/>
    </row>
    <row r="243" spans="1:21" ht="47.25" x14ac:dyDescent="0.2">
      <c r="A243" s="3">
        <v>219</v>
      </c>
      <c r="B243" s="10" t="s">
        <v>712</v>
      </c>
      <c r="C243" s="12" t="s">
        <v>764</v>
      </c>
      <c r="D243" s="12" t="s">
        <v>768</v>
      </c>
      <c r="E243" s="10">
        <v>2018</v>
      </c>
      <c r="F243" s="10" t="s">
        <v>769</v>
      </c>
      <c r="G243" s="6" t="s">
        <v>770</v>
      </c>
      <c r="H243" s="39" t="b">
        <v>0</v>
      </c>
      <c r="I243" s="40" t="b">
        <v>1</v>
      </c>
      <c r="J243" s="8"/>
      <c r="L243" s="39">
        <f t="shared" ref="L243:M243" si="166">5/2400</f>
        <v>2.0833333333333333E-3</v>
      </c>
      <c r="M243" s="39">
        <f t="shared" si="166"/>
        <v>2.0833333333333333E-3</v>
      </c>
      <c r="O243" s="2"/>
      <c r="P243" s="2"/>
      <c r="Q243" s="2"/>
      <c r="R243" s="2"/>
      <c r="S243" s="2"/>
      <c r="T243" s="2"/>
      <c r="U243" s="2"/>
    </row>
    <row r="244" spans="1:21" ht="47.25" x14ac:dyDescent="0.2">
      <c r="A244" s="3">
        <v>220</v>
      </c>
      <c r="B244" s="10" t="s">
        <v>712</v>
      </c>
      <c r="C244" s="12" t="s">
        <v>764</v>
      </c>
      <c r="D244" s="12" t="s">
        <v>771</v>
      </c>
      <c r="E244" s="10">
        <v>2018</v>
      </c>
      <c r="F244" s="10" t="s">
        <v>772</v>
      </c>
      <c r="G244" s="6" t="s">
        <v>773</v>
      </c>
      <c r="H244" s="39" t="b">
        <v>0</v>
      </c>
      <c r="I244" s="39" t="b">
        <v>0</v>
      </c>
      <c r="J244" s="8"/>
      <c r="L244" s="39">
        <f t="shared" ref="L244:M244" si="167">5/2400</f>
        <v>2.0833333333333333E-3</v>
      </c>
      <c r="M244" s="39">
        <f t="shared" si="167"/>
        <v>2.0833333333333333E-3</v>
      </c>
      <c r="O244" s="2"/>
      <c r="P244" s="2"/>
      <c r="Q244" s="2"/>
      <c r="R244" s="2"/>
      <c r="S244" s="2"/>
      <c r="T244" s="2"/>
      <c r="U244" s="2"/>
    </row>
    <row r="245" spans="1:21" ht="47.25" x14ac:dyDescent="0.2">
      <c r="A245" s="3">
        <v>221</v>
      </c>
      <c r="B245" s="10" t="s">
        <v>712</v>
      </c>
      <c r="C245" s="12" t="s">
        <v>764</v>
      </c>
      <c r="D245" s="12" t="s">
        <v>774</v>
      </c>
      <c r="E245" s="10">
        <v>2018</v>
      </c>
      <c r="F245" s="10" t="s">
        <v>775</v>
      </c>
      <c r="G245" s="6" t="s">
        <v>776</v>
      </c>
      <c r="H245" s="39" t="b">
        <v>0</v>
      </c>
      <c r="I245" s="39" t="b">
        <v>0</v>
      </c>
      <c r="J245" s="8"/>
      <c r="L245" s="39">
        <f t="shared" ref="L245:M245" si="168">5/2400</f>
        <v>2.0833333333333333E-3</v>
      </c>
      <c r="M245" s="39">
        <f t="shared" si="168"/>
        <v>2.0833333333333333E-3</v>
      </c>
      <c r="O245" s="2"/>
      <c r="P245" s="2"/>
      <c r="Q245" s="2"/>
      <c r="R245" s="2"/>
      <c r="S245" s="2"/>
      <c r="T245" s="2"/>
      <c r="U245" s="2"/>
    </row>
    <row r="246" spans="1:21" ht="47.25" x14ac:dyDescent="0.2">
      <c r="A246" s="3">
        <v>222</v>
      </c>
      <c r="B246" s="10" t="s">
        <v>712</v>
      </c>
      <c r="C246" s="12" t="s">
        <v>777</v>
      </c>
      <c r="D246" s="12" t="s">
        <v>778</v>
      </c>
      <c r="E246" s="10">
        <v>2018</v>
      </c>
      <c r="F246" s="10" t="s">
        <v>779</v>
      </c>
      <c r="G246" s="6" t="s">
        <v>780</v>
      </c>
      <c r="H246" s="39" t="b">
        <v>0</v>
      </c>
      <c r="I246" s="39" t="b">
        <v>0</v>
      </c>
      <c r="J246" s="8"/>
      <c r="L246" s="39">
        <f t="shared" ref="L246:L249" si="169">5/2400</f>
        <v>2.0833333333333333E-3</v>
      </c>
      <c r="M246" s="39">
        <f>5/1800</f>
        <v>2.7777777777777779E-3</v>
      </c>
      <c r="O246" s="2"/>
      <c r="P246" s="2"/>
      <c r="Q246" s="2"/>
      <c r="R246" s="2"/>
      <c r="S246" s="2"/>
      <c r="T246" s="2"/>
      <c r="U246" s="2"/>
    </row>
    <row r="247" spans="1:21" ht="47.25" x14ac:dyDescent="0.2">
      <c r="A247" s="3">
        <v>223</v>
      </c>
      <c r="B247" s="10" t="s">
        <v>712</v>
      </c>
      <c r="C247" s="12" t="s">
        <v>777</v>
      </c>
      <c r="D247" s="12" t="s">
        <v>781</v>
      </c>
      <c r="E247" s="10">
        <v>2018</v>
      </c>
      <c r="F247" s="10" t="s">
        <v>782</v>
      </c>
      <c r="G247" s="6" t="s">
        <v>783</v>
      </c>
      <c r="H247" s="40" t="b">
        <v>1</v>
      </c>
      <c r="I247" s="40" t="b">
        <v>1</v>
      </c>
      <c r="J247" s="8"/>
      <c r="L247" s="39">
        <f t="shared" si="169"/>
        <v>2.0833333333333333E-3</v>
      </c>
      <c r="M247" s="40">
        <v>0</v>
      </c>
      <c r="O247" s="2"/>
      <c r="P247" s="2"/>
      <c r="Q247" s="2"/>
      <c r="R247" s="2"/>
      <c r="S247" s="2"/>
      <c r="T247" s="2"/>
      <c r="U247" s="2"/>
    </row>
    <row r="248" spans="1:21" ht="47.25" x14ac:dyDescent="0.2">
      <c r="A248" s="3">
        <v>224</v>
      </c>
      <c r="B248" s="10" t="s">
        <v>712</v>
      </c>
      <c r="C248" s="12" t="s">
        <v>777</v>
      </c>
      <c r="D248" s="16" t="s">
        <v>784</v>
      </c>
      <c r="E248" s="10">
        <v>2018</v>
      </c>
      <c r="F248" s="10" t="s">
        <v>785</v>
      </c>
      <c r="G248" s="6" t="s">
        <v>786</v>
      </c>
      <c r="H248" s="40" t="b">
        <v>0</v>
      </c>
      <c r="I248" s="40" t="b">
        <v>0</v>
      </c>
      <c r="J248" s="8"/>
      <c r="L248" s="39">
        <f t="shared" si="169"/>
        <v>2.0833333333333333E-3</v>
      </c>
      <c r="M248" s="39">
        <f t="shared" ref="M248:M249" si="170">5/1800</f>
        <v>2.7777777777777779E-3</v>
      </c>
      <c r="O248" s="2"/>
      <c r="P248" s="2"/>
      <c r="Q248" s="2"/>
      <c r="R248" s="2"/>
      <c r="S248" s="2"/>
      <c r="T248" s="2"/>
      <c r="U248" s="2"/>
    </row>
    <row r="249" spans="1:21" ht="47.25" x14ac:dyDescent="0.2">
      <c r="A249" s="3">
        <v>225</v>
      </c>
      <c r="B249" s="10" t="s">
        <v>712</v>
      </c>
      <c r="C249" s="12" t="s">
        <v>777</v>
      </c>
      <c r="D249" s="12" t="s">
        <v>787</v>
      </c>
      <c r="E249" s="10">
        <v>2018</v>
      </c>
      <c r="F249" s="10" t="s">
        <v>788</v>
      </c>
      <c r="G249" s="11" t="s">
        <v>731</v>
      </c>
      <c r="H249" s="39" t="b">
        <v>0</v>
      </c>
      <c r="I249" s="40" t="b">
        <v>1</v>
      </c>
      <c r="J249" s="8"/>
      <c r="L249" s="39">
        <f t="shared" si="169"/>
        <v>2.0833333333333333E-3</v>
      </c>
      <c r="M249" s="39">
        <f t="shared" si="170"/>
        <v>2.7777777777777779E-3</v>
      </c>
      <c r="O249" s="2"/>
      <c r="P249" s="2"/>
      <c r="Q249" s="2"/>
      <c r="R249" s="2"/>
      <c r="S249" s="2"/>
      <c r="T249" s="2"/>
      <c r="U249" s="2"/>
    </row>
    <row r="250" spans="1:21" ht="15" x14ac:dyDescent="0.2">
      <c r="A250" s="42"/>
      <c r="B250" s="42"/>
      <c r="C250" s="42"/>
      <c r="D250" s="42"/>
      <c r="E250" s="42"/>
      <c r="F250" s="42"/>
      <c r="G250" s="42"/>
      <c r="H250" s="2"/>
      <c r="I250" s="2"/>
      <c r="J250" s="8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" x14ac:dyDescent="0.2">
      <c r="A251" s="42"/>
      <c r="B251" s="42"/>
      <c r="C251" s="42"/>
      <c r="D251" s="42"/>
      <c r="E251" s="42"/>
      <c r="F251" s="42"/>
      <c r="G251" s="42"/>
      <c r="H251" s="2"/>
      <c r="I251" s="2"/>
      <c r="J251" s="8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" x14ac:dyDescent="0.2">
      <c r="A252" s="42"/>
      <c r="B252" s="42"/>
      <c r="C252" s="42"/>
      <c r="D252" s="42"/>
      <c r="E252" s="42"/>
      <c r="F252" s="42"/>
      <c r="G252" s="42"/>
      <c r="H252" s="2"/>
      <c r="I252" s="2"/>
      <c r="J252" s="8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" x14ac:dyDescent="0.2">
      <c r="A253" s="42"/>
      <c r="B253" s="42"/>
      <c r="C253" s="42"/>
      <c r="D253" s="42"/>
      <c r="E253" s="42"/>
      <c r="F253" s="42"/>
      <c r="G253" s="42"/>
      <c r="H253" s="2"/>
      <c r="I253" s="2"/>
      <c r="J253" s="8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" x14ac:dyDescent="0.2">
      <c r="A254" s="42"/>
      <c r="B254" s="42"/>
      <c r="C254" s="42"/>
      <c r="D254" s="42"/>
      <c r="E254" s="42"/>
      <c r="F254" s="42"/>
      <c r="G254" s="42"/>
      <c r="H254" s="2"/>
      <c r="I254" s="2"/>
      <c r="J254" s="8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" x14ac:dyDescent="0.2">
      <c r="A255" s="42"/>
      <c r="B255" s="42"/>
      <c r="C255" s="42"/>
      <c r="D255" s="42"/>
      <c r="E255" s="42"/>
      <c r="F255" s="42"/>
      <c r="G255" s="42"/>
      <c r="H255" s="2"/>
      <c r="I255" s="2"/>
      <c r="J255" s="8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" x14ac:dyDescent="0.2">
      <c r="A256" s="2"/>
      <c r="B256" s="42"/>
      <c r="C256" s="42"/>
      <c r="D256" s="42"/>
      <c r="E256" s="42"/>
      <c r="F256" s="42"/>
      <c r="G256" s="42"/>
      <c r="H256" s="2"/>
      <c r="I256" s="2"/>
      <c r="J256" s="8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" x14ac:dyDescent="0.2">
      <c r="A257" s="2"/>
      <c r="B257" s="42"/>
      <c r="C257" s="42"/>
      <c r="D257" s="42"/>
      <c r="E257" s="42"/>
      <c r="F257" s="42"/>
      <c r="G257" s="42"/>
      <c r="H257" s="2"/>
      <c r="I257" s="2"/>
      <c r="J257" s="8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" x14ac:dyDescent="0.2">
      <c r="A258" s="2"/>
      <c r="B258" s="42"/>
      <c r="C258" s="42"/>
      <c r="D258" s="42"/>
      <c r="E258" s="42"/>
      <c r="F258" s="42"/>
      <c r="G258" s="42"/>
      <c r="H258" s="2"/>
      <c r="I258" s="2"/>
      <c r="J258" s="8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" x14ac:dyDescent="0.2">
      <c r="A259" s="2"/>
      <c r="B259" s="42"/>
      <c r="C259" s="42"/>
      <c r="D259" s="42"/>
      <c r="E259" s="42"/>
      <c r="F259" s="42"/>
      <c r="G259" s="42"/>
      <c r="H259" s="2"/>
      <c r="I259" s="2"/>
      <c r="J259" s="8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" x14ac:dyDescent="0.2">
      <c r="A260" s="2"/>
      <c r="B260" s="42"/>
      <c r="C260" s="42"/>
      <c r="D260" s="42"/>
      <c r="E260" s="42"/>
      <c r="F260" s="42"/>
      <c r="G260" s="42"/>
      <c r="H260" s="2"/>
      <c r="I260" s="2"/>
      <c r="J260" s="8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" x14ac:dyDescent="0.2">
      <c r="A261" s="2"/>
      <c r="B261" s="42"/>
      <c r="C261" s="42"/>
      <c r="D261" s="42"/>
      <c r="E261" s="42"/>
      <c r="F261" s="42"/>
      <c r="G261" s="42"/>
      <c r="H261" s="2"/>
      <c r="I261" s="2"/>
      <c r="J261" s="8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" x14ac:dyDescent="0.2">
      <c r="A262" s="2"/>
      <c r="B262" s="42"/>
      <c r="C262" s="42"/>
      <c r="D262" s="42"/>
      <c r="E262" s="42"/>
      <c r="F262" s="42"/>
      <c r="G262" s="42"/>
      <c r="H262" s="2"/>
      <c r="I262" s="2"/>
      <c r="J262" s="8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" x14ac:dyDescent="0.2">
      <c r="A263" s="2"/>
      <c r="B263" s="42"/>
      <c r="C263" s="42"/>
      <c r="D263" s="42"/>
      <c r="E263" s="42"/>
      <c r="F263" s="42"/>
      <c r="G263" s="42"/>
      <c r="H263" s="2"/>
      <c r="I263" s="2"/>
      <c r="J263" s="8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" x14ac:dyDescent="0.2">
      <c r="A264" s="2"/>
      <c r="B264" s="42"/>
      <c r="C264" s="42"/>
      <c r="D264" s="42"/>
      <c r="E264" s="42"/>
      <c r="F264" s="42"/>
      <c r="G264" s="42"/>
      <c r="H264" s="2"/>
      <c r="I264" s="2"/>
      <c r="J264" s="8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" x14ac:dyDescent="0.2">
      <c r="A265" s="2"/>
      <c r="B265" s="42"/>
      <c r="C265" s="42"/>
      <c r="D265" s="42"/>
      <c r="E265" s="42"/>
      <c r="F265" s="42"/>
      <c r="G265" s="42"/>
      <c r="H265" s="2"/>
      <c r="I265" s="2"/>
      <c r="J265" s="8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" x14ac:dyDescent="0.2">
      <c r="A266" s="2"/>
      <c r="B266" s="42"/>
      <c r="C266" s="42"/>
      <c r="D266" s="42"/>
      <c r="E266" s="42"/>
      <c r="F266" s="42"/>
      <c r="G266" s="42"/>
      <c r="H266" s="2"/>
      <c r="I266" s="2"/>
      <c r="J266" s="8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" x14ac:dyDescent="0.2">
      <c r="A267" s="2"/>
      <c r="B267" s="42"/>
      <c r="C267" s="42"/>
      <c r="D267" s="42"/>
      <c r="E267" s="42"/>
      <c r="F267" s="42"/>
      <c r="G267" s="42"/>
      <c r="H267" s="2"/>
      <c r="I267" s="2"/>
      <c r="J267" s="8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" x14ac:dyDescent="0.2">
      <c r="A268" s="2"/>
      <c r="B268" s="42"/>
      <c r="C268" s="42"/>
      <c r="D268" s="42"/>
      <c r="E268" s="42"/>
      <c r="F268" s="42"/>
      <c r="G268" s="42"/>
      <c r="H268" s="2"/>
      <c r="I268" s="2"/>
      <c r="J268" s="8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" x14ac:dyDescent="0.2">
      <c r="A269" s="2"/>
      <c r="B269" s="42"/>
      <c r="C269" s="42"/>
      <c r="D269" s="42"/>
      <c r="E269" s="42"/>
      <c r="F269" s="42"/>
      <c r="G269" s="42"/>
      <c r="H269" s="2"/>
      <c r="I269" s="2"/>
      <c r="J269" s="8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" x14ac:dyDescent="0.2">
      <c r="A270" s="2"/>
      <c r="B270" s="42"/>
      <c r="C270" s="42"/>
      <c r="D270" s="42"/>
      <c r="E270" s="42"/>
      <c r="F270" s="42"/>
      <c r="G270" s="42"/>
      <c r="H270" s="2"/>
      <c r="I270" s="2"/>
      <c r="J270" s="8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" x14ac:dyDescent="0.2">
      <c r="A271" s="2"/>
      <c r="B271" s="42"/>
      <c r="C271" s="42"/>
      <c r="D271" s="42"/>
      <c r="E271" s="42"/>
      <c r="F271" s="42"/>
      <c r="G271" s="42"/>
      <c r="H271" s="2"/>
      <c r="I271" s="2"/>
      <c r="J271" s="8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" x14ac:dyDescent="0.2">
      <c r="A272" s="2"/>
      <c r="B272" s="42"/>
      <c r="C272" s="42"/>
      <c r="D272" s="42"/>
      <c r="E272" s="42"/>
      <c r="F272" s="42"/>
      <c r="G272" s="42"/>
      <c r="H272" s="2"/>
      <c r="I272" s="2"/>
      <c r="J272" s="8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" x14ac:dyDescent="0.2">
      <c r="A273" s="2"/>
      <c r="B273" s="42"/>
      <c r="C273" s="42"/>
      <c r="D273" s="42"/>
      <c r="E273" s="42"/>
      <c r="F273" s="42"/>
      <c r="G273" s="42"/>
      <c r="H273" s="2"/>
      <c r="I273" s="2"/>
      <c r="J273" s="8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" x14ac:dyDescent="0.2">
      <c r="A274" s="2"/>
      <c r="B274" s="42"/>
      <c r="C274" s="42"/>
      <c r="D274" s="42"/>
      <c r="E274" s="42"/>
      <c r="F274" s="42"/>
      <c r="G274" s="42"/>
      <c r="H274" s="2"/>
      <c r="I274" s="2"/>
      <c r="J274" s="8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" x14ac:dyDescent="0.2">
      <c r="A275" s="2"/>
      <c r="B275" s="42"/>
      <c r="C275" s="42"/>
      <c r="D275" s="42"/>
      <c r="E275" s="42"/>
      <c r="F275" s="42"/>
      <c r="G275" s="42"/>
      <c r="H275" s="2"/>
      <c r="I275" s="2"/>
      <c r="J275" s="8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" x14ac:dyDescent="0.2">
      <c r="A276" s="2"/>
      <c r="B276" s="42"/>
      <c r="C276" s="42"/>
      <c r="D276" s="42"/>
      <c r="E276" s="42"/>
      <c r="F276" s="42"/>
      <c r="G276" s="42"/>
      <c r="H276" s="2"/>
      <c r="I276" s="2"/>
      <c r="J276" s="8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" x14ac:dyDescent="0.2">
      <c r="A277" s="2"/>
      <c r="B277" s="42"/>
      <c r="C277" s="42"/>
      <c r="D277" s="42"/>
      <c r="E277" s="42"/>
      <c r="F277" s="42"/>
      <c r="G277" s="42"/>
      <c r="H277" s="2"/>
      <c r="I277" s="2"/>
      <c r="J277" s="8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" x14ac:dyDescent="0.2">
      <c r="A278" s="2"/>
      <c r="B278" s="42"/>
      <c r="C278" s="42"/>
      <c r="D278" s="42"/>
      <c r="E278" s="42"/>
      <c r="F278" s="42"/>
      <c r="G278" s="42"/>
      <c r="H278" s="2"/>
      <c r="I278" s="2"/>
      <c r="J278" s="8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" x14ac:dyDescent="0.2">
      <c r="A279" s="2"/>
      <c r="B279" s="42"/>
      <c r="C279" s="42"/>
      <c r="D279" s="42"/>
      <c r="E279" s="42"/>
      <c r="F279" s="42"/>
      <c r="G279" s="42"/>
      <c r="H279" s="2"/>
      <c r="I279" s="2"/>
      <c r="J279" s="8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" x14ac:dyDescent="0.2">
      <c r="A280" s="2"/>
      <c r="B280" s="42"/>
      <c r="C280" s="42"/>
      <c r="D280" s="42"/>
      <c r="E280" s="42"/>
      <c r="F280" s="42"/>
      <c r="G280" s="42"/>
      <c r="H280" s="2"/>
      <c r="I280" s="2"/>
      <c r="J280" s="8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" x14ac:dyDescent="0.2">
      <c r="A281" s="2"/>
      <c r="B281" s="42"/>
      <c r="C281" s="42"/>
      <c r="D281" s="42"/>
      <c r="E281" s="42"/>
      <c r="F281" s="42"/>
      <c r="G281" s="42"/>
      <c r="H281" s="2"/>
      <c r="I281" s="2"/>
      <c r="J281" s="8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" x14ac:dyDescent="0.2">
      <c r="A282" s="2"/>
      <c r="B282" s="42"/>
      <c r="C282" s="42"/>
      <c r="D282" s="42"/>
      <c r="E282" s="42"/>
      <c r="F282" s="42"/>
      <c r="G282" s="42"/>
      <c r="H282" s="2"/>
      <c r="I282" s="2"/>
      <c r="J282" s="8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" x14ac:dyDescent="0.2">
      <c r="A283" s="2"/>
      <c r="B283" s="42"/>
      <c r="C283" s="42"/>
      <c r="D283" s="42"/>
      <c r="E283" s="42"/>
      <c r="F283" s="42"/>
      <c r="G283" s="42"/>
      <c r="H283" s="2"/>
      <c r="I283" s="2"/>
      <c r="J283" s="8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" x14ac:dyDescent="0.2">
      <c r="A284" s="2"/>
      <c r="B284" s="42"/>
      <c r="C284" s="42"/>
      <c r="D284" s="42"/>
      <c r="E284" s="42"/>
      <c r="F284" s="42"/>
      <c r="G284" s="42"/>
      <c r="H284" s="2"/>
      <c r="I284" s="2"/>
      <c r="J284" s="8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" x14ac:dyDescent="0.2">
      <c r="A285" s="2"/>
      <c r="B285" s="42"/>
      <c r="C285" s="42"/>
      <c r="D285" s="42"/>
      <c r="E285" s="42"/>
      <c r="F285" s="42"/>
      <c r="G285" s="42"/>
      <c r="H285" s="2"/>
      <c r="I285" s="2"/>
      <c r="J285" s="8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" x14ac:dyDescent="0.2">
      <c r="A286" s="2"/>
      <c r="B286" s="42"/>
      <c r="C286" s="42"/>
      <c r="D286" s="42"/>
      <c r="E286" s="42"/>
      <c r="F286" s="42"/>
      <c r="G286" s="42"/>
      <c r="H286" s="2"/>
      <c r="I286" s="2"/>
      <c r="J286" s="8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" x14ac:dyDescent="0.2">
      <c r="A287" s="2"/>
      <c r="B287" s="42"/>
      <c r="C287" s="42"/>
      <c r="D287" s="42"/>
      <c r="E287" s="42"/>
      <c r="F287" s="42"/>
      <c r="G287" s="42"/>
      <c r="H287" s="2"/>
      <c r="I287" s="2"/>
      <c r="J287" s="8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" x14ac:dyDescent="0.2">
      <c r="A288" s="2"/>
      <c r="B288" s="42"/>
      <c r="C288" s="42"/>
      <c r="D288" s="42"/>
      <c r="E288" s="42"/>
      <c r="F288" s="42"/>
      <c r="G288" s="42"/>
      <c r="H288" s="2"/>
      <c r="I288" s="2"/>
      <c r="J288" s="8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" x14ac:dyDescent="0.2">
      <c r="A289" s="2"/>
      <c r="B289" s="42"/>
      <c r="C289" s="42"/>
      <c r="D289" s="42"/>
      <c r="E289" s="42"/>
      <c r="F289" s="42"/>
      <c r="G289" s="42"/>
      <c r="H289" s="2"/>
      <c r="I289" s="2"/>
      <c r="J289" s="8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" x14ac:dyDescent="0.2">
      <c r="A290" s="2"/>
      <c r="B290" s="42"/>
      <c r="C290" s="42"/>
      <c r="D290" s="42"/>
      <c r="E290" s="42"/>
      <c r="F290" s="42"/>
      <c r="G290" s="42"/>
      <c r="H290" s="2"/>
      <c r="I290" s="2"/>
      <c r="J290" s="8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" x14ac:dyDescent="0.2">
      <c r="A291" s="2"/>
      <c r="B291" s="42"/>
      <c r="C291" s="42"/>
      <c r="D291" s="42"/>
      <c r="E291" s="42"/>
      <c r="F291" s="42"/>
      <c r="G291" s="42"/>
      <c r="H291" s="2"/>
      <c r="I291" s="2"/>
      <c r="J291" s="8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" x14ac:dyDescent="0.2">
      <c r="A292" s="2"/>
      <c r="B292" s="42"/>
      <c r="C292" s="42"/>
      <c r="D292" s="42"/>
      <c r="E292" s="42"/>
      <c r="F292" s="42"/>
      <c r="G292" s="42"/>
      <c r="H292" s="2"/>
      <c r="I292" s="2"/>
      <c r="J292" s="8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" x14ac:dyDescent="0.2">
      <c r="A293" s="2"/>
      <c r="B293" s="42"/>
      <c r="C293" s="42"/>
      <c r="D293" s="42"/>
      <c r="E293" s="42"/>
      <c r="F293" s="42"/>
      <c r="G293" s="42"/>
      <c r="H293" s="2"/>
      <c r="I293" s="2"/>
      <c r="J293" s="8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" x14ac:dyDescent="0.2">
      <c r="A294" s="2"/>
      <c r="B294" s="42"/>
      <c r="C294" s="42"/>
      <c r="D294" s="42"/>
      <c r="E294" s="42"/>
      <c r="F294" s="42"/>
      <c r="G294" s="42"/>
      <c r="H294" s="2"/>
      <c r="I294" s="2"/>
      <c r="J294" s="8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" x14ac:dyDescent="0.2">
      <c r="A295" s="2"/>
      <c r="B295" s="42"/>
      <c r="C295" s="42"/>
      <c r="D295" s="42"/>
      <c r="E295" s="42"/>
      <c r="F295" s="42"/>
      <c r="G295" s="42"/>
      <c r="H295" s="2"/>
      <c r="I295" s="2"/>
      <c r="J295" s="8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" x14ac:dyDescent="0.2">
      <c r="A296" s="2"/>
      <c r="B296" s="42"/>
      <c r="C296" s="42"/>
      <c r="D296" s="42"/>
      <c r="E296" s="42"/>
      <c r="F296" s="42"/>
      <c r="G296" s="42"/>
      <c r="H296" s="2"/>
      <c r="I296" s="2"/>
      <c r="J296" s="8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" x14ac:dyDescent="0.2">
      <c r="A297" s="2"/>
      <c r="B297" s="42"/>
      <c r="C297" s="42"/>
      <c r="D297" s="42"/>
      <c r="E297" s="42"/>
      <c r="F297" s="42"/>
      <c r="G297" s="42"/>
      <c r="H297" s="2"/>
      <c r="I297" s="2"/>
      <c r="J297" s="8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" x14ac:dyDescent="0.2">
      <c r="A298" s="2"/>
      <c r="B298" s="42"/>
      <c r="C298" s="42"/>
      <c r="D298" s="42"/>
      <c r="E298" s="42"/>
      <c r="F298" s="42"/>
      <c r="G298" s="42"/>
      <c r="H298" s="2"/>
      <c r="I298" s="2"/>
      <c r="J298" s="8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" x14ac:dyDescent="0.2">
      <c r="A299" s="2"/>
      <c r="B299" s="42"/>
      <c r="C299" s="42"/>
      <c r="D299" s="42"/>
      <c r="E299" s="42"/>
      <c r="F299" s="42"/>
      <c r="G299" s="42"/>
      <c r="H299" s="2"/>
      <c r="I299" s="2"/>
      <c r="J299" s="8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" x14ac:dyDescent="0.2">
      <c r="A300" s="2"/>
      <c r="B300" s="42"/>
      <c r="C300" s="42"/>
      <c r="D300" s="42"/>
      <c r="E300" s="42"/>
      <c r="F300" s="42"/>
      <c r="G300" s="42"/>
      <c r="H300" s="2"/>
      <c r="I300" s="2"/>
      <c r="J300" s="8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" x14ac:dyDescent="0.2">
      <c r="A301" s="2"/>
      <c r="B301" s="42"/>
      <c r="C301" s="42"/>
      <c r="D301" s="42"/>
      <c r="E301" s="42"/>
      <c r="F301" s="42"/>
      <c r="G301" s="42"/>
      <c r="H301" s="2"/>
      <c r="I301" s="2"/>
      <c r="J301" s="8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" x14ac:dyDescent="0.2">
      <c r="A302" s="2"/>
      <c r="B302" s="42"/>
      <c r="C302" s="42"/>
      <c r="D302" s="42"/>
      <c r="E302" s="42"/>
      <c r="F302" s="42"/>
      <c r="G302" s="42"/>
      <c r="H302" s="2"/>
      <c r="I302" s="2"/>
      <c r="J302" s="8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" x14ac:dyDescent="0.2">
      <c r="A303" s="2"/>
      <c r="B303" s="42"/>
      <c r="C303" s="42"/>
      <c r="D303" s="42"/>
      <c r="E303" s="42"/>
      <c r="F303" s="42"/>
      <c r="G303" s="42"/>
      <c r="H303" s="2"/>
      <c r="I303" s="2"/>
      <c r="J303" s="8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" x14ac:dyDescent="0.2">
      <c r="A304" s="2"/>
      <c r="B304" s="42"/>
      <c r="C304" s="42"/>
      <c r="D304" s="42"/>
      <c r="E304" s="42"/>
      <c r="F304" s="42"/>
      <c r="G304" s="42"/>
      <c r="H304" s="2"/>
      <c r="I304" s="2"/>
      <c r="J304" s="8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" x14ac:dyDescent="0.2">
      <c r="A305" s="2"/>
      <c r="B305" s="42"/>
      <c r="C305" s="42"/>
      <c r="D305" s="42"/>
      <c r="E305" s="42"/>
      <c r="F305" s="42"/>
      <c r="G305" s="42"/>
      <c r="H305" s="2"/>
      <c r="I305" s="2"/>
      <c r="J305" s="8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" x14ac:dyDescent="0.2">
      <c r="A306" s="2"/>
      <c r="B306" s="42"/>
      <c r="C306" s="42"/>
      <c r="D306" s="42"/>
      <c r="E306" s="42"/>
      <c r="F306" s="42"/>
      <c r="G306" s="42"/>
      <c r="H306" s="2"/>
      <c r="I306" s="2"/>
      <c r="J306" s="8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" x14ac:dyDescent="0.2">
      <c r="A307" s="2"/>
      <c r="B307" s="42"/>
      <c r="C307" s="42"/>
      <c r="D307" s="42"/>
      <c r="E307" s="42"/>
      <c r="F307" s="42"/>
      <c r="G307" s="42"/>
      <c r="H307" s="2"/>
      <c r="I307" s="2"/>
      <c r="J307" s="8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" x14ac:dyDescent="0.2">
      <c r="A308" s="2"/>
      <c r="B308" s="42"/>
      <c r="C308" s="42"/>
      <c r="D308" s="42"/>
      <c r="E308" s="42"/>
      <c r="F308" s="42"/>
      <c r="G308" s="42"/>
      <c r="H308" s="2"/>
      <c r="I308" s="2"/>
      <c r="J308" s="8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" x14ac:dyDescent="0.2">
      <c r="A309" s="2"/>
      <c r="B309" s="42"/>
      <c r="C309" s="42"/>
      <c r="D309" s="42"/>
      <c r="E309" s="42"/>
      <c r="F309" s="42"/>
      <c r="G309" s="42"/>
      <c r="H309" s="2"/>
      <c r="I309" s="2"/>
      <c r="J309" s="8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" x14ac:dyDescent="0.2">
      <c r="A310" s="2"/>
      <c r="B310" s="42"/>
      <c r="C310" s="42"/>
      <c r="D310" s="42"/>
      <c r="E310" s="42"/>
      <c r="F310" s="42"/>
      <c r="G310" s="42"/>
      <c r="H310" s="2"/>
      <c r="I310" s="2"/>
      <c r="J310" s="8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" x14ac:dyDescent="0.2">
      <c r="A311" s="2"/>
      <c r="B311" s="42"/>
      <c r="C311" s="42"/>
      <c r="D311" s="42"/>
      <c r="E311" s="42"/>
      <c r="F311" s="42"/>
      <c r="G311" s="42"/>
      <c r="H311" s="2"/>
      <c r="I311" s="2"/>
      <c r="J311" s="8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" x14ac:dyDescent="0.2">
      <c r="A312" s="2"/>
      <c r="B312" s="42"/>
      <c r="C312" s="42"/>
      <c r="D312" s="42"/>
      <c r="E312" s="42"/>
      <c r="F312" s="42"/>
      <c r="G312" s="42"/>
      <c r="H312" s="2"/>
      <c r="I312" s="2"/>
      <c r="J312" s="8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" x14ac:dyDescent="0.2">
      <c r="A313" s="2"/>
      <c r="B313" s="42"/>
      <c r="C313" s="42"/>
      <c r="D313" s="42"/>
      <c r="E313" s="42"/>
      <c r="F313" s="42"/>
      <c r="G313" s="42"/>
      <c r="H313" s="2"/>
      <c r="I313" s="2"/>
      <c r="J313" s="8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" x14ac:dyDescent="0.2">
      <c r="A314" s="2"/>
      <c r="B314" s="42"/>
      <c r="C314" s="42"/>
      <c r="D314" s="42"/>
      <c r="E314" s="42"/>
      <c r="F314" s="42"/>
      <c r="G314" s="42"/>
      <c r="H314" s="2"/>
      <c r="I314" s="2"/>
      <c r="J314" s="8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" x14ac:dyDescent="0.2">
      <c r="A315" s="2"/>
      <c r="B315" s="42"/>
      <c r="C315" s="42"/>
      <c r="D315" s="42"/>
      <c r="E315" s="42"/>
      <c r="F315" s="42"/>
      <c r="G315" s="42"/>
      <c r="H315" s="2"/>
      <c r="I315" s="2"/>
      <c r="J315" s="8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" x14ac:dyDescent="0.2">
      <c r="A316" s="2"/>
      <c r="B316" s="42"/>
      <c r="C316" s="42"/>
      <c r="D316" s="42"/>
      <c r="E316" s="42"/>
      <c r="F316" s="42"/>
      <c r="G316" s="42"/>
      <c r="H316" s="2"/>
      <c r="I316" s="2"/>
      <c r="J316" s="8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" x14ac:dyDescent="0.2">
      <c r="A317" s="2"/>
      <c r="B317" s="42"/>
      <c r="C317" s="42"/>
      <c r="D317" s="42"/>
      <c r="E317" s="42"/>
      <c r="F317" s="42"/>
      <c r="G317" s="42"/>
      <c r="H317" s="2"/>
      <c r="I317" s="2"/>
      <c r="J317" s="8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" x14ac:dyDescent="0.2">
      <c r="A318" s="2"/>
      <c r="B318" s="42"/>
      <c r="C318" s="42"/>
      <c r="D318" s="42"/>
      <c r="E318" s="42"/>
      <c r="F318" s="42"/>
      <c r="G318" s="42"/>
      <c r="H318" s="2"/>
      <c r="I318" s="2"/>
      <c r="J318" s="8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" x14ac:dyDescent="0.2">
      <c r="A319" s="2"/>
      <c r="B319" s="42"/>
      <c r="C319" s="42"/>
      <c r="D319" s="42"/>
      <c r="E319" s="42"/>
      <c r="F319" s="42"/>
      <c r="G319" s="42"/>
      <c r="H319" s="2"/>
      <c r="I319" s="2"/>
      <c r="J319" s="8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" x14ac:dyDescent="0.2">
      <c r="A320" s="2"/>
      <c r="B320" s="42"/>
      <c r="C320" s="42"/>
      <c r="D320" s="42"/>
      <c r="E320" s="42"/>
      <c r="F320" s="42"/>
      <c r="G320" s="42"/>
      <c r="H320" s="2"/>
      <c r="I320" s="2"/>
      <c r="J320" s="8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" x14ac:dyDescent="0.2">
      <c r="A321" s="2"/>
      <c r="B321" s="42"/>
      <c r="C321" s="42"/>
      <c r="D321" s="42"/>
      <c r="E321" s="42"/>
      <c r="F321" s="42"/>
      <c r="G321" s="42"/>
      <c r="H321" s="2"/>
      <c r="I321" s="2"/>
      <c r="J321" s="8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" x14ac:dyDescent="0.2">
      <c r="A322" s="2"/>
      <c r="B322" s="42"/>
      <c r="C322" s="42"/>
      <c r="D322" s="42"/>
      <c r="E322" s="42"/>
      <c r="F322" s="42"/>
      <c r="G322" s="42"/>
      <c r="H322" s="2"/>
      <c r="I322" s="2"/>
      <c r="J322" s="8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" x14ac:dyDescent="0.2">
      <c r="A323" s="2"/>
      <c r="B323" s="42"/>
      <c r="C323" s="42"/>
      <c r="D323" s="42"/>
      <c r="E323" s="42"/>
      <c r="F323" s="42"/>
      <c r="G323" s="42"/>
      <c r="H323" s="2"/>
      <c r="I323" s="2"/>
      <c r="J323" s="8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" x14ac:dyDescent="0.2">
      <c r="A324" s="2"/>
      <c r="B324" s="42"/>
      <c r="C324" s="42"/>
      <c r="D324" s="42"/>
      <c r="E324" s="42"/>
      <c r="F324" s="42"/>
      <c r="G324" s="42"/>
      <c r="H324" s="2"/>
      <c r="I324" s="2"/>
      <c r="J324" s="8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" x14ac:dyDescent="0.2">
      <c r="A325" s="2"/>
      <c r="B325" s="42"/>
      <c r="C325" s="42"/>
      <c r="D325" s="42"/>
      <c r="E325" s="42"/>
      <c r="F325" s="42"/>
      <c r="G325" s="42"/>
      <c r="H325" s="2"/>
      <c r="I325" s="2"/>
      <c r="J325" s="8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" x14ac:dyDescent="0.2">
      <c r="A326" s="2"/>
      <c r="B326" s="42"/>
      <c r="C326" s="42"/>
      <c r="D326" s="42"/>
      <c r="E326" s="42"/>
      <c r="F326" s="42"/>
      <c r="G326" s="42"/>
      <c r="H326" s="2"/>
      <c r="I326" s="2"/>
      <c r="J326" s="8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" x14ac:dyDescent="0.2">
      <c r="A327" s="2"/>
      <c r="B327" s="42"/>
      <c r="C327" s="42"/>
      <c r="D327" s="42"/>
      <c r="E327" s="42"/>
      <c r="F327" s="42"/>
      <c r="G327" s="42"/>
      <c r="H327" s="2"/>
      <c r="I327" s="2"/>
      <c r="J327" s="8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" x14ac:dyDescent="0.2">
      <c r="A328" s="2"/>
      <c r="B328" s="42"/>
      <c r="C328" s="42"/>
      <c r="D328" s="42"/>
      <c r="E328" s="42"/>
      <c r="F328" s="42"/>
      <c r="G328" s="42"/>
      <c r="H328" s="2"/>
      <c r="I328" s="2"/>
      <c r="J328" s="8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" x14ac:dyDescent="0.2">
      <c r="A329" s="2"/>
      <c r="B329" s="42"/>
      <c r="C329" s="42"/>
      <c r="D329" s="42"/>
      <c r="E329" s="42"/>
      <c r="F329" s="42"/>
      <c r="G329" s="42"/>
      <c r="H329" s="2"/>
      <c r="I329" s="2"/>
      <c r="J329" s="8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" x14ac:dyDescent="0.2">
      <c r="A330" s="2"/>
      <c r="B330" s="42"/>
      <c r="C330" s="42"/>
      <c r="D330" s="42"/>
      <c r="E330" s="42"/>
      <c r="F330" s="42"/>
      <c r="G330" s="42"/>
      <c r="H330" s="2"/>
      <c r="I330" s="2"/>
      <c r="J330" s="8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" x14ac:dyDescent="0.2">
      <c r="A331" s="2"/>
      <c r="B331" s="42"/>
      <c r="C331" s="42"/>
      <c r="D331" s="42"/>
      <c r="E331" s="42"/>
      <c r="F331" s="42"/>
      <c r="G331" s="42"/>
      <c r="H331" s="2"/>
      <c r="I331" s="2"/>
      <c r="J331" s="8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" x14ac:dyDescent="0.2">
      <c r="A332" s="2"/>
      <c r="B332" s="42"/>
      <c r="C332" s="42"/>
      <c r="D332" s="42"/>
      <c r="E332" s="42"/>
      <c r="F332" s="42"/>
      <c r="G332" s="42"/>
      <c r="H332" s="2"/>
      <c r="I332" s="2"/>
      <c r="J332" s="8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" x14ac:dyDescent="0.2">
      <c r="A333" s="2"/>
      <c r="B333" s="42"/>
      <c r="C333" s="42"/>
      <c r="D333" s="42"/>
      <c r="E333" s="42"/>
      <c r="F333" s="42"/>
      <c r="G333" s="42"/>
      <c r="H333" s="2"/>
      <c r="I333" s="2"/>
      <c r="J333" s="8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" x14ac:dyDescent="0.2">
      <c r="A334" s="2"/>
      <c r="B334" s="42"/>
      <c r="C334" s="42"/>
      <c r="D334" s="42"/>
      <c r="E334" s="42"/>
      <c r="F334" s="42"/>
      <c r="G334" s="42"/>
      <c r="H334" s="2"/>
      <c r="I334" s="2"/>
      <c r="J334" s="8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" x14ac:dyDescent="0.2">
      <c r="A335" s="2"/>
      <c r="B335" s="42"/>
      <c r="C335" s="42"/>
      <c r="D335" s="42"/>
      <c r="E335" s="42"/>
      <c r="F335" s="42"/>
      <c r="G335" s="42"/>
      <c r="H335" s="2"/>
      <c r="I335" s="2"/>
      <c r="J335" s="8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" x14ac:dyDescent="0.2">
      <c r="A336" s="2"/>
      <c r="B336" s="42"/>
      <c r="C336" s="42"/>
      <c r="D336" s="42"/>
      <c r="E336" s="42"/>
      <c r="F336" s="42"/>
      <c r="G336" s="42"/>
      <c r="H336" s="2"/>
      <c r="I336" s="2"/>
      <c r="J336" s="8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" x14ac:dyDescent="0.2">
      <c r="A337" s="2"/>
      <c r="B337" s="42"/>
      <c r="C337" s="42"/>
      <c r="D337" s="42"/>
      <c r="E337" s="42"/>
      <c r="F337" s="42"/>
      <c r="G337" s="42"/>
      <c r="H337" s="2"/>
      <c r="I337" s="2"/>
      <c r="J337" s="8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" x14ac:dyDescent="0.2">
      <c r="A338" s="2"/>
      <c r="B338" s="42"/>
      <c r="C338" s="42"/>
      <c r="D338" s="42"/>
      <c r="E338" s="42"/>
      <c r="F338" s="42"/>
      <c r="G338" s="42"/>
      <c r="H338" s="2"/>
      <c r="I338" s="2"/>
      <c r="J338" s="8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" x14ac:dyDescent="0.2">
      <c r="A339" s="2"/>
      <c r="B339" s="42"/>
      <c r="C339" s="42"/>
      <c r="D339" s="42"/>
      <c r="E339" s="42"/>
      <c r="F339" s="42"/>
      <c r="G339" s="42"/>
      <c r="H339" s="2"/>
      <c r="I339" s="2"/>
      <c r="J339" s="8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" x14ac:dyDescent="0.2">
      <c r="A340" s="2"/>
      <c r="B340" s="42"/>
      <c r="C340" s="42"/>
      <c r="D340" s="42"/>
      <c r="E340" s="42"/>
      <c r="F340" s="42"/>
      <c r="G340" s="42"/>
      <c r="H340" s="2"/>
      <c r="I340" s="2"/>
      <c r="J340" s="8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" x14ac:dyDescent="0.2">
      <c r="A341" s="2"/>
      <c r="B341" s="42"/>
      <c r="C341" s="42"/>
      <c r="D341" s="42"/>
      <c r="E341" s="42"/>
      <c r="F341" s="42"/>
      <c r="G341" s="42"/>
      <c r="H341" s="2"/>
      <c r="I341" s="2"/>
      <c r="J341" s="8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" x14ac:dyDescent="0.2">
      <c r="A342" s="2"/>
      <c r="B342" s="42"/>
      <c r="C342" s="42"/>
      <c r="D342" s="42"/>
      <c r="E342" s="42"/>
      <c r="F342" s="42"/>
      <c r="G342" s="42"/>
      <c r="H342" s="2"/>
      <c r="I342" s="2"/>
      <c r="J342" s="8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" x14ac:dyDescent="0.2">
      <c r="A343" s="2"/>
      <c r="B343" s="42"/>
      <c r="C343" s="42"/>
      <c r="D343" s="42"/>
      <c r="E343" s="42"/>
      <c r="F343" s="42"/>
      <c r="G343" s="42"/>
      <c r="H343" s="2"/>
      <c r="I343" s="2"/>
      <c r="J343" s="8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" x14ac:dyDescent="0.2">
      <c r="A344" s="2"/>
      <c r="B344" s="42"/>
      <c r="C344" s="42"/>
      <c r="D344" s="42"/>
      <c r="E344" s="42"/>
      <c r="F344" s="42"/>
      <c r="G344" s="42"/>
      <c r="H344" s="2"/>
      <c r="I344" s="2"/>
      <c r="J344" s="8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" x14ac:dyDescent="0.2">
      <c r="A345" s="2"/>
      <c r="B345" s="42"/>
      <c r="C345" s="42"/>
      <c r="D345" s="42"/>
      <c r="E345" s="42"/>
      <c r="F345" s="42"/>
      <c r="G345" s="42"/>
      <c r="H345" s="2"/>
      <c r="I345" s="2"/>
      <c r="J345" s="8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" x14ac:dyDescent="0.2">
      <c r="A346" s="2"/>
      <c r="B346" s="42"/>
      <c r="C346" s="42"/>
      <c r="D346" s="42"/>
      <c r="E346" s="42"/>
      <c r="F346" s="42"/>
      <c r="G346" s="42"/>
      <c r="H346" s="2"/>
      <c r="I346" s="2"/>
      <c r="J346" s="8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" x14ac:dyDescent="0.2">
      <c r="A347" s="2"/>
      <c r="B347" s="42"/>
      <c r="C347" s="42"/>
      <c r="D347" s="42"/>
      <c r="E347" s="42"/>
      <c r="F347" s="42"/>
      <c r="G347" s="42"/>
      <c r="H347" s="2"/>
      <c r="I347" s="2"/>
      <c r="J347" s="8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" x14ac:dyDescent="0.2">
      <c r="A348" s="2"/>
      <c r="B348" s="42"/>
      <c r="C348" s="42"/>
      <c r="D348" s="42"/>
      <c r="E348" s="42"/>
      <c r="F348" s="42"/>
      <c r="G348" s="42"/>
      <c r="H348" s="2"/>
      <c r="I348" s="2"/>
      <c r="J348" s="8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" x14ac:dyDescent="0.2">
      <c r="A349" s="2"/>
      <c r="B349" s="42"/>
      <c r="C349" s="42"/>
      <c r="D349" s="42"/>
      <c r="E349" s="42"/>
      <c r="F349" s="42"/>
      <c r="G349" s="42"/>
      <c r="H349" s="2"/>
      <c r="I349" s="2"/>
      <c r="J349" s="8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" x14ac:dyDescent="0.2">
      <c r="A350" s="2"/>
      <c r="B350" s="42"/>
      <c r="C350" s="42"/>
      <c r="D350" s="42"/>
      <c r="E350" s="42"/>
      <c r="F350" s="42"/>
      <c r="G350" s="42"/>
      <c r="H350" s="2"/>
      <c r="I350" s="2"/>
      <c r="J350" s="8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" x14ac:dyDescent="0.2">
      <c r="A351" s="2"/>
      <c r="B351" s="42"/>
      <c r="C351" s="42"/>
      <c r="D351" s="42"/>
      <c r="E351" s="42"/>
      <c r="F351" s="42"/>
      <c r="G351" s="42"/>
      <c r="H351" s="2"/>
      <c r="I351" s="2"/>
      <c r="J351" s="8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" x14ac:dyDescent="0.2">
      <c r="A352" s="2"/>
      <c r="B352" s="42"/>
      <c r="C352" s="42"/>
      <c r="D352" s="42"/>
      <c r="E352" s="42"/>
      <c r="F352" s="42"/>
      <c r="G352" s="42"/>
      <c r="H352" s="2"/>
      <c r="I352" s="2"/>
      <c r="J352" s="8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" x14ac:dyDescent="0.2">
      <c r="A353" s="2"/>
      <c r="B353" s="42"/>
      <c r="C353" s="42"/>
      <c r="D353" s="42"/>
      <c r="E353" s="42"/>
      <c r="F353" s="42"/>
      <c r="G353" s="42"/>
      <c r="H353" s="2"/>
      <c r="I353" s="2"/>
      <c r="J353" s="8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" x14ac:dyDescent="0.2">
      <c r="A354" s="2"/>
      <c r="B354" s="42"/>
      <c r="C354" s="42"/>
      <c r="D354" s="42"/>
      <c r="E354" s="42"/>
      <c r="F354" s="42"/>
      <c r="G354" s="42"/>
      <c r="H354" s="2"/>
      <c r="I354" s="2"/>
      <c r="J354" s="8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" x14ac:dyDescent="0.2">
      <c r="A355" s="2"/>
      <c r="B355" s="42"/>
      <c r="C355" s="42"/>
      <c r="D355" s="42"/>
      <c r="E355" s="42"/>
      <c r="F355" s="42"/>
      <c r="G355" s="42"/>
      <c r="H355" s="2"/>
      <c r="I355" s="2"/>
      <c r="J355" s="8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" x14ac:dyDescent="0.2">
      <c r="A356" s="2"/>
      <c r="B356" s="42"/>
      <c r="C356" s="42"/>
      <c r="D356" s="42"/>
      <c r="E356" s="42"/>
      <c r="F356" s="42"/>
      <c r="G356" s="42"/>
      <c r="H356" s="2"/>
      <c r="I356" s="2"/>
      <c r="J356" s="8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" x14ac:dyDescent="0.2">
      <c r="A357" s="2"/>
      <c r="B357" s="42"/>
      <c r="C357" s="42"/>
      <c r="D357" s="42"/>
      <c r="E357" s="42"/>
      <c r="F357" s="42"/>
      <c r="G357" s="42"/>
      <c r="H357" s="2"/>
      <c r="I357" s="2"/>
      <c r="J357" s="8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" x14ac:dyDescent="0.2">
      <c r="A358" s="2"/>
      <c r="B358" s="42"/>
      <c r="C358" s="42"/>
      <c r="D358" s="42"/>
      <c r="E358" s="42"/>
      <c r="F358" s="42"/>
      <c r="G358" s="42"/>
      <c r="H358" s="2"/>
      <c r="I358" s="2"/>
      <c r="J358" s="8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" x14ac:dyDescent="0.2">
      <c r="A359" s="2"/>
      <c r="B359" s="42"/>
      <c r="C359" s="42"/>
      <c r="D359" s="42"/>
      <c r="E359" s="42"/>
      <c r="F359" s="42"/>
      <c r="G359" s="42"/>
      <c r="H359" s="2"/>
      <c r="I359" s="2"/>
      <c r="J359" s="8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" x14ac:dyDescent="0.2">
      <c r="A360" s="2"/>
      <c r="B360" s="42"/>
      <c r="C360" s="42"/>
      <c r="D360" s="42"/>
      <c r="E360" s="42"/>
      <c r="F360" s="42"/>
      <c r="G360" s="42"/>
      <c r="H360" s="2"/>
      <c r="I360" s="2"/>
      <c r="J360" s="8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" x14ac:dyDescent="0.2">
      <c r="A361" s="2"/>
      <c r="B361" s="42"/>
      <c r="C361" s="42"/>
      <c r="D361" s="42"/>
      <c r="E361" s="42"/>
      <c r="F361" s="42"/>
      <c r="G361" s="42"/>
      <c r="H361" s="2"/>
      <c r="I361" s="2"/>
      <c r="J361" s="8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" x14ac:dyDescent="0.2">
      <c r="A362" s="2"/>
      <c r="B362" s="42"/>
      <c r="C362" s="42"/>
      <c r="D362" s="42"/>
      <c r="E362" s="42"/>
      <c r="F362" s="42"/>
      <c r="G362" s="42"/>
      <c r="H362" s="2"/>
      <c r="I362" s="2"/>
      <c r="J362" s="8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" x14ac:dyDescent="0.2">
      <c r="A363" s="2"/>
      <c r="B363" s="42"/>
      <c r="C363" s="42"/>
      <c r="D363" s="42"/>
      <c r="E363" s="42"/>
      <c r="F363" s="42"/>
      <c r="G363" s="42"/>
      <c r="H363" s="2"/>
      <c r="I363" s="2"/>
      <c r="J363" s="8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" x14ac:dyDescent="0.2">
      <c r="A364" s="2"/>
      <c r="B364" s="42"/>
      <c r="C364" s="42"/>
      <c r="D364" s="42"/>
      <c r="E364" s="42"/>
      <c r="F364" s="42"/>
      <c r="G364" s="42"/>
      <c r="H364" s="2"/>
      <c r="I364" s="2"/>
      <c r="J364" s="8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" x14ac:dyDescent="0.2">
      <c r="A365" s="2"/>
      <c r="B365" s="42"/>
      <c r="C365" s="42"/>
      <c r="D365" s="42"/>
      <c r="E365" s="42"/>
      <c r="F365" s="42"/>
      <c r="G365" s="42"/>
      <c r="H365" s="2"/>
      <c r="I365" s="2"/>
      <c r="J365" s="8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" x14ac:dyDescent="0.2">
      <c r="A366" s="2"/>
      <c r="B366" s="42"/>
      <c r="C366" s="42"/>
      <c r="D366" s="42"/>
      <c r="E366" s="42"/>
      <c r="F366" s="42"/>
      <c r="G366" s="42"/>
      <c r="H366" s="2"/>
      <c r="I366" s="2"/>
      <c r="J366" s="8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" x14ac:dyDescent="0.2">
      <c r="A367" s="2"/>
      <c r="B367" s="42"/>
      <c r="C367" s="42"/>
      <c r="D367" s="42"/>
      <c r="E367" s="42"/>
      <c r="F367" s="42"/>
      <c r="G367" s="42"/>
      <c r="H367" s="2"/>
      <c r="I367" s="2"/>
      <c r="J367" s="8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" x14ac:dyDescent="0.2">
      <c r="A368" s="2"/>
      <c r="B368" s="42"/>
      <c r="C368" s="42"/>
      <c r="D368" s="42"/>
      <c r="E368" s="42"/>
      <c r="F368" s="42"/>
      <c r="G368" s="42"/>
      <c r="H368" s="2"/>
      <c r="I368" s="2"/>
      <c r="J368" s="8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" x14ac:dyDescent="0.2">
      <c r="A369" s="2"/>
      <c r="B369" s="42"/>
      <c r="C369" s="42"/>
      <c r="D369" s="42"/>
      <c r="E369" s="42"/>
      <c r="F369" s="42"/>
      <c r="G369" s="42"/>
      <c r="H369" s="2"/>
      <c r="I369" s="2"/>
      <c r="J369" s="8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" x14ac:dyDescent="0.2">
      <c r="A370" s="2"/>
      <c r="B370" s="42"/>
      <c r="C370" s="42"/>
      <c r="D370" s="42"/>
      <c r="E370" s="42"/>
      <c r="F370" s="42"/>
      <c r="G370" s="42"/>
      <c r="H370" s="2"/>
      <c r="I370" s="2"/>
      <c r="J370" s="8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" x14ac:dyDescent="0.2">
      <c r="A371" s="2"/>
      <c r="B371" s="42"/>
      <c r="C371" s="42"/>
      <c r="D371" s="42"/>
      <c r="E371" s="42"/>
      <c r="F371" s="42"/>
      <c r="G371" s="42"/>
      <c r="H371" s="2"/>
      <c r="I371" s="2"/>
      <c r="J371" s="8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" x14ac:dyDescent="0.2">
      <c r="A372" s="2"/>
      <c r="B372" s="42"/>
      <c r="C372" s="42"/>
      <c r="D372" s="42"/>
      <c r="E372" s="42"/>
      <c r="F372" s="42"/>
      <c r="G372" s="42"/>
      <c r="H372" s="2"/>
      <c r="I372" s="2"/>
      <c r="J372" s="8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" x14ac:dyDescent="0.2">
      <c r="A373" s="2"/>
      <c r="B373" s="42"/>
      <c r="C373" s="42"/>
      <c r="D373" s="42"/>
      <c r="E373" s="42"/>
      <c r="F373" s="42"/>
      <c r="G373" s="42"/>
      <c r="H373" s="2"/>
      <c r="I373" s="2"/>
      <c r="J373" s="8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" x14ac:dyDescent="0.2">
      <c r="A374" s="2"/>
      <c r="B374" s="42"/>
      <c r="C374" s="42"/>
      <c r="D374" s="42"/>
      <c r="E374" s="42"/>
      <c r="F374" s="42"/>
      <c r="G374" s="42"/>
      <c r="H374" s="2"/>
      <c r="I374" s="2"/>
      <c r="J374" s="8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" x14ac:dyDescent="0.2">
      <c r="A375" s="2"/>
      <c r="B375" s="42"/>
      <c r="C375" s="42"/>
      <c r="D375" s="42"/>
      <c r="E375" s="42"/>
      <c r="F375" s="42"/>
      <c r="G375" s="42"/>
      <c r="H375" s="2"/>
      <c r="I375" s="2"/>
      <c r="J375" s="8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" x14ac:dyDescent="0.2">
      <c r="A376" s="2"/>
      <c r="B376" s="42"/>
      <c r="C376" s="42"/>
      <c r="D376" s="42"/>
      <c r="E376" s="42"/>
      <c r="F376" s="42"/>
      <c r="G376" s="42"/>
      <c r="H376" s="2"/>
      <c r="I376" s="2"/>
      <c r="J376" s="8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" x14ac:dyDescent="0.2">
      <c r="A377" s="2"/>
      <c r="B377" s="42"/>
      <c r="C377" s="42"/>
      <c r="D377" s="42"/>
      <c r="E377" s="42"/>
      <c r="F377" s="42"/>
      <c r="G377" s="42"/>
      <c r="H377" s="2"/>
      <c r="I377" s="2"/>
      <c r="J377" s="8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" x14ac:dyDescent="0.2">
      <c r="A378" s="2"/>
      <c r="B378" s="42"/>
      <c r="C378" s="42"/>
      <c r="D378" s="42"/>
      <c r="E378" s="42"/>
      <c r="F378" s="42"/>
      <c r="G378" s="42"/>
      <c r="H378" s="2"/>
      <c r="I378" s="2"/>
      <c r="J378" s="8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" x14ac:dyDescent="0.2">
      <c r="A379" s="2"/>
      <c r="B379" s="42"/>
      <c r="C379" s="42"/>
      <c r="D379" s="42"/>
      <c r="E379" s="42"/>
      <c r="F379" s="42"/>
      <c r="G379" s="42"/>
      <c r="H379" s="2"/>
      <c r="I379" s="2"/>
      <c r="J379" s="8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" x14ac:dyDescent="0.2">
      <c r="A380" s="2"/>
      <c r="B380" s="42"/>
      <c r="C380" s="42"/>
      <c r="D380" s="42"/>
      <c r="E380" s="42"/>
      <c r="F380" s="42"/>
      <c r="G380" s="42"/>
      <c r="H380" s="2"/>
      <c r="I380" s="2"/>
      <c r="J380" s="8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" x14ac:dyDescent="0.2">
      <c r="A381" s="2"/>
      <c r="B381" s="42"/>
      <c r="C381" s="42"/>
      <c r="D381" s="42"/>
      <c r="E381" s="42"/>
      <c r="F381" s="42"/>
      <c r="G381" s="42"/>
      <c r="H381" s="2"/>
      <c r="I381" s="2"/>
      <c r="J381" s="8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" x14ac:dyDescent="0.2">
      <c r="A382" s="2"/>
      <c r="B382" s="42"/>
      <c r="C382" s="42"/>
      <c r="D382" s="42"/>
      <c r="E382" s="42"/>
      <c r="F382" s="42"/>
      <c r="G382" s="42"/>
      <c r="H382" s="2"/>
      <c r="I382" s="2"/>
      <c r="J382" s="8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" x14ac:dyDescent="0.2">
      <c r="A383" s="2"/>
      <c r="B383" s="42"/>
      <c r="C383" s="42"/>
      <c r="D383" s="42"/>
      <c r="E383" s="42"/>
      <c r="F383" s="42"/>
      <c r="G383" s="42"/>
      <c r="H383" s="2"/>
      <c r="I383" s="2"/>
      <c r="J383" s="8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" x14ac:dyDescent="0.2">
      <c r="A384" s="2"/>
      <c r="B384" s="42"/>
      <c r="C384" s="42"/>
      <c r="D384" s="42"/>
      <c r="E384" s="42"/>
      <c r="F384" s="42"/>
      <c r="G384" s="42"/>
      <c r="H384" s="2"/>
      <c r="I384" s="2"/>
      <c r="J384" s="8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" x14ac:dyDescent="0.2">
      <c r="A385" s="2"/>
      <c r="B385" s="42"/>
      <c r="C385" s="42"/>
      <c r="D385" s="42"/>
      <c r="E385" s="42"/>
      <c r="F385" s="42"/>
      <c r="G385" s="42"/>
      <c r="H385" s="2"/>
      <c r="I385" s="2"/>
      <c r="J385" s="8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" x14ac:dyDescent="0.2">
      <c r="A386" s="2"/>
      <c r="B386" s="42"/>
      <c r="C386" s="42"/>
      <c r="D386" s="42"/>
      <c r="E386" s="42"/>
      <c r="F386" s="42"/>
      <c r="G386" s="42"/>
      <c r="H386" s="2"/>
      <c r="I386" s="2"/>
      <c r="J386" s="8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" x14ac:dyDescent="0.2">
      <c r="A387" s="2"/>
      <c r="B387" s="42"/>
      <c r="C387" s="42"/>
      <c r="D387" s="42"/>
      <c r="E387" s="42"/>
      <c r="F387" s="42"/>
      <c r="G387" s="42"/>
      <c r="H387" s="2"/>
      <c r="I387" s="2"/>
      <c r="J387" s="8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" x14ac:dyDescent="0.2">
      <c r="A388" s="2"/>
      <c r="B388" s="42"/>
      <c r="C388" s="42"/>
      <c r="D388" s="42"/>
      <c r="E388" s="42"/>
      <c r="F388" s="42"/>
      <c r="G388" s="42"/>
      <c r="H388" s="2"/>
      <c r="I388" s="2"/>
      <c r="J388" s="8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" x14ac:dyDescent="0.2">
      <c r="A389" s="2"/>
      <c r="B389" s="42"/>
      <c r="C389" s="42"/>
      <c r="D389" s="42"/>
      <c r="E389" s="42"/>
      <c r="F389" s="42"/>
      <c r="G389" s="42"/>
      <c r="H389" s="2"/>
      <c r="I389" s="2"/>
      <c r="J389" s="8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" x14ac:dyDescent="0.2">
      <c r="A390" s="2"/>
      <c r="B390" s="42"/>
      <c r="C390" s="42"/>
      <c r="D390" s="42"/>
      <c r="E390" s="42"/>
      <c r="F390" s="42"/>
      <c r="G390" s="42"/>
      <c r="H390" s="2"/>
      <c r="I390" s="2"/>
      <c r="J390" s="8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" x14ac:dyDescent="0.2">
      <c r="A391" s="2"/>
      <c r="B391" s="42"/>
      <c r="C391" s="42"/>
      <c r="D391" s="42"/>
      <c r="E391" s="42"/>
      <c r="F391" s="42"/>
      <c r="G391" s="42"/>
      <c r="H391" s="2"/>
      <c r="I391" s="2"/>
      <c r="J391" s="8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" x14ac:dyDescent="0.2">
      <c r="A392" s="2"/>
      <c r="B392" s="42"/>
      <c r="C392" s="42"/>
      <c r="D392" s="42"/>
      <c r="E392" s="42"/>
      <c r="F392" s="42"/>
      <c r="G392" s="42"/>
      <c r="H392" s="2"/>
      <c r="I392" s="2"/>
      <c r="J392" s="8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" x14ac:dyDescent="0.2">
      <c r="A393" s="2"/>
      <c r="B393" s="42"/>
      <c r="C393" s="42"/>
      <c r="D393" s="42"/>
      <c r="E393" s="42"/>
      <c r="F393" s="42"/>
      <c r="G393" s="42"/>
      <c r="H393" s="2"/>
      <c r="I393" s="2"/>
      <c r="J393" s="8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" x14ac:dyDescent="0.2">
      <c r="A394" s="2"/>
      <c r="B394" s="42"/>
      <c r="C394" s="42"/>
      <c r="D394" s="42"/>
      <c r="E394" s="42"/>
      <c r="F394" s="42"/>
      <c r="G394" s="42"/>
      <c r="H394" s="2"/>
      <c r="I394" s="2"/>
      <c r="J394" s="8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" x14ac:dyDescent="0.2">
      <c r="A395" s="2"/>
      <c r="B395" s="42"/>
      <c r="C395" s="42"/>
      <c r="D395" s="42"/>
      <c r="E395" s="42"/>
      <c r="F395" s="42"/>
      <c r="G395" s="42"/>
      <c r="H395" s="2"/>
      <c r="I395" s="2"/>
      <c r="J395" s="8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" x14ac:dyDescent="0.2">
      <c r="A396" s="2"/>
      <c r="B396" s="42"/>
      <c r="C396" s="42"/>
      <c r="D396" s="42"/>
      <c r="E396" s="42"/>
      <c r="F396" s="42"/>
      <c r="G396" s="42"/>
      <c r="H396" s="2"/>
      <c r="I396" s="2"/>
      <c r="J396" s="8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" x14ac:dyDescent="0.2">
      <c r="A397" s="2"/>
      <c r="B397" s="42"/>
      <c r="C397" s="42"/>
      <c r="D397" s="42"/>
      <c r="E397" s="42"/>
      <c r="F397" s="42"/>
      <c r="G397" s="42"/>
      <c r="H397" s="2"/>
      <c r="I397" s="2"/>
      <c r="J397" s="8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" x14ac:dyDescent="0.2">
      <c r="A398" s="2"/>
      <c r="B398" s="42"/>
      <c r="C398" s="42"/>
      <c r="D398" s="42"/>
      <c r="E398" s="42"/>
      <c r="F398" s="42"/>
      <c r="G398" s="42"/>
      <c r="H398" s="2"/>
      <c r="I398" s="2"/>
      <c r="J398" s="8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" x14ac:dyDescent="0.2">
      <c r="A399" s="2"/>
      <c r="B399" s="42"/>
      <c r="C399" s="42"/>
      <c r="D399" s="42"/>
      <c r="E399" s="42"/>
      <c r="F399" s="42"/>
      <c r="G399" s="42"/>
      <c r="H399" s="2"/>
      <c r="I399" s="2"/>
      <c r="J399" s="8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" x14ac:dyDescent="0.2">
      <c r="A400" s="2"/>
      <c r="B400" s="42"/>
      <c r="C400" s="42"/>
      <c r="D400" s="42"/>
      <c r="E400" s="42"/>
      <c r="F400" s="42"/>
      <c r="G400" s="42"/>
      <c r="H400" s="2"/>
      <c r="I400" s="2"/>
      <c r="J400" s="8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" x14ac:dyDescent="0.2">
      <c r="A401" s="2"/>
      <c r="B401" s="42"/>
      <c r="C401" s="42"/>
      <c r="D401" s="42"/>
      <c r="E401" s="42"/>
      <c r="F401" s="42"/>
      <c r="G401" s="42"/>
      <c r="H401" s="2"/>
      <c r="I401" s="2"/>
      <c r="J401" s="8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" x14ac:dyDescent="0.2">
      <c r="A402" s="2"/>
      <c r="B402" s="42"/>
      <c r="C402" s="42"/>
      <c r="D402" s="42"/>
      <c r="E402" s="42"/>
      <c r="F402" s="42"/>
      <c r="G402" s="42"/>
      <c r="H402" s="2"/>
      <c r="I402" s="2"/>
      <c r="J402" s="8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" x14ac:dyDescent="0.2">
      <c r="A403" s="2"/>
      <c r="B403" s="42"/>
      <c r="C403" s="42"/>
      <c r="D403" s="42"/>
      <c r="E403" s="42"/>
      <c r="F403" s="42"/>
      <c r="G403" s="42"/>
      <c r="H403" s="2"/>
      <c r="I403" s="2"/>
      <c r="J403" s="8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" x14ac:dyDescent="0.2">
      <c r="A404" s="2"/>
      <c r="B404" s="42"/>
      <c r="C404" s="42"/>
      <c r="D404" s="42"/>
      <c r="E404" s="42"/>
      <c r="F404" s="42"/>
      <c r="G404" s="42"/>
      <c r="H404" s="2"/>
      <c r="I404" s="2"/>
      <c r="J404" s="8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" x14ac:dyDescent="0.2">
      <c r="A405" s="2"/>
      <c r="B405" s="42"/>
      <c r="C405" s="42"/>
      <c r="D405" s="42"/>
      <c r="E405" s="42"/>
      <c r="F405" s="42"/>
      <c r="G405" s="42"/>
      <c r="H405" s="2"/>
      <c r="I405" s="2"/>
      <c r="J405" s="8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" x14ac:dyDescent="0.2">
      <c r="A406" s="2"/>
      <c r="B406" s="42"/>
      <c r="C406" s="42"/>
      <c r="D406" s="42"/>
      <c r="E406" s="42"/>
      <c r="F406" s="42"/>
      <c r="G406" s="42"/>
      <c r="H406" s="2"/>
      <c r="I406" s="2"/>
      <c r="J406" s="8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" x14ac:dyDescent="0.2">
      <c r="A407" s="2"/>
      <c r="B407" s="42"/>
      <c r="C407" s="42"/>
      <c r="D407" s="42"/>
      <c r="E407" s="42"/>
      <c r="F407" s="42"/>
      <c r="G407" s="42"/>
      <c r="H407" s="2"/>
      <c r="I407" s="2"/>
      <c r="J407" s="8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" x14ac:dyDescent="0.2">
      <c r="A408" s="2"/>
      <c r="B408" s="42"/>
      <c r="C408" s="42"/>
      <c r="D408" s="42"/>
      <c r="E408" s="42"/>
      <c r="F408" s="42"/>
      <c r="G408" s="42"/>
      <c r="H408" s="2"/>
      <c r="I408" s="2"/>
      <c r="J408" s="8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" x14ac:dyDescent="0.2">
      <c r="A409" s="2"/>
      <c r="B409" s="42"/>
      <c r="C409" s="42"/>
      <c r="D409" s="42"/>
      <c r="E409" s="42"/>
      <c r="F409" s="42"/>
      <c r="G409" s="42"/>
      <c r="H409" s="2"/>
      <c r="I409" s="2"/>
      <c r="J409" s="8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" x14ac:dyDescent="0.2">
      <c r="A410" s="2"/>
      <c r="B410" s="42"/>
      <c r="C410" s="42"/>
      <c r="D410" s="42"/>
      <c r="E410" s="42"/>
      <c r="F410" s="42"/>
      <c r="G410" s="42"/>
      <c r="H410" s="2"/>
      <c r="I410" s="2"/>
      <c r="J410" s="8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" x14ac:dyDescent="0.2">
      <c r="A411" s="2"/>
      <c r="B411" s="42"/>
      <c r="C411" s="42"/>
      <c r="D411" s="42"/>
      <c r="E411" s="42"/>
      <c r="F411" s="42"/>
      <c r="G411" s="42"/>
      <c r="H411" s="2"/>
      <c r="I411" s="2"/>
      <c r="J411" s="8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" x14ac:dyDescent="0.2">
      <c r="A412" s="2"/>
      <c r="B412" s="42"/>
      <c r="C412" s="42"/>
      <c r="D412" s="42"/>
      <c r="E412" s="42"/>
      <c r="F412" s="42"/>
      <c r="G412" s="42"/>
      <c r="H412" s="2"/>
      <c r="I412" s="2"/>
      <c r="J412" s="8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" x14ac:dyDescent="0.2">
      <c r="A413" s="2"/>
      <c r="B413" s="42"/>
      <c r="C413" s="42"/>
      <c r="D413" s="42"/>
      <c r="E413" s="42"/>
      <c r="F413" s="42"/>
      <c r="G413" s="42"/>
      <c r="H413" s="2"/>
      <c r="I413" s="2"/>
      <c r="J413" s="8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" x14ac:dyDescent="0.2">
      <c r="A414" s="2"/>
      <c r="B414" s="42"/>
      <c r="C414" s="42"/>
      <c r="D414" s="42"/>
      <c r="E414" s="42"/>
      <c r="F414" s="42"/>
      <c r="G414" s="42"/>
      <c r="H414" s="2"/>
      <c r="I414" s="2"/>
      <c r="J414" s="8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" x14ac:dyDescent="0.2">
      <c r="A415" s="2"/>
      <c r="B415" s="42"/>
      <c r="C415" s="42"/>
      <c r="D415" s="42"/>
      <c r="E415" s="42"/>
      <c r="F415" s="42"/>
      <c r="G415" s="42"/>
      <c r="H415" s="2"/>
      <c r="I415" s="2"/>
      <c r="J415" s="8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" x14ac:dyDescent="0.2">
      <c r="A416" s="2"/>
      <c r="B416" s="42"/>
      <c r="C416" s="42"/>
      <c r="D416" s="42"/>
      <c r="E416" s="42"/>
      <c r="F416" s="42"/>
      <c r="G416" s="42"/>
      <c r="H416" s="2"/>
      <c r="I416" s="2"/>
      <c r="J416" s="8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" x14ac:dyDescent="0.2">
      <c r="A417" s="2"/>
      <c r="B417" s="42"/>
      <c r="C417" s="42"/>
      <c r="D417" s="42"/>
      <c r="E417" s="42"/>
      <c r="F417" s="42"/>
      <c r="G417" s="42"/>
      <c r="H417" s="2"/>
      <c r="I417" s="2"/>
      <c r="J417" s="8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" x14ac:dyDescent="0.2">
      <c r="A418" s="2"/>
      <c r="B418" s="42"/>
      <c r="C418" s="42"/>
      <c r="D418" s="42"/>
      <c r="E418" s="42"/>
      <c r="F418" s="42"/>
      <c r="G418" s="42"/>
      <c r="H418" s="2"/>
      <c r="I418" s="2"/>
      <c r="J418" s="8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" x14ac:dyDescent="0.2">
      <c r="A419" s="2"/>
      <c r="B419" s="42"/>
      <c r="C419" s="42"/>
      <c r="D419" s="42"/>
      <c r="E419" s="42"/>
      <c r="F419" s="42"/>
      <c r="G419" s="42"/>
      <c r="H419" s="2"/>
      <c r="I419" s="2"/>
      <c r="J419" s="8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" x14ac:dyDescent="0.2">
      <c r="A420" s="2"/>
      <c r="B420" s="42"/>
      <c r="C420" s="42"/>
      <c r="D420" s="42"/>
      <c r="E420" s="42"/>
      <c r="F420" s="42"/>
      <c r="G420" s="42"/>
      <c r="H420" s="2"/>
      <c r="I420" s="2"/>
      <c r="J420" s="8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" x14ac:dyDescent="0.2">
      <c r="A421" s="2"/>
      <c r="B421" s="42"/>
      <c r="C421" s="42"/>
      <c r="D421" s="42"/>
      <c r="E421" s="42"/>
      <c r="F421" s="42"/>
      <c r="G421" s="42"/>
      <c r="H421" s="2"/>
      <c r="I421" s="2"/>
      <c r="J421" s="8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" x14ac:dyDescent="0.2">
      <c r="A422" s="2"/>
      <c r="B422" s="42"/>
      <c r="C422" s="42"/>
      <c r="D422" s="42"/>
      <c r="E422" s="42"/>
      <c r="F422" s="42"/>
      <c r="G422" s="42"/>
      <c r="H422" s="2"/>
      <c r="I422" s="2"/>
      <c r="J422" s="8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" x14ac:dyDescent="0.2">
      <c r="A423" s="2"/>
      <c r="B423" s="42"/>
      <c r="C423" s="42"/>
      <c r="D423" s="42"/>
      <c r="E423" s="42"/>
      <c r="F423" s="42"/>
      <c r="G423" s="42"/>
      <c r="H423" s="2"/>
      <c r="I423" s="2"/>
      <c r="J423" s="8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" x14ac:dyDescent="0.2">
      <c r="A424" s="2"/>
      <c r="B424" s="42"/>
      <c r="C424" s="42"/>
      <c r="D424" s="42"/>
      <c r="E424" s="42"/>
      <c r="F424" s="42"/>
      <c r="G424" s="42"/>
      <c r="H424" s="2"/>
      <c r="I424" s="2"/>
      <c r="J424" s="8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" x14ac:dyDescent="0.2">
      <c r="A425" s="2"/>
      <c r="B425" s="42"/>
      <c r="C425" s="42"/>
      <c r="D425" s="42"/>
      <c r="E425" s="42"/>
      <c r="F425" s="42"/>
      <c r="G425" s="42"/>
      <c r="H425" s="2"/>
      <c r="I425" s="2"/>
      <c r="J425" s="8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" x14ac:dyDescent="0.2">
      <c r="A426" s="2"/>
      <c r="B426" s="42"/>
      <c r="C426" s="42"/>
      <c r="D426" s="42"/>
      <c r="E426" s="42"/>
      <c r="F426" s="42"/>
      <c r="G426" s="42"/>
      <c r="H426" s="2"/>
      <c r="I426" s="2"/>
      <c r="J426" s="8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" x14ac:dyDescent="0.2">
      <c r="A427" s="2"/>
      <c r="B427" s="42"/>
      <c r="C427" s="42"/>
      <c r="D427" s="42"/>
      <c r="E427" s="42"/>
      <c r="F427" s="42"/>
      <c r="G427" s="42"/>
      <c r="H427" s="2"/>
      <c r="I427" s="2"/>
      <c r="J427" s="8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" x14ac:dyDescent="0.2">
      <c r="A428" s="2"/>
      <c r="B428" s="42"/>
      <c r="C428" s="42"/>
      <c r="D428" s="42"/>
      <c r="E428" s="42"/>
      <c r="F428" s="42"/>
      <c r="G428" s="42"/>
      <c r="H428" s="2"/>
      <c r="I428" s="2"/>
      <c r="J428" s="8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" x14ac:dyDescent="0.2">
      <c r="A429" s="2"/>
      <c r="B429" s="42"/>
      <c r="C429" s="42"/>
      <c r="D429" s="42"/>
      <c r="E429" s="42"/>
      <c r="F429" s="42"/>
      <c r="G429" s="42"/>
      <c r="H429" s="2"/>
      <c r="I429" s="2"/>
      <c r="J429" s="8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" x14ac:dyDescent="0.2">
      <c r="A430" s="2"/>
      <c r="B430" s="42"/>
      <c r="C430" s="42"/>
      <c r="D430" s="42"/>
      <c r="E430" s="42"/>
      <c r="F430" s="42"/>
      <c r="G430" s="42"/>
      <c r="H430" s="2"/>
      <c r="I430" s="2"/>
      <c r="J430" s="8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" x14ac:dyDescent="0.2">
      <c r="A431" s="2"/>
      <c r="B431" s="42"/>
      <c r="C431" s="42"/>
      <c r="D431" s="42"/>
      <c r="E431" s="42"/>
      <c r="F431" s="42"/>
      <c r="G431" s="42"/>
      <c r="H431" s="2"/>
      <c r="I431" s="2"/>
      <c r="J431" s="8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" x14ac:dyDescent="0.2">
      <c r="A432" s="2"/>
      <c r="B432" s="42"/>
      <c r="C432" s="42"/>
      <c r="D432" s="42"/>
      <c r="E432" s="42"/>
      <c r="F432" s="42"/>
      <c r="G432" s="42"/>
      <c r="H432" s="2"/>
      <c r="I432" s="2"/>
      <c r="J432" s="8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" x14ac:dyDescent="0.2">
      <c r="A433" s="2"/>
      <c r="B433" s="42"/>
      <c r="C433" s="42"/>
      <c r="D433" s="42"/>
      <c r="E433" s="42"/>
      <c r="F433" s="42"/>
      <c r="G433" s="42"/>
      <c r="H433" s="2"/>
      <c r="I433" s="2"/>
      <c r="J433" s="8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" x14ac:dyDescent="0.2">
      <c r="A434" s="2"/>
      <c r="B434" s="42"/>
      <c r="C434" s="42"/>
      <c r="D434" s="42"/>
      <c r="E434" s="42"/>
      <c r="F434" s="42"/>
      <c r="G434" s="42"/>
      <c r="H434" s="2"/>
      <c r="I434" s="2"/>
      <c r="J434" s="8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" x14ac:dyDescent="0.2">
      <c r="A435" s="2"/>
      <c r="B435" s="42"/>
      <c r="C435" s="42"/>
      <c r="D435" s="42"/>
      <c r="E435" s="42"/>
      <c r="F435" s="42"/>
      <c r="G435" s="42"/>
      <c r="H435" s="2"/>
      <c r="I435" s="2"/>
      <c r="J435" s="8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" x14ac:dyDescent="0.2">
      <c r="A436" s="2"/>
      <c r="B436" s="42"/>
      <c r="C436" s="42"/>
      <c r="D436" s="42"/>
      <c r="E436" s="42"/>
      <c r="F436" s="42"/>
      <c r="G436" s="42"/>
      <c r="H436" s="2"/>
      <c r="I436" s="2"/>
      <c r="J436" s="8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" x14ac:dyDescent="0.2">
      <c r="A437" s="2"/>
      <c r="B437" s="42"/>
      <c r="C437" s="42"/>
      <c r="D437" s="42"/>
      <c r="E437" s="42"/>
      <c r="F437" s="42"/>
      <c r="G437" s="42"/>
      <c r="H437" s="2"/>
      <c r="I437" s="2"/>
      <c r="J437" s="8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" x14ac:dyDescent="0.2">
      <c r="A438" s="2"/>
      <c r="B438" s="42"/>
      <c r="C438" s="42"/>
      <c r="D438" s="42"/>
      <c r="E438" s="42"/>
      <c r="F438" s="42"/>
      <c r="G438" s="42"/>
      <c r="H438" s="2"/>
      <c r="I438" s="2"/>
      <c r="J438" s="8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" x14ac:dyDescent="0.2">
      <c r="A439" s="2"/>
      <c r="B439" s="42"/>
      <c r="C439" s="42"/>
      <c r="D439" s="42"/>
      <c r="E439" s="42"/>
      <c r="F439" s="42"/>
      <c r="G439" s="42"/>
      <c r="H439" s="2"/>
      <c r="I439" s="2"/>
      <c r="J439" s="8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" x14ac:dyDescent="0.2">
      <c r="A440" s="2"/>
      <c r="B440" s="42"/>
      <c r="C440" s="42"/>
      <c r="D440" s="42"/>
      <c r="E440" s="42"/>
      <c r="F440" s="42"/>
      <c r="G440" s="42"/>
      <c r="H440" s="2"/>
      <c r="I440" s="2"/>
      <c r="J440" s="8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" x14ac:dyDescent="0.2">
      <c r="A441" s="2"/>
      <c r="B441" s="42"/>
      <c r="C441" s="42"/>
      <c r="D441" s="42"/>
      <c r="E441" s="42"/>
      <c r="F441" s="42"/>
      <c r="G441" s="42"/>
      <c r="H441" s="2"/>
      <c r="I441" s="2"/>
      <c r="J441" s="8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" x14ac:dyDescent="0.2">
      <c r="A442" s="2"/>
      <c r="B442" s="42"/>
      <c r="C442" s="42"/>
      <c r="D442" s="42"/>
      <c r="E442" s="42"/>
      <c r="F442" s="42"/>
      <c r="G442" s="42"/>
      <c r="H442" s="2"/>
      <c r="I442" s="2"/>
      <c r="J442" s="8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" x14ac:dyDescent="0.2">
      <c r="A443" s="2"/>
      <c r="B443" s="42"/>
      <c r="C443" s="42"/>
      <c r="D443" s="42"/>
      <c r="E443" s="42"/>
      <c r="F443" s="42"/>
      <c r="G443" s="42"/>
      <c r="H443" s="2"/>
      <c r="I443" s="2"/>
      <c r="J443" s="8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" x14ac:dyDescent="0.2">
      <c r="A444" s="2"/>
      <c r="B444" s="42"/>
      <c r="C444" s="42"/>
      <c r="D444" s="42"/>
      <c r="E444" s="42"/>
      <c r="F444" s="42"/>
      <c r="G444" s="42"/>
      <c r="H444" s="2"/>
      <c r="I444" s="2"/>
      <c r="J444" s="8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" x14ac:dyDescent="0.2">
      <c r="A445" s="2"/>
      <c r="B445" s="42"/>
      <c r="C445" s="42"/>
      <c r="D445" s="42"/>
      <c r="E445" s="42"/>
      <c r="F445" s="42"/>
      <c r="G445" s="42"/>
      <c r="H445" s="2"/>
      <c r="I445" s="2"/>
      <c r="J445" s="8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" x14ac:dyDescent="0.2">
      <c r="A446" s="2"/>
      <c r="B446" s="42"/>
      <c r="C446" s="42"/>
      <c r="D446" s="42"/>
      <c r="E446" s="42"/>
      <c r="F446" s="42"/>
      <c r="G446" s="42"/>
      <c r="H446" s="2"/>
      <c r="I446" s="2"/>
      <c r="J446" s="8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" x14ac:dyDescent="0.2">
      <c r="A447" s="2"/>
      <c r="B447" s="42"/>
      <c r="C447" s="42"/>
      <c r="D447" s="42"/>
      <c r="E447" s="42"/>
      <c r="F447" s="42"/>
      <c r="G447" s="42"/>
      <c r="H447" s="2"/>
      <c r="I447" s="2"/>
      <c r="J447" s="8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" x14ac:dyDescent="0.2">
      <c r="A448" s="2"/>
      <c r="B448" s="42"/>
      <c r="C448" s="42"/>
      <c r="D448" s="42"/>
      <c r="E448" s="42"/>
      <c r="F448" s="42"/>
      <c r="G448" s="42"/>
      <c r="H448" s="2"/>
      <c r="I448" s="2"/>
      <c r="J448" s="8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" x14ac:dyDescent="0.2">
      <c r="A449" s="2"/>
      <c r="B449" s="42"/>
      <c r="C449" s="42"/>
      <c r="D449" s="42"/>
      <c r="E449" s="42"/>
      <c r="F449" s="42"/>
      <c r="G449" s="42"/>
      <c r="H449" s="2"/>
      <c r="I449" s="2"/>
      <c r="J449" s="8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" x14ac:dyDescent="0.2">
      <c r="A450" s="2"/>
      <c r="B450" s="42"/>
      <c r="C450" s="42"/>
      <c r="D450" s="42"/>
      <c r="E450" s="42"/>
      <c r="F450" s="42"/>
      <c r="G450" s="42"/>
      <c r="H450" s="2"/>
      <c r="I450" s="2"/>
      <c r="J450" s="8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" x14ac:dyDescent="0.2">
      <c r="A451" s="2"/>
      <c r="B451" s="42"/>
      <c r="C451" s="42"/>
      <c r="D451" s="42"/>
      <c r="E451" s="42"/>
      <c r="F451" s="42"/>
      <c r="G451" s="42"/>
      <c r="H451" s="2"/>
      <c r="I451" s="2"/>
      <c r="J451" s="8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" x14ac:dyDescent="0.2">
      <c r="A452" s="2"/>
      <c r="B452" s="42"/>
      <c r="C452" s="42"/>
      <c r="D452" s="42"/>
      <c r="E452" s="42"/>
      <c r="F452" s="42"/>
      <c r="G452" s="42"/>
      <c r="H452" s="2"/>
      <c r="I452" s="2"/>
      <c r="J452" s="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" x14ac:dyDescent="0.2">
      <c r="A453" s="2"/>
      <c r="B453" s="42"/>
      <c r="C453" s="42"/>
      <c r="D453" s="42"/>
      <c r="E453" s="42"/>
      <c r="F453" s="42"/>
      <c r="G453" s="42"/>
      <c r="H453" s="2"/>
      <c r="I453" s="2"/>
      <c r="J453" s="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" x14ac:dyDescent="0.2">
      <c r="A454" s="2"/>
      <c r="B454" s="42"/>
      <c r="C454" s="42"/>
      <c r="D454" s="42"/>
      <c r="E454" s="42"/>
      <c r="F454" s="42"/>
      <c r="G454" s="42"/>
      <c r="H454" s="2"/>
      <c r="I454" s="2"/>
      <c r="J454" s="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" x14ac:dyDescent="0.2">
      <c r="A455" s="2"/>
      <c r="B455" s="42"/>
      <c r="C455" s="42"/>
      <c r="D455" s="42"/>
      <c r="E455" s="42"/>
      <c r="F455" s="42"/>
      <c r="G455" s="42"/>
      <c r="H455" s="2"/>
      <c r="I455" s="2"/>
      <c r="J455" s="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" x14ac:dyDescent="0.2">
      <c r="A456" s="2"/>
      <c r="B456" s="42"/>
      <c r="C456" s="42"/>
      <c r="D456" s="42"/>
      <c r="E456" s="42"/>
      <c r="F456" s="42"/>
      <c r="G456" s="42"/>
      <c r="H456" s="2"/>
      <c r="I456" s="2"/>
      <c r="J456" s="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" x14ac:dyDescent="0.2">
      <c r="A457" s="2"/>
      <c r="B457" s="42"/>
      <c r="C457" s="42"/>
      <c r="D457" s="42"/>
      <c r="E457" s="42"/>
      <c r="F457" s="42"/>
      <c r="G457" s="42"/>
      <c r="H457" s="2"/>
      <c r="I457" s="2"/>
      <c r="J457" s="8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" x14ac:dyDescent="0.2">
      <c r="A458" s="2"/>
      <c r="B458" s="42"/>
      <c r="C458" s="42"/>
      <c r="D458" s="42"/>
      <c r="E458" s="42"/>
      <c r="F458" s="42"/>
      <c r="G458" s="42"/>
      <c r="H458" s="2"/>
      <c r="I458" s="2"/>
      <c r="J458" s="8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" x14ac:dyDescent="0.2">
      <c r="A459" s="2"/>
      <c r="B459" s="42"/>
      <c r="C459" s="42"/>
      <c r="D459" s="42"/>
      <c r="E459" s="42"/>
      <c r="F459" s="42"/>
      <c r="G459" s="42"/>
      <c r="H459" s="2"/>
      <c r="I459" s="2"/>
      <c r="J459" s="8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" x14ac:dyDescent="0.2">
      <c r="A460" s="2"/>
      <c r="B460" s="42"/>
      <c r="C460" s="42"/>
      <c r="D460" s="42"/>
      <c r="E460" s="42"/>
      <c r="F460" s="42"/>
      <c r="G460" s="42"/>
      <c r="H460" s="2"/>
      <c r="I460" s="2"/>
      <c r="J460" s="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" x14ac:dyDescent="0.2">
      <c r="A461" s="2"/>
      <c r="B461" s="42"/>
      <c r="C461" s="42"/>
      <c r="D461" s="42"/>
      <c r="E461" s="42"/>
      <c r="F461" s="42"/>
      <c r="G461" s="42"/>
      <c r="H461" s="2"/>
      <c r="I461" s="2"/>
      <c r="J461" s="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" x14ac:dyDescent="0.2">
      <c r="A462" s="2"/>
      <c r="B462" s="42"/>
      <c r="C462" s="42"/>
      <c r="D462" s="42"/>
      <c r="E462" s="42"/>
      <c r="F462" s="42"/>
      <c r="G462" s="42"/>
      <c r="H462" s="2"/>
      <c r="I462" s="2"/>
      <c r="J462" s="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" x14ac:dyDescent="0.2">
      <c r="A463" s="2"/>
      <c r="B463" s="42"/>
      <c r="C463" s="42"/>
      <c r="D463" s="42"/>
      <c r="E463" s="42"/>
      <c r="F463" s="42"/>
      <c r="G463" s="42"/>
      <c r="H463" s="2"/>
      <c r="I463" s="2"/>
      <c r="J463" s="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" x14ac:dyDescent="0.2">
      <c r="A464" s="2"/>
      <c r="B464" s="42"/>
      <c r="C464" s="42"/>
      <c r="D464" s="42"/>
      <c r="E464" s="42"/>
      <c r="F464" s="42"/>
      <c r="G464" s="42"/>
      <c r="H464" s="2"/>
      <c r="I464" s="2"/>
      <c r="J464" s="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" x14ac:dyDescent="0.2">
      <c r="A465" s="2"/>
      <c r="B465" s="42"/>
      <c r="C465" s="42"/>
      <c r="D465" s="42"/>
      <c r="E465" s="42"/>
      <c r="F465" s="42"/>
      <c r="G465" s="42"/>
      <c r="H465" s="2"/>
      <c r="I465" s="2"/>
      <c r="J465" s="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" x14ac:dyDescent="0.2">
      <c r="A466" s="2"/>
      <c r="B466" s="42"/>
      <c r="C466" s="42"/>
      <c r="D466" s="42"/>
      <c r="E466" s="42"/>
      <c r="F466" s="42"/>
      <c r="G466" s="42"/>
      <c r="H466" s="2"/>
      <c r="I466" s="2"/>
      <c r="J466" s="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" x14ac:dyDescent="0.2">
      <c r="A467" s="2"/>
      <c r="B467" s="42"/>
      <c r="C467" s="42"/>
      <c r="D467" s="42"/>
      <c r="E467" s="42"/>
      <c r="F467" s="42"/>
      <c r="G467" s="42"/>
      <c r="H467" s="2"/>
      <c r="I467" s="2"/>
      <c r="J467" s="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" x14ac:dyDescent="0.2">
      <c r="A468" s="2"/>
      <c r="B468" s="42"/>
      <c r="C468" s="42"/>
      <c r="D468" s="42"/>
      <c r="E468" s="42"/>
      <c r="F468" s="42"/>
      <c r="G468" s="42"/>
      <c r="H468" s="2"/>
      <c r="I468" s="2"/>
      <c r="J468" s="8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" x14ac:dyDescent="0.2">
      <c r="A469" s="2"/>
      <c r="B469" s="42"/>
      <c r="C469" s="42"/>
      <c r="D469" s="42"/>
      <c r="E469" s="42"/>
      <c r="F469" s="42"/>
      <c r="G469" s="42"/>
      <c r="H469" s="2"/>
      <c r="I469" s="2"/>
      <c r="J469" s="8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" x14ac:dyDescent="0.2">
      <c r="A470" s="2"/>
      <c r="B470" s="42"/>
      <c r="C470" s="42"/>
      <c r="D470" s="42"/>
      <c r="E470" s="42"/>
      <c r="F470" s="42"/>
      <c r="G470" s="42"/>
      <c r="H470" s="2"/>
      <c r="I470" s="2"/>
      <c r="J470" s="8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" x14ac:dyDescent="0.2">
      <c r="A471" s="2"/>
      <c r="B471" s="42"/>
      <c r="C471" s="42"/>
      <c r="D471" s="42"/>
      <c r="E471" s="42"/>
      <c r="F471" s="42"/>
      <c r="G471" s="42"/>
      <c r="H471" s="2"/>
      <c r="I471" s="2"/>
      <c r="J471" s="8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" x14ac:dyDescent="0.2">
      <c r="A472" s="2"/>
      <c r="B472" s="42"/>
      <c r="C472" s="42"/>
      <c r="D472" s="42"/>
      <c r="E472" s="42"/>
      <c r="F472" s="42"/>
      <c r="G472" s="42"/>
      <c r="H472" s="2"/>
      <c r="I472" s="2"/>
      <c r="J472" s="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" x14ac:dyDescent="0.2">
      <c r="A473" s="2"/>
      <c r="B473" s="42"/>
      <c r="C473" s="42"/>
      <c r="D473" s="42"/>
      <c r="E473" s="42"/>
      <c r="F473" s="42"/>
      <c r="G473" s="42"/>
      <c r="H473" s="2"/>
      <c r="I473" s="2"/>
      <c r="J473" s="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" x14ac:dyDescent="0.2">
      <c r="A474" s="2"/>
      <c r="B474" s="42"/>
      <c r="C474" s="42"/>
      <c r="D474" s="42"/>
      <c r="E474" s="42"/>
      <c r="F474" s="42"/>
      <c r="G474" s="42"/>
      <c r="H474" s="2"/>
      <c r="I474" s="2"/>
      <c r="J474" s="8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" x14ac:dyDescent="0.2">
      <c r="A475" s="2"/>
      <c r="B475" s="42"/>
      <c r="C475" s="42"/>
      <c r="D475" s="42"/>
      <c r="E475" s="42"/>
      <c r="F475" s="42"/>
      <c r="G475" s="42"/>
      <c r="H475" s="2"/>
      <c r="I475" s="2"/>
      <c r="J475" s="8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" x14ac:dyDescent="0.2">
      <c r="A476" s="2"/>
      <c r="B476" s="42"/>
      <c r="C476" s="42"/>
      <c r="D476" s="42"/>
      <c r="E476" s="42"/>
      <c r="F476" s="42"/>
      <c r="G476" s="42"/>
      <c r="H476" s="2"/>
      <c r="I476" s="2"/>
      <c r="J476" s="8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" x14ac:dyDescent="0.2">
      <c r="A477" s="2"/>
      <c r="B477" s="42"/>
      <c r="C477" s="42"/>
      <c r="D477" s="42"/>
      <c r="E477" s="42"/>
      <c r="F477" s="42"/>
      <c r="G477" s="42"/>
      <c r="H477" s="2"/>
      <c r="I477" s="2"/>
      <c r="J477" s="8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" x14ac:dyDescent="0.2">
      <c r="A478" s="2"/>
      <c r="B478" s="42"/>
      <c r="C478" s="42"/>
      <c r="D478" s="42"/>
      <c r="E478" s="42"/>
      <c r="F478" s="42"/>
      <c r="G478" s="42"/>
      <c r="H478" s="2"/>
      <c r="I478" s="2"/>
      <c r="J478" s="8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" x14ac:dyDescent="0.2">
      <c r="A479" s="2"/>
      <c r="B479" s="42"/>
      <c r="C479" s="42"/>
      <c r="D479" s="42"/>
      <c r="E479" s="42"/>
      <c r="F479" s="42"/>
      <c r="G479" s="42"/>
      <c r="H479" s="2"/>
      <c r="I479" s="2"/>
      <c r="J479" s="8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" x14ac:dyDescent="0.2">
      <c r="A480" s="2"/>
      <c r="B480" s="42"/>
      <c r="C480" s="42"/>
      <c r="D480" s="42"/>
      <c r="E480" s="42"/>
      <c r="F480" s="42"/>
      <c r="G480" s="42"/>
      <c r="H480" s="2"/>
      <c r="I480" s="2"/>
      <c r="J480" s="8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" x14ac:dyDescent="0.2">
      <c r="A481" s="2"/>
      <c r="B481" s="42"/>
      <c r="C481" s="42"/>
      <c r="D481" s="42"/>
      <c r="E481" s="42"/>
      <c r="F481" s="42"/>
      <c r="G481" s="42"/>
      <c r="H481" s="2"/>
      <c r="I481" s="2"/>
      <c r="J481" s="8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" x14ac:dyDescent="0.2">
      <c r="A482" s="2"/>
      <c r="B482" s="42"/>
      <c r="C482" s="42"/>
      <c r="D482" s="42"/>
      <c r="E482" s="42"/>
      <c r="F482" s="42"/>
      <c r="G482" s="42"/>
      <c r="H482" s="2"/>
      <c r="I482" s="2"/>
      <c r="J482" s="8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" x14ac:dyDescent="0.2">
      <c r="A483" s="2"/>
      <c r="B483" s="42"/>
      <c r="C483" s="42"/>
      <c r="D483" s="42"/>
      <c r="E483" s="42"/>
      <c r="F483" s="42"/>
      <c r="G483" s="42"/>
      <c r="H483" s="2"/>
      <c r="I483" s="2"/>
      <c r="J483" s="8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" x14ac:dyDescent="0.2">
      <c r="A484" s="2"/>
      <c r="B484" s="42"/>
      <c r="C484" s="42"/>
      <c r="D484" s="42"/>
      <c r="E484" s="42"/>
      <c r="F484" s="42"/>
      <c r="G484" s="42"/>
      <c r="H484" s="2"/>
      <c r="I484" s="2"/>
      <c r="J484" s="8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" x14ac:dyDescent="0.2">
      <c r="A485" s="2"/>
      <c r="B485" s="42"/>
      <c r="C485" s="42"/>
      <c r="D485" s="42"/>
      <c r="E485" s="42"/>
      <c r="F485" s="42"/>
      <c r="G485" s="42"/>
      <c r="H485" s="2"/>
      <c r="I485" s="2"/>
      <c r="J485" s="8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" x14ac:dyDescent="0.2">
      <c r="A486" s="2"/>
      <c r="B486" s="42"/>
      <c r="C486" s="42"/>
      <c r="D486" s="42"/>
      <c r="E486" s="42"/>
      <c r="F486" s="42"/>
      <c r="G486" s="42"/>
      <c r="H486" s="2"/>
      <c r="I486" s="2"/>
      <c r="J486" s="8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" x14ac:dyDescent="0.2">
      <c r="A487" s="2"/>
      <c r="B487" s="42"/>
      <c r="C487" s="42"/>
      <c r="D487" s="42"/>
      <c r="E487" s="42"/>
      <c r="F487" s="42"/>
      <c r="G487" s="42"/>
      <c r="H487" s="2"/>
      <c r="I487" s="2"/>
      <c r="J487" s="8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" x14ac:dyDescent="0.2">
      <c r="A488" s="2"/>
      <c r="B488" s="42"/>
      <c r="C488" s="42"/>
      <c r="D488" s="42"/>
      <c r="E488" s="42"/>
      <c r="F488" s="42"/>
      <c r="G488" s="42"/>
      <c r="H488" s="2"/>
      <c r="I488" s="2"/>
      <c r="J488" s="8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" x14ac:dyDescent="0.2">
      <c r="A489" s="2"/>
      <c r="B489" s="42"/>
      <c r="C489" s="42"/>
      <c r="D489" s="42"/>
      <c r="E489" s="42"/>
      <c r="F489" s="42"/>
      <c r="G489" s="42"/>
      <c r="H489" s="2"/>
      <c r="I489" s="2"/>
      <c r="J489" s="8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" x14ac:dyDescent="0.2">
      <c r="A490" s="2"/>
      <c r="B490" s="42"/>
      <c r="C490" s="42"/>
      <c r="D490" s="42"/>
      <c r="E490" s="42"/>
      <c r="F490" s="42"/>
      <c r="G490" s="42"/>
      <c r="H490" s="2"/>
      <c r="I490" s="2"/>
      <c r="J490" s="8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" x14ac:dyDescent="0.2">
      <c r="A491" s="2"/>
      <c r="B491" s="42"/>
      <c r="C491" s="42"/>
      <c r="D491" s="42"/>
      <c r="E491" s="42"/>
      <c r="F491" s="42"/>
      <c r="G491" s="42"/>
      <c r="H491" s="2"/>
      <c r="I491" s="2"/>
      <c r="J491" s="8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" x14ac:dyDescent="0.2">
      <c r="A492" s="2"/>
      <c r="B492" s="42"/>
      <c r="C492" s="42"/>
      <c r="D492" s="42"/>
      <c r="E492" s="42"/>
      <c r="F492" s="42"/>
      <c r="G492" s="42"/>
      <c r="H492" s="2"/>
      <c r="I492" s="2"/>
      <c r="J492" s="8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" x14ac:dyDescent="0.2">
      <c r="A493" s="2"/>
      <c r="B493" s="42"/>
      <c r="C493" s="42"/>
      <c r="D493" s="42"/>
      <c r="E493" s="42"/>
      <c r="F493" s="42"/>
      <c r="G493" s="42"/>
      <c r="H493" s="2"/>
      <c r="I493" s="2"/>
      <c r="J493" s="8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" x14ac:dyDescent="0.2">
      <c r="A494" s="2"/>
      <c r="B494" s="42"/>
      <c r="C494" s="42"/>
      <c r="D494" s="42"/>
      <c r="E494" s="42"/>
      <c r="F494" s="42"/>
      <c r="G494" s="42"/>
      <c r="H494" s="2"/>
      <c r="I494" s="2"/>
      <c r="J494" s="8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" x14ac:dyDescent="0.2">
      <c r="A495" s="2"/>
      <c r="B495" s="42"/>
      <c r="C495" s="42"/>
      <c r="D495" s="42"/>
      <c r="E495" s="42"/>
      <c r="F495" s="42"/>
      <c r="G495" s="42"/>
      <c r="H495" s="2"/>
      <c r="I495" s="2"/>
      <c r="J495" s="8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" x14ac:dyDescent="0.2">
      <c r="A496" s="2"/>
      <c r="B496" s="42"/>
      <c r="C496" s="42"/>
      <c r="D496" s="42"/>
      <c r="E496" s="42"/>
      <c r="F496" s="42"/>
      <c r="G496" s="42"/>
      <c r="H496" s="2"/>
      <c r="I496" s="2"/>
      <c r="J496" s="8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" x14ac:dyDescent="0.2">
      <c r="A497" s="2"/>
      <c r="B497" s="42"/>
      <c r="C497" s="42"/>
      <c r="D497" s="42"/>
      <c r="E497" s="42"/>
      <c r="F497" s="42"/>
      <c r="G497" s="42"/>
      <c r="H497" s="2"/>
      <c r="I497" s="2"/>
      <c r="J497" s="8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" x14ac:dyDescent="0.2">
      <c r="A498" s="2"/>
      <c r="B498" s="42"/>
      <c r="C498" s="42"/>
      <c r="D498" s="42"/>
      <c r="E498" s="42"/>
      <c r="F498" s="42"/>
      <c r="G498" s="42"/>
      <c r="H498" s="2"/>
      <c r="I498" s="2"/>
      <c r="J498" s="8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" x14ac:dyDescent="0.2">
      <c r="A499" s="2"/>
      <c r="B499" s="42"/>
      <c r="C499" s="42"/>
      <c r="D499" s="42"/>
      <c r="E499" s="42"/>
      <c r="F499" s="42"/>
      <c r="G499" s="42"/>
      <c r="H499" s="2"/>
      <c r="I499" s="2"/>
      <c r="J499" s="8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" x14ac:dyDescent="0.2">
      <c r="A500" s="2"/>
      <c r="B500" s="42"/>
      <c r="C500" s="42"/>
      <c r="D500" s="42"/>
      <c r="E500" s="42"/>
      <c r="F500" s="42"/>
      <c r="G500" s="42"/>
      <c r="H500" s="2"/>
      <c r="I500" s="2"/>
      <c r="J500" s="8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" x14ac:dyDescent="0.2">
      <c r="A501" s="2"/>
      <c r="B501" s="42"/>
      <c r="C501" s="42"/>
      <c r="D501" s="42"/>
      <c r="E501" s="42"/>
      <c r="F501" s="42"/>
      <c r="G501" s="42"/>
      <c r="H501" s="2"/>
      <c r="I501" s="2"/>
      <c r="J501" s="8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" x14ac:dyDescent="0.2">
      <c r="A502" s="2"/>
      <c r="B502" s="42"/>
      <c r="C502" s="42"/>
      <c r="D502" s="42"/>
      <c r="E502" s="42"/>
      <c r="F502" s="42"/>
      <c r="G502" s="42"/>
      <c r="H502" s="2"/>
      <c r="I502" s="2"/>
      <c r="J502" s="8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" x14ac:dyDescent="0.2">
      <c r="A503" s="2"/>
      <c r="B503" s="42"/>
      <c r="C503" s="42"/>
      <c r="D503" s="42"/>
      <c r="E503" s="42"/>
      <c r="F503" s="42"/>
      <c r="G503" s="42"/>
      <c r="H503" s="2"/>
      <c r="I503" s="2"/>
      <c r="J503" s="8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" x14ac:dyDescent="0.2">
      <c r="A504" s="2"/>
      <c r="B504" s="42"/>
      <c r="C504" s="42"/>
      <c r="D504" s="42"/>
      <c r="E504" s="42"/>
      <c r="F504" s="42"/>
      <c r="G504" s="42"/>
      <c r="H504" s="2"/>
      <c r="I504" s="2"/>
      <c r="J504" s="8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" x14ac:dyDescent="0.2">
      <c r="A505" s="2"/>
      <c r="B505" s="42"/>
      <c r="C505" s="42"/>
      <c r="D505" s="42"/>
      <c r="E505" s="42"/>
      <c r="F505" s="42"/>
      <c r="G505" s="42"/>
      <c r="H505" s="2"/>
      <c r="I505" s="2"/>
      <c r="J505" s="8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" x14ac:dyDescent="0.2">
      <c r="A506" s="2"/>
      <c r="B506" s="42"/>
      <c r="C506" s="42"/>
      <c r="D506" s="42"/>
      <c r="E506" s="42"/>
      <c r="F506" s="42"/>
      <c r="G506" s="42"/>
      <c r="H506" s="2"/>
      <c r="I506" s="2"/>
      <c r="J506" s="8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" x14ac:dyDescent="0.2">
      <c r="A507" s="2"/>
      <c r="B507" s="42"/>
      <c r="C507" s="42"/>
      <c r="D507" s="42"/>
      <c r="E507" s="42"/>
      <c r="F507" s="42"/>
      <c r="G507" s="42"/>
      <c r="H507" s="2"/>
      <c r="I507" s="2"/>
      <c r="J507" s="8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" x14ac:dyDescent="0.2">
      <c r="A508" s="2"/>
      <c r="B508" s="42"/>
      <c r="C508" s="42"/>
      <c r="D508" s="42"/>
      <c r="E508" s="42"/>
      <c r="F508" s="42"/>
      <c r="G508" s="42"/>
      <c r="H508" s="2"/>
      <c r="I508" s="2"/>
      <c r="J508" s="8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" x14ac:dyDescent="0.2">
      <c r="A509" s="2"/>
      <c r="B509" s="42"/>
      <c r="C509" s="42"/>
      <c r="D509" s="42"/>
      <c r="E509" s="42"/>
      <c r="F509" s="42"/>
      <c r="G509" s="42"/>
      <c r="H509" s="2"/>
      <c r="I509" s="2"/>
      <c r="J509" s="8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" x14ac:dyDescent="0.2">
      <c r="A510" s="2"/>
      <c r="B510" s="42"/>
      <c r="C510" s="42"/>
      <c r="D510" s="42"/>
      <c r="E510" s="42"/>
      <c r="F510" s="42"/>
      <c r="G510" s="42"/>
      <c r="H510" s="2"/>
      <c r="I510" s="2"/>
      <c r="J510" s="8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" x14ac:dyDescent="0.2">
      <c r="A511" s="2"/>
      <c r="B511" s="42"/>
      <c r="C511" s="42"/>
      <c r="D511" s="42"/>
      <c r="E511" s="42"/>
      <c r="F511" s="42"/>
      <c r="G511" s="42"/>
      <c r="H511" s="2"/>
      <c r="I511" s="2"/>
      <c r="J511" s="8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" x14ac:dyDescent="0.2">
      <c r="A512" s="2"/>
      <c r="B512" s="42"/>
      <c r="C512" s="42"/>
      <c r="D512" s="42"/>
      <c r="E512" s="42"/>
      <c r="F512" s="42"/>
      <c r="G512" s="42"/>
      <c r="H512" s="2"/>
      <c r="I512" s="2"/>
      <c r="J512" s="8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" x14ac:dyDescent="0.2">
      <c r="A513" s="2"/>
      <c r="B513" s="42"/>
      <c r="C513" s="42"/>
      <c r="D513" s="42"/>
      <c r="E513" s="42"/>
      <c r="F513" s="42"/>
      <c r="G513" s="42"/>
      <c r="H513" s="2"/>
      <c r="I513" s="2"/>
      <c r="J513" s="8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" x14ac:dyDescent="0.2">
      <c r="A514" s="2"/>
      <c r="B514" s="42"/>
      <c r="C514" s="42"/>
      <c r="D514" s="42"/>
      <c r="E514" s="42"/>
      <c r="F514" s="42"/>
      <c r="G514" s="42"/>
      <c r="H514" s="2"/>
      <c r="I514" s="2"/>
      <c r="J514" s="8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" x14ac:dyDescent="0.2">
      <c r="A515" s="2"/>
      <c r="B515" s="42"/>
      <c r="C515" s="42"/>
      <c r="D515" s="42"/>
      <c r="E515" s="42"/>
      <c r="F515" s="42"/>
      <c r="G515" s="42"/>
      <c r="H515" s="2"/>
      <c r="I515" s="2"/>
      <c r="J515" s="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" x14ac:dyDescent="0.2">
      <c r="A516" s="2"/>
      <c r="B516" s="42"/>
      <c r="C516" s="42"/>
      <c r="D516" s="42"/>
      <c r="E516" s="42"/>
      <c r="F516" s="42"/>
      <c r="G516" s="42"/>
      <c r="H516" s="2"/>
      <c r="I516" s="2"/>
      <c r="J516" s="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" x14ac:dyDescent="0.2">
      <c r="A517" s="2"/>
      <c r="B517" s="42"/>
      <c r="C517" s="42"/>
      <c r="D517" s="42"/>
      <c r="E517" s="42"/>
      <c r="F517" s="42"/>
      <c r="G517" s="42"/>
      <c r="H517" s="2"/>
      <c r="I517" s="2"/>
      <c r="J517" s="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" x14ac:dyDescent="0.2">
      <c r="A518" s="2"/>
      <c r="B518" s="42"/>
      <c r="C518" s="42"/>
      <c r="D518" s="42"/>
      <c r="E518" s="42"/>
      <c r="F518" s="42"/>
      <c r="G518" s="42"/>
      <c r="H518" s="2"/>
      <c r="I518" s="2"/>
      <c r="J518" s="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" x14ac:dyDescent="0.2">
      <c r="A519" s="2"/>
      <c r="B519" s="42"/>
      <c r="C519" s="42"/>
      <c r="D519" s="42"/>
      <c r="E519" s="42"/>
      <c r="F519" s="42"/>
      <c r="G519" s="42"/>
      <c r="H519" s="2"/>
      <c r="I519" s="2"/>
      <c r="J519" s="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" x14ac:dyDescent="0.2">
      <c r="A520" s="2"/>
      <c r="B520" s="42"/>
      <c r="C520" s="42"/>
      <c r="D520" s="42"/>
      <c r="E520" s="42"/>
      <c r="F520" s="42"/>
      <c r="G520" s="42"/>
      <c r="H520" s="2"/>
      <c r="I520" s="2"/>
      <c r="J520" s="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" x14ac:dyDescent="0.2">
      <c r="A521" s="2"/>
      <c r="B521" s="42"/>
      <c r="C521" s="42"/>
      <c r="D521" s="42"/>
      <c r="E521" s="42"/>
      <c r="F521" s="42"/>
      <c r="G521" s="42"/>
      <c r="H521" s="2"/>
      <c r="I521" s="2"/>
      <c r="J521" s="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" x14ac:dyDescent="0.2">
      <c r="A522" s="2"/>
      <c r="B522" s="42"/>
      <c r="C522" s="42"/>
      <c r="D522" s="42"/>
      <c r="E522" s="42"/>
      <c r="F522" s="42"/>
      <c r="G522" s="42"/>
      <c r="H522" s="2"/>
      <c r="I522" s="2"/>
      <c r="J522" s="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" x14ac:dyDescent="0.2">
      <c r="A523" s="2"/>
      <c r="B523" s="42"/>
      <c r="C523" s="42"/>
      <c r="D523" s="42"/>
      <c r="E523" s="42"/>
      <c r="F523" s="42"/>
      <c r="G523" s="42"/>
      <c r="H523" s="2"/>
      <c r="I523" s="2"/>
      <c r="J523" s="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" x14ac:dyDescent="0.2">
      <c r="A524" s="2"/>
      <c r="B524" s="42"/>
      <c r="C524" s="42"/>
      <c r="D524" s="42"/>
      <c r="E524" s="42"/>
      <c r="F524" s="42"/>
      <c r="G524" s="42"/>
      <c r="H524" s="2"/>
      <c r="I524" s="2"/>
      <c r="J524" s="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" x14ac:dyDescent="0.2">
      <c r="A525" s="2"/>
      <c r="B525" s="42"/>
      <c r="C525" s="42"/>
      <c r="D525" s="42"/>
      <c r="E525" s="42"/>
      <c r="F525" s="42"/>
      <c r="G525" s="42"/>
      <c r="H525" s="2"/>
      <c r="I525" s="2"/>
      <c r="J525" s="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" x14ac:dyDescent="0.2">
      <c r="A526" s="2"/>
      <c r="B526" s="42"/>
      <c r="C526" s="42"/>
      <c r="D526" s="42"/>
      <c r="E526" s="42"/>
      <c r="F526" s="42"/>
      <c r="G526" s="42"/>
      <c r="H526" s="2"/>
      <c r="I526" s="2"/>
      <c r="J526" s="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" x14ac:dyDescent="0.2">
      <c r="A527" s="2"/>
      <c r="B527" s="42"/>
      <c r="C527" s="42"/>
      <c r="D527" s="42"/>
      <c r="E527" s="42"/>
      <c r="F527" s="42"/>
      <c r="G527" s="42"/>
      <c r="H527" s="2"/>
      <c r="I527" s="2"/>
      <c r="J527" s="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" x14ac:dyDescent="0.2">
      <c r="A528" s="2"/>
      <c r="B528" s="42"/>
      <c r="C528" s="42"/>
      <c r="D528" s="42"/>
      <c r="E528" s="42"/>
      <c r="F528" s="42"/>
      <c r="G528" s="42"/>
      <c r="H528" s="2"/>
      <c r="I528" s="2"/>
      <c r="J528" s="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" x14ac:dyDescent="0.2">
      <c r="A529" s="2"/>
      <c r="B529" s="42"/>
      <c r="C529" s="42"/>
      <c r="D529" s="42"/>
      <c r="E529" s="42"/>
      <c r="F529" s="42"/>
      <c r="G529" s="42"/>
      <c r="H529" s="2"/>
      <c r="I529" s="2"/>
      <c r="J529" s="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" x14ac:dyDescent="0.2">
      <c r="A530" s="2"/>
      <c r="B530" s="42"/>
      <c r="C530" s="42"/>
      <c r="D530" s="42"/>
      <c r="E530" s="42"/>
      <c r="F530" s="42"/>
      <c r="G530" s="42"/>
      <c r="H530" s="2"/>
      <c r="I530" s="2"/>
      <c r="J530" s="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" x14ac:dyDescent="0.2">
      <c r="A531" s="2"/>
      <c r="B531" s="42"/>
      <c r="C531" s="42"/>
      <c r="D531" s="42"/>
      <c r="E531" s="42"/>
      <c r="F531" s="42"/>
      <c r="G531" s="42"/>
      <c r="H531" s="2"/>
      <c r="I531" s="2"/>
      <c r="J531" s="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" x14ac:dyDescent="0.2">
      <c r="A532" s="2"/>
      <c r="B532" s="42"/>
      <c r="C532" s="42"/>
      <c r="D532" s="42"/>
      <c r="E532" s="42"/>
      <c r="F532" s="42"/>
      <c r="G532" s="42"/>
      <c r="H532" s="2"/>
      <c r="I532" s="2"/>
      <c r="J532" s="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" x14ac:dyDescent="0.2">
      <c r="A533" s="2"/>
      <c r="B533" s="42"/>
      <c r="C533" s="42"/>
      <c r="D533" s="42"/>
      <c r="E533" s="42"/>
      <c r="F533" s="42"/>
      <c r="G533" s="42"/>
      <c r="H533" s="2"/>
      <c r="I533" s="2"/>
      <c r="J533" s="8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" x14ac:dyDescent="0.2">
      <c r="A534" s="2"/>
      <c r="B534" s="42"/>
      <c r="C534" s="42"/>
      <c r="D534" s="42"/>
      <c r="E534" s="42"/>
      <c r="F534" s="42"/>
      <c r="G534" s="42"/>
      <c r="H534" s="2"/>
      <c r="I534" s="2"/>
      <c r="J534" s="8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" x14ac:dyDescent="0.2">
      <c r="A535" s="2"/>
      <c r="B535" s="42"/>
      <c r="C535" s="42"/>
      <c r="D535" s="42"/>
      <c r="E535" s="42"/>
      <c r="F535" s="42"/>
      <c r="G535" s="42"/>
      <c r="H535" s="2"/>
      <c r="I535" s="2"/>
      <c r="J535" s="8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" x14ac:dyDescent="0.2">
      <c r="A536" s="2"/>
      <c r="B536" s="42"/>
      <c r="C536" s="42"/>
      <c r="D536" s="42"/>
      <c r="E536" s="42"/>
      <c r="F536" s="42"/>
      <c r="G536" s="42"/>
      <c r="H536" s="2"/>
      <c r="I536" s="2"/>
      <c r="J536" s="8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" x14ac:dyDescent="0.2">
      <c r="A537" s="2"/>
      <c r="B537" s="42"/>
      <c r="C537" s="42"/>
      <c r="D537" s="42"/>
      <c r="E537" s="42"/>
      <c r="F537" s="42"/>
      <c r="G537" s="42"/>
      <c r="H537" s="2"/>
      <c r="I537" s="2"/>
      <c r="J537" s="8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" x14ac:dyDescent="0.2">
      <c r="A538" s="2"/>
      <c r="B538" s="42"/>
      <c r="C538" s="42"/>
      <c r="D538" s="42"/>
      <c r="E538" s="42"/>
      <c r="F538" s="42"/>
      <c r="G538" s="42"/>
      <c r="H538" s="2"/>
      <c r="I538" s="2"/>
      <c r="J538" s="8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" x14ac:dyDescent="0.2">
      <c r="A539" s="2"/>
      <c r="B539" s="42"/>
      <c r="C539" s="42"/>
      <c r="D539" s="42"/>
      <c r="E539" s="42"/>
      <c r="F539" s="42"/>
      <c r="G539" s="42"/>
      <c r="H539" s="2"/>
      <c r="I539" s="2"/>
      <c r="J539" s="8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" x14ac:dyDescent="0.2">
      <c r="A540" s="2"/>
      <c r="B540" s="42"/>
      <c r="C540" s="42"/>
      <c r="D540" s="42"/>
      <c r="E540" s="42"/>
      <c r="F540" s="42"/>
      <c r="G540" s="42"/>
      <c r="H540" s="2"/>
      <c r="I540" s="2"/>
      <c r="J540" s="8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" x14ac:dyDescent="0.2">
      <c r="A541" s="2"/>
      <c r="B541" s="42"/>
      <c r="C541" s="42"/>
      <c r="D541" s="42"/>
      <c r="E541" s="42"/>
      <c r="F541" s="42"/>
      <c r="G541" s="42"/>
      <c r="H541" s="2"/>
      <c r="I541" s="2"/>
      <c r="J541" s="8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" x14ac:dyDescent="0.2">
      <c r="A542" s="2"/>
      <c r="B542" s="42"/>
      <c r="C542" s="42"/>
      <c r="D542" s="42"/>
      <c r="E542" s="42"/>
      <c r="F542" s="42"/>
      <c r="G542" s="42"/>
      <c r="H542" s="2"/>
      <c r="I542" s="2"/>
      <c r="J542" s="8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" x14ac:dyDescent="0.2">
      <c r="A543" s="2"/>
      <c r="B543" s="42"/>
      <c r="C543" s="42"/>
      <c r="D543" s="42"/>
      <c r="E543" s="42"/>
      <c r="F543" s="42"/>
      <c r="G543" s="42"/>
      <c r="H543" s="2"/>
      <c r="I543" s="2"/>
      <c r="J543" s="8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" x14ac:dyDescent="0.2">
      <c r="A544" s="2"/>
      <c r="B544" s="42"/>
      <c r="C544" s="42"/>
      <c r="D544" s="42"/>
      <c r="E544" s="42"/>
      <c r="F544" s="42"/>
      <c r="G544" s="42"/>
      <c r="H544" s="2"/>
      <c r="I544" s="2"/>
      <c r="J544" s="8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" x14ac:dyDescent="0.2">
      <c r="A545" s="2"/>
      <c r="B545" s="42"/>
      <c r="C545" s="42"/>
      <c r="D545" s="42"/>
      <c r="E545" s="42"/>
      <c r="F545" s="42"/>
      <c r="G545" s="42"/>
      <c r="H545" s="2"/>
      <c r="I545" s="2"/>
      <c r="J545" s="8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" x14ac:dyDescent="0.2">
      <c r="A546" s="2"/>
      <c r="B546" s="42"/>
      <c r="C546" s="42"/>
      <c r="D546" s="42"/>
      <c r="E546" s="42"/>
      <c r="F546" s="42"/>
      <c r="G546" s="42"/>
      <c r="H546" s="2"/>
      <c r="I546" s="2"/>
      <c r="J546" s="8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" x14ac:dyDescent="0.2">
      <c r="A547" s="2"/>
      <c r="B547" s="42"/>
      <c r="C547" s="42"/>
      <c r="D547" s="42"/>
      <c r="E547" s="42"/>
      <c r="F547" s="42"/>
      <c r="G547" s="42"/>
      <c r="H547" s="2"/>
      <c r="I547" s="2"/>
      <c r="J547" s="8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" x14ac:dyDescent="0.2">
      <c r="A548" s="2"/>
      <c r="B548" s="42"/>
      <c r="C548" s="42"/>
      <c r="D548" s="42"/>
      <c r="E548" s="42"/>
      <c r="F548" s="42"/>
      <c r="G548" s="42"/>
      <c r="H548" s="2"/>
      <c r="I548" s="2"/>
      <c r="J548" s="8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" x14ac:dyDescent="0.2">
      <c r="A549" s="2"/>
      <c r="B549" s="42"/>
      <c r="C549" s="42"/>
      <c r="D549" s="42"/>
      <c r="E549" s="42"/>
      <c r="F549" s="42"/>
      <c r="G549" s="42"/>
      <c r="H549" s="2"/>
      <c r="I549" s="2"/>
      <c r="J549" s="8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" x14ac:dyDescent="0.2">
      <c r="A550" s="2"/>
      <c r="B550" s="42"/>
      <c r="C550" s="42"/>
      <c r="D550" s="42"/>
      <c r="E550" s="42"/>
      <c r="F550" s="42"/>
      <c r="G550" s="42"/>
      <c r="H550" s="2"/>
      <c r="I550" s="2"/>
      <c r="J550" s="8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" x14ac:dyDescent="0.2">
      <c r="A551" s="2"/>
      <c r="B551" s="42"/>
      <c r="C551" s="42"/>
      <c r="D551" s="42"/>
      <c r="E551" s="42"/>
      <c r="F551" s="42"/>
      <c r="G551" s="42"/>
      <c r="H551" s="2"/>
      <c r="I551" s="2"/>
      <c r="J551" s="8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" x14ac:dyDescent="0.2">
      <c r="A552" s="2"/>
      <c r="B552" s="42"/>
      <c r="C552" s="42"/>
      <c r="D552" s="42"/>
      <c r="E552" s="42"/>
      <c r="F552" s="42"/>
      <c r="G552" s="42"/>
      <c r="H552" s="2"/>
      <c r="I552" s="2"/>
      <c r="J552" s="8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" x14ac:dyDescent="0.2">
      <c r="A553" s="2"/>
      <c r="B553" s="42"/>
      <c r="C553" s="42"/>
      <c r="D553" s="42"/>
      <c r="E553" s="42"/>
      <c r="F553" s="42"/>
      <c r="G553" s="42"/>
      <c r="H553" s="2"/>
      <c r="I553" s="2"/>
      <c r="J553" s="8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" x14ac:dyDescent="0.2">
      <c r="A554" s="2"/>
      <c r="B554" s="42"/>
      <c r="C554" s="42"/>
      <c r="D554" s="42"/>
      <c r="E554" s="42"/>
      <c r="F554" s="42"/>
      <c r="G554" s="42"/>
      <c r="H554" s="2"/>
      <c r="I554" s="2"/>
      <c r="J554" s="8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" x14ac:dyDescent="0.2">
      <c r="A555" s="2"/>
      <c r="B555" s="42"/>
      <c r="C555" s="42"/>
      <c r="D555" s="42"/>
      <c r="E555" s="42"/>
      <c r="F555" s="42"/>
      <c r="G555" s="42"/>
      <c r="H555" s="2"/>
      <c r="I555" s="2"/>
      <c r="J555" s="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" x14ac:dyDescent="0.2">
      <c r="A556" s="2"/>
      <c r="B556" s="42"/>
      <c r="C556" s="42"/>
      <c r="D556" s="42"/>
      <c r="E556" s="42"/>
      <c r="F556" s="42"/>
      <c r="G556" s="42"/>
      <c r="H556" s="2"/>
      <c r="I556" s="2"/>
      <c r="J556" s="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" x14ac:dyDescent="0.2">
      <c r="A557" s="2"/>
      <c r="B557" s="42"/>
      <c r="C557" s="42"/>
      <c r="D557" s="42"/>
      <c r="E557" s="42"/>
      <c r="F557" s="42"/>
      <c r="G557" s="42"/>
      <c r="H557" s="2"/>
      <c r="I557" s="2"/>
      <c r="J557" s="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" x14ac:dyDescent="0.2">
      <c r="A558" s="2"/>
      <c r="B558" s="42"/>
      <c r="C558" s="42"/>
      <c r="D558" s="42"/>
      <c r="E558" s="42"/>
      <c r="F558" s="42"/>
      <c r="G558" s="42"/>
      <c r="H558" s="2"/>
      <c r="I558" s="2"/>
      <c r="J558" s="8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" x14ac:dyDescent="0.2">
      <c r="A559" s="2"/>
      <c r="B559" s="42"/>
      <c r="C559" s="42"/>
      <c r="D559" s="42"/>
      <c r="E559" s="42"/>
      <c r="F559" s="42"/>
      <c r="G559" s="42"/>
      <c r="H559" s="2"/>
      <c r="I559" s="2"/>
      <c r="J559" s="8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" x14ac:dyDescent="0.2">
      <c r="A560" s="2"/>
      <c r="B560" s="42"/>
      <c r="C560" s="42"/>
      <c r="D560" s="42"/>
      <c r="E560" s="42"/>
      <c r="F560" s="42"/>
      <c r="G560" s="42"/>
      <c r="H560" s="2"/>
      <c r="I560" s="2"/>
      <c r="J560" s="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" x14ac:dyDescent="0.2">
      <c r="A561" s="2"/>
      <c r="B561" s="42"/>
      <c r="C561" s="42"/>
      <c r="D561" s="42"/>
      <c r="E561" s="42"/>
      <c r="F561" s="42"/>
      <c r="G561" s="42"/>
      <c r="H561" s="2"/>
      <c r="I561" s="2"/>
      <c r="J561" s="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" x14ac:dyDescent="0.2">
      <c r="A562" s="2"/>
      <c r="B562" s="42"/>
      <c r="C562" s="42"/>
      <c r="D562" s="42"/>
      <c r="E562" s="42"/>
      <c r="F562" s="42"/>
      <c r="G562" s="42"/>
      <c r="H562" s="2"/>
      <c r="I562" s="2"/>
      <c r="J562" s="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" x14ac:dyDescent="0.2">
      <c r="A563" s="2"/>
      <c r="B563" s="42"/>
      <c r="C563" s="42"/>
      <c r="D563" s="42"/>
      <c r="E563" s="42"/>
      <c r="F563" s="42"/>
      <c r="G563" s="42"/>
      <c r="H563" s="2"/>
      <c r="I563" s="2"/>
      <c r="J563" s="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" x14ac:dyDescent="0.2">
      <c r="A564" s="2"/>
      <c r="B564" s="42"/>
      <c r="C564" s="42"/>
      <c r="D564" s="42"/>
      <c r="E564" s="42"/>
      <c r="F564" s="42"/>
      <c r="G564" s="42"/>
      <c r="H564" s="2"/>
      <c r="I564" s="2"/>
      <c r="J564" s="8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" x14ac:dyDescent="0.2">
      <c r="A565" s="2"/>
      <c r="B565" s="42"/>
      <c r="C565" s="42"/>
      <c r="D565" s="42"/>
      <c r="E565" s="42"/>
      <c r="F565" s="42"/>
      <c r="G565" s="42"/>
      <c r="H565" s="2"/>
      <c r="I565" s="2"/>
      <c r="J565" s="8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" x14ac:dyDescent="0.2">
      <c r="A566" s="2"/>
      <c r="B566" s="42"/>
      <c r="C566" s="42"/>
      <c r="D566" s="42"/>
      <c r="E566" s="42"/>
      <c r="F566" s="42"/>
      <c r="G566" s="42"/>
      <c r="H566" s="2"/>
      <c r="I566" s="2"/>
      <c r="J566" s="8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" x14ac:dyDescent="0.2">
      <c r="A567" s="2"/>
      <c r="B567" s="42"/>
      <c r="C567" s="42"/>
      <c r="D567" s="42"/>
      <c r="E567" s="42"/>
      <c r="F567" s="42"/>
      <c r="G567" s="42"/>
      <c r="H567" s="2"/>
      <c r="I567" s="2"/>
      <c r="J567" s="8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" x14ac:dyDescent="0.2">
      <c r="A568" s="2"/>
      <c r="B568" s="42"/>
      <c r="C568" s="42"/>
      <c r="D568" s="42"/>
      <c r="E568" s="42"/>
      <c r="F568" s="42"/>
      <c r="G568" s="42"/>
      <c r="H568" s="2"/>
      <c r="I568" s="2"/>
      <c r="J568" s="8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" x14ac:dyDescent="0.2">
      <c r="A569" s="2"/>
      <c r="B569" s="42"/>
      <c r="C569" s="42"/>
      <c r="D569" s="42"/>
      <c r="E569" s="42"/>
      <c r="F569" s="42"/>
      <c r="G569" s="42"/>
      <c r="H569" s="2"/>
      <c r="I569" s="2"/>
      <c r="J569" s="8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" x14ac:dyDescent="0.2">
      <c r="A570" s="2"/>
      <c r="B570" s="42"/>
      <c r="C570" s="42"/>
      <c r="D570" s="42"/>
      <c r="E570" s="42"/>
      <c r="F570" s="42"/>
      <c r="G570" s="42"/>
      <c r="H570" s="2"/>
      <c r="I570" s="2"/>
      <c r="J570" s="8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" x14ac:dyDescent="0.2">
      <c r="A571" s="2"/>
      <c r="B571" s="42"/>
      <c r="C571" s="42"/>
      <c r="D571" s="42"/>
      <c r="E571" s="42"/>
      <c r="F571" s="42"/>
      <c r="G571" s="42"/>
      <c r="H571" s="2"/>
      <c r="I571" s="2"/>
      <c r="J571" s="8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" x14ac:dyDescent="0.2">
      <c r="A572" s="2"/>
      <c r="B572" s="42"/>
      <c r="C572" s="42"/>
      <c r="D572" s="42"/>
      <c r="E572" s="42"/>
      <c r="F572" s="42"/>
      <c r="G572" s="42"/>
      <c r="H572" s="2"/>
      <c r="I572" s="2"/>
      <c r="J572" s="8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" x14ac:dyDescent="0.2">
      <c r="A573" s="2"/>
      <c r="B573" s="42"/>
      <c r="C573" s="42"/>
      <c r="D573" s="42"/>
      <c r="E573" s="42"/>
      <c r="F573" s="42"/>
      <c r="G573" s="42"/>
      <c r="H573" s="2"/>
      <c r="I573" s="2"/>
      <c r="J573" s="8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" x14ac:dyDescent="0.2">
      <c r="A574" s="2"/>
      <c r="B574" s="42"/>
      <c r="C574" s="42"/>
      <c r="D574" s="42"/>
      <c r="E574" s="42"/>
      <c r="F574" s="42"/>
      <c r="G574" s="42"/>
      <c r="H574" s="2"/>
      <c r="I574" s="2"/>
      <c r="J574" s="8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" x14ac:dyDescent="0.2">
      <c r="A575" s="2"/>
      <c r="B575" s="42"/>
      <c r="C575" s="42"/>
      <c r="D575" s="42"/>
      <c r="E575" s="42"/>
      <c r="F575" s="42"/>
      <c r="G575" s="42"/>
      <c r="H575" s="2"/>
      <c r="I575" s="2"/>
      <c r="J575" s="8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" x14ac:dyDescent="0.2">
      <c r="A576" s="2"/>
      <c r="B576" s="42"/>
      <c r="C576" s="42"/>
      <c r="D576" s="42"/>
      <c r="E576" s="42"/>
      <c r="F576" s="42"/>
      <c r="G576" s="42"/>
      <c r="H576" s="2"/>
      <c r="I576" s="2"/>
      <c r="J576" s="8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" x14ac:dyDescent="0.2">
      <c r="A577" s="2"/>
      <c r="B577" s="42"/>
      <c r="C577" s="42"/>
      <c r="D577" s="42"/>
      <c r="E577" s="42"/>
      <c r="F577" s="42"/>
      <c r="G577" s="42"/>
      <c r="H577" s="2"/>
      <c r="I577" s="2"/>
      <c r="J577" s="8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" x14ac:dyDescent="0.2">
      <c r="A578" s="2"/>
      <c r="B578" s="42"/>
      <c r="C578" s="42"/>
      <c r="D578" s="42"/>
      <c r="E578" s="42"/>
      <c r="F578" s="42"/>
      <c r="G578" s="42"/>
      <c r="H578" s="2"/>
      <c r="I578" s="2"/>
      <c r="J578" s="8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" x14ac:dyDescent="0.2">
      <c r="A579" s="2"/>
      <c r="B579" s="42"/>
      <c r="C579" s="42"/>
      <c r="D579" s="42"/>
      <c r="E579" s="42"/>
      <c r="F579" s="42"/>
      <c r="G579" s="42"/>
      <c r="H579" s="2"/>
      <c r="I579" s="2"/>
      <c r="J579" s="8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" x14ac:dyDescent="0.2">
      <c r="A580" s="2"/>
      <c r="B580" s="42"/>
      <c r="C580" s="42"/>
      <c r="D580" s="42"/>
      <c r="E580" s="42"/>
      <c r="F580" s="42"/>
      <c r="G580" s="42"/>
      <c r="H580" s="2"/>
      <c r="I580" s="2"/>
      <c r="J580" s="8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" x14ac:dyDescent="0.2">
      <c r="A581" s="2"/>
      <c r="B581" s="42"/>
      <c r="C581" s="42"/>
      <c r="D581" s="42"/>
      <c r="E581" s="42"/>
      <c r="F581" s="42"/>
      <c r="G581" s="42"/>
      <c r="H581" s="2"/>
      <c r="I581" s="2"/>
      <c r="J581" s="8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" x14ac:dyDescent="0.2">
      <c r="A582" s="2"/>
      <c r="B582" s="42"/>
      <c r="C582" s="42"/>
      <c r="D582" s="42"/>
      <c r="E582" s="42"/>
      <c r="F582" s="42"/>
      <c r="G582" s="42"/>
      <c r="H582" s="2"/>
      <c r="I582" s="2"/>
      <c r="J582" s="8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" x14ac:dyDescent="0.2">
      <c r="A583" s="2"/>
      <c r="B583" s="42"/>
      <c r="C583" s="42"/>
      <c r="D583" s="42"/>
      <c r="E583" s="42"/>
      <c r="F583" s="42"/>
      <c r="G583" s="42"/>
      <c r="H583" s="2"/>
      <c r="I583" s="2"/>
      <c r="J583" s="8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" x14ac:dyDescent="0.2">
      <c r="A584" s="2"/>
      <c r="B584" s="42"/>
      <c r="C584" s="42"/>
      <c r="D584" s="42"/>
      <c r="E584" s="42"/>
      <c r="F584" s="42"/>
      <c r="G584" s="42"/>
      <c r="H584" s="2"/>
      <c r="I584" s="2"/>
      <c r="J584" s="8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" x14ac:dyDescent="0.2">
      <c r="A585" s="2"/>
      <c r="B585" s="42"/>
      <c r="C585" s="42"/>
      <c r="D585" s="42"/>
      <c r="E585" s="42"/>
      <c r="F585" s="42"/>
      <c r="G585" s="42"/>
      <c r="H585" s="2"/>
      <c r="I585" s="2"/>
      <c r="J585" s="8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" x14ac:dyDescent="0.2">
      <c r="A586" s="2"/>
      <c r="B586" s="42"/>
      <c r="C586" s="42"/>
      <c r="D586" s="42"/>
      <c r="E586" s="42"/>
      <c r="F586" s="42"/>
      <c r="G586" s="42"/>
      <c r="H586" s="2"/>
      <c r="I586" s="2"/>
      <c r="J586" s="8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" x14ac:dyDescent="0.2">
      <c r="A587" s="2"/>
      <c r="B587" s="42"/>
      <c r="C587" s="42"/>
      <c r="D587" s="42"/>
      <c r="E587" s="42"/>
      <c r="F587" s="42"/>
      <c r="G587" s="42"/>
      <c r="H587" s="2"/>
      <c r="I587" s="2"/>
      <c r="J587" s="8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" x14ac:dyDescent="0.2">
      <c r="A588" s="2"/>
      <c r="B588" s="42"/>
      <c r="C588" s="42"/>
      <c r="D588" s="42"/>
      <c r="E588" s="42"/>
      <c r="F588" s="42"/>
      <c r="G588" s="42"/>
      <c r="H588" s="2"/>
      <c r="I588" s="2"/>
      <c r="J588" s="8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" x14ac:dyDescent="0.2">
      <c r="A589" s="2"/>
      <c r="B589" s="42"/>
      <c r="C589" s="42"/>
      <c r="D589" s="42"/>
      <c r="E589" s="42"/>
      <c r="F589" s="42"/>
      <c r="G589" s="42"/>
      <c r="H589" s="2"/>
      <c r="I589" s="2"/>
      <c r="J589" s="8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" x14ac:dyDescent="0.2">
      <c r="A590" s="2"/>
      <c r="B590" s="42"/>
      <c r="C590" s="42"/>
      <c r="D590" s="42"/>
      <c r="E590" s="42"/>
      <c r="F590" s="42"/>
      <c r="G590" s="42"/>
      <c r="H590" s="2"/>
      <c r="I590" s="2"/>
      <c r="J590" s="8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" x14ac:dyDescent="0.2">
      <c r="A591" s="2"/>
      <c r="B591" s="42"/>
      <c r="C591" s="42"/>
      <c r="D591" s="42"/>
      <c r="E591" s="42"/>
      <c r="F591" s="42"/>
      <c r="G591" s="42"/>
      <c r="H591" s="2"/>
      <c r="I591" s="2"/>
      <c r="J591" s="8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" x14ac:dyDescent="0.2">
      <c r="A592" s="2"/>
      <c r="B592" s="42"/>
      <c r="C592" s="42"/>
      <c r="D592" s="42"/>
      <c r="E592" s="42"/>
      <c r="F592" s="42"/>
      <c r="G592" s="42"/>
      <c r="H592" s="2"/>
      <c r="I592" s="2"/>
      <c r="J592" s="8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" x14ac:dyDescent="0.2">
      <c r="A593" s="2"/>
      <c r="B593" s="42"/>
      <c r="C593" s="42"/>
      <c r="D593" s="42"/>
      <c r="E593" s="42"/>
      <c r="F593" s="42"/>
      <c r="G593" s="42"/>
      <c r="H593" s="2"/>
      <c r="I593" s="2"/>
      <c r="J593" s="8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" x14ac:dyDescent="0.2">
      <c r="A594" s="2"/>
      <c r="B594" s="42"/>
      <c r="C594" s="42"/>
      <c r="D594" s="42"/>
      <c r="E594" s="42"/>
      <c r="F594" s="42"/>
      <c r="G594" s="42"/>
      <c r="H594" s="2"/>
      <c r="I594" s="2"/>
      <c r="J594" s="8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" x14ac:dyDescent="0.2">
      <c r="A595" s="2"/>
      <c r="B595" s="42"/>
      <c r="C595" s="42"/>
      <c r="D595" s="42"/>
      <c r="E595" s="42"/>
      <c r="F595" s="42"/>
      <c r="G595" s="42"/>
      <c r="H595" s="2"/>
      <c r="I595" s="2"/>
      <c r="J595" s="8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" x14ac:dyDescent="0.2">
      <c r="A596" s="2"/>
      <c r="B596" s="42"/>
      <c r="C596" s="42"/>
      <c r="D596" s="42"/>
      <c r="E596" s="42"/>
      <c r="F596" s="42"/>
      <c r="G596" s="42"/>
      <c r="H596" s="2"/>
      <c r="I596" s="2"/>
      <c r="J596" s="8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" x14ac:dyDescent="0.2">
      <c r="A597" s="2"/>
      <c r="B597" s="42"/>
      <c r="C597" s="42"/>
      <c r="D597" s="42"/>
      <c r="E597" s="42"/>
      <c r="F597" s="42"/>
      <c r="G597" s="42"/>
      <c r="H597" s="2"/>
      <c r="I597" s="2"/>
      <c r="J597" s="8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" x14ac:dyDescent="0.2">
      <c r="A598" s="2"/>
      <c r="B598" s="42"/>
      <c r="C598" s="42"/>
      <c r="D598" s="42"/>
      <c r="E598" s="42"/>
      <c r="F598" s="42"/>
      <c r="G598" s="42"/>
      <c r="H598" s="2"/>
      <c r="I598" s="2"/>
      <c r="J598" s="8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" x14ac:dyDescent="0.2">
      <c r="A599" s="2"/>
      <c r="B599" s="42"/>
      <c r="C599" s="42"/>
      <c r="D599" s="42"/>
      <c r="E599" s="42"/>
      <c r="F599" s="42"/>
      <c r="G599" s="42"/>
      <c r="H599" s="2"/>
      <c r="I599" s="2"/>
      <c r="J599" s="8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" x14ac:dyDescent="0.2">
      <c r="A600" s="2"/>
      <c r="B600" s="42"/>
      <c r="C600" s="42"/>
      <c r="D600" s="42"/>
      <c r="E600" s="42"/>
      <c r="F600" s="42"/>
      <c r="G600" s="42"/>
      <c r="H600" s="2"/>
      <c r="I600" s="2"/>
      <c r="J600" s="8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" x14ac:dyDescent="0.2">
      <c r="A601" s="2"/>
      <c r="B601" s="42"/>
      <c r="C601" s="42"/>
      <c r="D601" s="42"/>
      <c r="E601" s="42"/>
      <c r="F601" s="42"/>
      <c r="G601" s="42"/>
      <c r="H601" s="2"/>
      <c r="I601" s="2"/>
      <c r="J601" s="8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" x14ac:dyDescent="0.2">
      <c r="A602" s="2"/>
      <c r="B602" s="42"/>
      <c r="C602" s="42"/>
      <c r="D602" s="42"/>
      <c r="E602" s="42"/>
      <c r="F602" s="42"/>
      <c r="G602" s="42"/>
      <c r="H602" s="2"/>
      <c r="I602" s="2"/>
      <c r="J602" s="8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" x14ac:dyDescent="0.2">
      <c r="A603" s="2"/>
      <c r="B603" s="42"/>
      <c r="C603" s="42"/>
      <c r="D603" s="42"/>
      <c r="E603" s="42"/>
      <c r="F603" s="42"/>
      <c r="G603" s="42"/>
      <c r="H603" s="2"/>
      <c r="I603" s="2"/>
      <c r="J603" s="8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" x14ac:dyDescent="0.2">
      <c r="A604" s="2"/>
      <c r="B604" s="42"/>
      <c r="C604" s="42"/>
      <c r="D604" s="42"/>
      <c r="E604" s="42"/>
      <c r="F604" s="42"/>
      <c r="G604" s="42"/>
      <c r="H604" s="2"/>
      <c r="I604" s="2"/>
      <c r="J604" s="8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" x14ac:dyDescent="0.2">
      <c r="A605" s="2"/>
      <c r="B605" s="42"/>
      <c r="C605" s="42"/>
      <c r="D605" s="42"/>
      <c r="E605" s="42"/>
      <c r="F605" s="42"/>
      <c r="G605" s="42"/>
      <c r="H605" s="2"/>
      <c r="I605" s="2"/>
      <c r="J605" s="8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" x14ac:dyDescent="0.2">
      <c r="A606" s="2"/>
      <c r="B606" s="42"/>
      <c r="C606" s="42"/>
      <c r="D606" s="42"/>
      <c r="E606" s="42"/>
      <c r="F606" s="42"/>
      <c r="G606" s="42"/>
      <c r="H606" s="2"/>
      <c r="I606" s="2"/>
      <c r="J606" s="8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" x14ac:dyDescent="0.2">
      <c r="A607" s="2"/>
      <c r="B607" s="42"/>
      <c r="C607" s="42"/>
      <c r="D607" s="42"/>
      <c r="E607" s="42"/>
      <c r="F607" s="42"/>
      <c r="G607" s="42"/>
      <c r="H607" s="2"/>
      <c r="I607" s="2"/>
      <c r="J607" s="8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" x14ac:dyDescent="0.2">
      <c r="A608" s="2"/>
      <c r="B608" s="42"/>
      <c r="C608" s="42"/>
      <c r="D608" s="42"/>
      <c r="E608" s="42"/>
      <c r="F608" s="42"/>
      <c r="G608" s="42"/>
      <c r="H608" s="2"/>
      <c r="I608" s="2"/>
      <c r="J608" s="8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" x14ac:dyDescent="0.2">
      <c r="A609" s="2"/>
      <c r="B609" s="42"/>
      <c r="C609" s="42"/>
      <c r="D609" s="42"/>
      <c r="E609" s="42"/>
      <c r="F609" s="42"/>
      <c r="G609" s="42"/>
      <c r="H609" s="2"/>
      <c r="I609" s="2"/>
      <c r="J609" s="8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" x14ac:dyDescent="0.2">
      <c r="A610" s="2"/>
      <c r="B610" s="42"/>
      <c r="C610" s="42"/>
      <c r="D610" s="42"/>
      <c r="E610" s="42"/>
      <c r="F610" s="42"/>
      <c r="G610" s="42"/>
      <c r="H610" s="2"/>
      <c r="I610" s="2"/>
      <c r="J610" s="8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" x14ac:dyDescent="0.2">
      <c r="A611" s="2"/>
      <c r="B611" s="42"/>
      <c r="C611" s="42"/>
      <c r="D611" s="42"/>
      <c r="E611" s="42"/>
      <c r="F611" s="42"/>
      <c r="G611" s="42"/>
      <c r="H611" s="2"/>
      <c r="I611" s="2"/>
      <c r="J611" s="8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" x14ac:dyDescent="0.2">
      <c r="A612" s="2"/>
      <c r="B612" s="42"/>
      <c r="C612" s="42"/>
      <c r="D612" s="42"/>
      <c r="E612" s="42"/>
      <c r="F612" s="42"/>
      <c r="G612" s="42"/>
      <c r="H612" s="2"/>
      <c r="I612" s="2"/>
      <c r="J612" s="8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" x14ac:dyDescent="0.2">
      <c r="A613" s="2"/>
      <c r="B613" s="42"/>
      <c r="C613" s="42"/>
      <c r="D613" s="42"/>
      <c r="E613" s="42"/>
      <c r="F613" s="42"/>
      <c r="G613" s="42"/>
      <c r="H613" s="2"/>
      <c r="I613" s="2"/>
      <c r="J613" s="8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" x14ac:dyDescent="0.2">
      <c r="A614" s="2"/>
      <c r="B614" s="42"/>
      <c r="C614" s="42"/>
      <c r="D614" s="42"/>
      <c r="E614" s="42"/>
      <c r="F614" s="42"/>
      <c r="G614" s="42"/>
      <c r="H614" s="2"/>
      <c r="I614" s="2"/>
      <c r="J614" s="8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" x14ac:dyDescent="0.2">
      <c r="A615" s="2"/>
      <c r="B615" s="42"/>
      <c r="C615" s="42"/>
      <c r="D615" s="42"/>
      <c r="E615" s="42"/>
      <c r="F615" s="42"/>
      <c r="G615" s="42"/>
      <c r="H615" s="2"/>
      <c r="I615" s="2"/>
      <c r="J615" s="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" x14ac:dyDescent="0.2">
      <c r="A616" s="2"/>
      <c r="B616" s="42"/>
      <c r="C616" s="42"/>
      <c r="D616" s="42"/>
      <c r="E616" s="42"/>
      <c r="F616" s="42"/>
      <c r="G616" s="42"/>
      <c r="H616" s="2"/>
      <c r="I616" s="2"/>
      <c r="J616" s="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" x14ac:dyDescent="0.2">
      <c r="A617" s="2"/>
      <c r="B617" s="42"/>
      <c r="C617" s="42"/>
      <c r="D617" s="42"/>
      <c r="E617" s="42"/>
      <c r="F617" s="42"/>
      <c r="G617" s="42"/>
      <c r="H617" s="2"/>
      <c r="I617" s="2"/>
      <c r="J617" s="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" x14ac:dyDescent="0.2">
      <c r="A618" s="2"/>
      <c r="B618" s="42"/>
      <c r="C618" s="42"/>
      <c r="D618" s="42"/>
      <c r="E618" s="42"/>
      <c r="F618" s="42"/>
      <c r="G618" s="42"/>
      <c r="H618" s="2"/>
      <c r="I618" s="2"/>
      <c r="J618" s="8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" x14ac:dyDescent="0.2">
      <c r="A619" s="2"/>
      <c r="B619" s="42"/>
      <c r="C619" s="42"/>
      <c r="D619" s="42"/>
      <c r="E619" s="42"/>
      <c r="F619" s="42"/>
      <c r="G619" s="42"/>
      <c r="H619" s="2"/>
      <c r="I619" s="2"/>
      <c r="J619" s="8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" x14ac:dyDescent="0.2">
      <c r="A620" s="2"/>
      <c r="B620" s="42"/>
      <c r="C620" s="42"/>
      <c r="D620" s="42"/>
      <c r="E620" s="42"/>
      <c r="F620" s="42"/>
      <c r="G620" s="42"/>
      <c r="H620" s="2"/>
      <c r="I620" s="2"/>
      <c r="J620" s="8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" x14ac:dyDescent="0.2">
      <c r="A621" s="2"/>
      <c r="B621" s="42"/>
      <c r="C621" s="42"/>
      <c r="D621" s="42"/>
      <c r="E621" s="42"/>
      <c r="F621" s="42"/>
      <c r="G621" s="42"/>
      <c r="H621" s="2"/>
      <c r="I621" s="2"/>
      <c r="J621" s="8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" x14ac:dyDescent="0.2">
      <c r="A622" s="2"/>
      <c r="B622" s="42"/>
      <c r="C622" s="42"/>
      <c r="D622" s="42"/>
      <c r="E622" s="42"/>
      <c r="F622" s="42"/>
      <c r="G622" s="42"/>
      <c r="H622" s="2"/>
      <c r="I622" s="2"/>
      <c r="J622" s="8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" x14ac:dyDescent="0.2">
      <c r="A623" s="2"/>
      <c r="B623" s="42"/>
      <c r="C623" s="42"/>
      <c r="D623" s="42"/>
      <c r="E623" s="42"/>
      <c r="F623" s="42"/>
      <c r="G623" s="42"/>
      <c r="H623" s="2"/>
      <c r="I623" s="2"/>
      <c r="J623" s="8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" x14ac:dyDescent="0.2">
      <c r="A624" s="2"/>
      <c r="B624" s="42"/>
      <c r="C624" s="42"/>
      <c r="D624" s="42"/>
      <c r="E624" s="42"/>
      <c r="F624" s="42"/>
      <c r="G624" s="42"/>
      <c r="H624" s="2"/>
      <c r="I624" s="2"/>
      <c r="J624" s="8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" x14ac:dyDescent="0.2">
      <c r="A625" s="2"/>
      <c r="B625" s="42"/>
      <c r="C625" s="42"/>
      <c r="D625" s="42"/>
      <c r="E625" s="42"/>
      <c r="F625" s="42"/>
      <c r="G625" s="42"/>
      <c r="H625" s="2"/>
      <c r="I625" s="2"/>
      <c r="J625" s="8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" x14ac:dyDescent="0.2">
      <c r="A626" s="2"/>
      <c r="B626" s="42"/>
      <c r="C626" s="42"/>
      <c r="D626" s="42"/>
      <c r="E626" s="42"/>
      <c r="F626" s="42"/>
      <c r="G626" s="42"/>
      <c r="H626" s="2"/>
      <c r="I626" s="2"/>
      <c r="J626" s="8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" x14ac:dyDescent="0.2">
      <c r="A627" s="2"/>
      <c r="B627" s="42"/>
      <c r="C627" s="42"/>
      <c r="D627" s="42"/>
      <c r="E627" s="42"/>
      <c r="F627" s="42"/>
      <c r="G627" s="42"/>
      <c r="H627" s="2"/>
      <c r="I627" s="2"/>
      <c r="J627" s="8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" x14ac:dyDescent="0.2">
      <c r="A628" s="2"/>
      <c r="B628" s="42"/>
      <c r="C628" s="42"/>
      <c r="D628" s="42"/>
      <c r="E628" s="42"/>
      <c r="F628" s="42"/>
      <c r="G628" s="42"/>
      <c r="H628" s="2"/>
      <c r="I628" s="2"/>
      <c r="J628" s="8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" x14ac:dyDescent="0.2">
      <c r="A629" s="2"/>
      <c r="B629" s="42"/>
      <c r="C629" s="42"/>
      <c r="D629" s="42"/>
      <c r="E629" s="42"/>
      <c r="F629" s="42"/>
      <c r="G629" s="42"/>
      <c r="H629" s="2"/>
      <c r="I629" s="2"/>
      <c r="J629" s="8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" x14ac:dyDescent="0.2">
      <c r="A630" s="2"/>
      <c r="B630" s="42"/>
      <c r="C630" s="42"/>
      <c r="D630" s="42"/>
      <c r="E630" s="42"/>
      <c r="F630" s="42"/>
      <c r="G630" s="42"/>
      <c r="H630" s="2"/>
      <c r="I630" s="2"/>
      <c r="J630" s="8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" x14ac:dyDescent="0.2">
      <c r="A631" s="2"/>
      <c r="B631" s="42"/>
      <c r="C631" s="42"/>
      <c r="D631" s="42"/>
      <c r="E631" s="42"/>
      <c r="F631" s="42"/>
      <c r="G631" s="42"/>
      <c r="H631" s="2"/>
      <c r="I631" s="2"/>
      <c r="J631" s="8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" x14ac:dyDescent="0.2">
      <c r="A632" s="2"/>
      <c r="B632" s="42"/>
      <c r="C632" s="42"/>
      <c r="D632" s="42"/>
      <c r="E632" s="42"/>
      <c r="F632" s="42"/>
      <c r="G632" s="42"/>
      <c r="H632" s="2"/>
      <c r="I632" s="2"/>
      <c r="J632" s="8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" x14ac:dyDescent="0.2">
      <c r="A633" s="2"/>
      <c r="B633" s="42"/>
      <c r="C633" s="42"/>
      <c r="D633" s="42"/>
      <c r="E633" s="42"/>
      <c r="F633" s="42"/>
      <c r="G633" s="42"/>
      <c r="H633" s="2"/>
      <c r="I633" s="2"/>
      <c r="J633" s="8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" x14ac:dyDescent="0.2">
      <c r="A634" s="2"/>
      <c r="B634" s="42"/>
      <c r="C634" s="42"/>
      <c r="D634" s="42"/>
      <c r="E634" s="42"/>
      <c r="F634" s="42"/>
      <c r="G634" s="42"/>
      <c r="H634" s="2"/>
      <c r="I634" s="2"/>
      <c r="J634" s="8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" x14ac:dyDescent="0.2">
      <c r="A635" s="2"/>
      <c r="B635" s="42"/>
      <c r="C635" s="42"/>
      <c r="D635" s="42"/>
      <c r="E635" s="42"/>
      <c r="F635" s="42"/>
      <c r="G635" s="42"/>
      <c r="H635" s="2"/>
      <c r="I635" s="2"/>
      <c r="J635" s="8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" x14ac:dyDescent="0.2">
      <c r="A636" s="2"/>
      <c r="B636" s="42"/>
      <c r="C636" s="42"/>
      <c r="D636" s="42"/>
      <c r="E636" s="42"/>
      <c r="F636" s="42"/>
      <c r="G636" s="42"/>
      <c r="H636" s="2"/>
      <c r="I636" s="2"/>
      <c r="J636" s="8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" x14ac:dyDescent="0.2">
      <c r="A637" s="2"/>
      <c r="B637" s="42"/>
      <c r="C637" s="42"/>
      <c r="D637" s="42"/>
      <c r="E637" s="42"/>
      <c r="F637" s="42"/>
      <c r="G637" s="42"/>
      <c r="H637" s="2"/>
      <c r="I637" s="2"/>
      <c r="J637" s="8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" x14ac:dyDescent="0.2">
      <c r="A638" s="2"/>
      <c r="B638" s="42"/>
      <c r="C638" s="42"/>
      <c r="D638" s="42"/>
      <c r="E638" s="42"/>
      <c r="F638" s="42"/>
      <c r="G638" s="42"/>
      <c r="H638" s="2"/>
      <c r="I638" s="2"/>
      <c r="J638" s="8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" x14ac:dyDescent="0.2">
      <c r="A639" s="2"/>
      <c r="B639" s="42"/>
      <c r="C639" s="42"/>
      <c r="D639" s="42"/>
      <c r="E639" s="42"/>
      <c r="F639" s="42"/>
      <c r="G639" s="42"/>
      <c r="H639" s="2"/>
      <c r="I639" s="2"/>
      <c r="J639" s="8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" x14ac:dyDescent="0.2">
      <c r="A640" s="2"/>
      <c r="B640" s="42"/>
      <c r="C640" s="42"/>
      <c r="D640" s="42"/>
      <c r="E640" s="42"/>
      <c r="F640" s="42"/>
      <c r="G640" s="42"/>
      <c r="H640" s="2"/>
      <c r="I640" s="2"/>
      <c r="J640" s="8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" x14ac:dyDescent="0.2">
      <c r="A641" s="2"/>
      <c r="B641" s="42"/>
      <c r="C641" s="42"/>
      <c r="D641" s="42"/>
      <c r="E641" s="42"/>
      <c r="F641" s="42"/>
      <c r="G641" s="42"/>
      <c r="H641" s="2"/>
      <c r="I641" s="2"/>
      <c r="J641" s="8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" x14ac:dyDescent="0.2">
      <c r="A642" s="2"/>
      <c r="B642" s="42"/>
      <c r="C642" s="42"/>
      <c r="D642" s="42"/>
      <c r="E642" s="42"/>
      <c r="F642" s="42"/>
      <c r="G642" s="42"/>
      <c r="H642" s="2"/>
      <c r="I642" s="2"/>
      <c r="J642" s="8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" x14ac:dyDescent="0.2">
      <c r="A643" s="2"/>
      <c r="B643" s="42"/>
      <c r="C643" s="42"/>
      <c r="D643" s="42"/>
      <c r="E643" s="42"/>
      <c r="F643" s="42"/>
      <c r="G643" s="42"/>
      <c r="H643" s="2"/>
      <c r="I643" s="2"/>
      <c r="J643" s="8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" x14ac:dyDescent="0.2">
      <c r="A644" s="2"/>
      <c r="B644" s="42"/>
      <c r="C644" s="42"/>
      <c r="D644" s="42"/>
      <c r="E644" s="42"/>
      <c r="F644" s="42"/>
      <c r="G644" s="42"/>
      <c r="H644" s="2"/>
      <c r="I644" s="2"/>
      <c r="J644" s="8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" x14ac:dyDescent="0.2">
      <c r="A645" s="2"/>
      <c r="B645" s="42"/>
      <c r="C645" s="42"/>
      <c r="D645" s="42"/>
      <c r="E645" s="42"/>
      <c r="F645" s="42"/>
      <c r="G645" s="42"/>
      <c r="H645" s="2"/>
      <c r="I645" s="2"/>
      <c r="J645" s="8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" x14ac:dyDescent="0.2">
      <c r="A646" s="2"/>
      <c r="B646" s="42"/>
      <c r="C646" s="42"/>
      <c r="D646" s="42"/>
      <c r="E646" s="42"/>
      <c r="F646" s="42"/>
      <c r="G646" s="42"/>
      <c r="H646" s="2"/>
      <c r="I646" s="2"/>
      <c r="J646" s="8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" x14ac:dyDescent="0.2">
      <c r="A647" s="2"/>
      <c r="B647" s="42"/>
      <c r="C647" s="42"/>
      <c r="D647" s="42"/>
      <c r="E647" s="42"/>
      <c r="F647" s="42"/>
      <c r="G647" s="42"/>
      <c r="H647" s="2"/>
      <c r="I647" s="2"/>
      <c r="J647" s="8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" x14ac:dyDescent="0.2">
      <c r="A648" s="2"/>
      <c r="B648" s="42"/>
      <c r="C648" s="42"/>
      <c r="D648" s="42"/>
      <c r="E648" s="42"/>
      <c r="F648" s="42"/>
      <c r="G648" s="42"/>
      <c r="H648" s="2"/>
      <c r="I648" s="2"/>
      <c r="J648" s="8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" x14ac:dyDescent="0.2">
      <c r="A649" s="2"/>
      <c r="B649" s="42"/>
      <c r="C649" s="42"/>
      <c r="D649" s="42"/>
      <c r="E649" s="42"/>
      <c r="F649" s="42"/>
      <c r="G649" s="42"/>
      <c r="H649" s="2"/>
      <c r="I649" s="2"/>
      <c r="J649" s="8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" x14ac:dyDescent="0.2">
      <c r="A650" s="2"/>
      <c r="B650" s="42"/>
      <c r="C650" s="42"/>
      <c r="D650" s="42"/>
      <c r="E650" s="42"/>
      <c r="F650" s="42"/>
      <c r="G650" s="42"/>
      <c r="H650" s="2"/>
      <c r="I650" s="2"/>
      <c r="J650" s="8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" x14ac:dyDescent="0.2">
      <c r="A651" s="2"/>
      <c r="B651" s="42"/>
      <c r="C651" s="42"/>
      <c r="D651" s="42"/>
      <c r="E651" s="42"/>
      <c r="F651" s="42"/>
      <c r="G651" s="42"/>
      <c r="H651" s="2"/>
      <c r="I651" s="2"/>
      <c r="J651" s="8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" x14ac:dyDescent="0.2">
      <c r="A652" s="2"/>
      <c r="B652" s="42"/>
      <c r="C652" s="42"/>
      <c r="D652" s="42"/>
      <c r="E652" s="42"/>
      <c r="F652" s="42"/>
      <c r="G652" s="42"/>
      <c r="H652" s="2"/>
      <c r="I652" s="2"/>
      <c r="J652" s="8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" x14ac:dyDescent="0.2">
      <c r="A653" s="2"/>
      <c r="B653" s="42"/>
      <c r="C653" s="42"/>
      <c r="D653" s="42"/>
      <c r="E653" s="42"/>
      <c r="F653" s="42"/>
      <c r="G653" s="42"/>
      <c r="H653" s="2"/>
      <c r="I653" s="2"/>
      <c r="J653" s="8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" x14ac:dyDescent="0.2">
      <c r="A654" s="2"/>
      <c r="B654" s="42"/>
      <c r="C654" s="42"/>
      <c r="D654" s="42"/>
      <c r="E654" s="42"/>
      <c r="F654" s="42"/>
      <c r="G654" s="42"/>
      <c r="H654" s="2"/>
      <c r="I654" s="2"/>
      <c r="J654" s="8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" x14ac:dyDescent="0.2">
      <c r="A655" s="2"/>
      <c r="B655" s="42"/>
      <c r="C655" s="42"/>
      <c r="D655" s="42"/>
      <c r="E655" s="42"/>
      <c r="F655" s="42"/>
      <c r="G655" s="42"/>
      <c r="H655" s="2"/>
      <c r="I655" s="2"/>
      <c r="J655" s="8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" x14ac:dyDescent="0.2">
      <c r="A656" s="2"/>
      <c r="B656" s="42"/>
      <c r="C656" s="42"/>
      <c r="D656" s="42"/>
      <c r="E656" s="42"/>
      <c r="F656" s="42"/>
      <c r="G656" s="42"/>
      <c r="H656" s="2"/>
      <c r="I656" s="2"/>
      <c r="J656" s="8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" x14ac:dyDescent="0.2">
      <c r="A657" s="2"/>
      <c r="B657" s="42"/>
      <c r="C657" s="42"/>
      <c r="D657" s="42"/>
      <c r="E657" s="42"/>
      <c r="F657" s="42"/>
      <c r="G657" s="42"/>
      <c r="H657" s="2"/>
      <c r="I657" s="2"/>
      <c r="J657" s="8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" x14ac:dyDescent="0.2">
      <c r="A658" s="2"/>
      <c r="B658" s="42"/>
      <c r="C658" s="42"/>
      <c r="D658" s="42"/>
      <c r="E658" s="42"/>
      <c r="F658" s="42"/>
      <c r="G658" s="42"/>
      <c r="H658" s="2"/>
      <c r="I658" s="2"/>
      <c r="J658" s="8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" x14ac:dyDescent="0.2">
      <c r="A659" s="2"/>
      <c r="B659" s="42"/>
      <c r="C659" s="42"/>
      <c r="D659" s="42"/>
      <c r="E659" s="42"/>
      <c r="F659" s="42"/>
      <c r="G659" s="42"/>
      <c r="H659" s="2"/>
      <c r="I659" s="2"/>
      <c r="J659" s="8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" x14ac:dyDescent="0.2">
      <c r="A660" s="2"/>
      <c r="B660" s="42"/>
      <c r="C660" s="42"/>
      <c r="D660" s="42"/>
      <c r="E660" s="42"/>
      <c r="F660" s="42"/>
      <c r="G660" s="42"/>
      <c r="H660" s="2"/>
      <c r="I660" s="2"/>
      <c r="J660" s="8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" x14ac:dyDescent="0.2">
      <c r="A661" s="2"/>
      <c r="B661" s="42"/>
      <c r="C661" s="42"/>
      <c r="D661" s="42"/>
      <c r="E661" s="42"/>
      <c r="F661" s="42"/>
      <c r="G661" s="42"/>
      <c r="H661" s="2"/>
      <c r="I661" s="2"/>
      <c r="J661" s="8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" x14ac:dyDescent="0.2">
      <c r="A662" s="2"/>
      <c r="B662" s="42"/>
      <c r="C662" s="42"/>
      <c r="D662" s="42"/>
      <c r="E662" s="42"/>
      <c r="F662" s="42"/>
      <c r="G662" s="42"/>
      <c r="H662" s="2"/>
      <c r="I662" s="2"/>
      <c r="J662" s="8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" x14ac:dyDescent="0.2">
      <c r="A663" s="2"/>
      <c r="B663" s="42"/>
      <c r="C663" s="42"/>
      <c r="D663" s="42"/>
      <c r="E663" s="42"/>
      <c r="F663" s="42"/>
      <c r="G663" s="42"/>
      <c r="H663" s="2"/>
      <c r="I663" s="2"/>
      <c r="J663" s="8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" x14ac:dyDescent="0.2">
      <c r="A664" s="2"/>
      <c r="B664" s="42"/>
      <c r="C664" s="42"/>
      <c r="D664" s="42"/>
      <c r="E664" s="42"/>
      <c r="F664" s="42"/>
      <c r="G664" s="42"/>
      <c r="H664" s="2"/>
      <c r="I664" s="2"/>
      <c r="J664" s="8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" x14ac:dyDescent="0.2">
      <c r="A665" s="2"/>
      <c r="B665" s="42"/>
      <c r="C665" s="42"/>
      <c r="D665" s="42"/>
      <c r="E665" s="42"/>
      <c r="F665" s="42"/>
      <c r="G665" s="42"/>
      <c r="H665" s="2"/>
      <c r="I665" s="2"/>
      <c r="J665" s="8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" x14ac:dyDescent="0.2">
      <c r="A666" s="2"/>
      <c r="B666" s="42"/>
      <c r="C666" s="42"/>
      <c r="D666" s="42"/>
      <c r="E666" s="42"/>
      <c r="F666" s="42"/>
      <c r="G666" s="42"/>
      <c r="H666" s="2"/>
      <c r="I666" s="2"/>
      <c r="J666" s="8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" x14ac:dyDescent="0.2">
      <c r="A667" s="2"/>
      <c r="B667" s="42"/>
      <c r="C667" s="42"/>
      <c r="D667" s="42"/>
      <c r="E667" s="42"/>
      <c r="F667" s="42"/>
      <c r="G667" s="42"/>
      <c r="H667" s="2"/>
      <c r="I667" s="2"/>
      <c r="J667" s="8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" x14ac:dyDescent="0.2">
      <c r="A668" s="2"/>
      <c r="B668" s="42"/>
      <c r="C668" s="42"/>
      <c r="D668" s="42"/>
      <c r="E668" s="42"/>
      <c r="F668" s="42"/>
      <c r="G668" s="42"/>
      <c r="H668" s="2"/>
      <c r="I668" s="2"/>
      <c r="J668" s="8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" x14ac:dyDescent="0.2">
      <c r="A669" s="2"/>
      <c r="B669" s="42"/>
      <c r="C669" s="42"/>
      <c r="D669" s="42"/>
      <c r="E669" s="42"/>
      <c r="F669" s="42"/>
      <c r="G669" s="42"/>
      <c r="H669" s="2"/>
      <c r="I669" s="2"/>
      <c r="J669" s="8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" x14ac:dyDescent="0.2">
      <c r="A670" s="2"/>
      <c r="B670" s="42"/>
      <c r="C670" s="42"/>
      <c r="D670" s="42"/>
      <c r="E670" s="42"/>
      <c r="F670" s="42"/>
      <c r="G670" s="42"/>
      <c r="H670" s="2"/>
      <c r="I670" s="2"/>
      <c r="J670" s="8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" x14ac:dyDescent="0.2">
      <c r="A671" s="2"/>
      <c r="B671" s="42"/>
      <c r="C671" s="42"/>
      <c r="D671" s="42"/>
      <c r="E671" s="42"/>
      <c r="F671" s="42"/>
      <c r="G671" s="42"/>
      <c r="H671" s="2"/>
      <c r="I671" s="2"/>
      <c r="J671" s="8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" x14ac:dyDescent="0.2">
      <c r="A672" s="2"/>
      <c r="B672" s="42"/>
      <c r="C672" s="42"/>
      <c r="D672" s="42"/>
      <c r="E672" s="42"/>
      <c r="F672" s="42"/>
      <c r="G672" s="42"/>
      <c r="H672" s="2"/>
      <c r="I672" s="2"/>
      <c r="J672" s="8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" x14ac:dyDescent="0.2">
      <c r="A673" s="2"/>
      <c r="B673" s="42"/>
      <c r="C673" s="42"/>
      <c r="D673" s="42"/>
      <c r="E673" s="42"/>
      <c r="F673" s="42"/>
      <c r="G673" s="42"/>
      <c r="H673" s="2"/>
      <c r="I673" s="2"/>
      <c r="J673" s="8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" x14ac:dyDescent="0.2">
      <c r="A674" s="2"/>
      <c r="B674" s="42"/>
      <c r="C674" s="42"/>
      <c r="D674" s="42"/>
      <c r="E674" s="42"/>
      <c r="F674" s="42"/>
      <c r="G674" s="42"/>
      <c r="H674" s="2"/>
      <c r="I674" s="2"/>
      <c r="J674" s="8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" x14ac:dyDescent="0.2">
      <c r="A675" s="2"/>
      <c r="B675" s="42"/>
      <c r="C675" s="42"/>
      <c r="D675" s="42"/>
      <c r="E675" s="42"/>
      <c r="F675" s="42"/>
      <c r="G675" s="42"/>
      <c r="H675" s="2"/>
      <c r="I675" s="2"/>
      <c r="J675" s="8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" x14ac:dyDescent="0.2">
      <c r="A676" s="2"/>
      <c r="B676" s="42"/>
      <c r="C676" s="42"/>
      <c r="D676" s="42"/>
      <c r="E676" s="42"/>
      <c r="F676" s="42"/>
      <c r="G676" s="42"/>
      <c r="H676" s="2"/>
      <c r="I676" s="2"/>
      <c r="J676" s="8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" x14ac:dyDescent="0.2">
      <c r="A677" s="2"/>
      <c r="B677" s="42"/>
      <c r="C677" s="42"/>
      <c r="D677" s="42"/>
      <c r="E677" s="42"/>
      <c r="F677" s="42"/>
      <c r="G677" s="42"/>
      <c r="H677" s="2"/>
      <c r="I677" s="2"/>
      <c r="J677" s="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" x14ac:dyDescent="0.2">
      <c r="A678" s="2"/>
      <c r="B678" s="42"/>
      <c r="C678" s="42"/>
      <c r="D678" s="42"/>
      <c r="E678" s="42"/>
      <c r="F678" s="42"/>
      <c r="G678" s="42"/>
      <c r="H678" s="2"/>
      <c r="I678" s="2"/>
      <c r="J678" s="8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" x14ac:dyDescent="0.2">
      <c r="A679" s="2"/>
      <c r="B679" s="42"/>
      <c r="C679" s="42"/>
      <c r="D679" s="42"/>
      <c r="E679" s="42"/>
      <c r="F679" s="42"/>
      <c r="G679" s="42"/>
      <c r="H679" s="2"/>
      <c r="I679" s="2"/>
      <c r="J679" s="8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" x14ac:dyDescent="0.2">
      <c r="A680" s="2"/>
      <c r="B680" s="42"/>
      <c r="C680" s="42"/>
      <c r="D680" s="42"/>
      <c r="E680" s="42"/>
      <c r="F680" s="42"/>
      <c r="G680" s="42"/>
      <c r="H680" s="2"/>
      <c r="I680" s="2"/>
      <c r="J680" s="8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" x14ac:dyDescent="0.2">
      <c r="A681" s="2"/>
      <c r="B681" s="42"/>
      <c r="C681" s="42"/>
      <c r="D681" s="42"/>
      <c r="E681" s="42"/>
      <c r="F681" s="42"/>
      <c r="G681" s="42"/>
      <c r="H681" s="2"/>
      <c r="I681" s="2"/>
      <c r="J681" s="8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" x14ac:dyDescent="0.2">
      <c r="A682" s="2"/>
      <c r="B682" s="42"/>
      <c r="C682" s="42"/>
      <c r="D682" s="42"/>
      <c r="E682" s="42"/>
      <c r="F682" s="42"/>
      <c r="G682" s="42"/>
      <c r="H682" s="2"/>
      <c r="I682" s="2"/>
      <c r="J682" s="8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" x14ac:dyDescent="0.2">
      <c r="A683" s="2"/>
      <c r="B683" s="42"/>
      <c r="C683" s="42"/>
      <c r="D683" s="42"/>
      <c r="E683" s="42"/>
      <c r="F683" s="42"/>
      <c r="G683" s="42"/>
      <c r="H683" s="2"/>
      <c r="I683" s="2"/>
      <c r="J683" s="8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" x14ac:dyDescent="0.2">
      <c r="A684" s="2"/>
      <c r="B684" s="42"/>
      <c r="C684" s="42"/>
      <c r="D684" s="42"/>
      <c r="E684" s="42"/>
      <c r="F684" s="42"/>
      <c r="G684" s="42"/>
      <c r="H684" s="2"/>
      <c r="I684" s="2"/>
      <c r="J684" s="8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" x14ac:dyDescent="0.2">
      <c r="A685" s="2"/>
      <c r="B685" s="42"/>
      <c r="C685" s="42"/>
      <c r="D685" s="42"/>
      <c r="E685" s="42"/>
      <c r="F685" s="42"/>
      <c r="G685" s="42"/>
      <c r="H685" s="2"/>
      <c r="I685" s="2"/>
      <c r="J685" s="8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" x14ac:dyDescent="0.2">
      <c r="A686" s="2"/>
      <c r="B686" s="42"/>
      <c r="C686" s="42"/>
      <c r="D686" s="42"/>
      <c r="E686" s="42"/>
      <c r="F686" s="42"/>
      <c r="G686" s="42"/>
      <c r="H686" s="2"/>
      <c r="I686" s="2"/>
      <c r="J686" s="8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" x14ac:dyDescent="0.2">
      <c r="A687" s="2"/>
      <c r="B687" s="42"/>
      <c r="C687" s="42"/>
      <c r="D687" s="42"/>
      <c r="E687" s="42"/>
      <c r="F687" s="42"/>
      <c r="G687" s="42"/>
      <c r="H687" s="2"/>
      <c r="I687" s="2"/>
      <c r="J687" s="8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" x14ac:dyDescent="0.2">
      <c r="A688" s="2"/>
      <c r="B688" s="42"/>
      <c r="C688" s="42"/>
      <c r="D688" s="42"/>
      <c r="E688" s="42"/>
      <c r="F688" s="42"/>
      <c r="G688" s="42"/>
      <c r="H688" s="2"/>
      <c r="I688" s="2"/>
      <c r="J688" s="8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" x14ac:dyDescent="0.2">
      <c r="A689" s="2"/>
      <c r="B689" s="42"/>
      <c r="C689" s="42"/>
      <c r="D689" s="42"/>
      <c r="E689" s="42"/>
      <c r="F689" s="42"/>
      <c r="G689" s="42"/>
      <c r="H689" s="2"/>
      <c r="I689" s="2"/>
      <c r="J689" s="8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" x14ac:dyDescent="0.2">
      <c r="A690" s="2"/>
      <c r="B690" s="42"/>
      <c r="C690" s="42"/>
      <c r="D690" s="42"/>
      <c r="E690" s="42"/>
      <c r="F690" s="42"/>
      <c r="G690" s="42"/>
      <c r="H690" s="2"/>
      <c r="I690" s="2"/>
      <c r="J690" s="8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" x14ac:dyDescent="0.2">
      <c r="A691" s="2"/>
      <c r="B691" s="42"/>
      <c r="C691" s="42"/>
      <c r="D691" s="42"/>
      <c r="E691" s="42"/>
      <c r="F691" s="42"/>
      <c r="G691" s="42"/>
      <c r="H691" s="2"/>
      <c r="I691" s="2"/>
      <c r="J691" s="8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" x14ac:dyDescent="0.2">
      <c r="A692" s="2"/>
      <c r="B692" s="42"/>
      <c r="C692" s="42"/>
      <c r="D692" s="42"/>
      <c r="E692" s="42"/>
      <c r="F692" s="42"/>
      <c r="G692" s="42"/>
      <c r="H692" s="2"/>
      <c r="I692" s="2"/>
      <c r="J692" s="8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" x14ac:dyDescent="0.2">
      <c r="A693" s="2"/>
      <c r="B693" s="42"/>
      <c r="C693" s="42"/>
      <c r="D693" s="42"/>
      <c r="E693" s="42"/>
      <c r="F693" s="42"/>
      <c r="G693" s="42"/>
      <c r="H693" s="2"/>
      <c r="I693" s="2"/>
      <c r="J693" s="8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" x14ac:dyDescent="0.2">
      <c r="A694" s="2"/>
      <c r="B694" s="42"/>
      <c r="C694" s="42"/>
      <c r="D694" s="42"/>
      <c r="E694" s="42"/>
      <c r="F694" s="42"/>
      <c r="G694" s="42"/>
      <c r="H694" s="2"/>
      <c r="I694" s="2"/>
      <c r="J694" s="8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" x14ac:dyDescent="0.2">
      <c r="A695" s="2"/>
      <c r="B695" s="42"/>
      <c r="C695" s="42"/>
      <c r="D695" s="42"/>
      <c r="E695" s="42"/>
      <c r="F695" s="42"/>
      <c r="G695" s="42"/>
      <c r="H695" s="2"/>
      <c r="I695" s="2"/>
      <c r="J695" s="8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" x14ac:dyDescent="0.2">
      <c r="A696" s="2"/>
      <c r="B696" s="42"/>
      <c r="C696" s="42"/>
      <c r="D696" s="42"/>
      <c r="E696" s="42"/>
      <c r="F696" s="42"/>
      <c r="G696" s="42"/>
      <c r="H696" s="2"/>
      <c r="I696" s="2"/>
      <c r="J696" s="8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" x14ac:dyDescent="0.2">
      <c r="A697" s="2"/>
      <c r="B697" s="42"/>
      <c r="C697" s="42"/>
      <c r="D697" s="42"/>
      <c r="E697" s="42"/>
      <c r="F697" s="42"/>
      <c r="G697" s="42"/>
      <c r="H697" s="2"/>
      <c r="I697" s="2"/>
      <c r="J697" s="8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" x14ac:dyDescent="0.2">
      <c r="A698" s="2"/>
      <c r="B698" s="42"/>
      <c r="C698" s="42"/>
      <c r="D698" s="42"/>
      <c r="E698" s="42"/>
      <c r="F698" s="42"/>
      <c r="G698" s="42"/>
      <c r="H698" s="2"/>
      <c r="I698" s="2"/>
      <c r="J698" s="8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" x14ac:dyDescent="0.2">
      <c r="A699" s="2"/>
      <c r="B699" s="42"/>
      <c r="C699" s="42"/>
      <c r="D699" s="42"/>
      <c r="E699" s="42"/>
      <c r="F699" s="42"/>
      <c r="G699" s="42"/>
      <c r="H699" s="2"/>
      <c r="I699" s="2"/>
      <c r="J699" s="8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" x14ac:dyDescent="0.2">
      <c r="A700" s="2"/>
      <c r="B700" s="42"/>
      <c r="C700" s="42"/>
      <c r="D700" s="42"/>
      <c r="E700" s="42"/>
      <c r="F700" s="42"/>
      <c r="G700" s="42"/>
      <c r="H700" s="2"/>
      <c r="I700" s="2"/>
      <c r="J700" s="8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" x14ac:dyDescent="0.2">
      <c r="A701" s="2"/>
      <c r="B701" s="42"/>
      <c r="C701" s="42"/>
      <c r="D701" s="42"/>
      <c r="E701" s="42"/>
      <c r="F701" s="42"/>
      <c r="G701" s="42"/>
      <c r="H701" s="2"/>
      <c r="I701" s="2"/>
      <c r="J701" s="8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" x14ac:dyDescent="0.2">
      <c r="A702" s="2"/>
      <c r="B702" s="42"/>
      <c r="C702" s="42"/>
      <c r="D702" s="42"/>
      <c r="E702" s="42"/>
      <c r="F702" s="42"/>
      <c r="G702" s="42"/>
      <c r="H702" s="2"/>
      <c r="I702" s="2"/>
      <c r="J702" s="8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" x14ac:dyDescent="0.2">
      <c r="A703" s="2"/>
      <c r="B703" s="42"/>
      <c r="C703" s="42"/>
      <c r="D703" s="42"/>
      <c r="E703" s="42"/>
      <c r="F703" s="42"/>
      <c r="G703" s="42"/>
      <c r="H703" s="2"/>
      <c r="I703" s="2"/>
      <c r="J703" s="8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" x14ac:dyDescent="0.2">
      <c r="A704" s="2"/>
      <c r="B704" s="42"/>
      <c r="C704" s="42"/>
      <c r="D704" s="42"/>
      <c r="E704" s="42"/>
      <c r="F704" s="42"/>
      <c r="G704" s="42"/>
      <c r="H704" s="2"/>
      <c r="I704" s="2"/>
      <c r="J704" s="8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" x14ac:dyDescent="0.2">
      <c r="A705" s="2"/>
      <c r="B705" s="42"/>
      <c r="C705" s="42"/>
      <c r="D705" s="42"/>
      <c r="E705" s="42"/>
      <c r="F705" s="42"/>
      <c r="G705" s="42"/>
      <c r="H705" s="2"/>
      <c r="I705" s="2"/>
      <c r="J705" s="8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" x14ac:dyDescent="0.2">
      <c r="A706" s="2"/>
      <c r="B706" s="42"/>
      <c r="C706" s="42"/>
      <c r="D706" s="42"/>
      <c r="E706" s="42"/>
      <c r="F706" s="42"/>
      <c r="G706" s="42"/>
      <c r="H706" s="2"/>
      <c r="I706" s="2"/>
      <c r="J706" s="8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" x14ac:dyDescent="0.2">
      <c r="A707" s="2"/>
      <c r="B707" s="42"/>
      <c r="C707" s="42"/>
      <c r="D707" s="42"/>
      <c r="E707" s="42"/>
      <c r="F707" s="42"/>
      <c r="G707" s="42"/>
      <c r="H707" s="2"/>
      <c r="I707" s="2"/>
      <c r="J707" s="8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" x14ac:dyDescent="0.2">
      <c r="A708" s="2"/>
      <c r="B708" s="42"/>
      <c r="C708" s="42"/>
      <c r="D708" s="42"/>
      <c r="E708" s="42"/>
      <c r="F708" s="42"/>
      <c r="G708" s="42"/>
      <c r="H708" s="2"/>
      <c r="I708" s="2"/>
      <c r="J708" s="8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" x14ac:dyDescent="0.2">
      <c r="A709" s="2"/>
      <c r="B709" s="42"/>
      <c r="C709" s="42"/>
      <c r="D709" s="42"/>
      <c r="E709" s="42"/>
      <c r="F709" s="42"/>
      <c r="G709" s="42"/>
      <c r="H709" s="2"/>
      <c r="I709" s="2"/>
      <c r="J709" s="8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" x14ac:dyDescent="0.2">
      <c r="A710" s="2"/>
      <c r="B710" s="42"/>
      <c r="C710" s="42"/>
      <c r="D710" s="42"/>
      <c r="E710" s="42"/>
      <c r="F710" s="42"/>
      <c r="G710" s="42"/>
      <c r="H710" s="2"/>
      <c r="I710" s="2"/>
      <c r="J710" s="8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" x14ac:dyDescent="0.2">
      <c r="A711" s="2"/>
      <c r="B711" s="42"/>
      <c r="C711" s="42"/>
      <c r="D711" s="42"/>
      <c r="E711" s="42"/>
      <c r="F711" s="42"/>
      <c r="G711" s="42"/>
      <c r="H711" s="2"/>
      <c r="I711" s="2"/>
      <c r="J711" s="8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" x14ac:dyDescent="0.2">
      <c r="A712" s="2"/>
      <c r="B712" s="42"/>
      <c r="C712" s="42"/>
      <c r="D712" s="42"/>
      <c r="E712" s="42"/>
      <c r="F712" s="42"/>
      <c r="G712" s="42"/>
      <c r="H712" s="2"/>
      <c r="I712" s="2"/>
      <c r="J712" s="8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" x14ac:dyDescent="0.2">
      <c r="A713" s="2"/>
      <c r="B713" s="42"/>
      <c r="C713" s="42"/>
      <c r="D713" s="42"/>
      <c r="E713" s="42"/>
      <c r="F713" s="42"/>
      <c r="G713" s="42"/>
      <c r="H713" s="2"/>
      <c r="I713" s="2"/>
      <c r="J713" s="8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" x14ac:dyDescent="0.2">
      <c r="A714" s="2"/>
      <c r="B714" s="42"/>
      <c r="C714" s="42"/>
      <c r="D714" s="42"/>
      <c r="E714" s="42"/>
      <c r="F714" s="42"/>
      <c r="G714" s="42"/>
      <c r="H714" s="2"/>
      <c r="I714" s="2"/>
      <c r="J714" s="8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" x14ac:dyDescent="0.2">
      <c r="A715" s="2"/>
      <c r="B715" s="42"/>
      <c r="C715" s="42"/>
      <c r="D715" s="42"/>
      <c r="E715" s="42"/>
      <c r="F715" s="42"/>
      <c r="G715" s="42"/>
      <c r="H715" s="2"/>
      <c r="I715" s="2"/>
      <c r="J715" s="8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" x14ac:dyDescent="0.2">
      <c r="A716" s="2"/>
      <c r="B716" s="42"/>
      <c r="C716" s="42"/>
      <c r="D716" s="42"/>
      <c r="E716" s="42"/>
      <c r="F716" s="42"/>
      <c r="G716" s="42"/>
      <c r="H716" s="2"/>
      <c r="I716" s="2"/>
      <c r="J716" s="8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" x14ac:dyDescent="0.2">
      <c r="A717" s="2"/>
      <c r="B717" s="42"/>
      <c r="C717" s="42"/>
      <c r="D717" s="42"/>
      <c r="E717" s="42"/>
      <c r="F717" s="42"/>
      <c r="G717" s="42"/>
      <c r="H717" s="2"/>
      <c r="I717" s="2"/>
      <c r="J717" s="8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" x14ac:dyDescent="0.2">
      <c r="A718" s="2"/>
      <c r="B718" s="42"/>
      <c r="C718" s="42"/>
      <c r="D718" s="42"/>
      <c r="E718" s="42"/>
      <c r="F718" s="42"/>
      <c r="G718" s="42"/>
      <c r="H718" s="2"/>
      <c r="I718" s="2"/>
      <c r="J718" s="8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" x14ac:dyDescent="0.2">
      <c r="A719" s="2"/>
      <c r="B719" s="42"/>
      <c r="C719" s="42"/>
      <c r="D719" s="42"/>
      <c r="E719" s="42"/>
      <c r="F719" s="42"/>
      <c r="G719" s="42"/>
      <c r="H719" s="2"/>
      <c r="I719" s="2"/>
      <c r="J719" s="8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" x14ac:dyDescent="0.2">
      <c r="A720" s="2"/>
      <c r="B720" s="42"/>
      <c r="C720" s="42"/>
      <c r="D720" s="42"/>
      <c r="E720" s="42"/>
      <c r="F720" s="42"/>
      <c r="G720" s="42"/>
      <c r="H720" s="2"/>
      <c r="I720" s="2"/>
      <c r="J720" s="8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" x14ac:dyDescent="0.2">
      <c r="A721" s="2"/>
      <c r="B721" s="42"/>
      <c r="C721" s="42"/>
      <c r="D721" s="42"/>
      <c r="E721" s="42"/>
      <c r="F721" s="42"/>
      <c r="G721" s="42"/>
      <c r="H721" s="2"/>
      <c r="I721" s="2"/>
      <c r="J721" s="8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" x14ac:dyDescent="0.2">
      <c r="A722" s="2"/>
      <c r="B722" s="42"/>
      <c r="C722" s="42"/>
      <c r="D722" s="42"/>
      <c r="E722" s="42"/>
      <c r="F722" s="42"/>
      <c r="G722" s="42"/>
      <c r="H722" s="2"/>
      <c r="I722" s="2"/>
      <c r="J722" s="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" x14ac:dyDescent="0.2">
      <c r="A723" s="2"/>
      <c r="B723" s="42"/>
      <c r="C723" s="42"/>
      <c r="D723" s="42"/>
      <c r="E723" s="42"/>
      <c r="F723" s="42"/>
      <c r="G723" s="42"/>
      <c r="H723" s="2"/>
      <c r="I723" s="2"/>
      <c r="J723" s="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" x14ac:dyDescent="0.2">
      <c r="A724" s="2"/>
      <c r="B724" s="42"/>
      <c r="C724" s="42"/>
      <c r="D724" s="42"/>
      <c r="E724" s="42"/>
      <c r="F724" s="42"/>
      <c r="G724" s="42"/>
      <c r="H724" s="2"/>
      <c r="I724" s="2"/>
      <c r="J724" s="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" x14ac:dyDescent="0.2">
      <c r="A725" s="2"/>
      <c r="B725" s="42"/>
      <c r="C725" s="42"/>
      <c r="D725" s="42"/>
      <c r="E725" s="42"/>
      <c r="F725" s="42"/>
      <c r="G725" s="42"/>
      <c r="H725" s="2"/>
      <c r="I725" s="2"/>
      <c r="J725" s="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" x14ac:dyDescent="0.2">
      <c r="A726" s="2"/>
      <c r="B726" s="42"/>
      <c r="C726" s="42"/>
      <c r="D726" s="42"/>
      <c r="E726" s="42"/>
      <c r="F726" s="42"/>
      <c r="G726" s="42"/>
      <c r="H726" s="2"/>
      <c r="I726" s="2"/>
      <c r="J726" s="8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" x14ac:dyDescent="0.2">
      <c r="A727" s="2"/>
      <c r="B727" s="42"/>
      <c r="C727" s="42"/>
      <c r="D727" s="42"/>
      <c r="E727" s="42"/>
      <c r="F727" s="42"/>
      <c r="G727" s="42"/>
      <c r="H727" s="2"/>
      <c r="I727" s="2"/>
      <c r="J727" s="8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" x14ac:dyDescent="0.2">
      <c r="A728" s="2"/>
      <c r="B728" s="42"/>
      <c r="C728" s="42"/>
      <c r="D728" s="42"/>
      <c r="E728" s="42"/>
      <c r="F728" s="42"/>
      <c r="G728" s="42"/>
      <c r="H728" s="2"/>
      <c r="I728" s="2"/>
      <c r="J728" s="8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" x14ac:dyDescent="0.2">
      <c r="A729" s="2"/>
      <c r="B729" s="42"/>
      <c r="C729" s="42"/>
      <c r="D729" s="42"/>
      <c r="E729" s="42"/>
      <c r="F729" s="42"/>
      <c r="G729" s="42"/>
      <c r="H729" s="2"/>
      <c r="I729" s="2"/>
      <c r="J729" s="8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" x14ac:dyDescent="0.2">
      <c r="A730" s="2"/>
      <c r="B730" s="42"/>
      <c r="C730" s="42"/>
      <c r="D730" s="42"/>
      <c r="E730" s="42"/>
      <c r="F730" s="42"/>
      <c r="G730" s="42"/>
      <c r="H730" s="2"/>
      <c r="I730" s="2"/>
      <c r="J730" s="8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" x14ac:dyDescent="0.2">
      <c r="A731" s="2"/>
      <c r="B731" s="42"/>
      <c r="C731" s="42"/>
      <c r="D731" s="42"/>
      <c r="E731" s="42"/>
      <c r="F731" s="42"/>
      <c r="G731" s="42"/>
      <c r="H731" s="2"/>
      <c r="I731" s="2"/>
      <c r="J731" s="8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" x14ac:dyDescent="0.2">
      <c r="A732" s="2"/>
      <c r="B732" s="42"/>
      <c r="C732" s="42"/>
      <c r="D732" s="42"/>
      <c r="E732" s="42"/>
      <c r="F732" s="42"/>
      <c r="G732" s="42"/>
      <c r="H732" s="2"/>
      <c r="I732" s="2"/>
      <c r="J732" s="8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" x14ac:dyDescent="0.2">
      <c r="A733" s="2"/>
      <c r="B733" s="42"/>
      <c r="C733" s="42"/>
      <c r="D733" s="42"/>
      <c r="E733" s="42"/>
      <c r="F733" s="42"/>
      <c r="G733" s="42"/>
      <c r="H733" s="2"/>
      <c r="I733" s="2"/>
      <c r="J733" s="8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" x14ac:dyDescent="0.2">
      <c r="A734" s="2"/>
      <c r="B734" s="42"/>
      <c r="C734" s="42"/>
      <c r="D734" s="42"/>
      <c r="E734" s="42"/>
      <c r="F734" s="42"/>
      <c r="G734" s="42"/>
      <c r="H734" s="2"/>
      <c r="I734" s="2"/>
      <c r="J734" s="8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" x14ac:dyDescent="0.2">
      <c r="A735" s="2"/>
      <c r="B735" s="42"/>
      <c r="C735" s="42"/>
      <c r="D735" s="42"/>
      <c r="E735" s="42"/>
      <c r="F735" s="42"/>
      <c r="G735" s="42"/>
      <c r="H735" s="2"/>
      <c r="I735" s="2"/>
      <c r="J735" s="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" x14ac:dyDescent="0.2">
      <c r="A736" s="2"/>
      <c r="B736" s="42"/>
      <c r="C736" s="42"/>
      <c r="D736" s="42"/>
      <c r="E736" s="42"/>
      <c r="F736" s="42"/>
      <c r="G736" s="42"/>
      <c r="H736" s="2"/>
      <c r="I736" s="2"/>
      <c r="J736" s="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" x14ac:dyDescent="0.2">
      <c r="A737" s="2"/>
      <c r="B737" s="42"/>
      <c r="C737" s="42"/>
      <c r="D737" s="42"/>
      <c r="E737" s="42"/>
      <c r="F737" s="42"/>
      <c r="G737" s="42"/>
      <c r="H737" s="2"/>
      <c r="I737" s="2"/>
      <c r="J737" s="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" x14ac:dyDescent="0.2">
      <c r="A738" s="2"/>
      <c r="B738" s="42"/>
      <c r="C738" s="42"/>
      <c r="D738" s="42"/>
      <c r="E738" s="42"/>
      <c r="F738" s="42"/>
      <c r="G738" s="42"/>
      <c r="H738" s="2"/>
      <c r="I738" s="2"/>
      <c r="J738" s="8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" x14ac:dyDescent="0.2">
      <c r="A739" s="2"/>
      <c r="B739" s="42"/>
      <c r="C739" s="42"/>
      <c r="D739" s="42"/>
      <c r="E739" s="42"/>
      <c r="F739" s="42"/>
      <c r="G739" s="42"/>
      <c r="H739" s="2"/>
      <c r="I739" s="2"/>
      <c r="J739" s="8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" x14ac:dyDescent="0.2">
      <c r="A740" s="2"/>
      <c r="B740" s="42"/>
      <c r="C740" s="42"/>
      <c r="D740" s="42"/>
      <c r="E740" s="42"/>
      <c r="F740" s="42"/>
      <c r="G740" s="42"/>
      <c r="H740" s="2"/>
      <c r="I740" s="2"/>
      <c r="J740" s="8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" x14ac:dyDescent="0.2">
      <c r="A741" s="2"/>
      <c r="B741" s="42"/>
      <c r="C741" s="42"/>
      <c r="D741" s="42"/>
      <c r="E741" s="42"/>
      <c r="F741" s="42"/>
      <c r="G741" s="42"/>
      <c r="H741" s="2"/>
      <c r="I741" s="2"/>
      <c r="J741" s="8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" x14ac:dyDescent="0.2">
      <c r="A742" s="2"/>
      <c r="B742" s="42"/>
      <c r="C742" s="42"/>
      <c r="D742" s="42"/>
      <c r="E742" s="42"/>
      <c r="F742" s="42"/>
      <c r="G742" s="42"/>
      <c r="H742" s="2"/>
      <c r="I742" s="2"/>
      <c r="J742" s="8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" x14ac:dyDescent="0.2">
      <c r="A743" s="2"/>
      <c r="B743" s="42"/>
      <c r="C743" s="42"/>
      <c r="D743" s="42"/>
      <c r="E743" s="42"/>
      <c r="F743" s="42"/>
      <c r="G743" s="42"/>
      <c r="H743" s="2"/>
      <c r="I743" s="2"/>
      <c r="J743" s="8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" x14ac:dyDescent="0.2">
      <c r="A744" s="2"/>
      <c r="B744" s="42"/>
      <c r="C744" s="42"/>
      <c r="D744" s="42"/>
      <c r="E744" s="42"/>
      <c r="F744" s="42"/>
      <c r="G744" s="42"/>
      <c r="H744" s="2"/>
      <c r="I744" s="2"/>
      <c r="J744" s="8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" x14ac:dyDescent="0.2">
      <c r="A745" s="2"/>
      <c r="B745" s="42"/>
      <c r="C745" s="42"/>
      <c r="D745" s="42"/>
      <c r="E745" s="42"/>
      <c r="F745" s="42"/>
      <c r="G745" s="42"/>
      <c r="H745" s="2"/>
      <c r="I745" s="2"/>
      <c r="J745" s="8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" x14ac:dyDescent="0.2">
      <c r="A746" s="2"/>
      <c r="B746" s="42"/>
      <c r="C746" s="42"/>
      <c r="D746" s="42"/>
      <c r="E746" s="42"/>
      <c r="F746" s="42"/>
      <c r="G746" s="42"/>
      <c r="H746" s="2"/>
      <c r="I746" s="2"/>
      <c r="J746" s="8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" x14ac:dyDescent="0.2">
      <c r="A747" s="2"/>
      <c r="B747" s="42"/>
      <c r="C747" s="42"/>
      <c r="D747" s="42"/>
      <c r="E747" s="42"/>
      <c r="F747" s="42"/>
      <c r="G747" s="42"/>
      <c r="H747" s="2"/>
      <c r="I747" s="2"/>
      <c r="J747" s="8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" x14ac:dyDescent="0.2">
      <c r="A748" s="2"/>
      <c r="B748" s="42"/>
      <c r="C748" s="42"/>
      <c r="D748" s="42"/>
      <c r="E748" s="42"/>
      <c r="F748" s="42"/>
      <c r="G748" s="42"/>
      <c r="H748" s="2"/>
      <c r="I748" s="2"/>
      <c r="J748" s="8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" x14ac:dyDescent="0.2">
      <c r="A749" s="2"/>
      <c r="B749" s="42"/>
      <c r="C749" s="42"/>
      <c r="D749" s="42"/>
      <c r="E749" s="42"/>
      <c r="F749" s="42"/>
      <c r="G749" s="42"/>
      <c r="H749" s="2"/>
      <c r="I749" s="2"/>
      <c r="J749" s="8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" x14ac:dyDescent="0.2">
      <c r="A750" s="2"/>
      <c r="B750" s="42"/>
      <c r="C750" s="42"/>
      <c r="D750" s="42"/>
      <c r="E750" s="42"/>
      <c r="F750" s="42"/>
      <c r="G750" s="42"/>
      <c r="H750" s="2"/>
      <c r="I750" s="2"/>
      <c r="J750" s="8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" x14ac:dyDescent="0.2">
      <c r="A751" s="2"/>
      <c r="B751" s="42"/>
      <c r="C751" s="42"/>
      <c r="D751" s="42"/>
      <c r="E751" s="42"/>
      <c r="F751" s="42"/>
      <c r="G751" s="42"/>
      <c r="H751" s="2"/>
      <c r="I751" s="2"/>
      <c r="J751" s="8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" x14ac:dyDescent="0.2">
      <c r="A752" s="2"/>
      <c r="B752" s="42"/>
      <c r="C752" s="42"/>
      <c r="D752" s="42"/>
      <c r="E752" s="42"/>
      <c r="F752" s="42"/>
      <c r="G752" s="42"/>
      <c r="H752" s="2"/>
      <c r="I752" s="2"/>
      <c r="J752" s="8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" x14ac:dyDescent="0.2">
      <c r="A753" s="2"/>
      <c r="B753" s="42"/>
      <c r="C753" s="42"/>
      <c r="D753" s="42"/>
      <c r="E753" s="42"/>
      <c r="F753" s="42"/>
      <c r="G753" s="42"/>
      <c r="H753" s="2"/>
      <c r="I753" s="2"/>
      <c r="J753" s="8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" x14ac:dyDescent="0.2">
      <c r="A754" s="2"/>
      <c r="B754" s="42"/>
      <c r="C754" s="42"/>
      <c r="D754" s="42"/>
      <c r="E754" s="42"/>
      <c r="F754" s="42"/>
      <c r="G754" s="42"/>
      <c r="H754" s="2"/>
      <c r="I754" s="2"/>
      <c r="J754" s="8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" x14ac:dyDescent="0.2">
      <c r="A755" s="2"/>
      <c r="B755" s="42"/>
      <c r="C755" s="42"/>
      <c r="D755" s="42"/>
      <c r="E755" s="42"/>
      <c r="F755" s="42"/>
      <c r="G755" s="42"/>
      <c r="H755" s="2"/>
      <c r="I755" s="2"/>
      <c r="J755" s="8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" x14ac:dyDescent="0.2">
      <c r="A756" s="2"/>
      <c r="B756" s="42"/>
      <c r="C756" s="42"/>
      <c r="D756" s="42"/>
      <c r="E756" s="42"/>
      <c r="F756" s="42"/>
      <c r="G756" s="42"/>
      <c r="H756" s="2"/>
      <c r="I756" s="2"/>
      <c r="J756" s="8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" x14ac:dyDescent="0.2">
      <c r="A757" s="2"/>
      <c r="B757" s="42"/>
      <c r="C757" s="42"/>
      <c r="D757" s="42"/>
      <c r="E757" s="42"/>
      <c r="F757" s="42"/>
      <c r="G757" s="42"/>
      <c r="H757" s="2"/>
      <c r="I757" s="2"/>
      <c r="J757" s="8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" x14ac:dyDescent="0.2">
      <c r="A758" s="2"/>
      <c r="B758" s="42"/>
      <c r="C758" s="42"/>
      <c r="D758" s="42"/>
      <c r="E758" s="42"/>
      <c r="F758" s="42"/>
      <c r="G758" s="42"/>
      <c r="H758" s="2"/>
      <c r="I758" s="2"/>
      <c r="J758" s="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" x14ac:dyDescent="0.2">
      <c r="A759" s="2"/>
      <c r="B759" s="42"/>
      <c r="C759" s="42"/>
      <c r="D759" s="42"/>
      <c r="E759" s="42"/>
      <c r="F759" s="42"/>
      <c r="G759" s="42"/>
      <c r="H759" s="2"/>
      <c r="I759" s="2"/>
      <c r="J759" s="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" x14ac:dyDescent="0.2">
      <c r="A760" s="2"/>
      <c r="B760" s="42"/>
      <c r="C760" s="42"/>
      <c r="D760" s="42"/>
      <c r="E760" s="42"/>
      <c r="F760" s="42"/>
      <c r="G760" s="42"/>
      <c r="H760" s="2"/>
      <c r="I760" s="2"/>
      <c r="J760" s="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" x14ac:dyDescent="0.2">
      <c r="A761" s="2"/>
      <c r="B761" s="42"/>
      <c r="C761" s="42"/>
      <c r="D761" s="42"/>
      <c r="E761" s="42"/>
      <c r="F761" s="42"/>
      <c r="G761" s="42"/>
      <c r="H761" s="2"/>
      <c r="I761" s="2"/>
      <c r="J761" s="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" x14ac:dyDescent="0.2">
      <c r="A762" s="2"/>
      <c r="B762" s="42"/>
      <c r="C762" s="42"/>
      <c r="D762" s="42"/>
      <c r="E762" s="42"/>
      <c r="F762" s="42"/>
      <c r="G762" s="42"/>
      <c r="H762" s="2"/>
      <c r="I762" s="2"/>
      <c r="J762" s="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" x14ac:dyDescent="0.2">
      <c r="A763" s="2"/>
      <c r="B763" s="42"/>
      <c r="C763" s="42"/>
      <c r="D763" s="42"/>
      <c r="E763" s="42"/>
      <c r="F763" s="42"/>
      <c r="G763" s="42"/>
      <c r="H763" s="2"/>
      <c r="I763" s="2"/>
      <c r="J763" s="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" x14ac:dyDescent="0.2">
      <c r="A764" s="2"/>
      <c r="B764" s="42"/>
      <c r="C764" s="42"/>
      <c r="D764" s="42"/>
      <c r="E764" s="42"/>
      <c r="F764" s="42"/>
      <c r="G764" s="42"/>
      <c r="H764" s="2"/>
      <c r="I764" s="2"/>
      <c r="J764" s="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" x14ac:dyDescent="0.2">
      <c r="A765" s="2"/>
      <c r="B765" s="42"/>
      <c r="C765" s="42"/>
      <c r="D765" s="42"/>
      <c r="E765" s="42"/>
      <c r="F765" s="42"/>
      <c r="G765" s="42"/>
      <c r="H765" s="2"/>
      <c r="I765" s="2"/>
      <c r="J765" s="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" x14ac:dyDescent="0.2">
      <c r="A766" s="2"/>
      <c r="B766" s="42"/>
      <c r="C766" s="42"/>
      <c r="D766" s="42"/>
      <c r="E766" s="42"/>
      <c r="F766" s="42"/>
      <c r="G766" s="42"/>
      <c r="H766" s="2"/>
      <c r="I766" s="2"/>
      <c r="J766" s="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" x14ac:dyDescent="0.2">
      <c r="A767" s="2"/>
      <c r="B767" s="42"/>
      <c r="C767" s="42"/>
      <c r="D767" s="42"/>
      <c r="E767" s="42"/>
      <c r="F767" s="42"/>
      <c r="G767" s="42"/>
      <c r="H767" s="2"/>
      <c r="I767" s="2"/>
      <c r="J767" s="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" x14ac:dyDescent="0.2">
      <c r="A768" s="2"/>
      <c r="B768" s="42"/>
      <c r="C768" s="42"/>
      <c r="D768" s="42"/>
      <c r="E768" s="42"/>
      <c r="F768" s="42"/>
      <c r="G768" s="42"/>
      <c r="H768" s="2"/>
      <c r="I768" s="2"/>
      <c r="J768" s="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" x14ac:dyDescent="0.2">
      <c r="A769" s="2"/>
      <c r="B769" s="42"/>
      <c r="C769" s="42"/>
      <c r="D769" s="42"/>
      <c r="E769" s="42"/>
      <c r="F769" s="42"/>
      <c r="G769" s="42"/>
      <c r="H769" s="2"/>
      <c r="I769" s="2"/>
      <c r="J769" s="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" x14ac:dyDescent="0.2">
      <c r="A770" s="2"/>
      <c r="B770" s="42"/>
      <c r="C770" s="42"/>
      <c r="D770" s="42"/>
      <c r="E770" s="42"/>
      <c r="F770" s="42"/>
      <c r="G770" s="42"/>
      <c r="H770" s="2"/>
      <c r="I770" s="2"/>
      <c r="J770" s="8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" x14ac:dyDescent="0.2">
      <c r="A771" s="2"/>
      <c r="B771" s="42"/>
      <c r="C771" s="42"/>
      <c r="D771" s="42"/>
      <c r="E771" s="42"/>
      <c r="F771" s="42"/>
      <c r="G771" s="42"/>
      <c r="H771" s="2"/>
      <c r="I771" s="2"/>
      <c r="J771" s="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" x14ac:dyDescent="0.2">
      <c r="A772" s="2"/>
      <c r="B772" s="42"/>
      <c r="C772" s="42"/>
      <c r="D772" s="42"/>
      <c r="E772" s="42"/>
      <c r="F772" s="42"/>
      <c r="G772" s="42"/>
      <c r="H772" s="2"/>
      <c r="I772" s="2"/>
      <c r="J772" s="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" x14ac:dyDescent="0.2">
      <c r="A773" s="2"/>
      <c r="B773" s="42"/>
      <c r="C773" s="42"/>
      <c r="D773" s="42"/>
      <c r="E773" s="42"/>
      <c r="F773" s="42"/>
      <c r="G773" s="42"/>
      <c r="H773" s="2"/>
      <c r="I773" s="2"/>
      <c r="J773" s="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" x14ac:dyDescent="0.2">
      <c r="A774" s="2"/>
      <c r="B774" s="42"/>
      <c r="C774" s="42"/>
      <c r="D774" s="42"/>
      <c r="E774" s="42"/>
      <c r="F774" s="42"/>
      <c r="G774" s="42"/>
      <c r="H774" s="2"/>
      <c r="I774" s="2"/>
      <c r="J774" s="8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" x14ac:dyDescent="0.2">
      <c r="A775" s="2"/>
      <c r="B775" s="42"/>
      <c r="C775" s="42"/>
      <c r="D775" s="42"/>
      <c r="E775" s="42"/>
      <c r="F775" s="42"/>
      <c r="G775" s="42"/>
      <c r="H775" s="2"/>
      <c r="I775" s="2"/>
      <c r="J775" s="8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" x14ac:dyDescent="0.2">
      <c r="A776" s="2"/>
      <c r="B776" s="42"/>
      <c r="C776" s="42"/>
      <c r="D776" s="42"/>
      <c r="E776" s="42"/>
      <c r="F776" s="42"/>
      <c r="G776" s="42"/>
      <c r="H776" s="2"/>
      <c r="I776" s="2"/>
      <c r="J776" s="8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" x14ac:dyDescent="0.2">
      <c r="A777" s="2"/>
      <c r="B777" s="42"/>
      <c r="C777" s="42"/>
      <c r="D777" s="42"/>
      <c r="E777" s="42"/>
      <c r="F777" s="42"/>
      <c r="G777" s="42"/>
      <c r="H777" s="2"/>
      <c r="I777" s="2"/>
      <c r="J777" s="8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" x14ac:dyDescent="0.2">
      <c r="A778" s="2"/>
      <c r="B778" s="42"/>
      <c r="C778" s="42"/>
      <c r="D778" s="42"/>
      <c r="E778" s="42"/>
      <c r="F778" s="42"/>
      <c r="G778" s="42"/>
      <c r="H778" s="2"/>
      <c r="I778" s="2"/>
      <c r="J778" s="8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" x14ac:dyDescent="0.2">
      <c r="A779" s="2"/>
      <c r="B779" s="42"/>
      <c r="C779" s="42"/>
      <c r="D779" s="42"/>
      <c r="E779" s="42"/>
      <c r="F779" s="42"/>
      <c r="G779" s="42"/>
      <c r="H779" s="2"/>
      <c r="I779" s="2"/>
      <c r="J779" s="8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" x14ac:dyDescent="0.2">
      <c r="A780" s="2"/>
      <c r="B780" s="42"/>
      <c r="C780" s="42"/>
      <c r="D780" s="42"/>
      <c r="E780" s="42"/>
      <c r="F780" s="42"/>
      <c r="G780" s="42"/>
      <c r="H780" s="2"/>
      <c r="I780" s="2"/>
      <c r="J780" s="8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" x14ac:dyDescent="0.2">
      <c r="A781" s="2"/>
      <c r="B781" s="42"/>
      <c r="C781" s="42"/>
      <c r="D781" s="42"/>
      <c r="E781" s="42"/>
      <c r="F781" s="42"/>
      <c r="G781" s="42"/>
      <c r="H781" s="2"/>
      <c r="I781" s="2"/>
      <c r="J781" s="8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" x14ac:dyDescent="0.2">
      <c r="A782" s="2"/>
      <c r="B782" s="42"/>
      <c r="C782" s="42"/>
      <c r="D782" s="42"/>
      <c r="E782" s="42"/>
      <c r="F782" s="42"/>
      <c r="G782" s="42"/>
      <c r="H782" s="2"/>
      <c r="I782" s="2"/>
      <c r="J782" s="8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" x14ac:dyDescent="0.2">
      <c r="A783" s="2"/>
      <c r="B783" s="42"/>
      <c r="C783" s="42"/>
      <c r="D783" s="42"/>
      <c r="E783" s="42"/>
      <c r="F783" s="42"/>
      <c r="G783" s="42"/>
      <c r="H783" s="2"/>
      <c r="I783" s="2"/>
      <c r="J783" s="8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" x14ac:dyDescent="0.2">
      <c r="A784" s="2"/>
      <c r="B784" s="42"/>
      <c r="C784" s="42"/>
      <c r="D784" s="42"/>
      <c r="E784" s="42"/>
      <c r="F784" s="42"/>
      <c r="G784" s="42"/>
      <c r="H784" s="2"/>
      <c r="I784" s="2"/>
      <c r="J784" s="8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" x14ac:dyDescent="0.2">
      <c r="A785" s="2"/>
      <c r="B785" s="42"/>
      <c r="C785" s="42"/>
      <c r="D785" s="42"/>
      <c r="E785" s="42"/>
      <c r="F785" s="42"/>
      <c r="G785" s="42"/>
      <c r="H785" s="2"/>
      <c r="I785" s="2"/>
      <c r="J785" s="8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" x14ac:dyDescent="0.2">
      <c r="A786" s="2"/>
      <c r="B786" s="42"/>
      <c r="C786" s="42"/>
      <c r="D786" s="42"/>
      <c r="E786" s="42"/>
      <c r="F786" s="42"/>
      <c r="G786" s="42"/>
      <c r="H786" s="2"/>
      <c r="I786" s="2"/>
      <c r="J786" s="8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" x14ac:dyDescent="0.2">
      <c r="A787" s="2"/>
      <c r="B787" s="42"/>
      <c r="C787" s="42"/>
      <c r="D787" s="42"/>
      <c r="E787" s="42"/>
      <c r="F787" s="42"/>
      <c r="G787" s="42"/>
      <c r="H787" s="2"/>
      <c r="I787" s="2"/>
      <c r="J787" s="8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" x14ac:dyDescent="0.2">
      <c r="A788" s="2"/>
      <c r="B788" s="42"/>
      <c r="C788" s="42"/>
      <c r="D788" s="42"/>
      <c r="E788" s="42"/>
      <c r="F788" s="42"/>
      <c r="G788" s="42"/>
      <c r="H788" s="2"/>
      <c r="I788" s="2"/>
      <c r="J788" s="8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" x14ac:dyDescent="0.2">
      <c r="A789" s="2"/>
      <c r="B789" s="42"/>
      <c r="C789" s="42"/>
      <c r="D789" s="42"/>
      <c r="E789" s="42"/>
      <c r="F789" s="42"/>
      <c r="G789" s="42"/>
      <c r="H789" s="2"/>
      <c r="I789" s="2"/>
      <c r="J789" s="8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" x14ac:dyDescent="0.2">
      <c r="A790" s="2"/>
      <c r="B790" s="42"/>
      <c r="C790" s="42"/>
      <c r="D790" s="42"/>
      <c r="E790" s="42"/>
      <c r="F790" s="42"/>
      <c r="G790" s="42"/>
      <c r="H790" s="2"/>
      <c r="I790" s="2"/>
      <c r="J790" s="8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" x14ac:dyDescent="0.2">
      <c r="A791" s="2"/>
      <c r="B791" s="42"/>
      <c r="C791" s="42"/>
      <c r="D791" s="42"/>
      <c r="E791" s="42"/>
      <c r="F791" s="42"/>
      <c r="G791" s="42"/>
      <c r="H791" s="2"/>
      <c r="I791" s="2"/>
      <c r="J791" s="8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" x14ac:dyDescent="0.2">
      <c r="A792" s="2"/>
      <c r="B792" s="42"/>
      <c r="C792" s="42"/>
      <c r="D792" s="42"/>
      <c r="E792" s="42"/>
      <c r="F792" s="42"/>
      <c r="G792" s="42"/>
      <c r="H792" s="2"/>
      <c r="I792" s="2"/>
      <c r="J792" s="8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" x14ac:dyDescent="0.2">
      <c r="A793" s="2"/>
      <c r="B793" s="42"/>
      <c r="C793" s="42"/>
      <c r="D793" s="42"/>
      <c r="E793" s="42"/>
      <c r="F793" s="42"/>
      <c r="G793" s="42"/>
      <c r="H793" s="2"/>
      <c r="I793" s="2"/>
      <c r="J793" s="8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" x14ac:dyDescent="0.2">
      <c r="A794" s="2"/>
      <c r="B794" s="42"/>
      <c r="C794" s="42"/>
      <c r="D794" s="42"/>
      <c r="E794" s="42"/>
      <c r="F794" s="42"/>
      <c r="G794" s="42"/>
      <c r="H794" s="2"/>
      <c r="I794" s="2"/>
      <c r="J794" s="8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" x14ac:dyDescent="0.2">
      <c r="A795" s="2"/>
      <c r="B795" s="42"/>
      <c r="C795" s="42"/>
      <c r="D795" s="42"/>
      <c r="E795" s="42"/>
      <c r="F795" s="42"/>
      <c r="G795" s="42"/>
      <c r="H795" s="2"/>
      <c r="I795" s="2"/>
      <c r="J795" s="8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" x14ac:dyDescent="0.2">
      <c r="A796" s="2"/>
      <c r="B796" s="42"/>
      <c r="C796" s="42"/>
      <c r="D796" s="42"/>
      <c r="E796" s="42"/>
      <c r="F796" s="42"/>
      <c r="G796" s="42"/>
      <c r="H796" s="2"/>
      <c r="I796" s="2"/>
      <c r="J796" s="8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" x14ac:dyDescent="0.2">
      <c r="A797" s="2"/>
      <c r="B797" s="42"/>
      <c r="C797" s="42"/>
      <c r="D797" s="42"/>
      <c r="E797" s="42"/>
      <c r="F797" s="42"/>
      <c r="G797" s="42"/>
      <c r="H797" s="2"/>
      <c r="I797" s="2"/>
      <c r="J797" s="8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" x14ac:dyDescent="0.2">
      <c r="A798" s="2"/>
      <c r="B798" s="42"/>
      <c r="C798" s="42"/>
      <c r="D798" s="42"/>
      <c r="E798" s="42"/>
      <c r="F798" s="42"/>
      <c r="G798" s="42"/>
      <c r="H798" s="2"/>
      <c r="I798" s="2"/>
      <c r="J798" s="8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" x14ac:dyDescent="0.2">
      <c r="A799" s="2"/>
      <c r="B799" s="42"/>
      <c r="C799" s="42"/>
      <c r="D799" s="42"/>
      <c r="E799" s="42"/>
      <c r="F799" s="42"/>
      <c r="G799" s="42"/>
      <c r="H799" s="2"/>
      <c r="I799" s="2"/>
      <c r="J799" s="8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" x14ac:dyDescent="0.2">
      <c r="A800" s="2"/>
      <c r="B800" s="42"/>
      <c r="C800" s="42"/>
      <c r="D800" s="42"/>
      <c r="E800" s="42"/>
      <c r="F800" s="42"/>
      <c r="G800" s="42"/>
      <c r="H800" s="2"/>
      <c r="I800" s="2"/>
      <c r="J800" s="8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" x14ac:dyDescent="0.2">
      <c r="A801" s="2"/>
      <c r="B801" s="42"/>
      <c r="C801" s="42"/>
      <c r="D801" s="42"/>
      <c r="E801" s="42"/>
      <c r="F801" s="42"/>
      <c r="G801" s="42"/>
      <c r="H801" s="2"/>
      <c r="I801" s="2"/>
      <c r="J801" s="8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" x14ac:dyDescent="0.2">
      <c r="A802" s="2"/>
      <c r="B802" s="42"/>
      <c r="C802" s="42"/>
      <c r="D802" s="42"/>
      <c r="E802" s="42"/>
      <c r="F802" s="42"/>
      <c r="G802" s="42"/>
      <c r="H802" s="2"/>
      <c r="I802" s="2"/>
      <c r="J802" s="8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" x14ac:dyDescent="0.2">
      <c r="A803" s="2"/>
      <c r="B803" s="42"/>
      <c r="C803" s="42"/>
      <c r="D803" s="42"/>
      <c r="E803" s="42"/>
      <c r="F803" s="42"/>
      <c r="G803" s="42"/>
      <c r="H803" s="2"/>
      <c r="I803" s="2"/>
      <c r="J803" s="8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" x14ac:dyDescent="0.2">
      <c r="A804" s="2"/>
      <c r="B804" s="42"/>
      <c r="C804" s="42"/>
      <c r="D804" s="42"/>
      <c r="E804" s="42"/>
      <c r="F804" s="42"/>
      <c r="G804" s="42"/>
      <c r="H804" s="2"/>
      <c r="I804" s="2"/>
      <c r="J804" s="8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" x14ac:dyDescent="0.2">
      <c r="A805" s="2"/>
      <c r="B805" s="42"/>
      <c r="C805" s="42"/>
      <c r="D805" s="42"/>
      <c r="E805" s="42"/>
      <c r="F805" s="42"/>
      <c r="G805" s="42"/>
      <c r="H805" s="2"/>
      <c r="I805" s="2"/>
      <c r="J805" s="8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" x14ac:dyDescent="0.2">
      <c r="A806" s="2"/>
      <c r="B806" s="42"/>
      <c r="C806" s="42"/>
      <c r="D806" s="42"/>
      <c r="E806" s="42"/>
      <c r="F806" s="42"/>
      <c r="G806" s="42"/>
      <c r="H806" s="2"/>
      <c r="I806" s="2"/>
      <c r="J806" s="8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" x14ac:dyDescent="0.2">
      <c r="A807" s="2"/>
      <c r="B807" s="42"/>
      <c r="C807" s="42"/>
      <c r="D807" s="42"/>
      <c r="E807" s="42"/>
      <c r="F807" s="42"/>
      <c r="G807" s="42"/>
      <c r="H807" s="2"/>
      <c r="I807" s="2"/>
      <c r="J807" s="8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" x14ac:dyDescent="0.2">
      <c r="A808" s="2"/>
      <c r="B808" s="42"/>
      <c r="C808" s="42"/>
      <c r="D808" s="42"/>
      <c r="E808" s="42"/>
      <c r="F808" s="42"/>
      <c r="G808" s="42"/>
      <c r="H808" s="2"/>
      <c r="I808" s="2"/>
      <c r="J808" s="8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" x14ac:dyDescent="0.2">
      <c r="A809" s="2"/>
      <c r="B809" s="42"/>
      <c r="C809" s="42"/>
      <c r="D809" s="42"/>
      <c r="E809" s="42"/>
      <c r="F809" s="42"/>
      <c r="G809" s="42"/>
      <c r="H809" s="2"/>
      <c r="I809" s="2"/>
      <c r="J809" s="8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" x14ac:dyDescent="0.2">
      <c r="A810" s="2"/>
      <c r="B810" s="42"/>
      <c r="C810" s="42"/>
      <c r="D810" s="42"/>
      <c r="E810" s="42"/>
      <c r="F810" s="42"/>
      <c r="G810" s="42"/>
      <c r="H810" s="2"/>
      <c r="I810" s="2"/>
      <c r="J810" s="8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" x14ac:dyDescent="0.2">
      <c r="A811" s="2"/>
      <c r="B811" s="42"/>
      <c r="C811" s="42"/>
      <c r="D811" s="42"/>
      <c r="E811" s="42"/>
      <c r="F811" s="42"/>
      <c r="G811" s="42"/>
      <c r="H811" s="2"/>
      <c r="I811" s="2"/>
      <c r="J811" s="8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" x14ac:dyDescent="0.2">
      <c r="A812" s="2"/>
      <c r="B812" s="42"/>
      <c r="C812" s="42"/>
      <c r="D812" s="42"/>
      <c r="E812" s="42"/>
      <c r="F812" s="42"/>
      <c r="G812" s="42"/>
      <c r="H812" s="2"/>
      <c r="I812" s="2"/>
      <c r="J812" s="8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" x14ac:dyDescent="0.2">
      <c r="A813" s="2"/>
      <c r="B813" s="42"/>
      <c r="C813" s="42"/>
      <c r="D813" s="42"/>
      <c r="E813" s="42"/>
      <c r="F813" s="42"/>
      <c r="G813" s="42"/>
      <c r="H813" s="2"/>
      <c r="I813" s="2"/>
      <c r="J813" s="8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" x14ac:dyDescent="0.2">
      <c r="A814" s="2"/>
      <c r="B814" s="42"/>
      <c r="C814" s="42"/>
      <c r="D814" s="42"/>
      <c r="E814" s="42"/>
      <c r="F814" s="42"/>
      <c r="G814" s="42"/>
      <c r="H814" s="2"/>
      <c r="I814" s="2"/>
      <c r="J814" s="8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" x14ac:dyDescent="0.2">
      <c r="A815" s="2"/>
      <c r="B815" s="42"/>
      <c r="C815" s="42"/>
      <c r="D815" s="42"/>
      <c r="E815" s="42"/>
      <c r="F815" s="42"/>
      <c r="G815" s="42"/>
      <c r="H815" s="2"/>
      <c r="I815" s="2"/>
      <c r="J815" s="8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" x14ac:dyDescent="0.2">
      <c r="A816" s="2"/>
      <c r="B816" s="42"/>
      <c r="C816" s="42"/>
      <c r="D816" s="42"/>
      <c r="E816" s="42"/>
      <c r="F816" s="42"/>
      <c r="G816" s="42"/>
      <c r="H816" s="2"/>
      <c r="I816" s="2"/>
      <c r="J816" s="8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" x14ac:dyDescent="0.2">
      <c r="A817" s="2"/>
      <c r="B817" s="42"/>
      <c r="C817" s="42"/>
      <c r="D817" s="42"/>
      <c r="E817" s="42"/>
      <c r="F817" s="42"/>
      <c r="G817" s="42"/>
      <c r="H817" s="2"/>
      <c r="I817" s="2"/>
      <c r="J817" s="8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" x14ac:dyDescent="0.2">
      <c r="A818" s="2"/>
      <c r="B818" s="42"/>
      <c r="C818" s="42"/>
      <c r="D818" s="42"/>
      <c r="E818" s="42"/>
      <c r="F818" s="42"/>
      <c r="G818" s="42"/>
      <c r="H818" s="2"/>
      <c r="I818" s="2"/>
      <c r="J818" s="8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" x14ac:dyDescent="0.2">
      <c r="A819" s="2"/>
      <c r="B819" s="42"/>
      <c r="C819" s="42"/>
      <c r="D819" s="42"/>
      <c r="E819" s="42"/>
      <c r="F819" s="42"/>
      <c r="G819" s="42"/>
      <c r="H819" s="2"/>
      <c r="I819" s="2"/>
      <c r="J819" s="8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" x14ac:dyDescent="0.2">
      <c r="A820" s="2"/>
      <c r="B820" s="42"/>
      <c r="C820" s="42"/>
      <c r="D820" s="42"/>
      <c r="E820" s="42"/>
      <c r="F820" s="42"/>
      <c r="G820" s="42"/>
      <c r="H820" s="2"/>
      <c r="I820" s="2"/>
      <c r="J820" s="8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" x14ac:dyDescent="0.2">
      <c r="A821" s="2"/>
      <c r="B821" s="42"/>
      <c r="C821" s="42"/>
      <c r="D821" s="42"/>
      <c r="E821" s="42"/>
      <c r="F821" s="42"/>
      <c r="G821" s="42"/>
      <c r="H821" s="2"/>
      <c r="I821" s="2"/>
      <c r="J821" s="8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" x14ac:dyDescent="0.2">
      <c r="A822" s="2"/>
      <c r="B822" s="42"/>
      <c r="C822" s="42"/>
      <c r="D822" s="42"/>
      <c r="E822" s="42"/>
      <c r="F822" s="42"/>
      <c r="G822" s="42"/>
      <c r="H822" s="2"/>
      <c r="I822" s="2"/>
      <c r="J822" s="8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" x14ac:dyDescent="0.2">
      <c r="A823" s="2"/>
      <c r="B823" s="42"/>
      <c r="C823" s="42"/>
      <c r="D823" s="42"/>
      <c r="E823" s="42"/>
      <c r="F823" s="42"/>
      <c r="G823" s="42"/>
      <c r="H823" s="2"/>
      <c r="I823" s="2"/>
      <c r="J823" s="8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" x14ac:dyDescent="0.2">
      <c r="A824" s="2"/>
      <c r="B824" s="42"/>
      <c r="C824" s="42"/>
      <c r="D824" s="42"/>
      <c r="E824" s="42"/>
      <c r="F824" s="42"/>
      <c r="G824" s="42"/>
      <c r="H824" s="2"/>
      <c r="I824" s="2"/>
      <c r="J824" s="8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" x14ac:dyDescent="0.2">
      <c r="A825" s="2"/>
      <c r="B825" s="42"/>
      <c r="C825" s="42"/>
      <c r="D825" s="42"/>
      <c r="E825" s="42"/>
      <c r="F825" s="42"/>
      <c r="G825" s="42"/>
      <c r="H825" s="2"/>
      <c r="I825" s="2"/>
      <c r="J825" s="8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" x14ac:dyDescent="0.2">
      <c r="A826" s="2"/>
      <c r="B826" s="42"/>
      <c r="C826" s="42"/>
      <c r="D826" s="42"/>
      <c r="E826" s="42"/>
      <c r="F826" s="42"/>
      <c r="G826" s="42"/>
      <c r="H826" s="2"/>
      <c r="I826" s="2"/>
      <c r="J826" s="8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" x14ac:dyDescent="0.2">
      <c r="A827" s="2"/>
      <c r="B827" s="42"/>
      <c r="C827" s="42"/>
      <c r="D827" s="42"/>
      <c r="E827" s="42"/>
      <c r="F827" s="42"/>
      <c r="G827" s="42"/>
      <c r="H827" s="2"/>
      <c r="I827" s="2"/>
      <c r="J827" s="8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" x14ac:dyDescent="0.2">
      <c r="A828" s="2"/>
      <c r="B828" s="42"/>
      <c r="C828" s="42"/>
      <c r="D828" s="42"/>
      <c r="E828" s="42"/>
      <c r="F828" s="42"/>
      <c r="G828" s="42"/>
      <c r="H828" s="2"/>
      <c r="I828" s="2"/>
      <c r="J828" s="8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" x14ac:dyDescent="0.2">
      <c r="A829" s="2"/>
      <c r="B829" s="42"/>
      <c r="C829" s="42"/>
      <c r="D829" s="42"/>
      <c r="E829" s="42"/>
      <c r="F829" s="42"/>
      <c r="G829" s="42"/>
      <c r="H829" s="2"/>
      <c r="I829" s="2"/>
      <c r="J829" s="8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" x14ac:dyDescent="0.2">
      <c r="A830" s="2"/>
      <c r="B830" s="42"/>
      <c r="C830" s="42"/>
      <c r="D830" s="42"/>
      <c r="E830" s="42"/>
      <c r="F830" s="42"/>
      <c r="G830" s="42"/>
      <c r="H830" s="2"/>
      <c r="I830" s="2"/>
      <c r="J830" s="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" x14ac:dyDescent="0.2">
      <c r="A831" s="2"/>
      <c r="B831" s="42"/>
      <c r="C831" s="42"/>
      <c r="D831" s="42"/>
      <c r="E831" s="42"/>
      <c r="F831" s="42"/>
      <c r="G831" s="42"/>
      <c r="H831" s="2"/>
      <c r="I831" s="2"/>
      <c r="J831" s="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" x14ac:dyDescent="0.2">
      <c r="A832" s="2"/>
      <c r="B832" s="42"/>
      <c r="C832" s="42"/>
      <c r="D832" s="42"/>
      <c r="E832" s="42"/>
      <c r="F832" s="42"/>
      <c r="G832" s="42"/>
      <c r="H832" s="2"/>
      <c r="I832" s="2"/>
      <c r="J832" s="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" x14ac:dyDescent="0.2">
      <c r="A833" s="2"/>
      <c r="B833" s="42"/>
      <c r="C833" s="42"/>
      <c r="D833" s="42"/>
      <c r="E833" s="42"/>
      <c r="F833" s="42"/>
      <c r="G833" s="42"/>
      <c r="H833" s="2"/>
      <c r="I833" s="2"/>
      <c r="J833" s="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" x14ac:dyDescent="0.2">
      <c r="A834" s="2"/>
      <c r="B834" s="42"/>
      <c r="C834" s="42"/>
      <c r="D834" s="42"/>
      <c r="E834" s="42"/>
      <c r="F834" s="42"/>
      <c r="G834" s="42"/>
      <c r="H834" s="2"/>
      <c r="I834" s="2"/>
      <c r="J834" s="8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" x14ac:dyDescent="0.2">
      <c r="A835" s="2"/>
      <c r="B835" s="42"/>
      <c r="C835" s="42"/>
      <c r="D835" s="42"/>
      <c r="E835" s="42"/>
      <c r="F835" s="42"/>
      <c r="G835" s="42"/>
      <c r="H835" s="2"/>
      <c r="I835" s="2"/>
      <c r="J835" s="8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" x14ac:dyDescent="0.2">
      <c r="A836" s="2"/>
      <c r="B836" s="42"/>
      <c r="C836" s="42"/>
      <c r="D836" s="42"/>
      <c r="E836" s="42"/>
      <c r="F836" s="42"/>
      <c r="G836" s="42"/>
      <c r="H836" s="2"/>
      <c r="I836" s="2"/>
      <c r="J836" s="8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" x14ac:dyDescent="0.2">
      <c r="A837" s="2"/>
      <c r="B837" s="42"/>
      <c r="C837" s="42"/>
      <c r="D837" s="42"/>
      <c r="E837" s="42"/>
      <c r="F837" s="42"/>
      <c r="G837" s="42"/>
      <c r="H837" s="2"/>
      <c r="I837" s="2"/>
      <c r="J837" s="8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" x14ac:dyDescent="0.2">
      <c r="A838" s="2"/>
      <c r="B838" s="42"/>
      <c r="C838" s="42"/>
      <c r="D838" s="42"/>
      <c r="E838" s="42"/>
      <c r="F838" s="42"/>
      <c r="G838" s="42"/>
      <c r="H838" s="2"/>
      <c r="I838" s="2"/>
      <c r="J838" s="8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" x14ac:dyDescent="0.2">
      <c r="A839" s="2"/>
      <c r="B839" s="42"/>
      <c r="C839" s="42"/>
      <c r="D839" s="42"/>
      <c r="E839" s="42"/>
      <c r="F839" s="42"/>
      <c r="G839" s="42"/>
      <c r="H839" s="2"/>
      <c r="I839" s="2"/>
      <c r="J839" s="8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" x14ac:dyDescent="0.2">
      <c r="A840" s="2"/>
      <c r="B840" s="42"/>
      <c r="C840" s="42"/>
      <c r="D840" s="42"/>
      <c r="E840" s="42"/>
      <c r="F840" s="42"/>
      <c r="G840" s="42"/>
      <c r="H840" s="2"/>
      <c r="I840" s="2"/>
      <c r="J840" s="8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" x14ac:dyDescent="0.2">
      <c r="A841" s="2"/>
      <c r="B841" s="42"/>
      <c r="C841" s="42"/>
      <c r="D841" s="42"/>
      <c r="E841" s="42"/>
      <c r="F841" s="42"/>
      <c r="G841" s="42"/>
      <c r="H841" s="2"/>
      <c r="I841" s="2"/>
      <c r="J841" s="8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" x14ac:dyDescent="0.2">
      <c r="A842" s="2"/>
      <c r="B842" s="42"/>
      <c r="C842" s="42"/>
      <c r="D842" s="42"/>
      <c r="E842" s="42"/>
      <c r="F842" s="42"/>
      <c r="G842" s="42"/>
      <c r="H842" s="2"/>
      <c r="I842" s="2"/>
      <c r="J842" s="8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" x14ac:dyDescent="0.2">
      <c r="A843" s="2"/>
      <c r="B843" s="42"/>
      <c r="C843" s="42"/>
      <c r="D843" s="42"/>
      <c r="E843" s="42"/>
      <c r="F843" s="42"/>
      <c r="G843" s="42"/>
      <c r="H843" s="2"/>
      <c r="I843" s="2"/>
      <c r="J843" s="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" x14ac:dyDescent="0.2">
      <c r="A844" s="2"/>
      <c r="B844" s="42"/>
      <c r="C844" s="42"/>
      <c r="D844" s="42"/>
      <c r="E844" s="42"/>
      <c r="F844" s="42"/>
      <c r="G844" s="42"/>
      <c r="H844" s="2"/>
      <c r="I844" s="2"/>
      <c r="J844" s="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" x14ac:dyDescent="0.2">
      <c r="A845" s="2"/>
      <c r="B845" s="42"/>
      <c r="C845" s="42"/>
      <c r="D845" s="42"/>
      <c r="E845" s="42"/>
      <c r="F845" s="42"/>
      <c r="G845" s="42"/>
      <c r="H845" s="2"/>
      <c r="I845" s="2"/>
      <c r="J845" s="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" x14ac:dyDescent="0.2">
      <c r="A846" s="2"/>
      <c r="B846" s="42"/>
      <c r="C846" s="42"/>
      <c r="D846" s="42"/>
      <c r="E846" s="42"/>
      <c r="F846" s="42"/>
      <c r="G846" s="42"/>
      <c r="H846" s="2"/>
      <c r="I846" s="2"/>
      <c r="J846" s="8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" x14ac:dyDescent="0.2">
      <c r="A847" s="2"/>
      <c r="B847" s="42"/>
      <c r="C847" s="42"/>
      <c r="D847" s="42"/>
      <c r="E847" s="42"/>
      <c r="F847" s="42"/>
      <c r="G847" s="42"/>
      <c r="H847" s="2"/>
      <c r="I847" s="2"/>
      <c r="J847" s="8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" x14ac:dyDescent="0.2">
      <c r="A848" s="2"/>
      <c r="B848" s="42"/>
      <c r="C848" s="42"/>
      <c r="D848" s="42"/>
      <c r="E848" s="42"/>
      <c r="F848" s="42"/>
      <c r="G848" s="42"/>
      <c r="H848" s="2"/>
      <c r="I848" s="2"/>
      <c r="J848" s="8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" x14ac:dyDescent="0.2">
      <c r="A849" s="2"/>
      <c r="B849" s="42"/>
      <c r="C849" s="42"/>
      <c r="D849" s="42"/>
      <c r="E849" s="42"/>
      <c r="F849" s="42"/>
      <c r="G849" s="42"/>
      <c r="H849" s="2"/>
      <c r="I849" s="2"/>
      <c r="J849" s="8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" x14ac:dyDescent="0.2">
      <c r="A850" s="2"/>
      <c r="B850" s="42"/>
      <c r="C850" s="42"/>
      <c r="D850" s="42"/>
      <c r="E850" s="42"/>
      <c r="F850" s="42"/>
      <c r="G850" s="42"/>
      <c r="H850" s="2"/>
      <c r="I850" s="2"/>
      <c r="J850" s="8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" x14ac:dyDescent="0.2">
      <c r="A851" s="2"/>
      <c r="B851" s="42"/>
      <c r="C851" s="42"/>
      <c r="D851" s="42"/>
      <c r="E851" s="42"/>
      <c r="F851" s="42"/>
      <c r="G851" s="42"/>
      <c r="H851" s="2"/>
      <c r="I851" s="2"/>
      <c r="J851" s="8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" x14ac:dyDescent="0.2">
      <c r="A852" s="2"/>
      <c r="B852" s="42"/>
      <c r="C852" s="42"/>
      <c r="D852" s="42"/>
      <c r="E852" s="42"/>
      <c r="F852" s="42"/>
      <c r="G852" s="42"/>
      <c r="H852" s="2"/>
      <c r="I852" s="2"/>
      <c r="J852" s="8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" x14ac:dyDescent="0.2">
      <c r="A853" s="2"/>
      <c r="B853" s="42"/>
      <c r="C853" s="42"/>
      <c r="D853" s="42"/>
      <c r="E853" s="42"/>
      <c r="F853" s="42"/>
      <c r="G853" s="42"/>
      <c r="H853" s="2"/>
      <c r="I853" s="2"/>
      <c r="J853" s="8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" x14ac:dyDescent="0.2">
      <c r="A854" s="2"/>
      <c r="B854" s="42"/>
      <c r="C854" s="42"/>
      <c r="D854" s="42"/>
      <c r="E854" s="42"/>
      <c r="F854" s="42"/>
      <c r="G854" s="42"/>
      <c r="H854" s="2"/>
      <c r="I854" s="2"/>
      <c r="J854" s="8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" x14ac:dyDescent="0.2">
      <c r="A855" s="2"/>
      <c r="B855" s="42"/>
      <c r="C855" s="42"/>
      <c r="D855" s="42"/>
      <c r="E855" s="42"/>
      <c r="F855" s="42"/>
      <c r="G855" s="42"/>
      <c r="H855" s="2"/>
      <c r="I855" s="2"/>
      <c r="J855" s="8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" x14ac:dyDescent="0.2">
      <c r="A856" s="2"/>
      <c r="B856" s="42"/>
      <c r="C856" s="42"/>
      <c r="D856" s="42"/>
      <c r="E856" s="42"/>
      <c r="F856" s="42"/>
      <c r="G856" s="42"/>
      <c r="H856" s="2"/>
      <c r="I856" s="2"/>
      <c r="J856" s="8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" x14ac:dyDescent="0.2">
      <c r="A857" s="2"/>
      <c r="B857" s="42"/>
      <c r="C857" s="42"/>
      <c r="D857" s="42"/>
      <c r="E857" s="42"/>
      <c r="F857" s="42"/>
      <c r="G857" s="42"/>
      <c r="H857" s="2"/>
      <c r="I857" s="2"/>
      <c r="J857" s="8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" x14ac:dyDescent="0.2">
      <c r="A858" s="2"/>
      <c r="B858" s="42"/>
      <c r="C858" s="42"/>
      <c r="D858" s="42"/>
      <c r="E858" s="42"/>
      <c r="F858" s="42"/>
      <c r="G858" s="42"/>
      <c r="H858" s="2"/>
      <c r="I858" s="2"/>
      <c r="J858" s="8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" x14ac:dyDescent="0.2">
      <c r="A859" s="2"/>
      <c r="B859" s="42"/>
      <c r="C859" s="42"/>
      <c r="D859" s="42"/>
      <c r="E859" s="42"/>
      <c r="F859" s="42"/>
      <c r="G859" s="42"/>
      <c r="H859" s="2"/>
      <c r="I859" s="2"/>
      <c r="J859" s="8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" x14ac:dyDescent="0.2">
      <c r="A860" s="2"/>
      <c r="B860" s="42"/>
      <c r="C860" s="42"/>
      <c r="D860" s="42"/>
      <c r="E860" s="42"/>
      <c r="F860" s="42"/>
      <c r="G860" s="42"/>
      <c r="H860" s="2"/>
      <c r="I860" s="2"/>
      <c r="J860" s="8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" x14ac:dyDescent="0.2">
      <c r="A861" s="2"/>
      <c r="B861" s="42"/>
      <c r="C861" s="42"/>
      <c r="D861" s="42"/>
      <c r="E861" s="42"/>
      <c r="F861" s="42"/>
      <c r="G861" s="42"/>
      <c r="H861" s="2"/>
      <c r="I861" s="2"/>
      <c r="J861" s="8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" x14ac:dyDescent="0.2">
      <c r="A862" s="2"/>
      <c r="B862" s="42"/>
      <c r="C862" s="42"/>
      <c r="D862" s="42"/>
      <c r="E862" s="42"/>
      <c r="F862" s="42"/>
      <c r="G862" s="42"/>
      <c r="H862" s="2"/>
      <c r="I862" s="2"/>
      <c r="J862" s="8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" x14ac:dyDescent="0.2">
      <c r="A863" s="2"/>
      <c r="B863" s="42"/>
      <c r="C863" s="42"/>
      <c r="D863" s="42"/>
      <c r="E863" s="42"/>
      <c r="F863" s="42"/>
      <c r="G863" s="42"/>
      <c r="H863" s="2"/>
      <c r="I863" s="2"/>
      <c r="J863" s="8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" x14ac:dyDescent="0.2">
      <c r="A864" s="2"/>
      <c r="B864" s="42"/>
      <c r="C864" s="42"/>
      <c r="D864" s="42"/>
      <c r="E864" s="42"/>
      <c r="F864" s="42"/>
      <c r="G864" s="42"/>
      <c r="H864" s="2"/>
      <c r="I864" s="2"/>
      <c r="J864" s="8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" x14ac:dyDescent="0.2">
      <c r="A865" s="2"/>
      <c r="B865" s="42"/>
      <c r="C865" s="42"/>
      <c r="D865" s="42"/>
      <c r="E865" s="42"/>
      <c r="F865" s="42"/>
      <c r="G865" s="42"/>
      <c r="H865" s="2"/>
      <c r="I865" s="2"/>
      <c r="J865" s="8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" x14ac:dyDescent="0.2">
      <c r="A866" s="2"/>
      <c r="B866" s="42"/>
      <c r="C866" s="42"/>
      <c r="D866" s="42"/>
      <c r="E866" s="42"/>
      <c r="F866" s="42"/>
      <c r="G866" s="42"/>
      <c r="H866" s="2"/>
      <c r="I866" s="2"/>
      <c r="J866" s="8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" x14ac:dyDescent="0.2">
      <c r="A867" s="2"/>
      <c r="B867" s="42"/>
      <c r="C867" s="42"/>
      <c r="D867" s="42"/>
      <c r="E867" s="42"/>
      <c r="F867" s="42"/>
      <c r="G867" s="42"/>
      <c r="H867" s="2"/>
      <c r="I867" s="2"/>
      <c r="J867" s="8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" x14ac:dyDescent="0.2">
      <c r="A868" s="2"/>
      <c r="B868" s="42"/>
      <c r="C868" s="42"/>
      <c r="D868" s="42"/>
      <c r="E868" s="42"/>
      <c r="F868" s="42"/>
      <c r="G868" s="42"/>
      <c r="H868" s="2"/>
      <c r="I868" s="2"/>
      <c r="J868" s="8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" x14ac:dyDescent="0.2">
      <c r="A869" s="2"/>
      <c r="B869" s="42"/>
      <c r="C869" s="42"/>
      <c r="D869" s="42"/>
      <c r="E869" s="42"/>
      <c r="F869" s="42"/>
      <c r="G869" s="42"/>
      <c r="H869" s="2"/>
      <c r="I869" s="2"/>
      <c r="J869" s="8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" x14ac:dyDescent="0.2">
      <c r="A870" s="2"/>
      <c r="B870" s="42"/>
      <c r="C870" s="42"/>
      <c r="D870" s="42"/>
      <c r="E870" s="42"/>
      <c r="F870" s="42"/>
      <c r="G870" s="42"/>
      <c r="H870" s="2"/>
      <c r="I870" s="2"/>
      <c r="J870" s="8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" x14ac:dyDescent="0.2">
      <c r="A871" s="2"/>
      <c r="B871" s="42"/>
      <c r="C871" s="42"/>
      <c r="D871" s="42"/>
      <c r="E871" s="42"/>
      <c r="F871" s="42"/>
      <c r="G871" s="42"/>
      <c r="H871" s="2"/>
      <c r="I871" s="2"/>
      <c r="J871" s="8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" x14ac:dyDescent="0.2">
      <c r="A872" s="2"/>
      <c r="B872" s="42"/>
      <c r="C872" s="42"/>
      <c r="D872" s="42"/>
      <c r="E872" s="42"/>
      <c r="F872" s="42"/>
      <c r="G872" s="42"/>
      <c r="H872" s="2"/>
      <c r="I872" s="2"/>
      <c r="J872" s="8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" x14ac:dyDescent="0.2">
      <c r="A873" s="2"/>
      <c r="B873" s="42"/>
      <c r="C873" s="42"/>
      <c r="D873" s="42"/>
      <c r="E873" s="42"/>
      <c r="F873" s="42"/>
      <c r="G873" s="42"/>
      <c r="H873" s="2"/>
      <c r="I873" s="2"/>
      <c r="J873" s="8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" x14ac:dyDescent="0.2">
      <c r="A874" s="2"/>
      <c r="B874" s="42"/>
      <c r="C874" s="42"/>
      <c r="D874" s="42"/>
      <c r="E874" s="42"/>
      <c r="F874" s="42"/>
      <c r="G874" s="42"/>
      <c r="H874" s="2"/>
      <c r="I874" s="2"/>
      <c r="J874" s="8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" x14ac:dyDescent="0.2">
      <c r="A875" s="2"/>
      <c r="B875" s="42"/>
      <c r="C875" s="42"/>
      <c r="D875" s="42"/>
      <c r="E875" s="42"/>
      <c r="F875" s="42"/>
      <c r="G875" s="42"/>
      <c r="H875" s="2"/>
      <c r="I875" s="2"/>
      <c r="J875" s="8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" x14ac:dyDescent="0.2">
      <c r="A876" s="2"/>
      <c r="B876" s="42"/>
      <c r="C876" s="42"/>
      <c r="D876" s="42"/>
      <c r="E876" s="42"/>
      <c r="F876" s="42"/>
      <c r="G876" s="42"/>
      <c r="H876" s="2"/>
      <c r="I876" s="2"/>
      <c r="J876" s="8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" x14ac:dyDescent="0.2">
      <c r="A877" s="2"/>
      <c r="B877" s="42"/>
      <c r="C877" s="42"/>
      <c r="D877" s="42"/>
      <c r="E877" s="42"/>
      <c r="F877" s="42"/>
      <c r="G877" s="42"/>
      <c r="H877" s="2"/>
      <c r="I877" s="2"/>
      <c r="J877" s="8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" x14ac:dyDescent="0.2">
      <c r="A878" s="2"/>
      <c r="B878" s="42"/>
      <c r="C878" s="42"/>
      <c r="D878" s="42"/>
      <c r="E878" s="42"/>
      <c r="F878" s="42"/>
      <c r="G878" s="42"/>
      <c r="H878" s="2"/>
      <c r="I878" s="2"/>
      <c r="J878" s="8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" x14ac:dyDescent="0.2">
      <c r="A879" s="2"/>
      <c r="B879" s="42"/>
      <c r="C879" s="42"/>
      <c r="D879" s="42"/>
      <c r="E879" s="42"/>
      <c r="F879" s="42"/>
      <c r="G879" s="42"/>
      <c r="H879" s="2"/>
      <c r="I879" s="2"/>
      <c r="J879" s="8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" x14ac:dyDescent="0.2">
      <c r="A880" s="2"/>
      <c r="B880" s="42"/>
      <c r="C880" s="42"/>
      <c r="D880" s="42"/>
      <c r="E880" s="42"/>
      <c r="F880" s="42"/>
      <c r="G880" s="42"/>
      <c r="H880" s="2"/>
      <c r="I880" s="2"/>
      <c r="J880" s="8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" x14ac:dyDescent="0.2">
      <c r="A881" s="2"/>
      <c r="B881" s="42"/>
      <c r="C881" s="42"/>
      <c r="D881" s="42"/>
      <c r="E881" s="42"/>
      <c r="F881" s="42"/>
      <c r="G881" s="42"/>
      <c r="H881" s="2"/>
      <c r="I881" s="2"/>
      <c r="J881" s="8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" x14ac:dyDescent="0.2">
      <c r="A882" s="2"/>
      <c r="B882" s="42"/>
      <c r="C882" s="42"/>
      <c r="D882" s="42"/>
      <c r="E882" s="42"/>
      <c r="F882" s="42"/>
      <c r="G882" s="42"/>
      <c r="H882" s="2"/>
      <c r="I882" s="2"/>
      <c r="J882" s="8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" x14ac:dyDescent="0.2">
      <c r="A883" s="2"/>
      <c r="B883" s="42"/>
      <c r="C883" s="42"/>
      <c r="D883" s="42"/>
      <c r="E883" s="42"/>
      <c r="F883" s="42"/>
      <c r="G883" s="42"/>
      <c r="H883" s="2"/>
      <c r="I883" s="2"/>
      <c r="J883" s="8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" x14ac:dyDescent="0.2">
      <c r="A884" s="2"/>
      <c r="B884" s="42"/>
      <c r="C884" s="42"/>
      <c r="D884" s="42"/>
      <c r="E884" s="42"/>
      <c r="F884" s="42"/>
      <c r="G884" s="42"/>
      <c r="H884" s="2"/>
      <c r="I884" s="2"/>
      <c r="J884" s="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" x14ac:dyDescent="0.2">
      <c r="A885" s="2"/>
      <c r="B885" s="42"/>
      <c r="C885" s="42"/>
      <c r="D885" s="42"/>
      <c r="E885" s="42"/>
      <c r="F885" s="42"/>
      <c r="G885" s="42"/>
      <c r="H885" s="2"/>
      <c r="I885" s="2"/>
      <c r="J885" s="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" x14ac:dyDescent="0.2">
      <c r="A886" s="2"/>
      <c r="B886" s="42"/>
      <c r="C886" s="42"/>
      <c r="D886" s="42"/>
      <c r="E886" s="42"/>
      <c r="F886" s="42"/>
      <c r="G886" s="42"/>
      <c r="H886" s="2"/>
      <c r="I886" s="2"/>
      <c r="J886" s="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" x14ac:dyDescent="0.2">
      <c r="A887" s="2"/>
      <c r="B887" s="42"/>
      <c r="C887" s="42"/>
      <c r="D887" s="42"/>
      <c r="E887" s="42"/>
      <c r="F887" s="42"/>
      <c r="G887" s="42"/>
      <c r="H887" s="2"/>
      <c r="I887" s="2"/>
      <c r="J887" s="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" x14ac:dyDescent="0.2">
      <c r="A888" s="2"/>
      <c r="B888" s="42"/>
      <c r="C888" s="42"/>
      <c r="D888" s="42"/>
      <c r="E888" s="42"/>
      <c r="F888" s="42"/>
      <c r="G888" s="42"/>
      <c r="H888" s="2"/>
      <c r="I888" s="2"/>
      <c r="J888" s="8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" x14ac:dyDescent="0.2">
      <c r="A889" s="2"/>
      <c r="B889" s="42"/>
      <c r="C889" s="42"/>
      <c r="D889" s="42"/>
      <c r="E889" s="42"/>
      <c r="F889" s="42"/>
      <c r="G889" s="42"/>
      <c r="H889" s="2"/>
      <c r="I889" s="2"/>
      <c r="J889" s="8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" x14ac:dyDescent="0.2">
      <c r="A890" s="2"/>
      <c r="B890" s="42"/>
      <c r="C890" s="42"/>
      <c r="D890" s="42"/>
      <c r="E890" s="42"/>
      <c r="F890" s="42"/>
      <c r="G890" s="42"/>
      <c r="H890" s="2"/>
      <c r="I890" s="2"/>
      <c r="J890" s="8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" x14ac:dyDescent="0.2">
      <c r="A891" s="2"/>
      <c r="B891" s="42"/>
      <c r="C891" s="42"/>
      <c r="D891" s="42"/>
      <c r="E891" s="42"/>
      <c r="F891" s="42"/>
      <c r="G891" s="42"/>
      <c r="H891" s="2"/>
      <c r="I891" s="2"/>
      <c r="J891" s="8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" x14ac:dyDescent="0.2">
      <c r="A892" s="2"/>
      <c r="B892" s="42"/>
      <c r="C892" s="42"/>
      <c r="D892" s="42"/>
      <c r="E892" s="42"/>
      <c r="F892" s="42"/>
      <c r="G892" s="42"/>
      <c r="H892" s="2"/>
      <c r="I892" s="2"/>
      <c r="J892" s="8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" x14ac:dyDescent="0.2">
      <c r="A893" s="2"/>
      <c r="B893" s="42"/>
      <c r="C893" s="42"/>
      <c r="D893" s="42"/>
      <c r="E893" s="42"/>
      <c r="F893" s="42"/>
      <c r="G893" s="42"/>
      <c r="H893" s="2"/>
      <c r="I893" s="2"/>
      <c r="J893" s="8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" x14ac:dyDescent="0.2">
      <c r="A894" s="2"/>
      <c r="B894" s="42"/>
      <c r="C894" s="42"/>
      <c r="D894" s="42"/>
      <c r="E894" s="42"/>
      <c r="F894" s="42"/>
      <c r="G894" s="42"/>
      <c r="H894" s="2"/>
      <c r="I894" s="2"/>
      <c r="J894" s="8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" x14ac:dyDescent="0.2">
      <c r="A895" s="2"/>
      <c r="B895" s="42"/>
      <c r="C895" s="42"/>
      <c r="D895" s="42"/>
      <c r="E895" s="42"/>
      <c r="F895" s="42"/>
      <c r="G895" s="42"/>
      <c r="H895" s="2"/>
      <c r="I895" s="2"/>
      <c r="J895" s="8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" x14ac:dyDescent="0.2">
      <c r="A896" s="2"/>
      <c r="B896" s="42"/>
      <c r="C896" s="42"/>
      <c r="D896" s="42"/>
      <c r="E896" s="42"/>
      <c r="F896" s="42"/>
      <c r="G896" s="42"/>
      <c r="H896" s="2"/>
      <c r="I896" s="2"/>
      <c r="J896" s="8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" x14ac:dyDescent="0.2">
      <c r="A897" s="2"/>
      <c r="B897" s="42"/>
      <c r="C897" s="42"/>
      <c r="D897" s="42"/>
      <c r="E897" s="42"/>
      <c r="F897" s="42"/>
      <c r="G897" s="42"/>
      <c r="H897" s="2"/>
      <c r="I897" s="2"/>
      <c r="J897" s="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" x14ac:dyDescent="0.2">
      <c r="A898" s="2"/>
      <c r="B898" s="42"/>
      <c r="C898" s="42"/>
      <c r="D898" s="42"/>
      <c r="E898" s="42"/>
      <c r="F898" s="42"/>
      <c r="G898" s="42"/>
      <c r="H898" s="2"/>
      <c r="I898" s="2"/>
      <c r="J898" s="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" x14ac:dyDescent="0.2">
      <c r="A899" s="2"/>
      <c r="B899" s="42"/>
      <c r="C899" s="42"/>
      <c r="D899" s="42"/>
      <c r="E899" s="42"/>
      <c r="F899" s="42"/>
      <c r="G899" s="42"/>
      <c r="H899" s="2"/>
      <c r="I899" s="2"/>
      <c r="J899" s="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" x14ac:dyDescent="0.2">
      <c r="A900" s="2"/>
      <c r="B900" s="42"/>
      <c r="C900" s="42"/>
      <c r="D900" s="42"/>
      <c r="E900" s="42"/>
      <c r="F900" s="42"/>
      <c r="G900" s="42"/>
      <c r="H900" s="2"/>
      <c r="I900" s="2"/>
      <c r="J900" s="8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" x14ac:dyDescent="0.2">
      <c r="A901" s="2"/>
      <c r="B901" s="42"/>
      <c r="C901" s="42"/>
      <c r="D901" s="42"/>
      <c r="E901" s="42"/>
      <c r="F901" s="42"/>
      <c r="G901" s="42"/>
      <c r="H901" s="2"/>
      <c r="I901" s="2"/>
      <c r="J901" s="8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" x14ac:dyDescent="0.2">
      <c r="A902" s="2"/>
      <c r="B902" s="42"/>
      <c r="C902" s="42"/>
      <c r="D902" s="42"/>
      <c r="E902" s="42"/>
      <c r="F902" s="42"/>
      <c r="G902" s="42"/>
      <c r="H902" s="2"/>
      <c r="I902" s="2"/>
      <c r="J902" s="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" x14ac:dyDescent="0.2">
      <c r="A903" s="2"/>
      <c r="B903" s="42"/>
      <c r="C903" s="42"/>
      <c r="D903" s="42"/>
      <c r="E903" s="42"/>
      <c r="F903" s="42"/>
      <c r="G903" s="42"/>
      <c r="H903" s="2"/>
      <c r="I903" s="2"/>
      <c r="J903" s="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" x14ac:dyDescent="0.2">
      <c r="A904" s="2"/>
      <c r="B904" s="42"/>
      <c r="C904" s="42"/>
      <c r="D904" s="42"/>
      <c r="E904" s="42"/>
      <c r="F904" s="42"/>
      <c r="G904" s="42"/>
      <c r="H904" s="2"/>
      <c r="I904" s="2"/>
      <c r="J904" s="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" x14ac:dyDescent="0.2">
      <c r="A905" s="2"/>
      <c r="B905" s="42"/>
      <c r="C905" s="42"/>
      <c r="D905" s="42"/>
      <c r="E905" s="42"/>
      <c r="F905" s="42"/>
      <c r="G905" s="42"/>
      <c r="H905" s="2"/>
      <c r="I905" s="2"/>
      <c r="J905" s="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" x14ac:dyDescent="0.2">
      <c r="A906" s="2"/>
      <c r="B906" s="42"/>
      <c r="C906" s="42"/>
      <c r="D906" s="42"/>
      <c r="E906" s="42"/>
      <c r="F906" s="42"/>
      <c r="G906" s="42"/>
      <c r="H906" s="2"/>
      <c r="I906" s="2"/>
      <c r="J906" s="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" x14ac:dyDescent="0.2">
      <c r="A907" s="2"/>
      <c r="B907" s="42"/>
      <c r="C907" s="42"/>
      <c r="D907" s="42"/>
      <c r="E907" s="42"/>
      <c r="F907" s="42"/>
      <c r="G907" s="42"/>
      <c r="H907" s="2"/>
      <c r="I907" s="2"/>
      <c r="J907" s="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" x14ac:dyDescent="0.2">
      <c r="A908" s="2"/>
      <c r="B908" s="42"/>
      <c r="C908" s="42"/>
      <c r="D908" s="42"/>
      <c r="E908" s="42"/>
      <c r="F908" s="42"/>
      <c r="G908" s="42"/>
      <c r="H908" s="2"/>
      <c r="I908" s="2"/>
      <c r="J908" s="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" x14ac:dyDescent="0.2">
      <c r="A909" s="2"/>
      <c r="B909" s="42"/>
      <c r="C909" s="42"/>
      <c r="D909" s="42"/>
      <c r="E909" s="42"/>
      <c r="F909" s="42"/>
      <c r="G909" s="42"/>
      <c r="H909" s="2"/>
      <c r="I909" s="2"/>
      <c r="J909" s="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" x14ac:dyDescent="0.2">
      <c r="A910" s="2"/>
      <c r="B910" s="42"/>
      <c r="C910" s="42"/>
      <c r="D910" s="42"/>
      <c r="E910" s="42"/>
      <c r="F910" s="42"/>
      <c r="G910" s="42"/>
      <c r="H910" s="2"/>
      <c r="I910" s="2"/>
      <c r="J910" s="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" x14ac:dyDescent="0.2">
      <c r="A911" s="2"/>
      <c r="B911" s="42"/>
      <c r="C911" s="42"/>
      <c r="D911" s="42"/>
      <c r="E911" s="42"/>
      <c r="F911" s="42"/>
      <c r="G911" s="42"/>
      <c r="H911" s="2"/>
      <c r="I911" s="2"/>
      <c r="J911" s="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" x14ac:dyDescent="0.2">
      <c r="A912" s="2"/>
      <c r="B912" s="42"/>
      <c r="C912" s="42"/>
      <c r="D912" s="42"/>
      <c r="E912" s="42"/>
      <c r="F912" s="42"/>
      <c r="G912" s="42"/>
      <c r="H912" s="2"/>
      <c r="I912" s="2"/>
      <c r="J912" s="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" x14ac:dyDescent="0.2">
      <c r="A913" s="2"/>
      <c r="B913" s="42"/>
      <c r="C913" s="42"/>
      <c r="D913" s="42"/>
      <c r="E913" s="42"/>
      <c r="F913" s="42"/>
      <c r="G913" s="42"/>
      <c r="H913" s="2"/>
      <c r="I913" s="2"/>
      <c r="J913" s="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" x14ac:dyDescent="0.2">
      <c r="A914" s="2"/>
      <c r="B914" s="42"/>
      <c r="C914" s="42"/>
      <c r="D914" s="42"/>
      <c r="E914" s="42"/>
      <c r="F914" s="42"/>
      <c r="G914" s="42"/>
      <c r="H914" s="2"/>
      <c r="I914" s="2"/>
      <c r="J914" s="8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" x14ac:dyDescent="0.2">
      <c r="A915" s="2"/>
      <c r="B915" s="42"/>
      <c r="C915" s="42"/>
      <c r="D915" s="42"/>
      <c r="E915" s="42"/>
      <c r="F915" s="42"/>
      <c r="G915" s="42"/>
      <c r="H915" s="2"/>
      <c r="I915" s="2"/>
      <c r="J915" s="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" x14ac:dyDescent="0.2">
      <c r="A916" s="2"/>
      <c r="B916" s="42"/>
      <c r="C916" s="42"/>
      <c r="D916" s="42"/>
      <c r="E916" s="42"/>
      <c r="F916" s="42"/>
      <c r="G916" s="42"/>
      <c r="H916" s="2"/>
      <c r="I916" s="2"/>
      <c r="J916" s="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" x14ac:dyDescent="0.2">
      <c r="A917" s="2"/>
      <c r="B917" s="42"/>
      <c r="C917" s="42"/>
      <c r="D917" s="42"/>
      <c r="E917" s="42"/>
      <c r="F917" s="42"/>
      <c r="G917" s="42"/>
      <c r="H917" s="2"/>
      <c r="I917" s="2"/>
      <c r="J917" s="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" x14ac:dyDescent="0.2">
      <c r="A918" s="2"/>
      <c r="B918" s="42"/>
      <c r="C918" s="42"/>
      <c r="D918" s="42"/>
      <c r="E918" s="42"/>
      <c r="F918" s="42"/>
      <c r="G918" s="42"/>
      <c r="H918" s="2"/>
      <c r="I918" s="2"/>
      <c r="J918" s="8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" x14ac:dyDescent="0.2">
      <c r="A919" s="2"/>
      <c r="B919" s="42"/>
      <c r="C919" s="42"/>
      <c r="D919" s="42"/>
      <c r="E919" s="42"/>
      <c r="F919" s="42"/>
      <c r="G919" s="42"/>
      <c r="H919" s="2"/>
      <c r="I919" s="2"/>
      <c r="J919" s="8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" x14ac:dyDescent="0.2">
      <c r="A920" s="2"/>
      <c r="B920" s="42"/>
      <c r="C920" s="42"/>
      <c r="D920" s="42"/>
      <c r="E920" s="42"/>
      <c r="F920" s="42"/>
      <c r="G920" s="42"/>
      <c r="H920" s="2"/>
      <c r="I920" s="2"/>
      <c r="J920" s="8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" x14ac:dyDescent="0.2">
      <c r="A921" s="2"/>
      <c r="B921" s="42"/>
      <c r="C921" s="42"/>
      <c r="D921" s="42"/>
      <c r="E921" s="42"/>
      <c r="F921" s="42"/>
      <c r="G921" s="42"/>
      <c r="H921" s="2"/>
      <c r="I921" s="2"/>
      <c r="J921" s="8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" x14ac:dyDescent="0.2">
      <c r="A922" s="2"/>
      <c r="B922" s="42"/>
      <c r="C922" s="42"/>
      <c r="D922" s="42"/>
      <c r="E922" s="42"/>
      <c r="F922" s="42"/>
      <c r="G922" s="42"/>
      <c r="H922" s="2"/>
      <c r="I922" s="2"/>
      <c r="J922" s="8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" x14ac:dyDescent="0.2">
      <c r="A923" s="2"/>
      <c r="B923" s="42"/>
      <c r="C923" s="42"/>
      <c r="D923" s="42"/>
      <c r="E923" s="42"/>
      <c r="F923" s="42"/>
      <c r="G923" s="42"/>
      <c r="H923" s="2"/>
      <c r="I923" s="2"/>
      <c r="J923" s="8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" x14ac:dyDescent="0.2">
      <c r="A924" s="2"/>
      <c r="B924" s="42"/>
      <c r="C924" s="42"/>
      <c r="D924" s="42"/>
      <c r="E924" s="42"/>
      <c r="F924" s="42"/>
      <c r="G924" s="42"/>
      <c r="H924" s="2"/>
      <c r="I924" s="2"/>
      <c r="J924" s="8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" x14ac:dyDescent="0.2">
      <c r="A925" s="2"/>
      <c r="B925" s="42"/>
      <c r="C925" s="42"/>
      <c r="D925" s="42"/>
      <c r="E925" s="42"/>
      <c r="F925" s="42"/>
      <c r="G925" s="42"/>
      <c r="H925" s="2"/>
      <c r="I925" s="2"/>
      <c r="J925" s="8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" x14ac:dyDescent="0.2">
      <c r="A926" s="2"/>
      <c r="B926" s="42"/>
      <c r="C926" s="42"/>
      <c r="D926" s="42"/>
      <c r="E926" s="42"/>
      <c r="F926" s="42"/>
      <c r="G926" s="42"/>
      <c r="H926" s="2"/>
      <c r="I926" s="2"/>
      <c r="J926" s="8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" x14ac:dyDescent="0.2">
      <c r="A927" s="2"/>
      <c r="B927" s="42"/>
      <c r="C927" s="42"/>
      <c r="D927" s="42"/>
      <c r="E927" s="42"/>
      <c r="F927" s="42"/>
      <c r="G927" s="42"/>
      <c r="H927" s="2"/>
      <c r="I927" s="2"/>
      <c r="J927" s="8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" x14ac:dyDescent="0.2">
      <c r="A928" s="2"/>
      <c r="B928" s="42"/>
      <c r="C928" s="42"/>
      <c r="D928" s="42"/>
      <c r="E928" s="42"/>
      <c r="F928" s="42"/>
      <c r="G928" s="42"/>
      <c r="H928" s="2"/>
      <c r="I928" s="2"/>
      <c r="J928" s="8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" x14ac:dyDescent="0.2">
      <c r="A929" s="2"/>
      <c r="B929" s="42"/>
      <c r="C929" s="42"/>
      <c r="D929" s="42"/>
      <c r="E929" s="42"/>
      <c r="F929" s="42"/>
      <c r="G929" s="42"/>
      <c r="H929" s="2"/>
      <c r="I929" s="2"/>
      <c r="J929" s="8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" x14ac:dyDescent="0.2">
      <c r="A930" s="2"/>
      <c r="B930" s="42"/>
      <c r="C930" s="42"/>
      <c r="D930" s="42"/>
      <c r="E930" s="42"/>
      <c r="F930" s="42"/>
      <c r="G930" s="42"/>
      <c r="H930" s="2"/>
      <c r="I930" s="2"/>
      <c r="J930" s="8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" x14ac:dyDescent="0.2">
      <c r="A931" s="2"/>
      <c r="B931" s="42"/>
      <c r="C931" s="42"/>
      <c r="D931" s="42"/>
      <c r="E931" s="42"/>
      <c r="F931" s="42"/>
      <c r="G931" s="42"/>
      <c r="H931" s="2"/>
      <c r="I931" s="2"/>
      <c r="J931" s="8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" x14ac:dyDescent="0.2">
      <c r="A932" s="2"/>
      <c r="B932" s="42"/>
      <c r="C932" s="42"/>
      <c r="D932" s="42"/>
      <c r="E932" s="42"/>
      <c r="F932" s="42"/>
      <c r="G932" s="42"/>
      <c r="H932" s="2"/>
      <c r="I932" s="2"/>
      <c r="J932" s="8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" x14ac:dyDescent="0.2">
      <c r="A933" s="2"/>
      <c r="B933" s="42"/>
      <c r="C933" s="42"/>
      <c r="D933" s="42"/>
      <c r="E933" s="42"/>
      <c r="F933" s="42"/>
      <c r="G933" s="42"/>
      <c r="H933" s="2"/>
      <c r="I933" s="2"/>
      <c r="J933" s="8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" x14ac:dyDescent="0.2">
      <c r="A934" s="2"/>
      <c r="B934" s="42"/>
      <c r="C934" s="42"/>
      <c r="D934" s="42"/>
      <c r="E934" s="42"/>
      <c r="F934" s="42"/>
      <c r="G934" s="42"/>
      <c r="H934" s="2"/>
      <c r="I934" s="2"/>
      <c r="J934" s="8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" x14ac:dyDescent="0.2">
      <c r="A935" s="2"/>
      <c r="B935" s="42"/>
      <c r="C935" s="42"/>
      <c r="D935" s="42"/>
      <c r="E935" s="42"/>
      <c r="F935" s="42"/>
      <c r="G935" s="42"/>
      <c r="H935" s="2"/>
      <c r="I935" s="2"/>
      <c r="J935" s="8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" x14ac:dyDescent="0.2">
      <c r="A936" s="2"/>
      <c r="B936" s="42"/>
      <c r="C936" s="42"/>
      <c r="D936" s="42"/>
      <c r="E936" s="42"/>
      <c r="F936" s="42"/>
      <c r="G936" s="42"/>
      <c r="H936" s="2"/>
      <c r="I936" s="2"/>
      <c r="J936" s="8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" x14ac:dyDescent="0.2">
      <c r="A937" s="2"/>
      <c r="B937" s="42"/>
      <c r="C937" s="42"/>
      <c r="D937" s="42"/>
      <c r="E937" s="42"/>
      <c r="F937" s="42"/>
      <c r="G937" s="42"/>
      <c r="H937" s="2"/>
      <c r="I937" s="2"/>
      <c r="J937" s="8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" x14ac:dyDescent="0.2">
      <c r="A938" s="2"/>
      <c r="B938" s="42"/>
      <c r="C938" s="42"/>
      <c r="D938" s="42"/>
      <c r="E938" s="42"/>
      <c r="F938" s="42"/>
      <c r="G938" s="42"/>
      <c r="H938" s="2"/>
      <c r="I938" s="2"/>
      <c r="J938" s="8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" x14ac:dyDescent="0.2">
      <c r="A939" s="2"/>
      <c r="B939" s="42"/>
      <c r="C939" s="42"/>
      <c r="D939" s="42"/>
      <c r="E939" s="42"/>
      <c r="F939" s="42"/>
      <c r="G939" s="42"/>
      <c r="H939" s="2"/>
      <c r="I939" s="2"/>
      <c r="J939" s="8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" x14ac:dyDescent="0.2">
      <c r="A940" s="2"/>
      <c r="B940" s="42"/>
      <c r="C940" s="42"/>
      <c r="D940" s="42"/>
      <c r="E940" s="42"/>
      <c r="F940" s="42"/>
      <c r="G940" s="42"/>
      <c r="H940" s="2"/>
      <c r="I940" s="2"/>
      <c r="J940" s="8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" x14ac:dyDescent="0.2">
      <c r="A941" s="2"/>
      <c r="B941" s="42"/>
      <c r="C941" s="42"/>
      <c r="D941" s="42"/>
      <c r="E941" s="42"/>
      <c r="F941" s="42"/>
      <c r="G941" s="42"/>
      <c r="H941" s="2"/>
      <c r="I941" s="2"/>
      <c r="J941" s="8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" x14ac:dyDescent="0.2">
      <c r="A942" s="2"/>
      <c r="B942" s="42"/>
      <c r="C942" s="42"/>
      <c r="D942" s="42"/>
      <c r="E942" s="42"/>
      <c r="F942" s="42"/>
      <c r="G942" s="42"/>
      <c r="H942" s="2"/>
      <c r="I942" s="2"/>
      <c r="J942" s="8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" x14ac:dyDescent="0.2">
      <c r="A943" s="2"/>
      <c r="B943" s="42"/>
      <c r="C943" s="42"/>
      <c r="D943" s="42"/>
      <c r="E943" s="42"/>
      <c r="F943" s="42"/>
      <c r="G943" s="42"/>
      <c r="H943" s="2"/>
      <c r="I943" s="2"/>
      <c r="J943" s="8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" x14ac:dyDescent="0.2">
      <c r="A944" s="2"/>
      <c r="B944" s="42"/>
      <c r="C944" s="42"/>
      <c r="D944" s="42"/>
      <c r="E944" s="42"/>
      <c r="F944" s="42"/>
      <c r="G944" s="42"/>
      <c r="H944" s="2"/>
      <c r="I944" s="2"/>
      <c r="J944" s="8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" x14ac:dyDescent="0.2">
      <c r="A945" s="2"/>
      <c r="B945" s="42"/>
      <c r="C945" s="42"/>
      <c r="D945" s="42"/>
      <c r="E945" s="42"/>
      <c r="F945" s="42"/>
      <c r="G945" s="42"/>
      <c r="H945" s="2"/>
      <c r="I945" s="2"/>
      <c r="J945" s="8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" x14ac:dyDescent="0.2">
      <c r="A946" s="2"/>
      <c r="B946" s="42"/>
      <c r="C946" s="42"/>
      <c r="D946" s="42"/>
      <c r="E946" s="42"/>
      <c r="F946" s="42"/>
      <c r="G946" s="42"/>
      <c r="H946" s="2"/>
      <c r="I946" s="2"/>
      <c r="J946" s="8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" x14ac:dyDescent="0.2">
      <c r="A947" s="2"/>
      <c r="B947" s="42"/>
      <c r="C947" s="42"/>
      <c r="D947" s="42"/>
      <c r="E947" s="42"/>
      <c r="F947" s="42"/>
      <c r="G947" s="42"/>
      <c r="H947" s="2"/>
      <c r="I947" s="2"/>
      <c r="J947" s="8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" x14ac:dyDescent="0.2">
      <c r="A948" s="2"/>
      <c r="B948" s="42"/>
      <c r="C948" s="42"/>
      <c r="D948" s="42"/>
      <c r="E948" s="42"/>
      <c r="F948" s="42"/>
      <c r="G948" s="42"/>
      <c r="H948" s="2"/>
      <c r="I948" s="2"/>
      <c r="J948" s="8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" x14ac:dyDescent="0.2">
      <c r="A949" s="2"/>
      <c r="B949" s="42"/>
      <c r="C949" s="42"/>
      <c r="D949" s="42"/>
      <c r="E949" s="42"/>
      <c r="F949" s="42"/>
      <c r="G949" s="42"/>
      <c r="H949" s="2"/>
      <c r="I949" s="2"/>
      <c r="J949" s="8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" x14ac:dyDescent="0.2">
      <c r="A950" s="2"/>
      <c r="B950" s="42"/>
      <c r="C950" s="42"/>
      <c r="D950" s="42"/>
      <c r="E950" s="42"/>
      <c r="F950" s="42"/>
      <c r="G950" s="42"/>
      <c r="H950" s="2"/>
      <c r="I950" s="2"/>
      <c r="J950" s="8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" x14ac:dyDescent="0.2">
      <c r="A951" s="2"/>
      <c r="B951" s="42"/>
      <c r="C951" s="42"/>
      <c r="D951" s="42"/>
      <c r="E951" s="42"/>
      <c r="F951" s="42"/>
      <c r="G951" s="42"/>
      <c r="H951" s="2"/>
      <c r="I951" s="2"/>
      <c r="J951" s="8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" x14ac:dyDescent="0.2">
      <c r="A952" s="2"/>
      <c r="B952" s="42"/>
      <c r="C952" s="42"/>
      <c r="D952" s="42"/>
      <c r="E952" s="42"/>
      <c r="F952" s="42"/>
      <c r="G952" s="42"/>
      <c r="H952" s="2"/>
      <c r="I952" s="2"/>
      <c r="J952" s="8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" x14ac:dyDescent="0.2">
      <c r="A953" s="2"/>
      <c r="B953" s="42"/>
      <c r="C953" s="42"/>
      <c r="D953" s="42"/>
      <c r="E953" s="42"/>
      <c r="F953" s="42"/>
      <c r="G953" s="42"/>
      <c r="H953" s="2"/>
      <c r="I953" s="2"/>
      <c r="J953" s="8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" x14ac:dyDescent="0.2">
      <c r="A954" s="2"/>
      <c r="B954" s="42"/>
      <c r="C954" s="42"/>
      <c r="D954" s="42"/>
      <c r="E954" s="42"/>
      <c r="F954" s="42"/>
      <c r="G954" s="42"/>
      <c r="H954" s="2"/>
      <c r="I954" s="2"/>
      <c r="J954" s="8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" x14ac:dyDescent="0.2">
      <c r="A955" s="2"/>
      <c r="B955" s="42"/>
      <c r="C955" s="42"/>
      <c r="D955" s="42"/>
      <c r="E955" s="42"/>
      <c r="F955" s="42"/>
      <c r="G955" s="42"/>
      <c r="H955" s="2"/>
      <c r="I955" s="2"/>
      <c r="J955" s="8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" x14ac:dyDescent="0.2">
      <c r="A956" s="2"/>
      <c r="B956" s="42"/>
      <c r="C956" s="42"/>
      <c r="D956" s="42"/>
      <c r="E956" s="42"/>
      <c r="F956" s="42"/>
      <c r="G956" s="42"/>
      <c r="H956" s="2"/>
      <c r="I956" s="2"/>
      <c r="J956" s="8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" x14ac:dyDescent="0.2">
      <c r="A957" s="2"/>
      <c r="B957" s="42"/>
      <c r="C957" s="42"/>
      <c r="D957" s="42"/>
      <c r="E957" s="42"/>
      <c r="F957" s="42"/>
      <c r="G957" s="42"/>
      <c r="H957" s="2"/>
      <c r="I957" s="2"/>
      <c r="J957" s="8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" x14ac:dyDescent="0.2">
      <c r="A958" s="2"/>
      <c r="B958" s="42"/>
      <c r="C958" s="42"/>
      <c r="D958" s="42"/>
      <c r="E958" s="42"/>
      <c r="F958" s="42"/>
      <c r="G958" s="42"/>
      <c r="H958" s="2"/>
      <c r="I958" s="2"/>
      <c r="J958" s="8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" x14ac:dyDescent="0.2">
      <c r="A959" s="2"/>
      <c r="B959" s="42"/>
      <c r="C959" s="42"/>
      <c r="D959" s="42"/>
      <c r="E959" s="42"/>
      <c r="F959" s="42"/>
      <c r="G959" s="42"/>
      <c r="H959" s="2"/>
      <c r="I959" s="2"/>
      <c r="J959" s="8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" x14ac:dyDescent="0.2">
      <c r="A960" s="2"/>
      <c r="B960" s="42"/>
      <c r="C960" s="42"/>
      <c r="D960" s="42"/>
      <c r="E960" s="42"/>
      <c r="F960" s="42"/>
      <c r="G960" s="42"/>
      <c r="H960" s="2"/>
      <c r="I960" s="2"/>
      <c r="J960" s="8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" x14ac:dyDescent="0.2">
      <c r="A961" s="2"/>
      <c r="B961" s="42"/>
      <c r="C961" s="42"/>
      <c r="D961" s="42"/>
      <c r="E961" s="42"/>
      <c r="F961" s="42"/>
      <c r="G961" s="42"/>
      <c r="H961" s="2"/>
      <c r="I961" s="2"/>
      <c r="J961" s="8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" x14ac:dyDescent="0.2">
      <c r="A962" s="2"/>
      <c r="B962" s="42"/>
      <c r="C962" s="42"/>
      <c r="D962" s="42"/>
      <c r="E962" s="42"/>
      <c r="F962" s="42"/>
      <c r="G962" s="42"/>
      <c r="H962" s="2"/>
      <c r="I962" s="2"/>
      <c r="J962" s="8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" x14ac:dyDescent="0.2">
      <c r="A963" s="2"/>
      <c r="B963" s="42"/>
      <c r="C963" s="42"/>
      <c r="D963" s="42"/>
      <c r="E963" s="42"/>
      <c r="F963" s="42"/>
      <c r="G963" s="42"/>
      <c r="H963" s="2"/>
      <c r="I963" s="2"/>
      <c r="J963" s="8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" x14ac:dyDescent="0.2">
      <c r="A964" s="2"/>
      <c r="B964" s="42"/>
      <c r="C964" s="42"/>
      <c r="D964" s="42"/>
      <c r="E964" s="42"/>
      <c r="F964" s="42"/>
      <c r="G964" s="42"/>
      <c r="H964" s="2"/>
      <c r="I964" s="2"/>
      <c r="J964" s="8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" x14ac:dyDescent="0.2">
      <c r="A965" s="2"/>
      <c r="B965" s="42"/>
      <c r="C965" s="42"/>
      <c r="D965" s="42"/>
      <c r="E965" s="42"/>
      <c r="F965" s="42"/>
      <c r="G965" s="42"/>
      <c r="H965" s="2"/>
      <c r="I965" s="2"/>
      <c r="J965" s="8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" x14ac:dyDescent="0.2">
      <c r="A966" s="2"/>
      <c r="B966" s="42"/>
      <c r="C966" s="42"/>
      <c r="D966" s="42"/>
      <c r="E966" s="42"/>
      <c r="F966" s="42"/>
      <c r="G966" s="42"/>
      <c r="H966" s="2"/>
      <c r="I966" s="2"/>
      <c r="J966" s="8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" x14ac:dyDescent="0.2">
      <c r="A967" s="2"/>
      <c r="B967" s="42"/>
      <c r="C967" s="42"/>
      <c r="D967" s="42"/>
      <c r="E967" s="42"/>
      <c r="F967" s="42"/>
      <c r="G967" s="42"/>
      <c r="H967" s="2"/>
      <c r="I967" s="2"/>
      <c r="J967" s="8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" x14ac:dyDescent="0.2">
      <c r="A968" s="2"/>
      <c r="B968" s="42"/>
      <c r="C968" s="42"/>
      <c r="D968" s="42"/>
      <c r="E968" s="42"/>
      <c r="F968" s="42"/>
      <c r="G968" s="42"/>
      <c r="H968" s="2"/>
      <c r="I968" s="2"/>
      <c r="J968" s="8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" x14ac:dyDescent="0.2">
      <c r="A969" s="2"/>
      <c r="B969" s="42"/>
      <c r="C969" s="42"/>
      <c r="D969" s="42"/>
      <c r="E969" s="42"/>
      <c r="F969" s="42"/>
      <c r="G969" s="42"/>
      <c r="H969" s="2"/>
      <c r="I969" s="2"/>
      <c r="J969" s="8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" x14ac:dyDescent="0.2">
      <c r="A970" s="2"/>
      <c r="B970" s="42"/>
      <c r="C970" s="42"/>
      <c r="D970" s="42"/>
      <c r="E970" s="42"/>
      <c r="F970" s="42"/>
      <c r="G970" s="42"/>
      <c r="H970" s="2"/>
      <c r="I970" s="2"/>
      <c r="J970" s="8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" x14ac:dyDescent="0.2">
      <c r="A971" s="2"/>
      <c r="B971" s="42"/>
      <c r="C971" s="42"/>
      <c r="D971" s="42"/>
      <c r="E971" s="42"/>
      <c r="F971" s="42"/>
      <c r="G971" s="42"/>
      <c r="H971" s="2"/>
      <c r="I971" s="2"/>
      <c r="J971" s="8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" x14ac:dyDescent="0.2">
      <c r="A972" s="2"/>
      <c r="B972" s="42"/>
      <c r="C972" s="42"/>
      <c r="D972" s="42"/>
      <c r="E972" s="42"/>
      <c r="F972" s="42"/>
      <c r="G972" s="42"/>
      <c r="H972" s="2"/>
      <c r="I972" s="2"/>
      <c r="J972" s="8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" x14ac:dyDescent="0.2">
      <c r="A973" s="2"/>
      <c r="B973" s="42"/>
      <c r="C973" s="42"/>
      <c r="D973" s="42"/>
      <c r="E973" s="42"/>
      <c r="F973" s="42"/>
      <c r="G973" s="42"/>
      <c r="H973" s="2"/>
      <c r="I973" s="2"/>
      <c r="J973" s="8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" x14ac:dyDescent="0.2">
      <c r="A974" s="2"/>
      <c r="B974" s="42"/>
      <c r="C974" s="42"/>
      <c r="D974" s="42"/>
      <c r="E974" s="42"/>
      <c r="F974" s="42"/>
      <c r="G974" s="42"/>
      <c r="H974" s="2"/>
      <c r="I974" s="2"/>
      <c r="J974" s="8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" x14ac:dyDescent="0.2">
      <c r="A975" s="2"/>
      <c r="B975" s="42"/>
      <c r="C975" s="42"/>
      <c r="D975" s="42"/>
      <c r="E975" s="42"/>
      <c r="F975" s="42"/>
      <c r="G975" s="42"/>
      <c r="H975" s="2"/>
      <c r="I975" s="2"/>
      <c r="J975" s="8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" x14ac:dyDescent="0.2">
      <c r="A976" s="2"/>
      <c r="B976" s="42"/>
      <c r="C976" s="42"/>
      <c r="D976" s="42"/>
      <c r="E976" s="42"/>
      <c r="F976" s="42"/>
      <c r="G976" s="42"/>
      <c r="H976" s="2"/>
      <c r="I976" s="2"/>
      <c r="J976" s="8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" x14ac:dyDescent="0.2">
      <c r="A977" s="2"/>
      <c r="B977" s="42"/>
      <c r="C977" s="42"/>
      <c r="D977" s="42"/>
      <c r="E977" s="42"/>
      <c r="F977" s="42"/>
      <c r="G977" s="42"/>
      <c r="H977" s="2"/>
      <c r="I977" s="2"/>
      <c r="J977" s="8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" x14ac:dyDescent="0.2">
      <c r="A978" s="2"/>
      <c r="B978" s="42"/>
      <c r="C978" s="42"/>
      <c r="D978" s="42"/>
      <c r="E978" s="42"/>
      <c r="F978" s="42"/>
      <c r="G978" s="42"/>
      <c r="H978" s="2"/>
      <c r="I978" s="2"/>
      <c r="J978" s="8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" x14ac:dyDescent="0.2">
      <c r="A979" s="2"/>
      <c r="B979" s="42"/>
      <c r="C979" s="42"/>
      <c r="D979" s="42"/>
      <c r="E979" s="42"/>
      <c r="F979" s="42"/>
      <c r="G979" s="42"/>
      <c r="H979" s="2"/>
      <c r="I979" s="2"/>
      <c r="J979" s="8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" x14ac:dyDescent="0.2">
      <c r="A980" s="2"/>
      <c r="B980" s="42"/>
      <c r="C980" s="42"/>
      <c r="D980" s="42"/>
      <c r="E980" s="42"/>
      <c r="F980" s="42"/>
      <c r="G980" s="42"/>
      <c r="H980" s="2"/>
      <c r="I980" s="2"/>
      <c r="J980" s="8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" x14ac:dyDescent="0.2">
      <c r="A981" s="2"/>
      <c r="B981" s="42"/>
      <c r="C981" s="42"/>
      <c r="D981" s="42"/>
      <c r="E981" s="42"/>
      <c r="F981" s="42"/>
      <c r="G981" s="42"/>
      <c r="H981" s="2"/>
      <c r="I981" s="2"/>
      <c r="J981" s="8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" x14ac:dyDescent="0.2">
      <c r="A982" s="2"/>
      <c r="B982" s="42"/>
      <c r="C982" s="42"/>
      <c r="D982" s="42"/>
      <c r="E982" s="42"/>
      <c r="F982" s="42"/>
      <c r="G982" s="42"/>
      <c r="H982" s="2"/>
      <c r="I982" s="2"/>
      <c r="J982" s="8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" x14ac:dyDescent="0.2">
      <c r="A983" s="2"/>
      <c r="B983" s="42"/>
      <c r="C983" s="42"/>
      <c r="D983" s="42"/>
      <c r="E983" s="42"/>
      <c r="F983" s="42"/>
      <c r="G983" s="42"/>
      <c r="H983" s="2"/>
      <c r="I983" s="2"/>
      <c r="J983" s="8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" x14ac:dyDescent="0.2">
      <c r="A984" s="2"/>
      <c r="B984" s="42"/>
      <c r="C984" s="42"/>
      <c r="D984" s="42"/>
      <c r="E984" s="42"/>
      <c r="F984" s="42"/>
      <c r="G984" s="42"/>
      <c r="H984" s="2"/>
      <c r="I984" s="2"/>
      <c r="J984" s="8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" x14ac:dyDescent="0.2">
      <c r="A985" s="2"/>
      <c r="B985" s="42"/>
      <c r="C985" s="42"/>
      <c r="D985" s="42"/>
      <c r="E985" s="42"/>
      <c r="F985" s="42"/>
      <c r="G985" s="42"/>
      <c r="H985" s="2"/>
      <c r="I985" s="2"/>
      <c r="J985" s="8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" x14ac:dyDescent="0.2">
      <c r="A986" s="2"/>
      <c r="B986" s="42"/>
      <c r="C986" s="42"/>
      <c r="D986" s="42"/>
      <c r="E986" s="42"/>
      <c r="F986" s="42"/>
      <c r="G986" s="42"/>
      <c r="H986" s="2"/>
      <c r="I986" s="2"/>
      <c r="J986" s="8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" x14ac:dyDescent="0.2">
      <c r="A987" s="2"/>
      <c r="B987" s="42"/>
      <c r="C987" s="42"/>
      <c r="D987" s="42"/>
      <c r="E987" s="42"/>
      <c r="F987" s="42"/>
      <c r="G987" s="42"/>
      <c r="H987" s="2"/>
      <c r="I987" s="2"/>
      <c r="J987" s="8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" x14ac:dyDescent="0.2">
      <c r="A988" s="2"/>
      <c r="B988" s="42"/>
      <c r="C988" s="42"/>
      <c r="D988" s="42"/>
      <c r="E988" s="42"/>
      <c r="F988" s="42"/>
      <c r="G988" s="42"/>
      <c r="H988" s="2"/>
      <c r="I988" s="2"/>
      <c r="J988" s="8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" x14ac:dyDescent="0.2">
      <c r="A989" s="2"/>
      <c r="B989" s="42"/>
      <c r="C989" s="42"/>
      <c r="D989" s="42"/>
      <c r="E989" s="42"/>
      <c r="F989" s="42"/>
      <c r="G989" s="42"/>
      <c r="H989" s="2"/>
      <c r="I989" s="2"/>
      <c r="J989" s="8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" x14ac:dyDescent="0.2">
      <c r="A990" s="2"/>
      <c r="B990" s="42"/>
      <c r="C990" s="42"/>
      <c r="D990" s="42"/>
      <c r="E990" s="42"/>
      <c r="F990" s="42"/>
      <c r="G990" s="42"/>
      <c r="H990" s="2"/>
      <c r="I990" s="2"/>
      <c r="J990" s="8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" x14ac:dyDescent="0.2">
      <c r="A991" s="2"/>
      <c r="B991" s="42"/>
      <c r="C991" s="42"/>
      <c r="D991" s="42"/>
      <c r="E991" s="42"/>
      <c r="F991" s="42"/>
      <c r="G991" s="42"/>
      <c r="H991" s="2"/>
      <c r="I991" s="2"/>
      <c r="J991" s="8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" x14ac:dyDescent="0.2">
      <c r="A992" s="2"/>
      <c r="B992" s="42"/>
      <c r="C992" s="42"/>
      <c r="D992" s="42"/>
      <c r="E992" s="42"/>
      <c r="F992" s="42"/>
      <c r="G992" s="42"/>
      <c r="H992" s="2"/>
      <c r="I992" s="2"/>
      <c r="J992" s="8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" x14ac:dyDescent="0.2">
      <c r="A993" s="2"/>
      <c r="B993" s="42"/>
      <c r="C993" s="42"/>
      <c r="D993" s="42"/>
      <c r="E993" s="42"/>
      <c r="F993" s="42"/>
      <c r="G993" s="42"/>
      <c r="H993" s="2"/>
      <c r="I993" s="2"/>
      <c r="J993" s="8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" x14ac:dyDescent="0.2">
      <c r="A994" s="2"/>
      <c r="B994" s="42"/>
      <c r="C994" s="42"/>
      <c r="D994" s="42"/>
      <c r="E994" s="42"/>
      <c r="F994" s="42"/>
      <c r="G994" s="42"/>
      <c r="H994" s="2"/>
      <c r="I994" s="2"/>
      <c r="J994" s="8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" x14ac:dyDescent="0.2">
      <c r="A995" s="2"/>
      <c r="B995" s="42"/>
      <c r="C995" s="42"/>
      <c r="D995" s="42"/>
      <c r="E995" s="42"/>
      <c r="F995" s="42"/>
      <c r="G995" s="42"/>
      <c r="H995" s="2"/>
      <c r="I995" s="2"/>
      <c r="J995" s="8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" x14ac:dyDescent="0.2">
      <c r="A996" s="2"/>
      <c r="B996" s="42"/>
      <c r="C996" s="42"/>
      <c r="D996" s="42"/>
      <c r="E996" s="42"/>
      <c r="F996" s="42"/>
      <c r="G996" s="42"/>
      <c r="H996" s="2"/>
      <c r="I996" s="2"/>
      <c r="J996" s="8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" x14ac:dyDescent="0.2">
      <c r="A997" s="2"/>
      <c r="B997" s="42"/>
      <c r="C997" s="42"/>
      <c r="D997" s="42"/>
      <c r="E997" s="42"/>
      <c r="F997" s="42"/>
      <c r="G997" s="42"/>
      <c r="H997" s="2"/>
      <c r="I997" s="2"/>
      <c r="J997" s="8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" x14ac:dyDescent="0.2">
      <c r="A998" s="2"/>
      <c r="B998" s="42"/>
      <c r="C998" s="42"/>
      <c r="D998" s="42"/>
      <c r="E998" s="42"/>
      <c r="F998" s="42"/>
      <c r="G998" s="42"/>
      <c r="H998" s="2"/>
      <c r="I998" s="2"/>
      <c r="J998" s="8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" x14ac:dyDescent="0.2">
      <c r="A999" s="2"/>
      <c r="B999" s="42"/>
      <c r="C999" s="42"/>
      <c r="D999" s="42"/>
      <c r="E999" s="42"/>
      <c r="F999" s="42"/>
      <c r="G999" s="42"/>
      <c r="H999" s="2"/>
      <c r="I999" s="2"/>
      <c r="J999" s="8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" x14ac:dyDescent="0.2">
      <c r="A1000" s="2"/>
      <c r="B1000" s="42"/>
      <c r="C1000" s="42"/>
      <c r="D1000" s="42"/>
      <c r="E1000" s="42"/>
      <c r="F1000" s="42"/>
      <c r="G1000" s="42"/>
      <c r="H1000" s="2"/>
      <c r="I1000" s="2"/>
      <c r="J1000" s="8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5" x14ac:dyDescent="0.2">
      <c r="A1001" s="2"/>
      <c r="B1001" s="42"/>
      <c r="C1001" s="42"/>
      <c r="D1001" s="42"/>
      <c r="E1001" s="42"/>
      <c r="F1001" s="42"/>
      <c r="G1001" s="42"/>
      <c r="H1001" s="2"/>
      <c r="I1001" s="2"/>
      <c r="J1001" s="8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5" x14ac:dyDescent="0.2">
      <c r="A1002" s="2"/>
      <c r="B1002" s="42"/>
      <c r="C1002" s="42"/>
      <c r="D1002" s="42"/>
      <c r="E1002" s="42"/>
      <c r="F1002" s="42"/>
      <c r="G1002" s="42"/>
      <c r="H1002" s="2"/>
      <c r="I1002" s="2"/>
      <c r="J1002" s="8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5" x14ac:dyDescent="0.2">
      <c r="A1003" s="2"/>
      <c r="B1003" s="42"/>
      <c r="C1003" s="42"/>
      <c r="D1003" s="42"/>
      <c r="E1003" s="42"/>
      <c r="F1003" s="42"/>
      <c r="G1003" s="42"/>
      <c r="H1003" s="2"/>
      <c r="I1003" s="2"/>
      <c r="J1003" s="8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5" x14ac:dyDescent="0.2">
      <c r="A1004" s="2"/>
      <c r="B1004" s="42"/>
      <c r="C1004" s="42"/>
      <c r="D1004" s="42"/>
      <c r="E1004" s="42"/>
      <c r="F1004" s="42"/>
      <c r="G1004" s="42"/>
      <c r="H1004" s="2"/>
      <c r="I1004" s="2"/>
      <c r="J1004" s="8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5" x14ac:dyDescent="0.2">
      <c r="A1005" s="2"/>
      <c r="B1005" s="42"/>
      <c r="C1005" s="42"/>
      <c r="D1005" s="42"/>
      <c r="E1005" s="42"/>
      <c r="F1005" s="42"/>
      <c r="G1005" s="42"/>
      <c r="H1005" s="2"/>
      <c r="I1005" s="2"/>
      <c r="J1005" s="8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 ht="15" x14ac:dyDescent="0.2">
      <c r="A1006" s="2"/>
      <c r="B1006" s="42"/>
      <c r="C1006" s="42"/>
      <c r="D1006" s="42"/>
      <c r="E1006" s="42"/>
      <c r="F1006" s="42"/>
      <c r="G1006" s="42"/>
      <c r="H1006" s="2"/>
      <c r="I1006" s="2"/>
      <c r="J1006" s="8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 ht="15" x14ac:dyDescent="0.2">
      <c r="A1007" s="2"/>
      <c r="B1007" s="42"/>
      <c r="C1007" s="42"/>
      <c r="D1007" s="42"/>
      <c r="E1007" s="42"/>
      <c r="F1007" s="42"/>
      <c r="G1007" s="42"/>
      <c r="H1007" s="2"/>
      <c r="I1007" s="2"/>
      <c r="J1007" s="8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1:21" ht="15" x14ac:dyDescent="0.2">
      <c r="A1008" s="2"/>
      <c r="B1008" s="42"/>
      <c r="C1008" s="42"/>
      <c r="D1008" s="42"/>
      <c r="E1008" s="42"/>
      <c r="F1008" s="42"/>
      <c r="G1008" s="42"/>
      <c r="H1008" s="2"/>
      <c r="I1008" s="2"/>
      <c r="J1008" s="8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spans="1:21" ht="15" x14ac:dyDescent="0.2">
      <c r="A1009" s="2"/>
      <c r="B1009" s="42"/>
      <c r="C1009" s="42"/>
      <c r="D1009" s="42"/>
      <c r="E1009" s="42"/>
      <c r="F1009" s="42"/>
      <c r="G1009" s="42"/>
      <c r="H1009" s="2"/>
      <c r="I1009" s="2"/>
      <c r="J1009" s="8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1:21" ht="15" x14ac:dyDescent="0.2">
      <c r="A1010" s="2"/>
      <c r="B1010" s="42"/>
      <c r="C1010" s="42"/>
      <c r="D1010" s="42"/>
      <c r="E1010" s="42"/>
      <c r="F1010" s="42"/>
      <c r="G1010" s="42"/>
      <c r="H1010" s="2"/>
      <c r="I1010" s="2"/>
      <c r="J1010" s="8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1:21" ht="15" x14ac:dyDescent="0.2">
      <c r="A1011" s="2"/>
      <c r="B1011" s="42"/>
      <c r="C1011" s="42"/>
      <c r="D1011" s="42"/>
      <c r="E1011" s="42"/>
      <c r="F1011" s="42"/>
      <c r="G1011" s="42"/>
      <c r="H1011" s="2"/>
      <c r="I1011" s="2"/>
      <c r="J1011" s="8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1:21" ht="15" x14ac:dyDescent="0.2">
      <c r="A1012" s="2"/>
      <c r="B1012" s="42"/>
      <c r="C1012" s="42"/>
      <c r="D1012" s="42"/>
      <c r="E1012" s="42"/>
      <c r="F1012" s="42"/>
      <c r="G1012" s="42"/>
      <c r="H1012" s="2"/>
      <c r="I1012" s="2"/>
      <c r="J1012" s="8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1:21" ht="15" x14ac:dyDescent="0.2">
      <c r="A1013" s="2"/>
      <c r="B1013" s="42"/>
      <c r="C1013" s="42"/>
      <c r="D1013" s="42"/>
      <c r="E1013" s="42"/>
      <c r="F1013" s="42"/>
      <c r="G1013" s="42"/>
      <c r="H1013" s="2"/>
      <c r="I1013" s="2"/>
      <c r="J1013" s="8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1:21" ht="15" x14ac:dyDescent="0.2">
      <c r="A1014" s="2"/>
      <c r="B1014" s="42"/>
      <c r="C1014" s="42"/>
      <c r="D1014" s="42"/>
      <c r="E1014" s="42"/>
      <c r="F1014" s="42"/>
      <c r="G1014" s="42"/>
      <c r="H1014" s="2"/>
      <c r="I1014" s="2"/>
      <c r="J1014" s="8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1:21" ht="15" x14ac:dyDescent="0.2">
      <c r="A1015" s="2"/>
      <c r="B1015" s="42"/>
      <c r="C1015" s="42"/>
      <c r="D1015" s="42"/>
      <c r="E1015" s="42"/>
      <c r="F1015" s="42"/>
      <c r="G1015" s="42"/>
      <c r="H1015" s="2"/>
      <c r="I1015" s="2"/>
      <c r="J1015" s="8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1:21" ht="15" x14ac:dyDescent="0.2">
      <c r="A1016" s="2"/>
      <c r="B1016" s="42"/>
      <c r="C1016" s="42"/>
      <c r="D1016" s="42"/>
      <c r="E1016" s="42"/>
      <c r="F1016" s="42"/>
      <c r="G1016" s="42"/>
      <c r="H1016" s="2"/>
      <c r="I1016" s="2"/>
      <c r="J1016" s="8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spans="1:21" ht="15" x14ac:dyDescent="0.2">
      <c r="A1017" s="2"/>
      <c r="B1017" s="42"/>
      <c r="C1017" s="42"/>
      <c r="D1017" s="42"/>
      <c r="E1017" s="42"/>
      <c r="F1017" s="42"/>
      <c r="G1017" s="42"/>
      <c r="H1017" s="2"/>
      <c r="I1017" s="2"/>
      <c r="J1017" s="8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1:21" ht="15" x14ac:dyDescent="0.2">
      <c r="A1018" s="2"/>
      <c r="B1018" s="42"/>
      <c r="C1018" s="42"/>
      <c r="D1018" s="42"/>
      <c r="E1018" s="42"/>
      <c r="F1018" s="42"/>
      <c r="G1018" s="42"/>
      <c r="H1018" s="2"/>
      <c r="I1018" s="2"/>
      <c r="J1018" s="8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1:21" ht="15" x14ac:dyDescent="0.2">
      <c r="A1019" s="2"/>
      <c r="B1019" s="42"/>
      <c r="C1019" s="42"/>
      <c r="D1019" s="42"/>
      <c r="E1019" s="42"/>
      <c r="F1019" s="42"/>
      <c r="G1019" s="42"/>
      <c r="H1019" s="2"/>
      <c r="I1019" s="2"/>
      <c r="J1019" s="8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1:21" ht="15" x14ac:dyDescent="0.2">
      <c r="A1020" s="2"/>
      <c r="B1020" s="42"/>
      <c r="C1020" s="42"/>
      <c r="D1020" s="42"/>
      <c r="E1020" s="42"/>
      <c r="F1020" s="42"/>
      <c r="G1020" s="42"/>
      <c r="H1020" s="2"/>
      <c r="I1020" s="2"/>
      <c r="J1020" s="8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spans="1:21" ht="15" x14ac:dyDescent="0.2">
      <c r="A1021" s="2"/>
      <c r="B1021" s="42"/>
      <c r="C1021" s="42"/>
      <c r="D1021" s="42"/>
      <c r="E1021" s="42"/>
      <c r="F1021" s="42"/>
      <c r="G1021" s="42"/>
      <c r="H1021" s="2"/>
      <c r="I1021" s="2"/>
      <c r="J1021" s="8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spans="1:21" ht="15" x14ac:dyDescent="0.2">
      <c r="A1022" s="2"/>
      <c r="B1022" s="42"/>
      <c r="C1022" s="42"/>
      <c r="D1022" s="42"/>
      <c r="E1022" s="42"/>
      <c r="F1022" s="42"/>
      <c r="G1022" s="42"/>
      <c r="H1022" s="2"/>
      <c r="I1022" s="2"/>
      <c r="J1022" s="8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spans="1:21" ht="15" x14ac:dyDescent="0.2">
      <c r="A1023" s="2"/>
      <c r="B1023" s="42"/>
      <c r="C1023" s="42"/>
      <c r="D1023" s="42"/>
      <c r="E1023" s="42"/>
      <c r="F1023" s="42"/>
      <c r="G1023" s="42"/>
      <c r="H1023" s="2"/>
      <c r="I1023" s="2"/>
      <c r="J1023" s="8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spans="1:21" ht="15" x14ac:dyDescent="0.2">
      <c r="A1024" s="2"/>
      <c r="B1024" s="42"/>
      <c r="C1024" s="42"/>
      <c r="D1024" s="42"/>
      <c r="E1024" s="42"/>
      <c r="F1024" s="42"/>
      <c r="G1024" s="42"/>
      <c r="H1024" s="2"/>
      <c r="I1024" s="2"/>
      <c r="J1024" s="8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spans="1:21" ht="15" x14ac:dyDescent="0.2">
      <c r="A1025" s="2"/>
      <c r="B1025" s="42"/>
      <c r="C1025" s="42"/>
      <c r="D1025" s="42"/>
      <c r="E1025" s="42"/>
      <c r="F1025" s="42"/>
      <c r="G1025" s="42"/>
      <c r="H1025" s="2"/>
      <c r="I1025" s="2"/>
      <c r="J1025" s="8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spans="1:21" ht="15" x14ac:dyDescent="0.2">
      <c r="A1026" s="2"/>
      <c r="B1026" s="42"/>
      <c r="C1026" s="42"/>
      <c r="D1026" s="42"/>
      <c r="E1026" s="42"/>
      <c r="F1026" s="42"/>
      <c r="G1026" s="42"/>
      <c r="H1026" s="14"/>
      <c r="I1026" s="14"/>
      <c r="J1026" s="43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spans="1:21" ht="15" x14ac:dyDescent="0.2">
      <c r="A1027" s="2"/>
      <c r="B1027" s="42"/>
      <c r="C1027" s="42"/>
      <c r="D1027" s="42"/>
      <c r="E1027" s="42"/>
      <c r="F1027" s="42"/>
      <c r="G1027" s="42"/>
      <c r="H1027" s="14"/>
      <c r="I1027" s="14"/>
      <c r="J1027" s="43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spans="1:21" ht="15" x14ac:dyDescent="0.2">
      <c r="A1028" s="2"/>
      <c r="B1028" s="42"/>
      <c r="C1028" s="42"/>
      <c r="D1028" s="42"/>
      <c r="E1028" s="42"/>
      <c r="F1028" s="42"/>
      <c r="G1028" s="42"/>
      <c r="H1028" s="14"/>
      <c r="I1028" s="14"/>
      <c r="J1028" s="43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spans="1:21" ht="15" x14ac:dyDescent="0.2">
      <c r="A1029" s="2"/>
      <c r="B1029" s="42"/>
      <c r="C1029" s="42"/>
      <c r="D1029" s="42"/>
      <c r="E1029" s="42"/>
      <c r="F1029" s="42"/>
      <c r="G1029" s="42"/>
      <c r="H1029" s="14"/>
      <c r="I1029" s="14"/>
      <c r="J1029" s="43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  <row r="1030" spans="1:21" ht="15" x14ac:dyDescent="0.2">
      <c r="A1030" s="2"/>
      <c r="B1030" s="42"/>
      <c r="C1030" s="42"/>
      <c r="D1030" s="42"/>
      <c r="E1030" s="42"/>
      <c r="F1030" s="42"/>
      <c r="G1030" s="42"/>
      <c r="H1030" s="14"/>
      <c r="I1030" s="14"/>
      <c r="J1030" s="43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</row>
    <row r="1031" spans="1:21" ht="15" x14ac:dyDescent="0.2">
      <c r="A1031" s="2"/>
      <c r="B1031" s="42"/>
      <c r="C1031" s="42"/>
      <c r="D1031" s="42"/>
      <c r="E1031" s="42"/>
      <c r="F1031" s="42"/>
      <c r="G1031" s="42"/>
      <c r="H1031" s="14"/>
      <c r="I1031" s="14"/>
      <c r="J1031" s="43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</row>
    <row r="1032" spans="1:21" ht="15" x14ac:dyDescent="0.2">
      <c r="A1032" s="2"/>
      <c r="B1032" s="42"/>
      <c r="C1032" s="42"/>
      <c r="D1032" s="42"/>
      <c r="E1032" s="42"/>
      <c r="F1032" s="42"/>
      <c r="G1032" s="42"/>
      <c r="H1032" s="14"/>
      <c r="I1032" s="14"/>
      <c r="J1032" s="43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</row>
    <row r="1033" spans="1:21" ht="15" x14ac:dyDescent="0.2">
      <c r="A1033" s="2"/>
      <c r="B1033" s="42"/>
      <c r="C1033" s="42"/>
      <c r="D1033" s="42"/>
      <c r="E1033" s="42"/>
      <c r="F1033" s="42"/>
      <c r="G1033" s="42"/>
      <c r="H1033" s="14"/>
      <c r="I1033" s="14"/>
      <c r="J1033" s="43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</row>
    <row r="1034" spans="1:21" ht="15" x14ac:dyDescent="0.2">
      <c r="A1034" s="2"/>
      <c r="B1034" s="42"/>
      <c r="C1034" s="42"/>
      <c r="D1034" s="42"/>
      <c r="E1034" s="42"/>
      <c r="F1034" s="42"/>
      <c r="G1034" s="42"/>
      <c r="H1034" s="14"/>
      <c r="I1034" s="14"/>
      <c r="J1034" s="43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</row>
    <row r="1035" spans="1:21" ht="15" x14ac:dyDescent="0.2">
      <c r="A1035" s="2"/>
      <c r="B1035" s="42"/>
      <c r="C1035" s="42"/>
      <c r="D1035" s="42"/>
      <c r="E1035" s="42"/>
      <c r="F1035" s="42"/>
      <c r="G1035" s="42"/>
      <c r="H1035" s="14"/>
      <c r="I1035" s="14"/>
      <c r="J1035" s="43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</row>
    <row r="1036" spans="1:21" ht="15" x14ac:dyDescent="0.2">
      <c r="A1036" s="2"/>
      <c r="B1036" s="42"/>
      <c r="C1036" s="42"/>
      <c r="D1036" s="42"/>
      <c r="E1036" s="42"/>
      <c r="F1036" s="42"/>
      <c r="G1036" s="42"/>
      <c r="H1036" s="14"/>
      <c r="I1036" s="14"/>
      <c r="J1036" s="43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</row>
    <row r="1037" spans="1:21" ht="15" x14ac:dyDescent="0.2">
      <c r="A1037" s="2"/>
      <c r="B1037" s="42"/>
      <c r="C1037" s="42"/>
      <c r="D1037" s="42"/>
      <c r="E1037" s="42"/>
      <c r="F1037" s="42"/>
      <c r="G1037" s="42"/>
      <c r="H1037" s="14"/>
      <c r="I1037" s="14"/>
      <c r="J1037" s="43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</row>
    <row r="1038" spans="1:21" ht="15" x14ac:dyDescent="0.2">
      <c r="A1038" s="2"/>
      <c r="B1038" s="42"/>
      <c r="C1038" s="42"/>
      <c r="D1038" s="42"/>
      <c r="E1038" s="42"/>
      <c r="F1038" s="42"/>
      <c r="G1038" s="42"/>
      <c r="H1038" s="14"/>
      <c r="I1038" s="14"/>
      <c r="J1038" s="43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</row>
    <row r="1039" spans="1:21" ht="15" x14ac:dyDescent="0.2">
      <c r="A1039" s="2"/>
      <c r="B1039" s="42"/>
      <c r="C1039" s="42"/>
      <c r="D1039" s="42"/>
      <c r="E1039" s="42"/>
      <c r="F1039" s="42"/>
      <c r="G1039" s="42"/>
      <c r="H1039" s="14"/>
      <c r="I1039" s="14"/>
      <c r="J1039" s="43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</row>
    <row r="1040" spans="1:21" ht="15" x14ac:dyDescent="0.2">
      <c r="A1040" s="2"/>
      <c r="B1040" s="42"/>
      <c r="C1040" s="42"/>
      <c r="D1040" s="42"/>
      <c r="E1040" s="42"/>
      <c r="F1040" s="42"/>
      <c r="G1040" s="42"/>
      <c r="H1040" s="14"/>
      <c r="I1040" s="14"/>
      <c r="J1040" s="43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</row>
    <row r="1041" spans="1:21" ht="15" x14ac:dyDescent="0.2">
      <c r="A1041" s="2"/>
      <c r="B1041" s="42"/>
      <c r="C1041" s="42"/>
      <c r="D1041" s="42"/>
      <c r="E1041" s="42"/>
      <c r="F1041" s="42"/>
      <c r="G1041" s="42"/>
      <c r="H1041" s="14"/>
      <c r="I1041" s="14"/>
      <c r="J1041" s="43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</row>
    <row r="1042" spans="1:21" ht="15" x14ac:dyDescent="0.2">
      <c r="A1042" s="2"/>
      <c r="B1042" s="42"/>
      <c r="C1042" s="42"/>
      <c r="D1042" s="42"/>
      <c r="E1042" s="42"/>
      <c r="F1042" s="42"/>
      <c r="G1042" s="42"/>
      <c r="H1042" s="14"/>
      <c r="I1042" s="14"/>
      <c r="J1042" s="43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</row>
    <row r="1043" spans="1:21" ht="15" x14ac:dyDescent="0.2">
      <c r="A1043" s="2"/>
      <c r="B1043" s="42"/>
      <c r="C1043" s="42"/>
      <c r="D1043" s="42"/>
      <c r="E1043" s="42"/>
      <c r="F1043" s="42"/>
      <c r="G1043" s="42"/>
      <c r="H1043" s="14"/>
      <c r="I1043" s="14"/>
      <c r="J1043" s="43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</row>
    <row r="1044" spans="1:21" ht="15" x14ac:dyDescent="0.2">
      <c r="A1044" s="2"/>
      <c r="B1044" s="42"/>
      <c r="C1044" s="42"/>
      <c r="D1044" s="42"/>
      <c r="E1044" s="42"/>
      <c r="F1044" s="42"/>
      <c r="G1044" s="42"/>
      <c r="H1044" s="14"/>
      <c r="I1044" s="14"/>
      <c r="J1044" s="43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</row>
    <row r="1045" spans="1:21" ht="15" x14ac:dyDescent="0.2">
      <c r="A1045" s="2"/>
      <c r="B1045" s="42"/>
      <c r="C1045" s="42"/>
      <c r="D1045" s="42"/>
      <c r="E1045" s="42"/>
      <c r="F1045" s="42"/>
      <c r="G1045" s="42"/>
      <c r="H1045" s="14"/>
      <c r="I1045" s="14"/>
      <c r="J1045" s="43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</row>
    <row r="1046" spans="1:21" ht="15" x14ac:dyDescent="0.2">
      <c r="A1046" s="2"/>
      <c r="B1046" s="42"/>
      <c r="C1046" s="42"/>
      <c r="D1046" s="42"/>
      <c r="E1046" s="42"/>
      <c r="F1046" s="42"/>
      <c r="G1046" s="42"/>
      <c r="H1046" s="14"/>
      <c r="I1046" s="14"/>
      <c r="J1046" s="43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</row>
    <row r="1047" spans="1:21" ht="15" x14ac:dyDescent="0.2">
      <c r="A1047" s="2"/>
      <c r="B1047" s="42"/>
      <c r="C1047" s="42"/>
      <c r="D1047" s="42"/>
      <c r="E1047" s="42"/>
      <c r="F1047" s="42"/>
      <c r="G1047" s="42"/>
      <c r="H1047" s="14"/>
      <c r="I1047" s="14"/>
      <c r="J1047" s="43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</row>
    <row r="1048" spans="1:21" ht="15" x14ac:dyDescent="0.2">
      <c r="A1048" s="2"/>
      <c r="B1048" s="42"/>
      <c r="C1048" s="42"/>
      <c r="D1048" s="42"/>
      <c r="E1048" s="42"/>
      <c r="F1048" s="42"/>
      <c r="G1048" s="42"/>
      <c r="H1048" s="14"/>
      <c r="I1048" s="14"/>
      <c r="J1048" s="43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</row>
    <row r="1049" spans="1:21" ht="15" x14ac:dyDescent="0.2">
      <c r="A1049" s="2"/>
      <c r="B1049" s="42"/>
      <c r="C1049" s="42"/>
      <c r="D1049" s="42"/>
      <c r="E1049" s="42"/>
      <c r="F1049" s="42"/>
      <c r="G1049" s="42"/>
      <c r="H1049" s="14"/>
      <c r="I1049" s="14"/>
      <c r="J1049" s="43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</row>
    <row r="1050" spans="1:21" ht="15" x14ac:dyDescent="0.2">
      <c r="A1050" s="2"/>
      <c r="B1050" s="42"/>
      <c r="C1050" s="42"/>
      <c r="D1050" s="42"/>
      <c r="E1050" s="42"/>
      <c r="F1050" s="42"/>
      <c r="G1050" s="42"/>
      <c r="H1050" s="14"/>
      <c r="I1050" s="14"/>
      <c r="J1050" s="43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</row>
    <row r="1051" spans="1:21" ht="15" x14ac:dyDescent="0.2">
      <c r="A1051" s="2"/>
      <c r="B1051" s="42"/>
      <c r="C1051" s="42"/>
      <c r="D1051" s="42"/>
      <c r="E1051" s="42"/>
      <c r="F1051" s="42"/>
      <c r="G1051" s="42"/>
      <c r="H1051" s="14"/>
      <c r="I1051" s="14"/>
      <c r="J1051" s="43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</row>
    <row r="1052" spans="1:21" ht="15" x14ac:dyDescent="0.2">
      <c r="A1052" s="2"/>
      <c r="B1052" s="42"/>
      <c r="C1052" s="42"/>
      <c r="D1052" s="42"/>
      <c r="E1052" s="42"/>
      <c r="F1052" s="42"/>
      <c r="G1052" s="42"/>
      <c r="H1052" s="14"/>
      <c r="I1052" s="14"/>
      <c r="J1052" s="43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</row>
    <row r="1053" spans="1:21" ht="15" x14ac:dyDescent="0.2">
      <c r="A1053" s="2"/>
      <c r="B1053" s="42"/>
      <c r="C1053" s="42"/>
      <c r="D1053" s="42"/>
      <c r="E1053" s="42"/>
      <c r="F1053" s="42"/>
      <c r="G1053" s="42"/>
      <c r="H1053" s="14"/>
      <c r="I1053" s="14"/>
      <c r="J1053" s="43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</row>
    <row r="1054" spans="1:21" ht="15" x14ac:dyDescent="0.2">
      <c r="A1054" s="2"/>
      <c r="B1054" s="42"/>
      <c r="C1054" s="42"/>
      <c r="D1054" s="42"/>
      <c r="E1054" s="42"/>
      <c r="F1054" s="42"/>
      <c r="G1054" s="42"/>
      <c r="H1054" s="14"/>
      <c r="I1054" s="14"/>
      <c r="J1054" s="43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</row>
    <row r="1055" spans="1:21" ht="15" x14ac:dyDescent="0.2">
      <c r="A1055" s="2"/>
      <c r="B1055" s="42"/>
      <c r="C1055" s="42"/>
      <c r="D1055" s="42"/>
      <c r="E1055" s="42"/>
      <c r="F1055" s="42"/>
      <c r="G1055" s="42"/>
      <c r="H1055" s="14"/>
      <c r="I1055" s="14"/>
      <c r="J1055" s="43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</row>
    <row r="1056" spans="1:21" ht="15" x14ac:dyDescent="0.2">
      <c r="A1056" s="2"/>
      <c r="B1056" s="42"/>
      <c r="C1056" s="42"/>
      <c r="D1056" s="42"/>
      <c r="E1056" s="42"/>
      <c r="F1056" s="42"/>
      <c r="G1056" s="42"/>
      <c r="H1056" s="14"/>
      <c r="I1056" s="14"/>
      <c r="J1056" s="43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</row>
    <row r="1057" spans="1:21" ht="15" x14ac:dyDescent="0.2">
      <c r="A1057" s="2"/>
      <c r="B1057" s="42"/>
      <c r="C1057" s="42"/>
      <c r="D1057" s="42"/>
      <c r="E1057" s="42"/>
      <c r="F1057" s="42"/>
      <c r="G1057" s="42"/>
      <c r="H1057" s="14"/>
      <c r="I1057" s="14"/>
      <c r="J1057" s="43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</row>
    <row r="1058" spans="1:21" ht="15" x14ac:dyDescent="0.2">
      <c r="A1058" s="2"/>
      <c r="B1058" s="42"/>
      <c r="C1058" s="42"/>
      <c r="D1058" s="42"/>
      <c r="E1058" s="42"/>
      <c r="F1058" s="42"/>
      <c r="G1058" s="42"/>
      <c r="H1058" s="14"/>
      <c r="I1058" s="14"/>
      <c r="J1058" s="43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</row>
    <row r="1059" spans="1:21" ht="15" x14ac:dyDescent="0.2">
      <c r="A1059" s="2"/>
      <c r="B1059" s="42"/>
      <c r="C1059" s="42"/>
      <c r="D1059" s="42"/>
      <c r="E1059" s="42"/>
      <c r="F1059" s="42"/>
      <c r="G1059" s="42"/>
      <c r="H1059" s="14"/>
      <c r="I1059" s="14"/>
      <c r="J1059" s="43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</row>
    <row r="1060" spans="1:21" ht="15" x14ac:dyDescent="0.2">
      <c r="A1060" s="2"/>
      <c r="B1060" s="42"/>
      <c r="C1060" s="42"/>
      <c r="D1060" s="42"/>
      <c r="E1060" s="42"/>
      <c r="F1060" s="42"/>
      <c r="G1060" s="42"/>
      <c r="H1060" s="14"/>
      <c r="I1060" s="14"/>
      <c r="J1060" s="43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</row>
    <row r="1061" spans="1:21" ht="15" x14ac:dyDescent="0.2">
      <c r="A1061" s="2"/>
      <c r="B1061" s="42"/>
      <c r="C1061" s="42"/>
      <c r="D1061" s="42"/>
      <c r="E1061" s="42"/>
      <c r="F1061" s="42"/>
      <c r="G1061" s="42"/>
      <c r="H1061" s="14"/>
      <c r="I1061" s="14"/>
      <c r="J1061" s="43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</row>
    <row r="1062" spans="1:21" ht="15" x14ac:dyDescent="0.2">
      <c r="A1062" s="2"/>
      <c r="B1062" s="42"/>
      <c r="C1062" s="42"/>
      <c r="D1062" s="42"/>
      <c r="E1062" s="42"/>
      <c r="F1062" s="42"/>
      <c r="G1062" s="42"/>
      <c r="H1062" s="14"/>
      <c r="I1062" s="14"/>
      <c r="J1062" s="43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</row>
    <row r="1063" spans="1:21" ht="15" x14ac:dyDescent="0.2">
      <c r="A1063" s="2"/>
      <c r="B1063" s="42"/>
      <c r="C1063" s="42"/>
      <c r="D1063" s="42"/>
      <c r="E1063" s="42"/>
      <c r="F1063" s="42"/>
      <c r="G1063" s="42"/>
      <c r="H1063" s="14"/>
      <c r="I1063" s="14"/>
      <c r="J1063" s="43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</row>
    <row r="1064" spans="1:21" ht="15" x14ac:dyDescent="0.2">
      <c r="A1064" s="2"/>
      <c r="B1064" s="42"/>
      <c r="C1064" s="42"/>
      <c r="D1064" s="42"/>
      <c r="E1064" s="42"/>
      <c r="F1064" s="42"/>
      <c r="G1064" s="42"/>
      <c r="H1064" s="14"/>
      <c r="I1064" s="14"/>
      <c r="J1064" s="43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</row>
    <row r="1065" spans="1:21" ht="15" x14ac:dyDescent="0.2">
      <c r="A1065" s="2"/>
      <c r="B1065" s="42"/>
      <c r="C1065" s="42"/>
      <c r="D1065" s="42"/>
      <c r="E1065" s="42"/>
      <c r="F1065" s="42"/>
      <c r="G1065" s="42"/>
      <c r="H1065" s="14"/>
      <c r="I1065" s="14"/>
      <c r="J1065" s="43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</row>
    <row r="1066" spans="1:21" ht="15" x14ac:dyDescent="0.2">
      <c r="A1066" s="2"/>
      <c r="B1066" s="42"/>
      <c r="C1066" s="42"/>
      <c r="D1066" s="42"/>
      <c r="E1066" s="42"/>
      <c r="F1066" s="42"/>
      <c r="G1066" s="42"/>
      <c r="H1066" s="14"/>
      <c r="I1066" s="14"/>
      <c r="J1066" s="43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</row>
    <row r="1067" spans="1:21" ht="15" x14ac:dyDescent="0.2">
      <c r="A1067" s="2"/>
      <c r="B1067" s="42"/>
      <c r="C1067" s="42"/>
      <c r="D1067" s="42"/>
      <c r="E1067" s="42"/>
      <c r="F1067" s="42"/>
      <c r="G1067" s="42"/>
      <c r="H1067" s="14"/>
      <c r="I1067" s="14"/>
      <c r="J1067" s="43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</row>
    <row r="1068" spans="1:21" ht="15" x14ac:dyDescent="0.2">
      <c r="A1068" s="2"/>
      <c r="B1068" s="42"/>
      <c r="C1068" s="42"/>
      <c r="D1068" s="42"/>
      <c r="E1068" s="42"/>
      <c r="F1068" s="42"/>
      <c r="G1068" s="42"/>
      <c r="H1068" s="14"/>
      <c r="I1068" s="14"/>
      <c r="J1068" s="43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</row>
    <row r="1069" spans="1:21" ht="15" x14ac:dyDescent="0.2">
      <c r="A1069" s="2"/>
      <c r="B1069" s="42"/>
      <c r="C1069" s="42"/>
      <c r="D1069" s="42"/>
      <c r="E1069" s="42"/>
      <c r="F1069" s="42"/>
      <c r="G1069" s="42"/>
      <c r="H1069" s="14"/>
      <c r="I1069" s="14"/>
      <c r="J1069" s="43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</row>
    <row r="1070" spans="1:21" ht="15" x14ac:dyDescent="0.2">
      <c r="A1070" s="2"/>
      <c r="B1070" s="42"/>
      <c r="C1070" s="42"/>
      <c r="D1070" s="42"/>
      <c r="E1070" s="42"/>
      <c r="F1070" s="42"/>
      <c r="G1070" s="42"/>
      <c r="H1070" s="14"/>
      <c r="I1070" s="14"/>
      <c r="J1070" s="43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</row>
    <row r="1071" spans="1:21" ht="15" x14ac:dyDescent="0.2">
      <c r="A1071" s="2"/>
      <c r="B1071" s="42"/>
      <c r="C1071" s="42"/>
      <c r="D1071" s="42"/>
      <c r="E1071" s="42"/>
      <c r="F1071" s="42"/>
      <c r="G1071" s="42"/>
      <c r="H1071" s="14"/>
      <c r="I1071" s="14"/>
      <c r="J1071" s="43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</row>
    <row r="1072" spans="1:21" ht="15" x14ac:dyDescent="0.2">
      <c r="A1072" s="2"/>
      <c r="B1072" s="42"/>
      <c r="C1072" s="42"/>
      <c r="D1072" s="42"/>
      <c r="E1072" s="42"/>
      <c r="F1072" s="42"/>
      <c r="G1072" s="42"/>
      <c r="H1072" s="14"/>
      <c r="I1072" s="14"/>
      <c r="J1072" s="43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</row>
    <row r="1073" spans="1:21" ht="15" x14ac:dyDescent="0.2">
      <c r="A1073" s="2"/>
      <c r="B1073" s="42"/>
      <c r="C1073" s="42"/>
      <c r="D1073" s="42"/>
      <c r="E1073" s="42"/>
      <c r="F1073" s="42"/>
      <c r="G1073" s="42"/>
      <c r="H1073" s="14"/>
      <c r="I1073" s="14"/>
      <c r="J1073" s="43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</row>
    <row r="1074" spans="1:21" ht="15" x14ac:dyDescent="0.2">
      <c r="A1074" s="2"/>
      <c r="B1074" s="42"/>
      <c r="C1074" s="42"/>
      <c r="D1074" s="42"/>
      <c r="E1074" s="42"/>
      <c r="F1074" s="42"/>
      <c r="G1074" s="42"/>
      <c r="H1074" s="14"/>
      <c r="I1074" s="14"/>
      <c r="J1074" s="43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</row>
    <row r="1075" spans="1:21" ht="15" x14ac:dyDescent="0.2">
      <c r="A1075" s="2"/>
      <c r="B1075" s="42"/>
      <c r="C1075" s="42"/>
      <c r="D1075" s="42"/>
      <c r="E1075" s="42"/>
      <c r="F1075" s="42"/>
      <c r="G1075" s="42"/>
      <c r="H1075" s="14"/>
      <c r="I1075" s="14"/>
      <c r="J1075" s="43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</row>
    <row r="1076" spans="1:21" ht="15" x14ac:dyDescent="0.2">
      <c r="A1076" s="2"/>
      <c r="B1076" s="42"/>
      <c r="C1076" s="42"/>
      <c r="D1076" s="42"/>
      <c r="E1076" s="42"/>
      <c r="F1076" s="42"/>
      <c r="G1076" s="42"/>
      <c r="H1076" s="14"/>
      <c r="I1076" s="14"/>
      <c r="J1076" s="43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</row>
    <row r="1077" spans="1:21" ht="15" x14ac:dyDescent="0.2">
      <c r="A1077" s="2"/>
      <c r="B1077" s="42"/>
      <c r="C1077" s="42"/>
      <c r="D1077" s="42"/>
      <c r="E1077" s="42"/>
      <c r="F1077" s="42"/>
      <c r="G1077" s="42"/>
      <c r="H1077" s="14"/>
      <c r="I1077" s="14"/>
      <c r="J1077" s="43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</row>
    <row r="1078" spans="1:21" ht="15" x14ac:dyDescent="0.2">
      <c r="A1078" s="2"/>
      <c r="B1078" s="42"/>
      <c r="C1078" s="42"/>
      <c r="D1078" s="42"/>
      <c r="E1078" s="42"/>
      <c r="F1078" s="42"/>
      <c r="G1078" s="42"/>
      <c r="H1078" s="14"/>
      <c r="I1078" s="14"/>
      <c r="J1078" s="43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</row>
    <row r="1079" spans="1:21" ht="15" x14ac:dyDescent="0.2">
      <c r="A1079" s="2"/>
      <c r="B1079" s="42"/>
      <c r="C1079" s="42"/>
      <c r="D1079" s="42"/>
      <c r="E1079" s="42"/>
      <c r="F1079" s="42"/>
      <c r="G1079" s="42"/>
      <c r="H1079" s="14"/>
      <c r="I1079" s="14"/>
      <c r="J1079" s="43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</row>
    <row r="1080" spans="1:21" ht="15" x14ac:dyDescent="0.2">
      <c r="A1080" s="2"/>
      <c r="B1080" s="42"/>
      <c r="C1080" s="42"/>
      <c r="D1080" s="42"/>
      <c r="E1080" s="42"/>
      <c r="F1080" s="42"/>
      <c r="G1080" s="42"/>
      <c r="H1080" s="14"/>
      <c r="I1080" s="14"/>
      <c r="J1080" s="43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</row>
    <row r="1081" spans="1:21" ht="15" x14ac:dyDescent="0.2">
      <c r="A1081" s="2"/>
      <c r="B1081" s="42"/>
      <c r="C1081" s="42"/>
      <c r="D1081" s="42"/>
      <c r="E1081" s="42"/>
      <c r="F1081" s="42"/>
      <c r="G1081" s="42"/>
      <c r="H1081" s="14"/>
      <c r="I1081" s="14"/>
      <c r="J1081" s="43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</row>
    <row r="1082" spans="1:21" ht="15" x14ac:dyDescent="0.2">
      <c r="A1082" s="2"/>
      <c r="B1082" s="42"/>
      <c r="C1082" s="42"/>
      <c r="D1082" s="42"/>
      <c r="E1082" s="42"/>
      <c r="F1082" s="42"/>
      <c r="G1082" s="42"/>
      <c r="H1082" s="14"/>
      <c r="I1082" s="14"/>
      <c r="J1082" s="43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</row>
    <row r="1083" spans="1:21" ht="15" x14ac:dyDescent="0.2">
      <c r="A1083" s="2"/>
      <c r="B1083" s="42"/>
      <c r="C1083" s="42"/>
      <c r="D1083" s="42"/>
      <c r="E1083" s="42"/>
      <c r="F1083" s="42"/>
      <c r="G1083" s="42"/>
      <c r="H1083" s="14"/>
      <c r="I1083" s="14"/>
      <c r="J1083" s="43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</row>
    <row r="1084" spans="1:21" ht="15" x14ac:dyDescent="0.2">
      <c r="A1084" s="2"/>
      <c r="B1084" s="42"/>
      <c r="C1084" s="42"/>
      <c r="D1084" s="42"/>
      <c r="E1084" s="42"/>
      <c r="F1084" s="42"/>
      <c r="G1084" s="42"/>
      <c r="H1084" s="14"/>
      <c r="I1084" s="14"/>
      <c r="J1084" s="43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</row>
    <row r="1085" spans="1:21" ht="15" x14ac:dyDescent="0.2">
      <c r="A1085" s="2"/>
      <c r="B1085" s="42"/>
      <c r="C1085" s="42"/>
      <c r="D1085" s="42"/>
      <c r="E1085" s="42"/>
      <c r="F1085" s="42"/>
      <c r="G1085" s="42"/>
      <c r="H1085" s="14"/>
      <c r="I1085" s="14"/>
      <c r="J1085" s="43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</row>
    <row r="1086" spans="1:21" ht="15" x14ac:dyDescent="0.2">
      <c r="A1086" s="2"/>
      <c r="B1086" s="42"/>
      <c r="C1086" s="42"/>
      <c r="D1086" s="42"/>
      <c r="E1086" s="42"/>
      <c r="F1086" s="42"/>
      <c r="G1086" s="42"/>
      <c r="H1086" s="14"/>
      <c r="I1086" s="14"/>
      <c r="J1086" s="43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</row>
    <row r="1087" spans="1:21" ht="15" x14ac:dyDescent="0.2">
      <c r="A1087" s="2"/>
      <c r="B1087" s="42"/>
      <c r="C1087" s="42"/>
      <c r="D1087" s="42"/>
      <c r="E1087" s="42"/>
      <c r="F1087" s="42"/>
      <c r="G1087" s="42"/>
      <c r="H1087" s="14"/>
      <c r="I1087" s="14"/>
      <c r="J1087" s="43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</row>
    <row r="1088" spans="1:21" ht="15" x14ac:dyDescent="0.2">
      <c r="A1088" s="2"/>
      <c r="B1088" s="42"/>
      <c r="C1088" s="42"/>
      <c r="D1088" s="42"/>
      <c r="E1088" s="42"/>
      <c r="F1088" s="42"/>
      <c r="G1088" s="42"/>
      <c r="H1088" s="14"/>
      <c r="I1088" s="14"/>
      <c r="J1088" s="43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</row>
    <row r="1089" spans="1:21" ht="15" x14ac:dyDescent="0.2">
      <c r="A1089" s="2"/>
      <c r="B1089" s="42"/>
      <c r="C1089" s="42"/>
      <c r="D1089" s="42"/>
      <c r="E1089" s="42"/>
      <c r="F1089" s="42"/>
      <c r="G1089" s="42"/>
      <c r="H1089" s="14"/>
      <c r="I1089" s="14"/>
      <c r="J1089" s="43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</row>
    <row r="1090" spans="1:21" ht="15" x14ac:dyDescent="0.2">
      <c r="A1090" s="2"/>
      <c r="B1090" s="42"/>
      <c r="C1090" s="42"/>
      <c r="D1090" s="42"/>
      <c r="E1090" s="42"/>
      <c r="F1090" s="42"/>
      <c r="G1090" s="42"/>
      <c r="H1090" s="14"/>
      <c r="I1090" s="14"/>
      <c r="J1090" s="43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</row>
    <row r="1091" spans="1:21" ht="15" x14ac:dyDescent="0.2">
      <c r="A1091" s="2"/>
      <c r="B1091" s="42"/>
      <c r="C1091" s="42"/>
      <c r="D1091" s="42"/>
      <c r="E1091" s="42"/>
      <c r="F1091" s="42"/>
      <c r="G1091" s="42"/>
      <c r="H1091" s="14"/>
      <c r="I1091" s="14"/>
      <c r="J1091" s="43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</row>
    <row r="1092" spans="1:21" ht="15" x14ac:dyDescent="0.2">
      <c r="A1092" s="2"/>
      <c r="B1092" s="42"/>
      <c r="C1092" s="42"/>
      <c r="D1092" s="42"/>
      <c r="E1092" s="42"/>
      <c r="F1092" s="42"/>
      <c r="G1092" s="42"/>
      <c r="H1092" s="14"/>
      <c r="I1092" s="14"/>
      <c r="J1092" s="43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</row>
    <row r="1093" spans="1:21" ht="15" x14ac:dyDescent="0.2">
      <c r="A1093" s="2"/>
      <c r="B1093" s="42"/>
      <c r="C1093" s="42"/>
      <c r="D1093" s="42"/>
      <c r="E1093" s="42"/>
      <c r="F1093" s="42"/>
      <c r="G1093" s="42"/>
      <c r="H1093" s="14"/>
      <c r="I1093" s="14"/>
      <c r="J1093" s="43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</row>
    <row r="1094" spans="1:21" ht="15" x14ac:dyDescent="0.2">
      <c r="A1094" s="2"/>
      <c r="B1094" s="42"/>
      <c r="C1094" s="42"/>
      <c r="D1094" s="42"/>
      <c r="E1094" s="42"/>
      <c r="F1094" s="42"/>
      <c r="G1094" s="42"/>
      <c r="H1094" s="14"/>
      <c r="I1094" s="14"/>
      <c r="J1094" s="43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</row>
    <row r="1095" spans="1:21" ht="15" x14ac:dyDescent="0.2">
      <c r="A1095" s="2"/>
      <c r="B1095" s="42"/>
      <c r="C1095" s="42"/>
      <c r="D1095" s="42"/>
      <c r="E1095" s="42"/>
      <c r="F1095" s="42"/>
      <c r="G1095" s="42"/>
      <c r="H1095" s="14"/>
      <c r="I1095" s="14"/>
      <c r="J1095" s="43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</row>
    <row r="1096" spans="1:21" ht="15" x14ac:dyDescent="0.2">
      <c r="A1096" s="2"/>
      <c r="B1096" s="42"/>
      <c r="C1096" s="42"/>
      <c r="D1096" s="42"/>
      <c r="E1096" s="42"/>
      <c r="F1096" s="42"/>
      <c r="G1096" s="42"/>
      <c r="H1096" s="14"/>
      <c r="I1096" s="14"/>
      <c r="J1096" s="43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</row>
    <row r="1097" spans="1:21" ht="15" x14ac:dyDescent="0.2">
      <c r="A1097" s="2"/>
      <c r="B1097" s="42"/>
      <c r="C1097" s="42"/>
      <c r="D1097" s="42"/>
      <c r="E1097" s="42"/>
      <c r="F1097" s="42"/>
      <c r="G1097" s="42"/>
      <c r="H1097" s="14"/>
      <c r="I1097" s="14"/>
      <c r="J1097" s="43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</row>
    <row r="1098" spans="1:21" ht="15" x14ac:dyDescent="0.2">
      <c r="A1098" s="2"/>
      <c r="B1098" s="42"/>
      <c r="C1098" s="42"/>
      <c r="D1098" s="42"/>
      <c r="E1098" s="42"/>
      <c r="F1098" s="42"/>
      <c r="G1098" s="42"/>
      <c r="H1098" s="14"/>
      <c r="I1098" s="14"/>
      <c r="J1098" s="43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</row>
    <row r="1099" spans="1:21" ht="15" x14ac:dyDescent="0.2">
      <c r="A1099" s="2"/>
      <c r="B1099" s="42"/>
      <c r="C1099" s="42"/>
      <c r="D1099" s="42"/>
      <c r="E1099" s="42"/>
      <c r="F1099" s="42"/>
      <c r="G1099" s="42"/>
      <c r="H1099" s="14"/>
      <c r="I1099" s="14"/>
      <c r="J1099" s="43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</row>
    <row r="1100" spans="1:21" ht="15" x14ac:dyDescent="0.2">
      <c r="A1100" s="2"/>
      <c r="B1100" s="42"/>
      <c r="C1100" s="42"/>
      <c r="D1100" s="42"/>
      <c r="E1100" s="42"/>
      <c r="F1100" s="42"/>
      <c r="G1100" s="42"/>
      <c r="H1100" s="14"/>
      <c r="I1100" s="14"/>
      <c r="J1100" s="43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</row>
    <row r="1101" spans="1:21" ht="15" x14ac:dyDescent="0.2">
      <c r="A1101" s="2"/>
      <c r="B1101" s="42"/>
      <c r="C1101" s="42"/>
      <c r="D1101" s="42"/>
      <c r="E1101" s="42"/>
      <c r="F1101" s="42"/>
      <c r="G1101" s="42"/>
      <c r="H1101" s="14"/>
      <c r="I1101" s="14"/>
      <c r="J1101" s="43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</row>
    <row r="1102" spans="1:21" ht="15" x14ac:dyDescent="0.2">
      <c r="A1102" s="2"/>
      <c r="B1102" s="42"/>
      <c r="C1102" s="42"/>
      <c r="D1102" s="42"/>
      <c r="E1102" s="42"/>
      <c r="F1102" s="42"/>
      <c r="G1102" s="42"/>
      <c r="H1102" s="14"/>
      <c r="I1102" s="14"/>
      <c r="J1102" s="43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</row>
    <row r="1103" spans="1:21" ht="15" x14ac:dyDescent="0.2">
      <c r="A1103" s="2"/>
      <c r="B1103" s="42"/>
      <c r="C1103" s="42"/>
      <c r="D1103" s="42"/>
      <c r="E1103" s="42"/>
      <c r="F1103" s="42"/>
      <c r="G1103" s="42"/>
      <c r="H1103" s="14"/>
      <c r="I1103" s="14"/>
      <c r="J1103" s="43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</row>
    <row r="1104" spans="1:21" ht="15" x14ac:dyDescent="0.2">
      <c r="A1104" s="2"/>
      <c r="B1104" s="42"/>
      <c r="C1104" s="42"/>
      <c r="D1104" s="42"/>
      <c r="E1104" s="42"/>
      <c r="F1104" s="42"/>
      <c r="G1104" s="42"/>
      <c r="H1104" s="14"/>
      <c r="I1104" s="14"/>
      <c r="J1104" s="43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</row>
    <row r="1105" spans="1:21" ht="15" x14ac:dyDescent="0.2">
      <c r="A1105" s="2"/>
      <c r="B1105" s="42"/>
      <c r="C1105" s="42"/>
      <c r="D1105" s="42"/>
      <c r="E1105" s="42"/>
      <c r="F1105" s="42"/>
      <c r="G1105" s="42"/>
      <c r="H1105" s="14"/>
      <c r="I1105" s="14"/>
      <c r="J1105" s="43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</row>
    <row r="1106" spans="1:21" ht="15" x14ac:dyDescent="0.2">
      <c r="A1106" s="2"/>
      <c r="B1106" s="42"/>
      <c r="C1106" s="42"/>
      <c r="D1106" s="42"/>
      <c r="E1106" s="42"/>
      <c r="F1106" s="42"/>
      <c r="G1106" s="42"/>
      <c r="H1106" s="14"/>
      <c r="I1106" s="14"/>
      <c r="J1106" s="43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</row>
    <row r="1107" spans="1:21" ht="15" x14ac:dyDescent="0.2">
      <c r="A1107" s="2"/>
      <c r="B1107" s="42"/>
      <c r="C1107" s="42"/>
      <c r="D1107" s="42"/>
      <c r="E1107" s="42"/>
      <c r="F1107" s="42"/>
      <c r="G1107" s="42"/>
      <c r="H1107" s="14"/>
      <c r="I1107" s="14"/>
      <c r="J1107" s="43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</row>
    <row r="1108" spans="1:21" ht="15" x14ac:dyDescent="0.2">
      <c r="A1108" s="2"/>
      <c r="B1108" s="42"/>
      <c r="C1108" s="42"/>
      <c r="D1108" s="42"/>
      <c r="E1108" s="42"/>
      <c r="F1108" s="42"/>
      <c r="G1108" s="42"/>
      <c r="H1108" s="14"/>
      <c r="I1108" s="14"/>
      <c r="J1108" s="43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</row>
    <row r="1109" spans="1:21" ht="15" x14ac:dyDescent="0.2">
      <c r="A1109" s="2"/>
      <c r="B1109" s="42"/>
      <c r="C1109" s="42"/>
      <c r="D1109" s="42"/>
      <c r="E1109" s="42"/>
      <c r="F1109" s="42"/>
      <c r="G1109" s="42"/>
      <c r="H1109" s="14"/>
      <c r="I1109" s="14"/>
      <c r="J1109" s="43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</row>
    <row r="1110" spans="1:21" ht="15" x14ac:dyDescent="0.2">
      <c r="A1110" s="2"/>
      <c r="B1110" s="42"/>
      <c r="C1110" s="42"/>
      <c r="D1110" s="42"/>
      <c r="E1110" s="42"/>
      <c r="F1110" s="42"/>
      <c r="G1110" s="42"/>
      <c r="H1110" s="14"/>
      <c r="I1110" s="14"/>
      <c r="J1110" s="43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</row>
    <row r="1111" spans="1:21" ht="15" x14ac:dyDescent="0.2">
      <c r="A1111" s="2"/>
      <c r="B1111" s="42"/>
      <c r="C1111" s="42"/>
      <c r="D1111" s="42"/>
      <c r="E1111" s="42"/>
      <c r="F1111" s="42"/>
      <c r="G1111" s="42"/>
      <c r="H1111" s="14"/>
      <c r="I1111" s="14"/>
      <c r="J1111" s="43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</row>
    <row r="1112" spans="1:21" ht="15" x14ac:dyDescent="0.2">
      <c r="A1112" s="2"/>
      <c r="B1112" s="42"/>
      <c r="C1112" s="42"/>
      <c r="D1112" s="42"/>
      <c r="E1112" s="42"/>
      <c r="F1112" s="42"/>
      <c r="G1112" s="42"/>
      <c r="H1112" s="14"/>
      <c r="I1112" s="14"/>
      <c r="J1112" s="43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</row>
    <row r="1113" spans="1:21" ht="15" x14ac:dyDescent="0.2">
      <c r="A1113" s="2"/>
      <c r="B1113" s="42"/>
      <c r="C1113" s="42"/>
      <c r="D1113" s="42"/>
      <c r="E1113" s="42"/>
      <c r="F1113" s="42"/>
      <c r="G1113" s="42"/>
      <c r="H1113" s="14"/>
      <c r="I1113" s="14"/>
      <c r="J1113" s="43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</row>
    <row r="1114" spans="1:21" ht="15" x14ac:dyDescent="0.2">
      <c r="A1114" s="2"/>
      <c r="B1114" s="42"/>
      <c r="C1114" s="42"/>
      <c r="D1114" s="42"/>
      <c r="E1114" s="42"/>
      <c r="F1114" s="42"/>
      <c r="G1114" s="42"/>
      <c r="H1114" s="14"/>
      <c r="I1114" s="14"/>
      <c r="J1114" s="43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</row>
    <row r="1115" spans="1:21" ht="15" x14ac:dyDescent="0.2">
      <c r="A1115" s="2"/>
      <c r="B1115" s="42"/>
      <c r="C1115" s="42"/>
      <c r="D1115" s="42"/>
      <c r="E1115" s="42"/>
      <c r="F1115" s="42"/>
      <c r="G1115" s="42"/>
      <c r="H1115" s="14"/>
      <c r="I1115" s="14"/>
      <c r="J1115" s="43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</row>
    <row r="1116" spans="1:21" ht="15" x14ac:dyDescent="0.2">
      <c r="A1116" s="2"/>
      <c r="B1116" s="42"/>
      <c r="C1116" s="42"/>
      <c r="D1116" s="42"/>
      <c r="E1116" s="42"/>
      <c r="F1116" s="42"/>
      <c r="G1116" s="42"/>
      <c r="H1116" s="14"/>
      <c r="I1116" s="14"/>
      <c r="J1116" s="43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</row>
    <row r="1117" spans="1:21" ht="15" x14ac:dyDescent="0.2">
      <c r="A1117" s="2"/>
      <c r="B1117" s="42"/>
      <c r="C1117" s="42"/>
      <c r="D1117" s="42"/>
      <c r="E1117" s="42"/>
      <c r="F1117" s="42"/>
      <c r="G1117" s="42"/>
      <c r="H1117" s="14"/>
      <c r="I1117" s="14"/>
      <c r="J1117" s="43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</row>
    <row r="1118" spans="1:21" ht="15" x14ac:dyDescent="0.2">
      <c r="A1118" s="2"/>
      <c r="B1118" s="42"/>
      <c r="C1118" s="42"/>
      <c r="D1118" s="42"/>
      <c r="E1118" s="42"/>
      <c r="F1118" s="42"/>
      <c r="G1118" s="42"/>
      <c r="H1118" s="14"/>
      <c r="I1118" s="14"/>
      <c r="J1118" s="43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</row>
    <row r="1119" spans="1:21" ht="15" x14ac:dyDescent="0.2">
      <c r="A1119" s="2"/>
      <c r="B1119" s="42"/>
      <c r="C1119" s="42"/>
      <c r="D1119" s="42"/>
      <c r="E1119" s="42"/>
      <c r="F1119" s="42"/>
      <c r="G1119" s="42"/>
      <c r="H1119" s="14"/>
      <c r="I1119" s="14"/>
      <c r="J1119" s="43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</row>
    <row r="1120" spans="1:21" ht="15" x14ac:dyDescent="0.2">
      <c r="A1120" s="2"/>
      <c r="B1120" s="42"/>
      <c r="C1120" s="42"/>
      <c r="D1120" s="42"/>
      <c r="E1120" s="42"/>
      <c r="F1120" s="42"/>
      <c r="G1120" s="42"/>
      <c r="H1120" s="14"/>
      <c r="I1120" s="14"/>
      <c r="J1120" s="43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</row>
    <row r="1121" spans="1:21" ht="15" x14ac:dyDescent="0.2">
      <c r="A1121" s="2"/>
      <c r="B1121" s="42"/>
      <c r="C1121" s="42"/>
      <c r="D1121" s="42"/>
      <c r="E1121" s="42"/>
      <c r="F1121" s="42"/>
      <c r="G1121" s="42"/>
      <c r="H1121" s="14"/>
      <c r="I1121" s="14"/>
      <c r="J1121" s="43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</row>
    <row r="1122" spans="1:21" ht="15" x14ac:dyDescent="0.2">
      <c r="A1122" s="2"/>
      <c r="B1122" s="42"/>
      <c r="C1122" s="42"/>
      <c r="D1122" s="42"/>
      <c r="E1122" s="42"/>
      <c r="F1122" s="42"/>
      <c r="G1122" s="42"/>
      <c r="H1122" s="14"/>
      <c r="I1122" s="14"/>
      <c r="J1122" s="43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</row>
    <row r="1123" spans="1:21" ht="15" x14ac:dyDescent="0.2">
      <c r="A1123" s="2"/>
      <c r="B1123" s="42"/>
      <c r="C1123" s="42"/>
      <c r="D1123" s="42"/>
      <c r="E1123" s="42"/>
      <c r="F1123" s="42"/>
      <c r="G1123" s="42"/>
      <c r="H1123" s="14"/>
      <c r="I1123" s="14"/>
      <c r="J1123" s="43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</row>
    <row r="1124" spans="1:21" ht="15" x14ac:dyDescent="0.2">
      <c r="A1124" s="2"/>
      <c r="B1124" s="42"/>
      <c r="C1124" s="42"/>
      <c r="D1124" s="42"/>
      <c r="E1124" s="42"/>
      <c r="F1124" s="42"/>
      <c r="G1124" s="42"/>
      <c r="H1124" s="14"/>
      <c r="I1124" s="14"/>
      <c r="J1124" s="43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</row>
    <row r="1125" spans="1:21" ht="15" x14ac:dyDescent="0.2">
      <c r="A1125" s="2"/>
      <c r="B1125" s="42"/>
      <c r="C1125" s="42"/>
      <c r="D1125" s="42"/>
      <c r="E1125" s="42"/>
      <c r="F1125" s="42"/>
      <c r="G1125" s="42"/>
      <c r="H1125" s="14"/>
      <c r="I1125" s="14"/>
      <c r="J1125" s="43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</row>
    <row r="1126" spans="1:21" ht="15" x14ac:dyDescent="0.2">
      <c r="A1126" s="2"/>
      <c r="B1126" s="42"/>
      <c r="C1126" s="42"/>
      <c r="D1126" s="42"/>
      <c r="E1126" s="42"/>
      <c r="F1126" s="42"/>
      <c r="G1126" s="42"/>
      <c r="H1126" s="14"/>
      <c r="I1126" s="14"/>
      <c r="J1126" s="43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</row>
    <row r="1127" spans="1:21" ht="15" x14ac:dyDescent="0.2">
      <c r="A1127" s="2"/>
      <c r="B1127" s="42"/>
      <c r="C1127" s="42"/>
      <c r="D1127" s="42"/>
      <c r="E1127" s="42"/>
      <c r="F1127" s="42"/>
      <c r="G1127" s="42"/>
      <c r="H1127" s="14"/>
      <c r="I1127" s="14"/>
      <c r="J1127" s="43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</row>
    <row r="1128" spans="1:21" ht="15" x14ac:dyDescent="0.2">
      <c r="A1128" s="2"/>
      <c r="B1128" s="42"/>
      <c r="C1128" s="42"/>
      <c r="D1128" s="42"/>
      <c r="E1128" s="42"/>
      <c r="F1128" s="42"/>
      <c r="G1128" s="42"/>
      <c r="H1128" s="14"/>
      <c r="I1128" s="14"/>
      <c r="J1128" s="43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</row>
    <row r="1129" spans="1:21" ht="15" x14ac:dyDescent="0.2">
      <c r="A1129" s="2"/>
      <c r="B1129" s="42"/>
      <c r="C1129" s="42"/>
      <c r="D1129" s="42"/>
      <c r="E1129" s="42"/>
      <c r="F1129" s="42"/>
      <c r="G1129" s="42"/>
      <c r="H1129" s="14"/>
      <c r="I1129" s="14"/>
      <c r="J1129" s="43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</row>
    <row r="1130" spans="1:21" ht="15" x14ac:dyDescent="0.2">
      <c r="A1130" s="2"/>
      <c r="B1130" s="42"/>
      <c r="C1130" s="42"/>
      <c r="D1130" s="42"/>
      <c r="E1130" s="42"/>
      <c r="F1130" s="42"/>
      <c r="G1130" s="42"/>
      <c r="H1130" s="14"/>
      <c r="I1130" s="14"/>
      <c r="J1130" s="43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</row>
    <row r="1131" spans="1:21" ht="15" x14ac:dyDescent="0.2">
      <c r="A1131" s="2"/>
      <c r="B1131" s="42"/>
      <c r="C1131" s="42"/>
      <c r="D1131" s="42"/>
      <c r="E1131" s="42"/>
      <c r="F1131" s="42"/>
      <c r="G1131" s="42"/>
      <c r="H1131" s="14"/>
      <c r="I1131" s="14"/>
      <c r="J1131" s="43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</row>
    <row r="1132" spans="1:21" ht="15" x14ac:dyDescent="0.2">
      <c r="A1132" s="2"/>
      <c r="B1132" s="42"/>
      <c r="C1132" s="42"/>
      <c r="D1132" s="42"/>
      <c r="E1132" s="42"/>
      <c r="F1132" s="42"/>
      <c r="G1132" s="42"/>
      <c r="H1132" s="14"/>
      <c r="I1132" s="14"/>
      <c r="J1132" s="43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</row>
    <row r="1133" spans="1:21" ht="15" x14ac:dyDescent="0.2">
      <c r="A1133" s="2"/>
      <c r="B1133" s="42"/>
      <c r="C1133" s="42"/>
      <c r="D1133" s="42"/>
      <c r="E1133" s="42"/>
      <c r="F1133" s="42"/>
      <c r="G1133" s="42"/>
      <c r="H1133" s="14"/>
      <c r="I1133" s="14"/>
      <c r="J1133" s="43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</row>
    <row r="1134" spans="1:21" ht="15" x14ac:dyDescent="0.2">
      <c r="A1134" s="2"/>
      <c r="B1134" s="42"/>
      <c r="C1134" s="42"/>
      <c r="D1134" s="42"/>
      <c r="E1134" s="42"/>
      <c r="F1134" s="42"/>
      <c r="G1134" s="42"/>
      <c r="H1134" s="14"/>
      <c r="I1134" s="14"/>
      <c r="J1134" s="43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</row>
    <row r="1135" spans="1:21" ht="15" x14ac:dyDescent="0.2">
      <c r="A1135" s="2"/>
      <c r="B1135" s="42"/>
      <c r="C1135" s="42"/>
      <c r="D1135" s="42"/>
      <c r="E1135" s="42"/>
      <c r="F1135" s="42"/>
      <c r="G1135" s="42"/>
      <c r="H1135" s="14"/>
      <c r="I1135" s="14"/>
      <c r="J1135" s="43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</row>
    <row r="1136" spans="1:21" ht="15" x14ac:dyDescent="0.2">
      <c r="A1136" s="2"/>
      <c r="B1136" s="42"/>
      <c r="C1136" s="42"/>
      <c r="D1136" s="42"/>
      <c r="E1136" s="42"/>
      <c r="F1136" s="42"/>
      <c r="G1136" s="42"/>
      <c r="H1136" s="14"/>
      <c r="I1136" s="14"/>
      <c r="J1136" s="43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</row>
    <row r="1137" spans="1:21" ht="15" x14ac:dyDescent="0.2">
      <c r="A1137" s="2"/>
      <c r="B1137" s="42"/>
      <c r="C1137" s="42"/>
      <c r="D1137" s="42"/>
      <c r="E1137" s="42"/>
      <c r="F1137" s="42"/>
      <c r="G1137" s="42"/>
      <c r="H1137" s="14"/>
      <c r="I1137" s="14"/>
      <c r="J1137" s="43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</row>
    <row r="1138" spans="1:21" ht="15" x14ac:dyDescent="0.2">
      <c r="A1138" s="2"/>
      <c r="B1138" s="42"/>
      <c r="C1138" s="42"/>
      <c r="D1138" s="42"/>
      <c r="E1138" s="42"/>
      <c r="F1138" s="42"/>
      <c r="G1138" s="42"/>
      <c r="H1138" s="14"/>
      <c r="I1138" s="14"/>
      <c r="J1138" s="43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</row>
    <row r="1139" spans="1:21" ht="15" x14ac:dyDescent="0.2">
      <c r="A1139" s="2"/>
      <c r="B1139" s="42"/>
      <c r="C1139" s="42"/>
      <c r="D1139" s="42"/>
      <c r="E1139" s="42"/>
      <c r="F1139" s="42"/>
      <c r="G1139" s="42"/>
      <c r="H1139" s="14"/>
      <c r="I1139" s="14"/>
      <c r="J1139" s="43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</row>
    <row r="1140" spans="1:21" ht="15" x14ac:dyDescent="0.2">
      <c r="A1140" s="2"/>
      <c r="B1140" s="42"/>
      <c r="C1140" s="42"/>
      <c r="D1140" s="42"/>
      <c r="E1140" s="42"/>
      <c r="F1140" s="42"/>
      <c r="G1140" s="42"/>
      <c r="H1140" s="14"/>
      <c r="I1140" s="14"/>
      <c r="J1140" s="43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</row>
    <row r="1141" spans="1:21" ht="15" x14ac:dyDescent="0.2">
      <c r="A1141" s="2"/>
      <c r="B1141" s="42"/>
      <c r="C1141" s="42"/>
      <c r="D1141" s="42"/>
      <c r="E1141" s="42"/>
      <c r="F1141" s="42"/>
      <c r="G1141" s="42"/>
      <c r="H1141" s="14"/>
      <c r="I1141" s="14"/>
      <c r="J1141" s="43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</row>
    <row r="1142" spans="1:21" ht="15" x14ac:dyDescent="0.2">
      <c r="A1142" s="2"/>
      <c r="B1142" s="42"/>
      <c r="C1142" s="42"/>
      <c r="D1142" s="42"/>
      <c r="E1142" s="42"/>
      <c r="F1142" s="42"/>
      <c r="G1142" s="42"/>
      <c r="H1142" s="14"/>
      <c r="I1142" s="14"/>
      <c r="J1142" s="43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</row>
    <row r="1143" spans="1:21" ht="15" x14ac:dyDescent="0.2">
      <c r="A1143" s="2"/>
      <c r="B1143" s="42"/>
      <c r="C1143" s="42"/>
      <c r="D1143" s="42"/>
      <c r="E1143" s="42"/>
      <c r="F1143" s="42"/>
      <c r="G1143" s="42"/>
      <c r="H1143" s="14"/>
      <c r="I1143" s="14"/>
      <c r="J1143" s="43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</row>
    <row r="1144" spans="1:21" ht="15" x14ac:dyDescent="0.2">
      <c r="A1144" s="2"/>
      <c r="B1144" s="42"/>
      <c r="C1144" s="42"/>
      <c r="D1144" s="42"/>
      <c r="E1144" s="42"/>
      <c r="F1144" s="42"/>
      <c r="G1144" s="42"/>
      <c r="H1144" s="14"/>
      <c r="I1144" s="14"/>
      <c r="J1144" s="43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</row>
    <row r="1145" spans="1:21" ht="15" x14ac:dyDescent="0.2">
      <c r="A1145" s="2"/>
      <c r="B1145" s="42"/>
      <c r="C1145" s="42"/>
      <c r="D1145" s="42"/>
      <c r="E1145" s="42"/>
      <c r="F1145" s="42"/>
      <c r="G1145" s="42"/>
      <c r="H1145" s="14"/>
      <c r="I1145" s="14"/>
      <c r="J1145" s="43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</row>
    <row r="1146" spans="1:21" ht="15" x14ac:dyDescent="0.2">
      <c r="A1146" s="2"/>
      <c r="B1146" s="42"/>
      <c r="C1146" s="42"/>
      <c r="D1146" s="42"/>
      <c r="E1146" s="42"/>
      <c r="F1146" s="42"/>
      <c r="G1146" s="42"/>
      <c r="H1146" s="14"/>
      <c r="I1146" s="14"/>
      <c r="J1146" s="43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</row>
    <row r="1147" spans="1:21" ht="15" x14ac:dyDescent="0.2">
      <c r="A1147" s="2"/>
      <c r="B1147" s="42"/>
      <c r="C1147" s="42"/>
      <c r="D1147" s="42"/>
      <c r="E1147" s="42"/>
      <c r="F1147" s="42"/>
      <c r="G1147" s="42"/>
      <c r="H1147" s="14"/>
      <c r="I1147" s="14"/>
      <c r="J1147" s="43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</row>
    <row r="1148" spans="1:21" ht="15" x14ac:dyDescent="0.2">
      <c r="A1148" s="2"/>
      <c r="B1148" s="42"/>
      <c r="C1148" s="42"/>
      <c r="D1148" s="42"/>
      <c r="E1148" s="42"/>
      <c r="F1148" s="42"/>
      <c r="G1148" s="42"/>
      <c r="H1148" s="14"/>
      <c r="I1148" s="14"/>
      <c r="J1148" s="43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</row>
    <row r="1149" spans="1:21" ht="15" x14ac:dyDescent="0.2">
      <c r="A1149" s="2"/>
      <c r="B1149" s="42"/>
      <c r="C1149" s="42"/>
      <c r="D1149" s="42"/>
      <c r="E1149" s="42"/>
      <c r="F1149" s="42"/>
      <c r="G1149" s="42"/>
      <c r="H1149" s="14"/>
      <c r="I1149" s="14"/>
      <c r="J1149" s="43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</row>
    <row r="1150" spans="1:21" ht="15" x14ac:dyDescent="0.2">
      <c r="A1150" s="2"/>
      <c r="B1150" s="42"/>
      <c r="C1150" s="42"/>
      <c r="D1150" s="42"/>
      <c r="E1150" s="42"/>
      <c r="F1150" s="42"/>
      <c r="G1150" s="42"/>
      <c r="H1150" s="14"/>
      <c r="I1150" s="14"/>
      <c r="J1150" s="43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</row>
    <row r="1151" spans="1:21" ht="15" x14ac:dyDescent="0.2">
      <c r="A1151" s="2"/>
      <c r="B1151" s="42"/>
      <c r="C1151" s="42"/>
      <c r="D1151" s="42"/>
      <c r="E1151" s="42"/>
      <c r="F1151" s="42"/>
      <c r="G1151" s="42"/>
      <c r="H1151" s="14"/>
      <c r="I1151" s="14"/>
      <c r="J1151" s="43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</row>
    <row r="1152" spans="1:21" ht="15" x14ac:dyDescent="0.2">
      <c r="A1152" s="2"/>
      <c r="B1152" s="42"/>
      <c r="C1152" s="42"/>
      <c r="D1152" s="42"/>
      <c r="E1152" s="42"/>
      <c r="F1152" s="42"/>
      <c r="G1152" s="42"/>
      <c r="H1152" s="14"/>
      <c r="I1152" s="14"/>
      <c r="J1152" s="43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</row>
    <row r="1153" spans="1:21" ht="15" x14ac:dyDescent="0.2">
      <c r="A1153" s="2"/>
      <c r="B1153" s="42"/>
      <c r="C1153" s="42"/>
      <c r="D1153" s="42"/>
      <c r="E1153" s="42"/>
      <c r="F1153" s="42"/>
      <c r="G1153" s="42"/>
      <c r="H1153" s="14"/>
      <c r="I1153" s="14"/>
      <c r="J1153" s="43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</row>
    <row r="1154" spans="1:21" ht="15" x14ac:dyDescent="0.2">
      <c r="A1154" s="2"/>
      <c r="B1154" s="42"/>
      <c r="C1154" s="42"/>
      <c r="D1154" s="42"/>
      <c r="E1154" s="42"/>
      <c r="F1154" s="42"/>
      <c r="G1154" s="42"/>
      <c r="H1154" s="14"/>
      <c r="I1154" s="14"/>
      <c r="J1154" s="43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</row>
    <row r="1155" spans="1:21" ht="15" x14ac:dyDescent="0.2">
      <c r="A1155" s="2"/>
      <c r="B1155" s="42"/>
      <c r="C1155" s="42"/>
      <c r="D1155" s="42"/>
      <c r="E1155" s="42"/>
      <c r="F1155" s="42"/>
      <c r="G1155" s="42"/>
      <c r="H1155" s="14"/>
      <c r="I1155" s="14"/>
      <c r="J1155" s="43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</row>
    <row r="1156" spans="1:21" ht="15" x14ac:dyDescent="0.2">
      <c r="A1156" s="2"/>
      <c r="B1156" s="42"/>
      <c r="C1156" s="42"/>
      <c r="D1156" s="42"/>
      <c r="E1156" s="42"/>
      <c r="F1156" s="42"/>
      <c r="G1156" s="42"/>
      <c r="H1156" s="14"/>
      <c r="I1156" s="14"/>
      <c r="J1156" s="43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</row>
    <row r="1157" spans="1:21" ht="15" x14ac:dyDescent="0.2">
      <c r="A1157" s="2"/>
      <c r="B1157" s="42"/>
      <c r="C1157" s="42"/>
      <c r="D1157" s="42"/>
      <c r="E1157" s="42"/>
      <c r="F1157" s="42"/>
      <c r="G1157" s="42"/>
      <c r="H1157" s="14"/>
      <c r="I1157" s="14"/>
      <c r="J1157" s="43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</row>
    <row r="1158" spans="1:21" ht="15" x14ac:dyDescent="0.2">
      <c r="A1158" s="2"/>
      <c r="B1158" s="42"/>
      <c r="C1158" s="42"/>
      <c r="D1158" s="42"/>
      <c r="E1158" s="42"/>
      <c r="F1158" s="42"/>
      <c r="G1158" s="42"/>
      <c r="H1158" s="14"/>
      <c r="I1158" s="14"/>
      <c r="J1158" s="43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</row>
    <row r="1159" spans="1:21" ht="15" x14ac:dyDescent="0.2">
      <c r="A1159" s="2"/>
      <c r="B1159" s="42"/>
      <c r="C1159" s="42"/>
      <c r="D1159" s="42"/>
      <c r="E1159" s="42"/>
      <c r="F1159" s="42"/>
      <c r="G1159" s="42"/>
      <c r="H1159" s="14"/>
      <c r="I1159" s="14"/>
      <c r="J1159" s="43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</row>
    <row r="1160" spans="1:21" ht="15" x14ac:dyDescent="0.2">
      <c r="A1160" s="2"/>
      <c r="B1160" s="42"/>
      <c r="C1160" s="42"/>
      <c r="D1160" s="42"/>
      <c r="E1160" s="42"/>
      <c r="F1160" s="42"/>
      <c r="G1160" s="42"/>
      <c r="H1160" s="14"/>
      <c r="I1160" s="14"/>
      <c r="J1160" s="43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</row>
    <row r="1161" spans="1:21" ht="15" x14ac:dyDescent="0.2">
      <c r="A1161" s="2"/>
      <c r="B1161" s="42"/>
      <c r="C1161" s="42"/>
      <c r="D1161" s="42"/>
      <c r="E1161" s="42"/>
      <c r="F1161" s="42"/>
      <c r="G1161" s="42"/>
      <c r="H1161" s="14"/>
      <c r="I1161" s="14"/>
      <c r="J1161" s="43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</row>
    <row r="1162" spans="1:21" ht="15" x14ac:dyDescent="0.2">
      <c r="A1162" s="2"/>
      <c r="B1162" s="42"/>
      <c r="C1162" s="42"/>
      <c r="D1162" s="42"/>
      <c r="E1162" s="42"/>
      <c r="F1162" s="42"/>
      <c r="G1162" s="42"/>
      <c r="H1162" s="14"/>
      <c r="I1162" s="14"/>
      <c r="J1162" s="43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</row>
    <row r="1163" spans="1:21" ht="15" x14ac:dyDescent="0.2">
      <c r="A1163" s="2"/>
      <c r="B1163" s="42"/>
      <c r="C1163" s="42"/>
      <c r="D1163" s="42"/>
      <c r="E1163" s="42"/>
      <c r="F1163" s="42"/>
      <c r="G1163" s="42"/>
      <c r="H1163" s="14"/>
      <c r="I1163" s="14"/>
      <c r="J1163" s="43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</row>
    <row r="1164" spans="1:21" ht="15" x14ac:dyDescent="0.2">
      <c r="A1164" s="2"/>
      <c r="B1164" s="42"/>
      <c r="C1164" s="42"/>
      <c r="D1164" s="42"/>
      <c r="E1164" s="42"/>
      <c r="F1164" s="42"/>
      <c r="G1164" s="42"/>
      <c r="H1164" s="14"/>
      <c r="I1164" s="14"/>
      <c r="J1164" s="43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</row>
    <row r="1165" spans="1:21" ht="15" x14ac:dyDescent="0.2">
      <c r="A1165" s="2"/>
      <c r="B1165" s="42"/>
      <c r="C1165" s="42"/>
      <c r="D1165" s="42"/>
      <c r="E1165" s="42"/>
      <c r="F1165" s="42"/>
      <c r="G1165" s="42"/>
      <c r="H1165" s="14"/>
      <c r="I1165" s="14"/>
      <c r="J1165" s="43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</row>
    <row r="1166" spans="1:21" ht="15" x14ac:dyDescent="0.2">
      <c r="A1166" s="2"/>
      <c r="B1166" s="42"/>
      <c r="C1166" s="42"/>
      <c r="D1166" s="42"/>
      <c r="E1166" s="42"/>
      <c r="F1166" s="42"/>
      <c r="G1166" s="42"/>
      <c r="H1166" s="14"/>
      <c r="I1166" s="14"/>
      <c r="J1166" s="43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</row>
    <row r="1167" spans="1:21" ht="15" x14ac:dyDescent="0.2">
      <c r="A1167" s="2"/>
      <c r="B1167" s="42"/>
      <c r="C1167" s="42"/>
      <c r="D1167" s="42"/>
      <c r="E1167" s="42"/>
      <c r="F1167" s="42"/>
      <c r="G1167" s="42"/>
      <c r="H1167" s="14"/>
      <c r="I1167" s="14"/>
      <c r="J1167" s="43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</row>
    <row r="1168" spans="1:21" ht="15" x14ac:dyDescent="0.2">
      <c r="A1168" s="2"/>
      <c r="B1168" s="42"/>
      <c r="C1168" s="42"/>
      <c r="D1168" s="42"/>
      <c r="E1168" s="42"/>
      <c r="F1168" s="42"/>
      <c r="G1168" s="42"/>
      <c r="H1168" s="14"/>
      <c r="I1168" s="14"/>
      <c r="J1168" s="43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</row>
    <row r="1169" spans="1:21" ht="15" x14ac:dyDescent="0.2">
      <c r="A1169" s="2"/>
      <c r="B1169" s="42"/>
      <c r="C1169" s="42"/>
      <c r="D1169" s="42"/>
      <c r="E1169" s="42"/>
      <c r="F1169" s="42"/>
      <c r="G1169" s="42"/>
      <c r="H1169" s="14"/>
      <c r="I1169" s="14"/>
      <c r="J1169" s="43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</row>
    <row r="1170" spans="1:21" ht="15" x14ac:dyDescent="0.2">
      <c r="A1170" s="2"/>
      <c r="B1170" s="42"/>
      <c r="C1170" s="42"/>
      <c r="D1170" s="42"/>
      <c r="E1170" s="42"/>
      <c r="F1170" s="42"/>
      <c r="G1170" s="42"/>
      <c r="H1170" s="14"/>
      <c r="I1170" s="14"/>
      <c r="J1170" s="43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</row>
    <row r="1171" spans="1:21" ht="15" x14ac:dyDescent="0.2">
      <c r="A1171" s="2"/>
      <c r="B1171" s="42"/>
      <c r="C1171" s="42"/>
      <c r="D1171" s="42"/>
      <c r="E1171" s="42"/>
      <c r="F1171" s="42"/>
      <c r="G1171" s="42"/>
      <c r="H1171" s="14"/>
      <c r="I1171" s="14"/>
      <c r="J1171" s="43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</row>
    <row r="1172" spans="1:21" ht="15" x14ac:dyDescent="0.2">
      <c r="A1172" s="2"/>
      <c r="B1172" s="42"/>
      <c r="C1172" s="42"/>
      <c r="D1172" s="42"/>
      <c r="E1172" s="42"/>
      <c r="F1172" s="42"/>
      <c r="G1172" s="42"/>
      <c r="H1172" s="14"/>
      <c r="I1172" s="14"/>
      <c r="J1172" s="43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</row>
    <row r="1173" spans="1:21" ht="15" x14ac:dyDescent="0.2">
      <c r="A1173" s="2"/>
      <c r="B1173" s="42"/>
      <c r="C1173" s="42"/>
      <c r="D1173" s="42"/>
      <c r="E1173" s="42"/>
      <c r="F1173" s="42"/>
      <c r="G1173" s="42"/>
      <c r="H1173" s="14"/>
      <c r="I1173" s="14"/>
      <c r="J1173" s="43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</row>
    <row r="1174" spans="1:21" ht="15" x14ac:dyDescent="0.2">
      <c r="A1174" s="2"/>
      <c r="B1174" s="42"/>
      <c r="C1174" s="42"/>
      <c r="D1174" s="42"/>
      <c r="E1174" s="42"/>
      <c r="F1174" s="42"/>
      <c r="G1174" s="42"/>
      <c r="H1174" s="14"/>
      <c r="I1174" s="14"/>
      <c r="J1174" s="43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</row>
    <row r="1175" spans="1:21" ht="15" x14ac:dyDescent="0.2">
      <c r="A1175" s="2"/>
      <c r="B1175" s="42"/>
      <c r="C1175" s="42"/>
      <c r="D1175" s="42"/>
      <c r="E1175" s="42"/>
      <c r="F1175" s="42"/>
      <c r="G1175" s="42"/>
      <c r="H1175" s="14"/>
      <c r="I1175" s="14"/>
      <c r="J1175" s="43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</row>
    <row r="1176" spans="1:21" ht="15" x14ac:dyDescent="0.2">
      <c r="A1176" s="2"/>
      <c r="B1176" s="42"/>
      <c r="C1176" s="42"/>
      <c r="D1176" s="42"/>
      <c r="E1176" s="42"/>
      <c r="F1176" s="42"/>
      <c r="G1176" s="42"/>
      <c r="H1176" s="14"/>
      <c r="I1176" s="14"/>
      <c r="J1176" s="43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</row>
    <row r="1177" spans="1:21" ht="15" x14ac:dyDescent="0.2">
      <c r="A1177" s="2"/>
      <c r="B1177" s="42"/>
      <c r="C1177" s="42"/>
      <c r="D1177" s="42"/>
      <c r="E1177" s="42"/>
      <c r="F1177" s="42"/>
      <c r="G1177" s="42"/>
      <c r="H1177" s="14"/>
      <c r="I1177" s="14"/>
      <c r="J1177" s="43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</row>
    <row r="1178" spans="1:21" ht="15" x14ac:dyDescent="0.2">
      <c r="A1178" s="2"/>
      <c r="B1178" s="42"/>
      <c r="C1178" s="42"/>
      <c r="D1178" s="42"/>
      <c r="E1178" s="42"/>
      <c r="F1178" s="42"/>
      <c r="G1178" s="42"/>
      <c r="H1178" s="14"/>
      <c r="I1178" s="14"/>
      <c r="J1178" s="43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</row>
    <row r="1179" spans="1:21" ht="15" x14ac:dyDescent="0.2">
      <c r="A1179" s="2"/>
      <c r="B1179" s="42"/>
      <c r="C1179" s="42"/>
      <c r="D1179" s="42"/>
      <c r="E1179" s="42"/>
      <c r="F1179" s="42"/>
      <c r="G1179" s="42"/>
      <c r="H1179" s="14"/>
      <c r="I1179" s="14"/>
      <c r="J1179" s="43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</row>
  </sheetData>
  <autoFilter ref="A1:N249" xr:uid="{00000000-0009-0000-0000-000000000000}"/>
  <customSheetViews>
    <customSheetView guid="{401B5895-FAE8-4D6A-8FAD-A92012277E53}" filter="1" showAutoFilter="1">
      <pageMargins left="0.7" right="0.7" top="0.75" bottom="0.75" header="0.3" footer="0.3"/>
      <autoFilter ref="A1:I259" xr:uid="{00000000-0000-0000-0000-000000000000}"/>
    </customSheetView>
    <customSheetView guid="{8E63C629-B1A0-4316-9930-459DC019DB83}" filter="1" showAutoFilter="1">
      <pageMargins left="0.7" right="0.7" top="0.75" bottom="0.75" header="0.3" footer="0.3"/>
      <autoFilter ref="B1:J249" xr:uid="{00000000-0000-0000-0000-000000000000}">
        <filterColumn colId="0">
          <filters>
            <filter val="Inclusive Development"/>
          </filters>
        </filterColumn>
      </autoFilter>
    </customSheetView>
    <customSheetView guid="{D547E740-86AB-4528-8A6C-74A093041A0B}" filter="1" showAutoFilter="1">
      <pageMargins left="0.7" right="0.7" top="0.75" bottom="0.75" header="0.3" footer="0.3"/>
      <autoFilter ref="N94" xr:uid="{00000000-0000-0000-0000-000000000000}"/>
    </customSheetView>
    <customSheetView guid="{3B7C76C1-AA4E-4174-A5CD-F50B1C9BA613}" filter="1" showAutoFilter="1">
      <pageMargins left="0.7" right="0.7" top="0.75" bottom="0.75" header="0.3" footer="0.3"/>
      <autoFilter ref="A1:M255" xr:uid="{00000000-0000-0000-0000-000000000000}">
        <filterColumn colId="1">
          <filters>
            <filter val="Employment and Skill Development"/>
          </filters>
        </filterColumn>
        <filterColumn colId="2">
          <filters blank="1">
            <filter val="Accessibility"/>
            <filter val="Affordability"/>
            <filter val="Air"/>
            <filter val="Biodiversity"/>
            <filter val="Crime"/>
            <filter val="Financial Inclusivity"/>
            <filter val="Fiscal Performance Index (A)"/>
            <filter val="Health System Performance"/>
            <filter val="Health Systems and Infrastructure"/>
            <filter val="Infrastructure and Institutions"/>
            <filter val="Judiciary &amp; Legal Aid"/>
            <filter val="Non Fiscal Performance Index"/>
            <filter val="Occupational Inclusivity"/>
            <filter val="Operating Environment"/>
            <filter val="Policing system"/>
            <filter val="Prison System"/>
            <filter val="Proficiency"/>
            <filter val="Quality of Employment"/>
            <filter val="Quality of Labour"/>
            <filter val="Renewable Energy"/>
            <filter val="Service Infrastructure"/>
            <filter val="Social Inclusivity"/>
            <filter val="Structural Inclusivity"/>
            <filter val="Supply of Employment"/>
            <filter val="Supply of Labour"/>
            <filter val="Utility Infrastructure"/>
            <filter val="Waste"/>
            <filter val="Water"/>
          </filters>
        </filterColumn>
      </autoFilter>
    </customSheetView>
  </customSheetViews>
  <hyperlinks>
    <hyperlink ref="G2" r:id="rId1" location="gid=345832203" xr:uid="{00000000-0004-0000-0000-000000000000}"/>
    <hyperlink ref="G3" r:id="rId2" location="gid=844382130" xr:uid="{00000000-0004-0000-0000-000001000000}"/>
    <hyperlink ref="G4" r:id="rId3" location="gid=2041173608" xr:uid="{00000000-0004-0000-0000-000002000000}"/>
    <hyperlink ref="G5" r:id="rId4" location="gid=1606702033" xr:uid="{00000000-0004-0000-0000-000003000000}"/>
    <hyperlink ref="G6" r:id="rId5" location="gid=1996108321" xr:uid="{00000000-0004-0000-0000-000004000000}"/>
    <hyperlink ref="G7" r:id="rId6" location="gid=1237852056" xr:uid="{00000000-0004-0000-0000-000005000000}"/>
    <hyperlink ref="G8" r:id="rId7" location="gid=1768475211" xr:uid="{00000000-0004-0000-0000-000006000000}"/>
    <hyperlink ref="G9" r:id="rId8" location="gid=1480582342" xr:uid="{00000000-0004-0000-0000-000007000000}"/>
    <hyperlink ref="G10" r:id="rId9" location="gid=843700498" xr:uid="{00000000-0004-0000-0000-000008000000}"/>
    <hyperlink ref="G11" r:id="rId10" location="gid=1988508305" xr:uid="{00000000-0004-0000-0000-000009000000}"/>
    <hyperlink ref="G12" r:id="rId11" location="gid=1861716339" xr:uid="{00000000-0004-0000-0000-00000A000000}"/>
    <hyperlink ref="G13" r:id="rId12" location="gid=1861994115" xr:uid="{00000000-0004-0000-0000-00000B000000}"/>
    <hyperlink ref="G14" r:id="rId13" location="gid=1122519029" xr:uid="{00000000-0004-0000-0000-00000C000000}"/>
    <hyperlink ref="G15" r:id="rId14" location="gid=720166426" xr:uid="{00000000-0004-0000-0000-00000D000000}"/>
    <hyperlink ref="G16" r:id="rId15" location="gid=1015703078" xr:uid="{00000000-0004-0000-0000-00000E000000}"/>
    <hyperlink ref="G17" r:id="rId16" location="gid=134036909" xr:uid="{00000000-0004-0000-0000-00000F000000}"/>
    <hyperlink ref="G18" r:id="rId17" location="gid=708582203" xr:uid="{00000000-0004-0000-0000-000010000000}"/>
    <hyperlink ref="G19" r:id="rId18" location="gid=793500997" xr:uid="{00000000-0004-0000-0000-000011000000}"/>
    <hyperlink ref="G20" r:id="rId19" location="gid=1059189248" xr:uid="{00000000-0004-0000-0000-000012000000}"/>
    <hyperlink ref="G21" r:id="rId20" location="gid=578064289" xr:uid="{00000000-0004-0000-0000-000013000000}"/>
    <hyperlink ref="G22" r:id="rId21" location="gid=1541940286" xr:uid="{00000000-0004-0000-0000-000014000000}"/>
    <hyperlink ref="G23" r:id="rId22" location="gid=1541940286" xr:uid="{00000000-0004-0000-0000-000015000000}"/>
    <hyperlink ref="G24" r:id="rId23" location="gid=1161573452" xr:uid="{00000000-0004-0000-0000-000016000000}"/>
    <hyperlink ref="G25" r:id="rId24" location="gid=1368409413" xr:uid="{00000000-0004-0000-0000-000017000000}"/>
    <hyperlink ref="G26" r:id="rId25" location="gid=1120687758" xr:uid="{00000000-0004-0000-0000-000018000000}"/>
    <hyperlink ref="G27" r:id="rId26" location="gid=1375947288" xr:uid="{00000000-0004-0000-0000-000019000000}"/>
    <hyperlink ref="G28" r:id="rId27" location="gid=1850302558" xr:uid="{00000000-0004-0000-0000-00001A000000}"/>
    <hyperlink ref="G29" r:id="rId28" location="gid=1690214183" xr:uid="{00000000-0004-0000-0000-00001B000000}"/>
    <hyperlink ref="G30" r:id="rId29" location="gid=1271296408" xr:uid="{00000000-0004-0000-0000-00001C000000}"/>
    <hyperlink ref="G31" r:id="rId30" location="gid=2110637416" xr:uid="{00000000-0004-0000-0000-00001D000000}"/>
    <hyperlink ref="G32" r:id="rId31" location="gid=2110637416" xr:uid="{00000000-0004-0000-0000-00001E000000}"/>
    <hyperlink ref="G33" r:id="rId32" location="gid=1956892738" xr:uid="{00000000-0004-0000-0000-00001F000000}"/>
    <hyperlink ref="G34" location="null!A1" display="https://docs.google.com/spreadsheets/d/1KbY2iwa-Pzo8nGWw3ondeeoTjnMVTs3MG-5aoamcFv4/edit#gid=843110253" xr:uid="{00000000-0004-0000-0000-000020000000}"/>
    <hyperlink ref="G35" location="null!A1" display="https://docs.google.com/spreadsheets/d/1KbY2iwa-Pzo8nGWw3ondeeoTjnMVTs3MG-5aoamcFv4/edit#gid=1533121068" xr:uid="{00000000-0004-0000-0000-000021000000}"/>
    <hyperlink ref="G36" r:id="rId33" location="gid=1309386081" xr:uid="{00000000-0004-0000-0000-000022000000}"/>
    <hyperlink ref="G37" r:id="rId34" location="gid=2100713175" xr:uid="{00000000-0004-0000-0000-000023000000}"/>
    <hyperlink ref="G38" location="null!A1" display="https://docs.google.com/spreadsheets/d/1KbY2iwa-Pzo8nGWw3ondeeoTjnMVTs3MG-5aoamcFv4/edit#gid=301445341" xr:uid="{00000000-0004-0000-0000-000024000000}"/>
    <hyperlink ref="G39" r:id="rId35" location="gid=585469981" xr:uid="{00000000-0004-0000-0000-000025000000}"/>
    <hyperlink ref="G40" r:id="rId36" location="gid=1188254205" xr:uid="{00000000-0004-0000-0000-000026000000}"/>
    <hyperlink ref="G41" r:id="rId37" location="gid=1619817255" xr:uid="{00000000-0004-0000-0000-000027000000}"/>
    <hyperlink ref="G42" r:id="rId38" location="gid=1487842899" xr:uid="{00000000-0004-0000-0000-000028000000}"/>
    <hyperlink ref="G43" r:id="rId39" location="gid=738872864" xr:uid="{00000000-0004-0000-0000-000029000000}"/>
    <hyperlink ref="G44" r:id="rId40" location="gid=499053780" xr:uid="{00000000-0004-0000-0000-00002A000000}"/>
    <hyperlink ref="G45" r:id="rId41" location="gid=1586418584" xr:uid="{00000000-0004-0000-0000-00002B000000}"/>
    <hyperlink ref="G46" r:id="rId42" location="gid=1657420248" xr:uid="{00000000-0004-0000-0000-00002C000000}"/>
    <hyperlink ref="G47" r:id="rId43" location="gid=1894557272" xr:uid="{00000000-0004-0000-0000-00002D000000}"/>
    <hyperlink ref="G48" r:id="rId44" location="gid=2123915502" xr:uid="{00000000-0004-0000-0000-00002E000000}"/>
    <hyperlink ref="G49" r:id="rId45" location="gid=1036489729" xr:uid="{00000000-0004-0000-0000-00002F000000}"/>
    <hyperlink ref="G50" r:id="rId46" location="gid=1926299432" xr:uid="{00000000-0004-0000-0000-000030000000}"/>
    <hyperlink ref="G51" r:id="rId47" location="gid=1311391544" xr:uid="{00000000-0004-0000-0000-000031000000}"/>
    <hyperlink ref="G52" r:id="rId48" location="gid=677778206" xr:uid="{00000000-0004-0000-0000-000032000000}"/>
    <hyperlink ref="G53" r:id="rId49" location="gid=2055842988" xr:uid="{00000000-0004-0000-0000-000033000000}"/>
    <hyperlink ref="G54" r:id="rId50" location="gid=1567663798" xr:uid="{00000000-0004-0000-0000-000034000000}"/>
    <hyperlink ref="G55" r:id="rId51" location="gid=1902546559" xr:uid="{00000000-0004-0000-0000-000035000000}"/>
    <hyperlink ref="G56" r:id="rId52" location="gid=2008668322" xr:uid="{00000000-0004-0000-0000-000036000000}"/>
    <hyperlink ref="G57" r:id="rId53" location="gid=1713462031" xr:uid="{00000000-0004-0000-0000-000037000000}"/>
    <hyperlink ref="G58" r:id="rId54" location="gid=1621863846" xr:uid="{00000000-0004-0000-0000-000038000000}"/>
    <hyperlink ref="G59" r:id="rId55" location="gid=250290051" xr:uid="{00000000-0004-0000-0000-000039000000}"/>
    <hyperlink ref="G60" r:id="rId56" location="gid=2053383672" xr:uid="{00000000-0004-0000-0000-00003A000000}"/>
    <hyperlink ref="G61" r:id="rId57" location="gid=62940913" xr:uid="{00000000-0004-0000-0000-00003B000000}"/>
    <hyperlink ref="G62" r:id="rId58" location="gid=1143096832" xr:uid="{00000000-0004-0000-0000-00003C000000}"/>
    <hyperlink ref="G63" r:id="rId59" location="gid=1064161436" xr:uid="{00000000-0004-0000-0000-00003D000000}"/>
    <hyperlink ref="G64" r:id="rId60" location="gid=2072948188" xr:uid="{00000000-0004-0000-0000-00003E000000}"/>
    <hyperlink ref="G65" r:id="rId61" location="gid=176501530" xr:uid="{00000000-0004-0000-0000-00003F000000}"/>
    <hyperlink ref="G66" r:id="rId62" location="gid=532737600" xr:uid="{00000000-0004-0000-0000-000040000000}"/>
    <hyperlink ref="G67" r:id="rId63" location="gid=402886890" xr:uid="{00000000-0004-0000-0000-000041000000}"/>
    <hyperlink ref="G68" r:id="rId64" location="gid=660401645" xr:uid="{00000000-0004-0000-0000-000042000000}"/>
    <hyperlink ref="G69" r:id="rId65" location="gid=1247930274" xr:uid="{00000000-0004-0000-0000-000043000000}"/>
    <hyperlink ref="G70" r:id="rId66" location="gid=440228803" xr:uid="{00000000-0004-0000-0000-000044000000}"/>
    <hyperlink ref="G71" r:id="rId67" location="gid=626154514" xr:uid="{00000000-0004-0000-0000-000045000000}"/>
    <hyperlink ref="G72" r:id="rId68" location="gid=2076220181" xr:uid="{00000000-0004-0000-0000-000046000000}"/>
    <hyperlink ref="G73" r:id="rId69" location="gid=0" xr:uid="{00000000-0004-0000-0000-000047000000}"/>
    <hyperlink ref="G74" r:id="rId70" location="gid=1261607015" xr:uid="{00000000-0004-0000-0000-000048000000}"/>
    <hyperlink ref="G75" r:id="rId71" location="gid=305257874" xr:uid="{00000000-0004-0000-0000-000049000000}"/>
    <hyperlink ref="G76" r:id="rId72" location="gid=1615836273" xr:uid="{00000000-0004-0000-0000-00004A000000}"/>
    <hyperlink ref="G77" r:id="rId73" location="gid=1431923533" xr:uid="{00000000-0004-0000-0000-00004B000000}"/>
    <hyperlink ref="G78" r:id="rId74" location="gid=1226909431" xr:uid="{00000000-0004-0000-0000-00004C000000}"/>
    <hyperlink ref="G79" r:id="rId75" location="gid=1609415046" xr:uid="{00000000-0004-0000-0000-00004D000000}"/>
    <hyperlink ref="G80" r:id="rId76" location="gid=1972918725" xr:uid="{00000000-0004-0000-0000-00004E000000}"/>
    <hyperlink ref="G81" r:id="rId77" location="gid=760664077" xr:uid="{00000000-0004-0000-0000-00004F000000}"/>
    <hyperlink ref="G82" r:id="rId78" location="gid=1196056126" xr:uid="{00000000-0004-0000-0000-000050000000}"/>
    <hyperlink ref="G83" r:id="rId79" location="gid=1061627306" xr:uid="{00000000-0004-0000-0000-000051000000}"/>
    <hyperlink ref="G84" r:id="rId80" location="gid=1267603251" xr:uid="{00000000-0004-0000-0000-000052000000}"/>
    <hyperlink ref="G85" r:id="rId81" location="gid=1558093310" xr:uid="{00000000-0004-0000-0000-000053000000}"/>
    <hyperlink ref="G86" r:id="rId82" location="gid=261237297" xr:uid="{00000000-0004-0000-0000-000054000000}"/>
    <hyperlink ref="G87" r:id="rId83" location="gid=1300985148" xr:uid="{00000000-0004-0000-0000-000055000000}"/>
    <hyperlink ref="G88" r:id="rId84" location="gid=1803359313" xr:uid="{00000000-0004-0000-0000-000056000000}"/>
    <hyperlink ref="G89" r:id="rId85" location="gid=996258362" xr:uid="{00000000-0004-0000-0000-000057000000}"/>
    <hyperlink ref="G90" r:id="rId86" location="gid=1381713923" xr:uid="{00000000-0004-0000-0000-000058000000}"/>
    <hyperlink ref="G91" r:id="rId87" location="gid=1414982778" xr:uid="{00000000-0004-0000-0000-000059000000}"/>
    <hyperlink ref="G92" r:id="rId88" location="gid=368010535" xr:uid="{00000000-0004-0000-0000-00005A000000}"/>
    <hyperlink ref="G93" r:id="rId89" location="gid=78185610" xr:uid="{00000000-0004-0000-0000-00005B000000}"/>
    <hyperlink ref="G94" r:id="rId90" location="gid=54101284" xr:uid="{00000000-0004-0000-0000-00005C000000}"/>
    <hyperlink ref="G95" r:id="rId91" location="gid=1040624242" xr:uid="{00000000-0004-0000-0000-00005D000000}"/>
    <hyperlink ref="G96" r:id="rId92" location="gid=529305925" xr:uid="{00000000-0004-0000-0000-00005E000000}"/>
    <hyperlink ref="G97" r:id="rId93" location="gid=332614756" xr:uid="{00000000-0004-0000-0000-00005F000000}"/>
    <hyperlink ref="G98" r:id="rId94" location="gid=532207399" xr:uid="{00000000-0004-0000-0000-000060000000}"/>
    <hyperlink ref="G99" r:id="rId95" location="gid=1139784415" xr:uid="{00000000-0004-0000-0000-000061000000}"/>
    <hyperlink ref="G100" r:id="rId96" location="gid=867496063" xr:uid="{00000000-0004-0000-0000-000062000000}"/>
    <hyperlink ref="G101" r:id="rId97" location="gid=1971807242" xr:uid="{00000000-0004-0000-0000-000063000000}"/>
    <hyperlink ref="G102" r:id="rId98" location="gid=705588024" xr:uid="{00000000-0004-0000-0000-000064000000}"/>
    <hyperlink ref="G103" r:id="rId99" location="gid=402467472" xr:uid="{00000000-0004-0000-0000-000065000000}"/>
    <hyperlink ref="G104" r:id="rId100" location="gid=216687617" xr:uid="{00000000-0004-0000-0000-000066000000}"/>
    <hyperlink ref="G105" r:id="rId101" location="gid=281776454" xr:uid="{00000000-0004-0000-0000-000067000000}"/>
    <hyperlink ref="G106" r:id="rId102" location="gid=728928110" xr:uid="{00000000-0004-0000-0000-000068000000}"/>
    <hyperlink ref="G107" r:id="rId103" location="gid=1702671181" xr:uid="{00000000-0004-0000-0000-000069000000}"/>
    <hyperlink ref="G108" r:id="rId104" location="gid=1632720480" xr:uid="{00000000-0004-0000-0000-00006A000000}"/>
    <hyperlink ref="G109" r:id="rId105" location="gid=1638156927" xr:uid="{00000000-0004-0000-0000-00006B000000}"/>
    <hyperlink ref="G110" r:id="rId106" location="gid=725869055" xr:uid="{00000000-0004-0000-0000-00006C000000}"/>
    <hyperlink ref="G111" r:id="rId107" location="gid=1343228583" xr:uid="{00000000-0004-0000-0000-00006D000000}"/>
    <hyperlink ref="G112" r:id="rId108" location="gid=1682814827" xr:uid="{00000000-0004-0000-0000-00006E000000}"/>
    <hyperlink ref="G113" r:id="rId109" location="gid=1166522683" xr:uid="{00000000-0004-0000-0000-00006F000000}"/>
    <hyperlink ref="G114" r:id="rId110" location="gid=2086846039" xr:uid="{00000000-0004-0000-0000-000070000000}"/>
    <hyperlink ref="G115" r:id="rId111" location="gid=1510004605" xr:uid="{00000000-0004-0000-0000-000071000000}"/>
    <hyperlink ref="G116" r:id="rId112" location="gid=1460426924" xr:uid="{00000000-0004-0000-0000-000072000000}"/>
    <hyperlink ref="G117" r:id="rId113" location="gid=1772441955" xr:uid="{00000000-0004-0000-0000-000073000000}"/>
    <hyperlink ref="G118" r:id="rId114" location="gid=802807253" xr:uid="{00000000-0004-0000-0000-000074000000}"/>
    <hyperlink ref="G119" r:id="rId115" location="gid=2129432374" xr:uid="{00000000-0004-0000-0000-000075000000}"/>
    <hyperlink ref="G120" r:id="rId116" location="gid=510792867" xr:uid="{00000000-0004-0000-0000-000076000000}"/>
    <hyperlink ref="G121" r:id="rId117" location="gid=817108234" xr:uid="{00000000-0004-0000-0000-000077000000}"/>
    <hyperlink ref="G122" r:id="rId118" location="gid=1439392646" xr:uid="{00000000-0004-0000-0000-000078000000}"/>
    <hyperlink ref="G123" r:id="rId119" location="gid=830990793" xr:uid="{00000000-0004-0000-0000-000079000000}"/>
    <hyperlink ref="G124" r:id="rId120" location="gid=939138837" xr:uid="{00000000-0004-0000-0000-00007A000000}"/>
    <hyperlink ref="G125" r:id="rId121" location="gid=1007211301" xr:uid="{00000000-0004-0000-0000-00007B000000}"/>
    <hyperlink ref="G126" r:id="rId122" location="gid=274932945" xr:uid="{00000000-0004-0000-0000-00007C000000}"/>
    <hyperlink ref="G127" r:id="rId123" location="gid=1080286504" xr:uid="{00000000-0004-0000-0000-00007D000000}"/>
    <hyperlink ref="G128" r:id="rId124" location="gid=1918603121" xr:uid="{00000000-0004-0000-0000-00007E000000}"/>
    <hyperlink ref="G129" r:id="rId125" location="gid=1552287810" xr:uid="{00000000-0004-0000-0000-00007F000000}"/>
    <hyperlink ref="G130" r:id="rId126" location="gid=1786311971" xr:uid="{00000000-0004-0000-0000-000080000000}"/>
    <hyperlink ref="G131" r:id="rId127" location="gid=1061975665" xr:uid="{00000000-0004-0000-0000-000081000000}"/>
    <hyperlink ref="G132" r:id="rId128" location="gid=643013167" xr:uid="{00000000-0004-0000-0000-000082000000}"/>
    <hyperlink ref="G133" r:id="rId129" location="gid=624672737" xr:uid="{00000000-0004-0000-0000-000083000000}"/>
    <hyperlink ref="G134" r:id="rId130" location="gid=1269173102" xr:uid="{00000000-0004-0000-0000-000084000000}"/>
    <hyperlink ref="G135" r:id="rId131" location="gid=775010673" xr:uid="{00000000-0004-0000-0000-000085000000}"/>
    <hyperlink ref="G136" r:id="rId132" location="gid=1301089301" xr:uid="{00000000-0004-0000-0000-000086000000}"/>
    <hyperlink ref="G137" r:id="rId133" location="gid=2141675622" xr:uid="{00000000-0004-0000-0000-000087000000}"/>
    <hyperlink ref="G138" r:id="rId134" location="gid=487913219" xr:uid="{00000000-0004-0000-0000-000088000000}"/>
    <hyperlink ref="G139" r:id="rId135" location="gid=117875761" xr:uid="{00000000-0004-0000-0000-000089000000}"/>
    <hyperlink ref="G140" r:id="rId136" location="gid=1416175856" xr:uid="{00000000-0004-0000-0000-00008A000000}"/>
    <hyperlink ref="G141" r:id="rId137" location="gid=1900264373" xr:uid="{00000000-0004-0000-0000-00008B000000}"/>
    <hyperlink ref="G142" r:id="rId138" location="gid=339328308" xr:uid="{00000000-0004-0000-0000-00008C000000}"/>
    <hyperlink ref="G143" r:id="rId139" location="gid=2010283046" xr:uid="{00000000-0004-0000-0000-00008D000000}"/>
    <hyperlink ref="G144" r:id="rId140" location="gid=1611025392" xr:uid="{00000000-0004-0000-0000-00008E000000}"/>
    <hyperlink ref="G145" r:id="rId141" location="gid=846425610" xr:uid="{00000000-0004-0000-0000-00008F000000}"/>
    <hyperlink ref="G146" r:id="rId142" location="gid=1878321825" xr:uid="{00000000-0004-0000-0000-000090000000}"/>
    <hyperlink ref="G147" r:id="rId143" location="gid=991954352" xr:uid="{00000000-0004-0000-0000-000091000000}"/>
    <hyperlink ref="G148" r:id="rId144" location="gid=1804187546" xr:uid="{00000000-0004-0000-0000-000092000000}"/>
    <hyperlink ref="G149" r:id="rId145" location="gid=1018839321" xr:uid="{00000000-0004-0000-0000-000093000000}"/>
    <hyperlink ref="G150" r:id="rId146" location="gid=493584095" xr:uid="{00000000-0004-0000-0000-000094000000}"/>
    <hyperlink ref="G151" r:id="rId147" location="gid=2094797347" xr:uid="{00000000-0004-0000-0000-000095000000}"/>
    <hyperlink ref="G152" r:id="rId148" location="gid=1345354954" xr:uid="{00000000-0004-0000-0000-000096000000}"/>
    <hyperlink ref="G153" r:id="rId149" location="gid=860688208" xr:uid="{00000000-0004-0000-0000-000097000000}"/>
    <hyperlink ref="G154" r:id="rId150" location="gid=1254983256" xr:uid="{00000000-0004-0000-0000-000098000000}"/>
    <hyperlink ref="G155" r:id="rId151" location="gid=809927960" xr:uid="{00000000-0004-0000-0000-000099000000}"/>
    <hyperlink ref="G156" r:id="rId152" location="gid=1404805662" xr:uid="{00000000-0004-0000-0000-00009A000000}"/>
    <hyperlink ref="G157" r:id="rId153" location="gid=1481413743" xr:uid="{00000000-0004-0000-0000-00009B000000}"/>
    <hyperlink ref="G158" r:id="rId154" location="gid=531754221" xr:uid="{00000000-0004-0000-0000-00009C000000}"/>
    <hyperlink ref="G159" r:id="rId155" location="gid=402472641" xr:uid="{00000000-0004-0000-0000-00009D000000}"/>
    <hyperlink ref="G160" r:id="rId156" location="gid=1036191965" xr:uid="{00000000-0004-0000-0000-00009E000000}"/>
    <hyperlink ref="G161" r:id="rId157" location="gid=1869564185" xr:uid="{00000000-0004-0000-0000-00009F000000}"/>
    <hyperlink ref="G162" r:id="rId158" location="gid=625161710" xr:uid="{00000000-0004-0000-0000-0000A0000000}"/>
    <hyperlink ref="G163" r:id="rId159" location="gid=1012938966" xr:uid="{00000000-0004-0000-0000-0000A1000000}"/>
    <hyperlink ref="G164" r:id="rId160" location="gid=293311526" xr:uid="{00000000-0004-0000-0000-0000A2000000}"/>
    <hyperlink ref="G165" r:id="rId161" location="gid=544869385" xr:uid="{00000000-0004-0000-0000-0000A3000000}"/>
    <hyperlink ref="G166" r:id="rId162" location="gid=251774591" xr:uid="{00000000-0004-0000-0000-0000A4000000}"/>
    <hyperlink ref="G167" r:id="rId163" location="gid=1831587164" xr:uid="{00000000-0004-0000-0000-0000A5000000}"/>
    <hyperlink ref="G168" r:id="rId164" location="gid=1694568361" xr:uid="{00000000-0004-0000-0000-0000A6000000}"/>
    <hyperlink ref="G169" r:id="rId165" location="gid=2017867221" xr:uid="{00000000-0004-0000-0000-0000A7000000}"/>
    <hyperlink ref="G170" r:id="rId166" location="gid=851608141" xr:uid="{00000000-0004-0000-0000-0000A8000000}"/>
    <hyperlink ref="G171" r:id="rId167" location="gid=1423277788" xr:uid="{00000000-0004-0000-0000-0000A9000000}"/>
    <hyperlink ref="G172" r:id="rId168" location="gid=1954810521" xr:uid="{00000000-0004-0000-0000-0000AA000000}"/>
    <hyperlink ref="G173" r:id="rId169" location="gid=58978848" xr:uid="{00000000-0004-0000-0000-0000AB000000}"/>
    <hyperlink ref="G174" r:id="rId170" location="gid=976932762" xr:uid="{00000000-0004-0000-0000-0000AC000000}"/>
    <hyperlink ref="G175" r:id="rId171" location="gid=647618109" xr:uid="{00000000-0004-0000-0000-0000AD000000}"/>
    <hyperlink ref="G176" r:id="rId172" location="gid=2042202313" xr:uid="{00000000-0004-0000-0000-0000AE000000}"/>
    <hyperlink ref="G177" r:id="rId173" location="gid=449871499" xr:uid="{00000000-0004-0000-0000-0000AF000000}"/>
    <hyperlink ref="G178" r:id="rId174" location="gid=1639900164" xr:uid="{00000000-0004-0000-0000-0000B0000000}"/>
    <hyperlink ref="G179" r:id="rId175" location="gid=104077306" xr:uid="{00000000-0004-0000-0000-0000B1000000}"/>
    <hyperlink ref="G180" r:id="rId176" location="gid=1843961619" xr:uid="{00000000-0004-0000-0000-0000B2000000}"/>
    <hyperlink ref="G181" r:id="rId177" location="gid=133048280" xr:uid="{00000000-0004-0000-0000-0000B3000000}"/>
    <hyperlink ref="G182" r:id="rId178" location="gid=1158905693" xr:uid="{00000000-0004-0000-0000-0000B4000000}"/>
    <hyperlink ref="G183" r:id="rId179" location="gid=1553491004" xr:uid="{00000000-0004-0000-0000-0000B5000000}"/>
    <hyperlink ref="G184" r:id="rId180" location="gid=692566113" xr:uid="{00000000-0004-0000-0000-0000B6000000}"/>
    <hyperlink ref="G185" r:id="rId181" location="gid=869305739" xr:uid="{00000000-0004-0000-0000-0000B7000000}"/>
    <hyperlink ref="G186" r:id="rId182" location="gid=1461167288" xr:uid="{00000000-0004-0000-0000-0000B8000000}"/>
    <hyperlink ref="G187" r:id="rId183" location="gid=943974213" xr:uid="{00000000-0004-0000-0000-0000B9000000}"/>
    <hyperlink ref="G188" r:id="rId184" location="gid=1119413339" xr:uid="{00000000-0004-0000-0000-0000BA000000}"/>
    <hyperlink ref="G189" r:id="rId185" location="gid=776152183" xr:uid="{00000000-0004-0000-0000-0000BB000000}"/>
    <hyperlink ref="G190" r:id="rId186" location="gid=1857206787" xr:uid="{00000000-0004-0000-0000-0000BC000000}"/>
    <hyperlink ref="G191" r:id="rId187" location="gid=1776668497" xr:uid="{00000000-0004-0000-0000-0000BD000000}"/>
    <hyperlink ref="G192" r:id="rId188" location="gid=1622297551" xr:uid="{00000000-0004-0000-0000-0000BE000000}"/>
    <hyperlink ref="G193" r:id="rId189" location="gid=1446907582" xr:uid="{00000000-0004-0000-0000-0000BF000000}"/>
    <hyperlink ref="G194" r:id="rId190" location="gid=271483658" xr:uid="{00000000-0004-0000-0000-0000C0000000}"/>
    <hyperlink ref="G195" r:id="rId191" location="gid=505480727" xr:uid="{00000000-0004-0000-0000-0000C1000000}"/>
    <hyperlink ref="G196" r:id="rId192" location="gid=834021435" xr:uid="{00000000-0004-0000-0000-0000C2000000}"/>
    <hyperlink ref="G197" r:id="rId193" location="gid=1339958526" xr:uid="{00000000-0004-0000-0000-0000C3000000}"/>
    <hyperlink ref="G198" r:id="rId194" location="gid=1241173231" xr:uid="{00000000-0004-0000-0000-0000C4000000}"/>
    <hyperlink ref="G199" r:id="rId195" location="gid=454087692" xr:uid="{00000000-0004-0000-0000-0000C5000000}"/>
    <hyperlink ref="G200" r:id="rId196" location="gid=1341834934" xr:uid="{00000000-0004-0000-0000-0000C6000000}"/>
    <hyperlink ref="G201" r:id="rId197" location="gid=140151994" xr:uid="{00000000-0004-0000-0000-0000C7000000}"/>
    <hyperlink ref="G202" r:id="rId198" location="gid=2045642150" xr:uid="{00000000-0004-0000-0000-0000C8000000}"/>
    <hyperlink ref="G203" r:id="rId199" location="gid=571238292" xr:uid="{00000000-0004-0000-0000-0000C9000000}"/>
    <hyperlink ref="G204" r:id="rId200" location="gid=1502008055" xr:uid="{00000000-0004-0000-0000-0000CA000000}"/>
    <hyperlink ref="G205" r:id="rId201" location="gid=1098044654" xr:uid="{00000000-0004-0000-0000-0000CB000000}"/>
    <hyperlink ref="G206" r:id="rId202" location="gid=558201215" xr:uid="{00000000-0004-0000-0000-0000CC000000}"/>
    <hyperlink ref="G207" r:id="rId203" location="gid=1044358095" xr:uid="{00000000-0004-0000-0000-0000CD000000}"/>
    <hyperlink ref="G208" r:id="rId204" location="gid=1611139634" xr:uid="{00000000-0004-0000-0000-0000CE000000}"/>
    <hyperlink ref="G209" r:id="rId205" location="gid=1337776788" xr:uid="{00000000-0004-0000-0000-0000CF000000}"/>
    <hyperlink ref="G210" r:id="rId206" location="gid=1480169454" xr:uid="{00000000-0004-0000-0000-0000D0000000}"/>
    <hyperlink ref="G211" r:id="rId207" location="gid=184219869" xr:uid="{00000000-0004-0000-0000-0000D1000000}"/>
    <hyperlink ref="G212" r:id="rId208" location="gid=984611415" xr:uid="{00000000-0004-0000-0000-0000D2000000}"/>
    <hyperlink ref="G213" r:id="rId209" location="gid=1230337670" xr:uid="{00000000-0004-0000-0000-0000D3000000}"/>
    <hyperlink ref="G214" r:id="rId210" location="gid=1840309347" xr:uid="{00000000-0004-0000-0000-0000D4000000}"/>
    <hyperlink ref="G215" r:id="rId211" location="gid=827116103" xr:uid="{00000000-0004-0000-0000-0000D5000000}"/>
    <hyperlink ref="G216" r:id="rId212" location="gid=1289716284" xr:uid="{00000000-0004-0000-0000-0000D6000000}"/>
    <hyperlink ref="G217" r:id="rId213" location="gid=1742229417" xr:uid="{00000000-0004-0000-0000-0000D7000000}"/>
    <hyperlink ref="G218" r:id="rId214" location="gid=1489343397" xr:uid="{00000000-0004-0000-0000-0000D8000000}"/>
    <hyperlink ref="G219" r:id="rId215" location="gid=183748443" xr:uid="{00000000-0004-0000-0000-0000D9000000}"/>
    <hyperlink ref="G220" r:id="rId216" location="gid=1136090567" xr:uid="{00000000-0004-0000-0000-0000DA000000}"/>
    <hyperlink ref="G221" r:id="rId217" location="gid=1896038845" xr:uid="{00000000-0004-0000-0000-0000DB000000}"/>
    <hyperlink ref="G222" r:id="rId218" location="gid=560274886" xr:uid="{00000000-0004-0000-0000-0000DC000000}"/>
    <hyperlink ref="G223" r:id="rId219" location="gid=535422433" xr:uid="{00000000-0004-0000-0000-0000DD000000}"/>
    <hyperlink ref="G224" r:id="rId220" location="gid=413240177" xr:uid="{00000000-0004-0000-0000-0000DE000000}"/>
    <hyperlink ref="G225" r:id="rId221" location="gid=176352481" xr:uid="{00000000-0004-0000-0000-0000DF000000}"/>
    <hyperlink ref="G226" r:id="rId222" location="gid=1169707572" xr:uid="{00000000-0004-0000-0000-0000E0000000}"/>
    <hyperlink ref="G227" r:id="rId223" location="gid=524609359" xr:uid="{00000000-0004-0000-0000-0000E1000000}"/>
    <hyperlink ref="G228" r:id="rId224" location="gid=1858762634" xr:uid="{00000000-0004-0000-0000-0000E2000000}"/>
    <hyperlink ref="G229" r:id="rId225" location="gid=178568438" xr:uid="{00000000-0004-0000-0000-0000E3000000}"/>
    <hyperlink ref="G230" r:id="rId226" location="gid=353635810" xr:uid="{00000000-0004-0000-0000-0000E4000000}"/>
    <hyperlink ref="G231" r:id="rId227" location="gid=1070837056" xr:uid="{00000000-0004-0000-0000-0000E5000000}"/>
    <hyperlink ref="G232" r:id="rId228" location="gid=1270150338" xr:uid="{00000000-0004-0000-0000-0000E6000000}"/>
    <hyperlink ref="G233" r:id="rId229" location="gid=1403621560" xr:uid="{00000000-0004-0000-0000-0000E7000000}"/>
    <hyperlink ref="G234" r:id="rId230" location="gid=1428684675" xr:uid="{00000000-0004-0000-0000-0000E8000000}"/>
    <hyperlink ref="G235" r:id="rId231" location="gid=1153263457" xr:uid="{00000000-0004-0000-0000-0000E9000000}"/>
    <hyperlink ref="G236" r:id="rId232" location="gid=1170437415" xr:uid="{00000000-0004-0000-0000-0000EA000000}"/>
    <hyperlink ref="G237" r:id="rId233" location="gid=77917956" xr:uid="{00000000-0004-0000-0000-0000EB000000}"/>
    <hyperlink ref="G238" r:id="rId234" location="gid=441866678" xr:uid="{00000000-0004-0000-0000-0000EC000000}"/>
    <hyperlink ref="G239" r:id="rId235" location="gid=459952777" xr:uid="{00000000-0004-0000-0000-0000ED000000}"/>
    <hyperlink ref="G240" r:id="rId236" location="gid=1260937830" xr:uid="{00000000-0004-0000-0000-0000EE000000}"/>
    <hyperlink ref="G241" r:id="rId237" location="gid=1674558149" xr:uid="{00000000-0004-0000-0000-0000EF000000}"/>
    <hyperlink ref="G242" r:id="rId238" location="gid=347060088" xr:uid="{00000000-0004-0000-0000-0000F0000000}"/>
    <hyperlink ref="G243" r:id="rId239" location="gid=36624315" xr:uid="{00000000-0004-0000-0000-0000F1000000}"/>
    <hyperlink ref="G244" r:id="rId240" location="gid=1073145682" xr:uid="{00000000-0004-0000-0000-0000F2000000}"/>
    <hyperlink ref="G245" r:id="rId241" location="gid=1588367814" xr:uid="{00000000-0004-0000-0000-0000F3000000}"/>
    <hyperlink ref="G246" r:id="rId242" location="gid=896527528" xr:uid="{00000000-0004-0000-0000-0000F4000000}"/>
    <hyperlink ref="G247" r:id="rId243" location="gid=182771906" xr:uid="{00000000-0004-0000-0000-0000F5000000}"/>
    <hyperlink ref="G248" r:id="rId244" location="gid=617809462" xr:uid="{00000000-0004-0000-0000-0000F6000000}"/>
    <hyperlink ref="G249" r:id="rId245" location="gid=1070837056" xr:uid="{00000000-0004-0000-0000-0000F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142"/>
  <sheetViews>
    <sheetView showGridLines="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defaultColWidth="14.42578125" defaultRowHeight="15.75" customHeight="1" x14ac:dyDescent="0.2"/>
  <cols>
    <col min="2" max="2" width="28.5703125" customWidth="1"/>
    <col min="3" max="3" width="25.140625" customWidth="1"/>
    <col min="4" max="4" width="34.28515625" customWidth="1"/>
    <col min="5" max="5" width="14.5703125" customWidth="1"/>
    <col min="7" max="7" width="55.1406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3">
        <v>1</v>
      </c>
      <c r="B2" s="3" t="s">
        <v>12</v>
      </c>
      <c r="C2" s="4" t="s">
        <v>13</v>
      </c>
      <c r="D2" s="4" t="s">
        <v>14</v>
      </c>
      <c r="E2" s="44">
        <v>2014</v>
      </c>
      <c r="F2" s="3" t="s">
        <v>789</v>
      </c>
      <c r="G2" s="45" t="s">
        <v>790</v>
      </c>
      <c r="H2" s="39" t="b">
        <v>0</v>
      </c>
      <c r="I2" s="39" t="b">
        <v>0</v>
      </c>
      <c r="J2" s="7" t="b">
        <v>1</v>
      </c>
      <c r="K2" s="7" t="s">
        <v>12</v>
      </c>
      <c r="L2" s="8">
        <f t="shared" ref="L2:M2" si="0">15/1600</f>
        <v>9.3749999999999997E-3</v>
      </c>
      <c r="M2" s="8">
        <f t="shared" si="0"/>
        <v>9.3749999999999997E-3</v>
      </c>
      <c r="N2" s="9">
        <v>1</v>
      </c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3">
        <v>2</v>
      </c>
      <c r="B3" s="3" t="s">
        <v>12</v>
      </c>
      <c r="C3" s="4" t="s">
        <v>13</v>
      </c>
      <c r="D3" s="4" t="s">
        <v>17</v>
      </c>
      <c r="E3" s="4">
        <v>2014</v>
      </c>
      <c r="F3" s="3" t="s">
        <v>791</v>
      </c>
      <c r="G3" s="46" t="s">
        <v>792</v>
      </c>
      <c r="H3" s="8" t="b">
        <v>0</v>
      </c>
      <c r="I3" s="8" t="b">
        <v>0</v>
      </c>
      <c r="J3" s="8" t="b">
        <v>0</v>
      </c>
      <c r="K3" s="8"/>
      <c r="L3" s="8">
        <f t="shared" ref="L3:M3" si="1">15/1600</f>
        <v>9.3749999999999997E-3</v>
      </c>
      <c r="M3" s="8">
        <f t="shared" si="1"/>
        <v>9.3749999999999997E-3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3">
        <v>3</v>
      </c>
      <c r="B4" s="3" t="s">
        <v>12</v>
      </c>
      <c r="C4" s="10" t="s">
        <v>13</v>
      </c>
      <c r="D4" s="10" t="s">
        <v>20</v>
      </c>
      <c r="E4" s="4">
        <v>2014</v>
      </c>
      <c r="F4" s="3" t="s">
        <v>793</v>
      </c>
      <c r="G4" s="6" t="s">
        <v>794</v>
      </c>
      <c r="H4" s="8" t="b">
        <v>0</v>
      </c>
      <c r="I4" s="8" t="b">
        <v>0</v>
      </c>
      <c r="J4" s="8" t="b">
        <v>0</v>
      </c>
      <c r="K4" s="8"/>
      <c r="L4" s="8">
        <f t="shared" ref="L4:M4" si="2">15/1600</f>
        <v>9.3749999999999997E-3</v>
      </c>
      <c r="M4" s="8">
        <f t="shared" si="2"/>
        <v>9.3749999999999997E-3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3">
        <v>4</v>
      </c>
      <c r="B5" s="3" t="s">
        <v>12</v>
      </c>
      <c r="C5" s="10" t="s">
        <v>13</v>
      </c>
      <c r="D5" s="10" t="s">
        <v>23</v>
      </c>
      <c r="E5" s="4">
        <v>2014</v>
      </c>
      <c r="F5" s="3" t="s">
        <v>795</v>
      </c>
      <c r="G5" s="6" t="s">
        <v>796</v>
      </c>
      <c r="H5" s="8" t="b">
        <v>0</v>
      </c>
      <c r="I5" s="8" t="b">
        <v>0</v>
      </c>
      <c r="J5" s="8" t="b">
        <v>0</v>
      </c>
      <c r="K5" s="8"/>
      <c r="L5" s="8">
        <f t="shared" ref="L5:M5" si="3">15/1600</f>
        <v>9.3749999999999997E-3</v>
      </c>
      <c r="M5" s="8">
        <f t="shared" si="3"/>
        <v>9.3749999999999997E-3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">
      <c r="A6" s="3">
        <v>5</v>
      </c>
      <c r="B6" s="3" t="s">
        <v>12</v>
      </c>
      <c r="C6" s="10" t="s">
        <v>26</v>
      </c>
      <c r="D6" s="12" t="s">
        <v>27</v>
      </c>
      <c r="E6" s="10">
        <v>2014</v>
      </c>
      <c r="F6" s="3" t="s">
        <v>797</v>
      </c>
      <c r="G6" s="6" t="s">
        <v>798</v>
      </c>
      <c r="H6" s="8" t="b">
        <v>0</v>
      </c>
      <c r="I6" s="8" t="b">
        <v>0</v>
      </c>
      <c r="J6" s="8" t="b">
        <v>0</v>
      </c>
      <c r="K6" s="8"/>
      <c r="L6" s="8">
        <f t="shared" ref="L6:M6" si="4">15/800</f>
        <v>1.8749999999999999E-2</v>
      </c>
      <c r="M6" s="8">
        <f t="shared" si="4"/>
        <v>1.8749999999999999E-2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">
      <c r="A7" s="3">
        <v>6</v>
      </c>
      <c r="B7" s="3" t="s">
        <v>12</v>
      </c>
      <c r="C7" s="10" t="s">
        <v>26</v>
      </c>
      <c r="D7" s="12" t="s">
        <v>30</v>
      </c>
      <c r="E7" s="10">
        <v>2014</v>
      </c>
      <c r="F7" s="3" t="s">
        <v>799</v>
      </c>
      <c r="G7" s="6" t="s">
        <v>800</v>
      </c>
      <c r="H7" s="8" t="b">
        <v>0</v>
      </c>
      <c r="I7" s="8" t="b">
        <v>0</v>
      </c>
      <c r="J7" s="8" t="b">
        <v>0</v>
      </c>
      <c r="K7" s="8"/>
      <c r="L7" s="8">
        <f t="shared" ref="L7:M7" si="5">15/800</f>
        <v>1.8749999999999999E-2</v>
      </c>
      <c r="M7" s="8">
        <f t="shared" si="5"/>
        <v>1.8749999999999999E-2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A8" s="3">
        <v>7</v>
      </c>
      <c r="B8" s="3" t="s">
        <v>12</v>
      </c>
      <c r="C8" s="10" t="s">
        <v>33</v>
      </c>
      <c r="D8" s="13" t="s">
        <v>34</v>
      </c>
      <c r="E8" s="10">
        <v>2014</v>
      </c>
      <c r="F8" s="3" t="s">
        <v>801</v>
      </c>
      <c r="G8" s="6" t="s">
        <v>802</v>
      </c>
      <c r="H8" s="8" t="b">
        <v>0</v>
      </c>
      <c r="I8" s="8" t="b">
        <v>0</v>
      </c>
      <c r="J8" s="8" t="b">
        <v>0</v>
      </c>
      <c r="K8" s="8"/>
      <c r="L8" s="7">
        <f t="shared" ref="L8:M8" si="6">15/3200</f>
        <v>4.6874999999999998E-3</v>
      </c>
      <c r="M8" s="7">
        <f t="shared" si="6"/>
        <v>4.6874999999999998E-3</v>
      </c>
      <c r="N8" s="2"/>
      <c r="O8" s="2"/>
      <c r="P8" s="2"/>
      <c r="Q8" s="2"/>
      <c r="R8" s="14"/>
      <c r="S8" s="14"/>
      <c r="T8" s="14"/>
      <c r="U8" s="14"/>
      <c r="V8" s="14"/>
      <c r="W8" s="14"/>
    </row>
    <row r="9" spans="1:23" x14ac:dyDescent="0.2">
      <c r="A9" s="3">
        <v>8</v>
      </c>
      <c r="B9" s="3" t="s">
        <v>12</v>
      </c>
      <c r="C9" s="10" t="s">
        <v>33</v>
      </c>
      <c r="D9" s="12" t="s">
        <v>37</v>
      </c>
      <c r="E9" s="10">
        <v>2014</v>
      </c>
      <c r="F9" s="3" t="s">
        <v>803</v>
      </c>
      <c r="G9" s="6" t="s">
        <v>804</v>
      </c>
      <c r="H9" s="8" t="b">
        <v>0</v>
      </c>
      <c r="I9" s="8" t="b">
        <v>0</v>
      </c>
      <c r="J9" s="8" t="b">
        <v>0</v>
      </c>
      <c r="K9" s="8"/>
      <c r="L9" s="7">
        <f t="shared" ref="L9:M9" si="7">15/3200</f>
        <v>4.6874999999999998E-3</v>
      </c>
      <c r="M9" s="7">
        <f t="shared" si="7"/>
        <v>4.6874999999999998E-3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">
      <c r="A10" s="3">
        <v>9</v>
      </c>
      <c r="B10" s="3" t="s">
        <v>12</v>
      </c>
      <c r="C10" s="10" t="s">
        <v>33</v>
      </c>
      <c r="D10" s="12" t="s">
        <v>40</v>
      </c>
      <c r="E10" s="10">
        <v>2014</v>
      </c>
      <c r="F10" s="3" t="s">
        <v>805</v>
      </c>
      <c r="G10" s="6" t="s">
        <v>806</v>
      </c>
      <c r="H10" s="8" t="b">
        <v>0</v>
      </c>
      <c r="I10" s="8" t="b">
        <v>0</v>
      </c>
      <c r="J10" s="8" t="b">
        <v>0</v>
      </c>
      <c r="K10" s="8"/>
      <c r="L10" s="7">
        <f t="shared" ref="L10:M10" si="8">15/3200</f>
        <v>4.6874999999999998E-3</v>
      </c>
      <c r="M10" s="7">
        <f t="shared" si="8"/>
        <v>4.6874999999999998E-3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">
      <c r="A11" s="3">
        <v>10</v>
      </c>
      <c r="B11" s="3" t="s">
        <v>12</v>
      </c>
      <c r="C11" s="10" t="s">
        <v>33</v>
      </c>
      <c r="D11" s="10" t="s">
        <v>46</v>
      </c>
      <c r="E11" s="10">
        <v>2014</v>
      </c>
      <c r="F11" s="3" t="s">
        <v>807</v>
      </c>
      <c r="G11" s="6" t="s">
        <v>808</v>
      </c>
      <c r="H11" s="8" t="b">
        <v>0</v>
      </c>
      <c r="I11" s="8" t="b">
        <v>0</v>
      </c>
      <c r="J11" s="8" t="b">
        <v>0</v>
      </c>
      <c r="K11" s="8"/>
      <c r="L11" s="7">
        <f t="shared" ref="L11:M11" si="9">15/3200</f>
        <v>4.6874999999999998E-3</v>
      </c>
      <c r="M11" s="7">
        <f t="shared" si="9"/>
        <v>4.6874999999999998E-3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">
      <c r="A12" s="3">
        <v>11</v>
      </c>
      <c r="B12" s="3" t="s">
        <v>12</v>
      </c>
      <c r="C12" s="10" t="s">
        <v>33</v>
      </c>
      <c r="D12" s="10" t="s">
        <v>49</v>
      </c>
      <c r="E12" s="10">
        <v>2014</v>
      </c>
      <c r="F12" s="3" t="s">
        <v>809</v>
      </c>
      <c r="G12" s="6" t="s">
        <v>810</v>
      </c>
      <c r="H12" s="8" t="b">
        <v>0</v>
      </c>
      <c r="I12" s="8" t="b">
        <v>0</v>
      </c>
      <c r="J12" s="8" t="b">
        <v>0</v>
      </c>
      <c r="K12" s="8"/>
      <c r="L12" s="7">
        <f t="shared" ref="L12:M12" si="10">15/3200</f>
        <v>4.6874999999999998E-3</v>
      </c>
      <c r="M12" s="7">
        <f t="shared" si="10"/>
        <v>4.6874999999999998E-3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">
      <c r="A13" s="3">
        <v>12</v>
      </c>
      <c r="B13" s="3" t="s">
        <v>12</v>
      </c>
      <c r="C13" s="10" t="s">
        <v>33</v>
      </c>
      <c r="D13" s="4" t="s">
        <v>52</v>
      </c>
      <c r="E13" s="10">
        <v>2014</v>
      </c>
      <c r="F13" s="3" t="s">
        <v>811</v>
      </c>
      <c r="G13" s="6" t="s">
        <v>812</v>
      </c>
      <c r="H13" s="8" t="b">
        <v>0</v>
      </c>
      <c r="I13" s="8" t="b">
        <v>0</v>
      </c>
      <c r="J13" s="8" t="b">
        <v>0</v>
      </c>
      <c r="K13" s="8"/>
      <c r="L13" s="7">
        <f t="shared" ref="L13:M13" si="11">15/3200</f>
        <v>4.6874999999999998E-3</v>
      </c>
      <c r="M13" s="7">
        <f t="shared" si="11"/>
        <v>4.6874999999999998E-3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">
      <c r="A14" s="3">
        <v>13</v>
      </c>
      <c r="B14" s="3" t="s">
        <v>12</v>
      </c>
      <c r="C14" s="10" t="s">
        <v>33</v>
      </c>
      <c r="D14" s="15" t="s">
        <v>55</v>
      </c>
      <c r="E14" s="10">
        <v>2014</v>
      </c>
      <c r="F14" s="3" t="s">
        <v>813</v>
      </c>
      <c r="G14" s="6" t="s">
        <v>814</v>
      </c>
      <c r="H14" s="8" t="b">
        <v>0</v>
      </c>
      <c r="I14" s="8" t="b">
        <v>0</v>
      </c>
      <c r="J14" s="8" t="b">
        <v>0</v>
      </c>
      <c r="K14" s="8"/>
      <c r="L14" s="7">
        <f t="shared" ref="L14:M14" si="12">15/3200</f>
        <v>4.6874999999999998E-3</v>
      </c>
      <c r="M14" s="7">
        <f t="shared" si="12"/>
        <v>4.6874999999999998E-3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">
      <c r="A15" s="3">
        <v>14</v>
      </c>
      <c r="B15" s="3" t="s">
        <v>12</v>
      </c>
      <c r="C15" s="10" t="s">
        <v>33</v>
      </c>
      <c r="D15" s="10" t="s">
        <v>58</v>
      </c>
      <c r="E15" s="10">
        <v>2014</v>
      </c>
      <c r="F15" s="3" t="s">
        <v>815</v>
      </c>
      <c r="G15" s="6" t="s">
        <v>816</v>
      </c>
      <c r="H15" s="8" t="b">
        <v>0</v>
      </c>
      <c r="I15" s="8" t="b">
        <v>0</v>
      </c>
      <c r="J15" s="8" t="b">
        <v>0</v>
      </c>
      <c r="K15" s="8"/>
      <c r="L15" s="7">
        <f t="shared" ref="L15:M15" si="13">15/3200</f>
        <v>4.6874999999999998E-3</v>
      </c>
      <c r="M15" s="7">
        <f t="shared" si="13"/>
        <v>4.6874999999999998E-3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">
      <c r="A16" s="3">
        <v>15</v>
      </c>
      <c r="B16" s="3" t="s">
        <v>12</v>
      </c>
      <c r="C16" s="10" t="s">
        <v>61</v>
      </c>
      <c r="D16" s="12" t="s">
        <v>65</v>
      </c>
      <c r="E16" s="10">
        <v>2014</v>
      </c>
      <c r="F16" s="3" t="s">
        <v>817</v>
      </c>
      <c r="G16" s="6" t="s">
        <v>818</v>
      </c>
      <c r="H16" s="8" t="b">
        <v>0</v>
      </c>
      <c r="I16" s="8" t="b">
        <v>0</v>
      </c>
      <c r="J16" s="8" t="b">
        <v>0</v>
      </c>
      <c r="K16" s="8"/>
      <c r="L16" s="8">
        <f t="shared" ref="L16:M16" si="14">15/1200</f>
        <v>1.2500000000000001E-2</v>
      </c>
      <c r="M16" s="8">
        <f t="shared" si="14"/>
        <v>1.2500000000000001E-2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3">
        <v>16</v>
      </c>
      <c r="B17" s="3" t="s">
        <v>12</v>
      </c>
      <c r="C17" s="10" t="s">
        <v>61</v>
      </c>
      <c r="D17" s="13" t="s">
        <v>68</v>
      </c>
      <c r="E17" s="10">
        <v>2014</v>
      </c>
      <c r="F17" s="3" t="s">
        <v>819</v>
      </c>
      <c r="G17" s="6" t="s">
        <v>820</v>
      </c>
      <c r="H17" s="8" t="b">
        <v>0</v>
      </c>
      <c r="I17" s="8" t="b">
        <v>0</v>
      </c>
      <c r="J17" s="8" t="b">
        <v>0</v>
      </c>
      <c r="K17" s="8"/>
      <c r="L17" s="8">
        <f t="shared" ref="L17:M17" si="15">15/1200</f>
        <v>1.2500000000000001E-2</v>
      </c>
      <c r="M17" s="8">
        <f t="shared" si="15"/>
        <v>1.2500000000000001E-2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">
      <c r="A18" s="3">
        <v>17</v>
      </c>
      <c r="B18" s="3" t="s">
        <v>12</v>
      </c>
      <c r="C18" s="10" t="s">
        <v>61</v>
      </c>
      <c r="D18" s="4" t="s">
        <v>74</v>
      </c>
      <c r="E18" s="10">
        <v>2014</v>
      </c>
      <c r="F18" s="3" t="s">
        <v>821</v>
      </c>
      <c r="G18" s="6" t="s">
        <v>822</v>
      </c>
      <c r="H18" s="8" t="b">
        <v>0</v>
      </c>
      <c r="I18" s="8" t="b">
        <v>0</v>
      </c>
      <c r="J18" s="8" t="b">
        <v>0</v>
      </c>
      <c r="K18" s="8"/>
      <c r="L18" s="8">
        <f t="shared" ref="L18:M18" si="16">15/1200</f>
        <v>1.2500000000000001E-2</v>
      </c>
      <c r="M18" s="8">
        <f t="shared" si="16"/>
        <v>1.2500000000000001E-2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">
      <c r="A19" s="3">
        <v>18</v>
      </c>
      <c r="B19" s="10" t="s">
        <v>77</v>
      </c>
      <c r="C19" s="10" t="s">
        <v>78</v>
      </c>
      <c r="D19" s="10" t="s">
        <v>79</v>
      </c>
      <c r="E19" s="16">
        <v>2015</v>
      </c>
      <c r="F19" s="10" t="s">
        <v>823</v>
      </c>
      <c r="G19" s="6" t="s">
        <v>824</v>
      </c>
      <c r="H19" s="8" t="b">
        <v>0</v>
      </c>
      <c r="I19" s="8" t="b">
        <v>0</v>
      </c>
      <c r="J19" s="8" t="b">
        <v>0</v>
      </c>
      <c r="K19" s="8"/>
      <c r="L19" s="8">
        <f t="shared" ref="L19:M19" si="17">10/2000</f>
        <v>5.0000000000000001E-3</v>
      </c>
      <c r="M19" s="8">
        <f t="shared" si="17"/>
        <v>5.0000000000000001E-3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">
      <c r="A20" s="3">
        <v>19</v>
      </c>
      <c r="B20" s="10" t="s">
        <v>77</v>
      </c>
      <c r="C20" s="10" t="s">
        <v>78</v>
      </c>
      <c r="D20" s="10" t="s">
        <v>82</v>
      </c>
      <c r="E20" s="16">
        <v>2014</v>
      </c>
      <c r="F20" s="10" t="s">
        <v>825</v>
      </c>
      <c r="G20" s="6" t="s">
        <v>826</v>
      </c>
      <c r="H20" s="8" t="b">
        <v>0</v>
      </c>
      <c r="I20" s="8" t="b">
        <v>0</v>
      </c>
      <c r="J20" s="8" t="b">
        <v>0</v>
      </c>
      <c r="K20" s="8"/>
      <c r="L20" s="8">
        <f t="shared" ref="L20:M20" si="18">10/2000</f>
        <v>5.0000000000000001E-3</v>
      </c>
      <c r="M20" s="8">
        <f t="shared" si="18"/>
        <v>5.0000000000000001E-3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">
      <c r="A21" s="3">
        <v>20</v>
      </c>
      <c r="B21" s="10" t="s">
        <v>77</v>
      </c>
      <c r="C21" s="10" t="s">
        <v>78</v>
      </c>
      <c r="D21" s="10" t="s">
        <v>84</v>
      </c>
      <c r="E21" s="16">
        <v>2015</v>
      </c>
      <c r="F21" s="10" t="s">
        <v>827</v>
      </c>
      <c r="G21" s="6" t="s">
        <v>828</v>
      </c>
      <c r="H21" s="8" t="b">
        <v>0</v>
      </c>
      <c r="I21" s="8" t="b">
        <v>0</v>
      </c>
      <c r="J21" s="8" t="b">
        <v>0</v>
      </c>
      <c r="K21" s="8"/>
      <c r="L21" s="8">
        <f t="shared" ref="L21:M21" si="19">10/2000</f>
        <v>5.0000000000000001E-3</v>
      </c>
      <c r="M21" s="8">
        <f t="shared" si="19"/>
        <v>5.0000000000000001E-3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">
      <c r="A22" s="3">
        <v>21</v>
      </c>
      <c r="B22" s="10" t="s">
        <v>77</v>
      </c>
      <c r="C22" s="10" t="s">
        <v>78</v>
      </c>
      <c r="D22" s="10" t="s">
        <v>87</v>
      </c>
      <c r="E22" s="16">
        <v>2015</v>
      </c>
      <c r="F22" s="10" t="s">
        <v>829</v>
      </c>
      <c r="G22" s="6" t="s">
        <v>830</v>
      </c>
      <c r="H22" s="8" t="b">
        <v>0</v>
      </c>
      <c r="I22" s="8" t="b">
        <v>0</v>
      </c>
      <c r="J22" s="8" t="b">
        <v>0</v>
      </c>
      <c r="K22" s="8"/>
      <c r="L22" s="8">
        <f t="shared" ref="L22:M22" si="20">10/2000</f>
        <v>5.0000000000000001E-3</v>
      </c>
      <c r="M22" s="8">
        <f t="shared" si="20"/>
        <v>5.0000000000000001E-3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">
      <c r="A23" s="3">
        <v>22</v>
      </c>
      <c r="B23" s="10" t="s">
        <v>77</v>
      </c>
      <c r="C23" s="10" t="s">
        <v>78</v>
      </c>
      <c r="D23" s="10" t="s">
        <v>90</v>
      </c>
      <c r="E23" s="16">
        <v>2015</v>
      </c>
      <c r="F23" s="10" t="s">
        <v>831</v>
      </c>
      <c r="G23" s="6" t="s">
        <v>832</v>
      </c>
      <c r="H23" s="8" t="b">
        <v>0</v>
      </c>
      <c r="I23" s="8" t="b">
        <v>0</v>
      </c>
      <c r="J23" s="8" t="b">
        <v>0</v>
      </c>
      <c r="K23" s="8"/>
      <c r="L23" s="8">
        <f t="shared" ref="L23:M23" si="21">10/2000</f>
        <v>5.0000000000000001E-3</v>
      </c>
      <c r="M23" s="8">
        <f t="shared" si="21"/>
        <v>5.0000000000000001E-3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">
      <c r="A24" s="3">
        <v>23</v>
      </c>
      <c r="B24" s="10" t="s">
        <v>77</v>
      </c>
      <c r="C24" s="10" t="s">
        <v>78</v>
      </c>
      <c r="D24" s="10" t="s">
        <v>93</v>
      </c>
      <c r="E24" s="16">
        <v>2015</v>
      </c>
      <c r="F24" s="10" t="s">
        <v>833</v>
      </c>
      <c r="G24" s="6" t="s">
        <v>834</v>
      </c>
      <c r="H24" s="8" t="b">
        <v>0</v>
      </c>
      <c r="I24" s="8" t="b">
        <v>0</v>
      </c>
      <c r="J24" s="8" t="b">
        <v>0</v>
      </c>
      <c r="K24" s="8"/>
      <c r="L24" s="8">
        <f t="shared" ref="L24:M24" si="22">10/2000</f>
        <v>5.0000000000000001E-3</v>
      </c>
      <c r="M24" s="8">
        <f t="shared" si="22"/>
        <v>5.0000000000000001E-3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">
      <c r="A25" s="3">
        <v>24</v>
      </c>
      <c r="B25" s="10" t="s">
        <v>77</v>
      </c>
      <c r="C25" s="10" t="s">
        <v>78</v>
      </c>
      <c r="D25" s="10" t="s">
        <v>96</v>
      </c>
      <c r="E25" s="16">
        <v>2015</v>
      </c>
      <c r="F25" s="10" t="s">
        <v>835</v>
      </c>
      <c r="G25" s="6" t="s">
        <v>836</v>
      </c>
      <c r="H25" s="8" t="b">
        <v>0</v>
      </c>
      <c r="I25" s="8" t="b">
        <v>0</v>
      </c>
      <c r="J25" s="8" t="b">
        <v>0</v>
      </c>
      <c r="K25" s="8"/>
      <c r="L25" s="8">
        <f t="shared" ref="L25:M25" si="23">10/2000</f>
        <v>5.0000000000000001E-3</v>
      </c>
      <c r="M25" s="8">
        <f t="shared" si="23"/>
        <v>5.0000000000000001E-3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">
      <c r="A26" s="3">
        <v>25</v>
      </c>
      <c r="B26" s="10" t="s">
        <v>77</v>
      </c>
      <c r="C26" s="10" t="s">
        <v>78</v>
      </c>
      <c r="D26" s="12" t="s">
        <v>99</v>
      </c>
      <c r="E26" s="10">
        <v>2015</v>
      </c>
      <c r="F26" s="10" t="s">
        <v>837</v>
      </c>
      <c r="G26" s="6" t="s">
        <v>838</v>
      </c>
      <c r="H26" s="8" t="b">
        <v>0</v>
      </c>
      <c r="I26" s="8" t="b">
        <v>0</v>
      </c>
      <c r="J26" s="7" t="b">
        <v>1</v>
      </c>
      <c r="K26" s="7" t="s">
        <v>77</v>
      </c>
      <c r="L26" s="8">
        <f t="shared" ref="L26:M26" si="24">10/2000</f>
        <v>5.0000000000000001E-3</v>
      </c>
      <c r="M26" s="8">
        <f t="shared" si="24"/>
        <v>5.0000000000000001E-3</v>
      </c>
      <c r="N26" s="9">
        <v>1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">
      <c r="A27" s="3">
        <v>26</v>
      </c>
      <c r="B27" s="10" t="s">
        <v>77</v>
      </c>
      <c r="C27" s="10" t="s">
        <v>78</v>
      </c>
      <c r="D27" s="16" t="s">
        <v>102</v>
      </c>
      <c r="E27" s="3">
        <v>2015</v>
      </c>
      <c r="F27" s="10" t="s">
        <v>839</v>
      </c>
      <c r="G27" s="6" t="s">
        <v>840</v>
      </c>
      <c r="H27" s="8" t="b">
        <v>0</v>
      </c>
      <c r="I27" s="8" t="b">
        <v>0</v>
      </c>
      <c r="J27" s="8" t="b">
        <v>0</v>
      </c>
      <c r="K27" s="8"/>
      <c r="L27" s="8">
        <f t="shared" ref="L27:M27" si="25">10/2000</f>
        <v>5.0000000000000001E-3</v>
      </c>
      <c r="M27" s="8">
        <f t="shared" si="25"/>
        <v>5.0000000000000001E-3</v>
      </c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">
      <c r="A28" s="3">
        <v>27</v>
      </c>
      <c r="B28" s="10" t="s">
        <v>77</v>
      </c>
      <c r="C28" s="10" t="s">
        <v>78</v>
      </c>
      <c r="D28" s="12" t="s">
        <v>105</v>
      </c>
      <c r="E28" s="3">
        <v>2015</v>
      </c>
      <c r="F28" s="10" t="s">
        <v>841</v>
      </c>
      <c r="G28" s="6" t="s">
        <v>842</v>
      </c>
      <c r="H28" s="8" t="b">
        <v>0</v>
      </c>
      <c r="I28" s="8" t="b">
        <v>0</v>
      </c>
      <c r="J28" s="8" t="b">
        <v>0</v>
      </c>
      <c r="K28" s="8"/>
      <c r="L28" s="8">
        <f t="shared" ref="L28:M28" si="26">10/2000</f>
        <v>5.0000000000000001E-3</v>
      </c>
      <c r="M28" s="8">
        <f t="shared" si="26"/>
        <v>5.0000000000000001E-3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A29" s="3">
        <v>28</v>
      </c>
      <c r="B29" s="10" t="s">
        <v>77</v>
      </c>
      <c r="C29" s="10" t="s">
        <v>108</v>
      </c>
      <c r="D29" s="10" t="s">
        <v>109</v>
      </c>
      <c r="E29" s="3">
        <v>2014</v>
      </c>
      <c r="F29" s="10" t="s">
        <v>843</v>
      </c>
      <c r="G29" s="6" t="s">
        <v>844</v>
      </c>
      <c r="H29" s="8" t="b">
        <v>0</v>
      </c>
      <c r="I29" s="8" t="b">
        <v>0</v>
      </c>
      <c r="J29" s="7" t="b">
        <v>1</v>
      </c>
      <c r="K29" s="7" t="s">
        <v>111</v>
      </c>
      <c r="L29" s="7">
        <v>0</v>
      </c>
      <c r="M29" s="7">
        <v>0</v>
      </c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">
      <c r="A30" s="3">
        <v>29</v>
      </c>
      <c r="B30" s="10" t="s">
        <v>77</v>
      </c>
      <c r="C30" s="10" t="s">
        <v>108</v>
      </c>
      <c r="D30" s="10" t="s">
        <v>112</v>
      </c>
      <c r="E30" s="3">
        <v>2014</v>
      </c>
      <c r="F30" s="3" t="s">
        <v>845</v>
      </c>
      <c r="G30" s="6" t="s">
        <v>846</v>
      </c>
      <c r="H30" s="8" t="b">
        <v>0</v>
      </c>
      <c r="I30" s="8" t="b">
        <v>0</v>
      </c>
      <c r="J30" s="7" t="b">
        <v>1</v>
      </c>
      <c r="K30" s="7" t="s">
        <v>111</v>
      </c>
      <c r="L30" s="7">
        <v>0</v>
      </c>
      <c r="M30" s="7"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">
      <c r="A31" s="3">
        <v>30</v>
      </c>
      <c r="B31" s="10" t="s">
        <v>77</v>
      </c>
      <c r="C31" s="10" t="s">
        <v>108</v>
      </c>
      <c r="D31" s="10" t="s">
        <v>115</v>
      </c>
      <c r="E31" s="3">
        <v>2015</v>
      </c>
      <c r="F31" s="3" t="s">
        <v>847</v>
      </c>
      <c r="G31" s="32" t="s">
        <v>848</v>
      </c>
      <c r="H31" s="8" t="b">
        <v>0</v>
      </c>
      <c r="I31" s="8" t="b">
        <v>0</v>
      </c>
      <c r="J31" s="8" t="b">
        <v>0</v>
      </c>
      <c r="K31" s="8"/>
      <c r="L31" s="8">
        <f t="shared" ref="L31:M31" si="27">10/600</f>
        <v>1.6666666666666666E-2</v>
      </c>
      <c r="M31" s="8">
        <f t="shared" si="27"/>
        <v>1.6666666666666666E-2</v>
      </c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">
      <c r="A32" s="3">
        <v>31</v>
      </c>
      <c r="B32" s="10" t="s">
        <v>77</v>
      </c>
      <c r="C32" s="10" t="s">
        <v>108</v>
      </c>
      <c r="D32" s="10" t="s">
        <v>118</v>
      </c>
      <c r="E32" s="3">
        <v>2014</v>
      </c>
      <c r="F32" s="10" t="s">
        <v>849</v>
      </c>
      <c r="G32" s="6" t="s">
        <v>850</v>
      </c>
      <c r="H32" s="8" t="b">
        <v>0</v>
      </c>
      <c r="I32" s="8" t="b">
        <v>0</v>
      </c>
      <c r="J32" s="7" t="b">
        <v>1</v>
      </c>
      <c r="K32" s="7" t="s">
        <v>77</v>
      </c>
      <c r="L32" s="8">
        <f t="shared" ref="L32:M32" si="28">10/600</f>
        <v>1.6666666666666666E-2</v>
      </c>
      <c r="M32" s="8">
        <f t="shared" si="28"/>
        <v>1.6666666666666666E-2</v>
      </c>
      <c r="N32" s="9">
        <v>1</v>
      </c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">
      <c r="A33" s="3">
        <v>32</v>
      </c>
      <c r="B33" s="10" t="s">
        <v>77</v>
      </c>
      <c r="C33" s="10" t="s">
        <v>108</v>
      </c>
      <c r="D33" s="10" t="s">
        <v>121</v>
      </c>
      <c r="E33" s="3">
        <v>2014</v>
      </c>
      <c r="F33" s="3" t="s">
        <v>851</v>
      </c>
      <c r="G33" s="6" t="s">
        <v>852</v>
      </c>
      <c r="H33" s="8" t="b">
        <v>0</v>
      </c>
      <c r="I33" s="8" t="b">
        <v>0</v>
      </c>
      <c r="J33" s="8" t="b">
        <v>0</v>
      </c>
      <c r="K33" s="8"/>
      <c r="L33" s="8">
        <f t="shared" ref="L33:M33" si="29">10/600</f>
        <v>1.6666666666666666E-2</v>
      </c>
      <c r="M33" s="8">
        <f t="shared" si="29"/>
        <v>1.6666666666666666E-2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">
      <c r="A34" s="3">
        <v>33</v>
      </c>
      <c r="B34" s="18" t="s">
        <v>130</v>
      </c>
      <c r="C34" s="18" t="s">
        <v>131</v>
      </c>
      <c r="D34" s="18" t="s">
        <v>138</v>
      </c>
      <c r="E34" s="18">
        <v>2014</v>
      </c>
      <c r="F34" s="18" t="s">
        <v>853</v>
      </c>
      <c r="G34" s="6" t="s">
        <v>854</v>
      </c>
      <c r="H34" s="7" t="b">
        <v>1</v>
      </c>
      <c r="I34" s="7" t="b">
        <v>1</v>
      </c>
      <c r="J34" s="8" t="b">
        <v>0</v>
      </c>
      <c r="K34" s="8"/>
      <c r="L34" s="8">
        <f t="shared" ref="L34:L36" si="30">15/3200</f>
        <v>4.6874999999999998E-3</v>
      </c>
      <c r="M34" s="7"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">
      <c r="A35" s="3">
        <v>34</v>
      </c>
      <c r="B35" s="18" t="s">
        <v>130</v>
      </c>
      <c r="C35" s="18" t="s">
        <v>131</v>
      </c>
      <c r="D35" s="18" t="s">
        <v>144</v>
      </c>
      <c r="E35" s="18">
        <v>2014</v>
      </c>
      <c r="F35" s="18" t="s">
        <v>855</v>
      </c>
      <c r="G35" s="6" t="s">
        <v>856</v>
      </c>
      <c r="H35" s="8" t="b">
        <v>0</v>
      </c>
      <c r="I35" s="7" t="b">
        <v>1</v>
      </c>
      <c r="J35" s="8" t="b">
        <v>0</v>
      </c>
      <c r="K35" s="8"/>
      <c r="L35" s="8">
        <f t="shared" si="30"/>
        <v>4.6874999999999998E-3</v>
      </c>
      <c r="M35" s="8">
        <f t="shared" ref="M35:M36" si="31">15/2000</f>
        <v>7.4999999999999997E-3</v>
      </c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">
      <c r="A36" s="3">
        <v>35</v>
      </c>
      <c r="B36" s="18" t="s">
        <v>130</v>
      </c>
      <c r="C36" s="18" t="s">
        <v>131</v>
      </c>
      <c r="D36" s="18" t="s">
        <v>147</v>
      </c>
      <c r="E36" s="18">
        <v>2014</v>
      </c>
      <c r="F36" s="18" t="s">
        <v>857</v>
      </c>
      <c r="G36" s="6" t="s">
        <v>858</v>
      </c>
      <c r="H36" s="8" t="b">
        <v>0</v>
      </c>
      <c r="I36" s="8" t="b">
        <v>0</v>
      </c>
      <c r="J36" s="8" t="b">
        <v>0</v>
      </c>
      <c r="K36" s="8"/>
      <c r="L36" s="8">
        <f t="shared" si="30"/>
        <v>4.6874999999999998E-3</v>
      </c>
      <c r="M36" s="8">
        <f t="shared" si="31"/>
        <v>7.4999999999999997E-3</v>
      </c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">
      <c r="A37" s="3">
        <v>36</v>
      </c>
      <c r="B37" s="18" t="s">
        <v>130</v>
      </c>
      <c r="C37" s="18" t="s">
        <v>131</v>
      </c>
      <c r="D37" s="18" t="s">
        <v>150</v>
      </c>
      <c r="E37" s="18">
        <v>2014</v>
      </c>
      <c r="F37" s="18" t="s">
        <v>859</v>
      </c>
      <c r="G37" s="6" t="s">
        <v>860</v>
      </c>
      <c r="H37" s="8" t="b">
        <v>0</v>
      </c>
      <c r="I37" s="8" t="b">
        <v>0</v>
      </c>
      <c r="J37" s="7" t="b">
        <v>1</v>
      </c>
      <c r="K37" s="7" t="s">
        <v>153</v>
      </c>
      <c r="L37" s="7">
        <v>0</v>
      </c>
      <c r="M37" s="7">
        <v>0</v>
      </c>
      <c r="N37" s="9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">
      <c r="A38" s="3">
        <v>37</v>
      </c>
      <c r="B38" s="18" t="s">
        <v>130</v>
      </c>
      <c r="C38" s="18" t="s">
        <v>131</v>
      </c>
      <c r="D38" s="18" t="s">
        <v>154</v>
      </c>
      <c r="E38" s="18">
        <v>2014</v>
      </c>
      <c r="F38" s="18" t="s">
        <v>861</v>
      </c>
      <c r="G38" s="6" t="s">
        <v>862</v>
      </c>
      <c r="H38" s="8" t="b">
        <v>0</v>
      </c>
      <c r="I38" s="8" t="b">
        <v>0</v>
      </c>
      <c r="J38" s="8" t="b">
        <v>0</v>
      </c>
      <c r="K38" s="8"/>
      <c r="L38" s="8">
        <f>15/3200</f>
        <v>4.6874999999999998E-3</v>
      </c>
      <c r="M38" s="8">
        <f>15/2000</f>
        <v>7.4999999999999997E-3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">
      <c r="A39" s="3">
        <v>38</v>
      </c>
      <c r="B39" s="18" t="s">
        <v>130</v>
      </c>
      <c r="C39" s="18" t="s">
        <v>131</v>
      </c>
      <c r="D39" s="18" t="s">
        <v>157</v>
      </c>
      <c r="E39" s="18">
        <v>2014</v>
      </c>
      <c r="F39" s="18" t="s">
        <v>863</v>
      </c>
      <c r="G39" s="6" t="s">
        <v>864</v>
      </c>
      <c r="H39" s="8" t="b">
        <v>0</v>
      </c>
      <c r="I39" s="8" t="b">
        <v>0</v>
      </c>
      <c r="J39" s="7" t="b">
        <v>1</v>
      </c>
      <c r="K39" s="7" t="s">
        <v>153</v>
      </c>
      <c r="L39" s="7">
        <v>0</v>
      </c>
      <c r="M39" s="7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">
      <c r="A40" s="3">
        <v>39</v>
      </c>
      <c r="B40" s="18" t="s">
        <v>130</v>
      </c>
      <c r="C40" s="18" t="s">
        <v>131</v>
      </c>
      <c r="D40" s="18" t="s">
        <v>160</v>
      </c>
      <c r="E40" s="18">
        <v>2014</v>
      </c>
      <c r="F40" s="18" t="s">
        <v>865</v>
      </c>
      <c r="G40" s="6" t="s">
        <v>866</v>
      </c>
      <c r="H40" s="7" t="b">
        <v>1</v>
      </c>
      <c r="I40" s="8" t="b">
        <v>0</v>
      </c>
      <c r="J40" s="8" t="b">
        <v>0</v>
      </c>
      <c r="K40" s="8"/>
      <c r="L40" s="8">
        <f t="shared" ref="L40:L51" si="32">15/3200</f>
        <v>4.6874999999999998E-3</v>
      </c>
      <c r="M40" s="7"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">
      <c r="A41" s="3">
        <v>40</v>
      </c>
      <c r="B41" s="18" t="s">
        <v>130</v>
      </c>
      <c r="C41" s="18" t="s">
        <v>131</v>
      </c>
      <c r="D41" s="18" t="s">
        <v>163</v>
      </c>
      <c r="E41" s="18">
        <v>2014</v>
      </c>
      <c r="F41" s="18" t="s">
        <v>867</v>
      </c>
      <c r="G41" s="6" t="s">
        <v>868</v>
      </c>
      <c r="H41" s="8" t="b">
        <v>0</v>
      </c>
      <c r="I41" s="8" t="b">
        <v>0</v>
      </c>
      <c r="J41" s="8" t="b">
        <v>0</v>
      </c>
      <c r="K41" s="8"/>
      <c r="L41" s="8">
        <f t="shared" si="32"/>
        <v>4.6874999999999998E-3</v>
      </c>
      <c r="M41" s="8">
        <f t="shared" ref="M41:M44" si="33">15/2000</f>
        <v>7.4999999999999997E-3</v>
      </c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">
      <c r="A42" s="3">
        <v>41</v>
      </c>
      <c r="B42" s="18" t="s">
        <v>130</v>
      </c>
      <c r="C42" s="18" t="s">
        <v>131</v>
      </c>
      <c r="D42" s="18" t="s">
        <v>166</v>
      </c>
      <c r="E42" s="18">
        <v>2014</v>
      </c>
      <c r="F42" s="18" t="s">
        <v>869</v>
      </c>
      <c r="G42" s="6" t="s">
        <v>870</v>
      </c>
      <c r="H42" s="8" t="b">
        <v>0</v>
      </c>
      <c r="I42" s="8" t="b">
        <v>0</v>
      </c>
      <c r="J42" s="8" t="b">
        <v>0</v>
      </c>
      <c r="K42" s="8"/>
      <c r="L42" s="8">
        <f t="shared" si="32"/>
        <v>4.6874999999999998E-3</v>
      </c>
      <c r="M42" s="8">
        <f t="shared" si="33"/>
        <v>7.4999999999999997E-3</v>
      </c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">
      <c r="A43" s="3">
        <v>42</v>
      </c>
      <c r="B43" s="18" t="s">
        <v>130</v>
      </c>
      <c r="C43" s="18" t="s">
        <v>131</v>
      </c>
      <c r="D43" s="18" t="s">
        <v>169</v>
      </c>
      <c r="E43" s="18">
        <v>2014</v>
      </c>
      <c r="F43" s="18" t="s">
        <v>871</v>
      </c>
      <c r="G43" s="6" t="s">
        <v>872</v>
      </c>
      <c r="H43" s="8" t="b">
        <v>0</v>
      </c>
      <c r="I43" s="8" t="b">
        <v>0</v>
      </c>
      <c r="J43" s="8" t="b">
        <v>0</v>
      </c>
      <c r="K43" s="8"/>
      <c r="L43" s="8">
        <f t="shared" si="32"/>
        <v>4.6874999999999998E-3</v>
      </c>
      <c r="M43" s="8">
        <f t="shared" si="33"/>
        <v>7.4999999999999997E-3</v>
      </c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">
      <c r="A44" s="3">
        <v>43</v>
      </c>
      <c r="B44" s="18" t="s">
        <v>130</v>
      </c>
      <c r="C44" s="18" t="s">
        <v>131</v>
      </c>
      <c r="D44" s="18" t="s">
        <v>172</v>
      </c>
      <c r="E44" s="18">
        <v>2014</v>
      </c>
      <c r="F44" s="18" t="s">
        <v>873</v>
      </c>
      <c r="G44" s="6" t="s">
        <v>874</v>
      </c>
      <c r="H44" s="8" t="b">
        <v>0</v>
      </c>
      <c r="I44" s="7" t="b">
        <v>1</v>
      </c>
      <c r="J44" s="8" t="b">
        <v>0</v>
      </c>
      <c r="K44" s="8"/>
      <c r="L44" s="8">
        <f t="shared" si="32"/>
        <v>4.6874999999999998E-3</v>
      </c>
      <c r="M44" s="8">
        <f t="shared" si="33"/>
        <v>7.4999999999999997E-3</v>
      </c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">
      <c r="A45" s="3">
        <v>44</v>
      </c>
      <c r="B45" s="18" t="s">
        <v>130</v>
      </c>
      <c r="C45" s="18" t="s">
        <v>131</v>
      </c>
      <c r="D45" s="18" t="s">
        <v>175</v>
      </c>
      <c r="E45" s="18">
        <v>2014</v>
      </c>
      <c r="F45" s="18" t="s">
        <v>875</v>
      </c>
      <c r="G45" s="6" t="s">
        <v>876</v>
      </c>
      <c r="H45" s="7" t="b">
        <v>1</v>
      </c>
      <c r="I45" s="8" t="b">
        <v>0</v>
      </c>
      <c r="J45" s="8" t="b">
        <v>0</v>
      </c>
      <c r="K45" s="8"/>
      <c r="L45" s="8">
        <f t="shared" si="32"/>
        <v>4.6874999999999998E-3</v>
      </c>
      <c r="M45" s="7">
        <v>0</v>
      </c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">
      <c r="A46" s="3">
        <v>45</v>
      </c>
      <c r="B46" s="18" t="s">
        <v>130</v>
      </c>
      <c r="C46" s="18" t="s">
        <v>131</v>
      </c>
      <c r="D46" s="18" t="s">
        <v>178</v>
      </c>
      <c r="E46" s="18">
        <v>2014</v>
      </c>
      <c r="F46" s="18" t="s">
        <v>877</v>
      </c>
      <c r="G46" s="6" t="s">
        <v>878</v>
      </c>
      <c r="H46" s="7" t="b">
        <v>1</v>
      </c>
      <c r="I46" s="8" t="b">
        <v>0</v>
      </c>
      <c r="J46" s="8" t="b">
        <v>0</v>
      </c>
      <c r="K46" s="8"/>
      <c r="L46" s="8">
        <f t="shared" si="32"/>
        <v>4.6874999999999998E-3</v>
      </c>
      <c r="M46" s="7">
        <v>0</v>
      </c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">
      <c r="A47" s="3">
        <v>46</v>
      </c>
      <c r="B47" s="18" t="s">
        <v>130</v>
      </c>
      <c r="C47" s="18" t="s">
        <v>131</v>
      </c>
      <c r="D47" s="18" t="s">
        <v>181</v>
      </c>
      <c r="E47" s="18">
        <v>2014</v>
      </c>
      <c r="F47" s="18" t="s">
        <v>879</v>
      </c>
      <c r="G47" s="6" t="s">
        <v>880</v>
      </c>
      <c r="H47" s="7" t="b">
        <v>1</v>
      </c>
      <c r="I47" s="8" t="b">
        <v>0</v>
      </c>
      <c r="J47" s="8" t="b">
        <v>0</v>
      </c>
      <c r="K47" s="8"/>
      <c r="L47" s="8">
        <f t="shared" si="32"/>
        <v>4.6874999999999998E-3</v>
      </c>
      <c r="M47" s="7">
        <v>0</v>
      </c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">
      <c r="A48" s="3">
        <v>47</v>
      </c>
      <c r="B48" s="18" t="s">
        <v>130</v>
      </c>
      <c r="C48" s="18" t="s">
        <v>131</v>
      </c>
      <c r="D48" s="18" t="s">
        <v>184</v>
      </c>
      <c r="E48" s="18">
        <v>2014</v>
      </c>
      <c r="F48" s="18" t="s">
        <v>881</v>
      </c>
      <c r="G48" s="6" t="s">
        <v>882</v>
      </c>
      <c r="H48" s="7" t="b">
        <v>1</v>
      </c>
      <c r="I48" s="7" t="b">
        <v>1</v>
      </c>
      <c r="J48" s="8" t="b">
        <v>0</v>
      </c>
      <c r="K48" s="8"/>
      <c r="L48" s="8">
        <f t="shared" si="32"/>
        <v>4.6874999999999998E-3</v>
      </c>
      <c r="M48" s="7">
        <v>0</v>
      </c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">
      <c r="A49" s="3">
        <v>48</v>
      </c>
      <c r="B49" s="18" t="s">
        <v>130</v>
      </c>
      <c r="C49" s="18" t="s">
        <v>131</v>
      </c>
      <c r="D49" s="18" t="s">
        <v>187</v>
      </c>
      <c r="E49" s="18">
        <v>2014</v>
      </c>
      <c r="F49" s="18" t="s">
        <v>883</v>
      </c>
      <c r="G49" s="6" t="s">
        <v>884</v>
      </c>
      <c r="H49" s="8" t="b">
        <v>0</v>
      </c>
      <c r="I49" s="8" t="b">
        <v>0</v>
      </c>
      <c r="J49" s="8" t="b">
        <v>0</v>
      </c>
      <c r="K49" s="8"/>
      <c r="L49" s="8">
        <f t="shared" si="32"/>
        <v>4.6874999999999998E-3</v>
      </c>
      <c r="M49" s="8">
        <f t="shared" ref="M49:M51" si="34">15/2000</f>
        <v>7.4999999999999997E-3</v>
      </c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">
      <c r="A50" s="3">
        <v>49</v>
      </c>
      <c r="B50" s="18" t="s">
        <v>130</v>
      </c>
      <c r="C50" s="18" t="s">
        <v>131</v>
      </c>
      <c r="D50" s="18" t="s">
        <v>190</v>
      </c>
      <c r="E50" s="18">
        <v>2014</v>
      </c>
      <c r="F50" s="18" t="s">
        <v>885</v>
      </c>
      <c r="G50" s="6" t="s">
        <v>886</v>
      </c>
      <c r="H50" s="8" t="b">
        <v>0</v>
      </c>
      <c r="I50" s="8" t="b">
        <v>0</v>
      </c>
      <c r="J50" s="8" t="b">
        <v>0</v>
      </c>
      <c r="K50" s="8"/>
      <c r="L50" s="8">
        <f t="shared" si="32"/>
        <v>4.6874999999999998E-3</v>
      </c>
      <c r="M50" s="8">
        <f t="shared" si="34"/>
        <v>7.4999999999999997E-3</v>
      </c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">
      <c r="A51" s="3">
        <v>50</v>
      </c>
      <c r="B51" s="18" t="s">
        <v>130</v>
      </c>
      <c r="C51" s="18" t="s">
        <v>131</v>
      </c>
      <c r="D51" s="18" t="s">
        <v>193</v>
      </c>
      <c r="E51" s="18">
        <v>2014</v>
      </c>
      <c r="F51" s="22" t="s">
        <v>887</v>
      </c>
      <c r="G51" s="6" t="s">
        <v>888</v>
      </c>
      <c r="H51" s="8" t="b">
        <v>0</v>
      </c>
      <c r="I51" s="8" t="b">
        <v>0</v>
      </c>
      <c r="J51" s="8" t="b">
        <v>0</v>
      </c>
      <c r="K51" s="8"/>
      <c r="L51" s="8">
        <f t="shared" si="32"/>
        <v>4.6874999999999998E-3</v>
      </c>
      <c r="M51" s="8">
        <f t="shared" si="34"/>
        <v>7.4999999999999997E-3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x14ac:dyDescent="0.2">
      <c r="A52" s="3">
        <v>51</v>
      </c>
      <c r="B52" s="18" t="s">
        <v>130</v>
      </c>
      <c r="C52" s="18" t="s">
        <v>196</v>
      </c>
      <c r="D52" s="23" t="s">
        <v>197</v>
      </c>
      <c r="E52" s="18">
        <v>2014</v>
      </c>
      <c r="F52" s="24" t="s">
        <v>889</v>
      </c>
      <c r="G52" s="6" t="s">
        <v>890</v>
      </c>
      <c r="H52" s="8" t="b">
        <v>0</v>
      </c>
      <c r="I52" s="8" t="b">
        <v>0</v>
      </c>
      <c r="J52" s="8" t="b">
        <v>0</v>
      </c>
      <c r="K52" s="8"/>
      <c r="L52" s="8">
        <f t="shared" ref="L52:M52" si="35">15/2200</f>
        <v>6.8181818181818179E-3</v>
      </c>
      <c r="M52" s="8">
        <f t="shared" si="35"/>
        <v>6.8181818181818179E-3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x14ac:dyDescent="0.2">
      <c r="A53" s="3">
        <v>52</v>
      </c>
      <c r="B53" s="18" t="s">
        <v>130</v>
      </c>
      <c r="C53" s="18" t="s">
        <v>196</v>
      </c>
      <c r="D53" s="24" t="s">
        <v>200</v>
      </c>
      <c r="E53" s="18">
        <v>2014</v>
      </c>
      <c r="F53" s="18" t="s">
        <v>891</v>
      </c>
      <c r="G53" s="6" t="s">
        <v>892</v>
      </c>
      <c r="H53" s="8" t="b">
        <v>0</v>
      </c>
      <c r="I53" s="8" t="b">
        <v>0</v>
      </c>
      <c r="J53" s="8" t="b">
        <v>0</v>
      </c>
      <c r="K53" s="8"/>
      <c r="L53" s="8">
        <f t="shared" ref="L53:M53" si="36">15/2200</f>
        <v>6.8181818181818179E-3</v>
      </c>
      <c r="M53" s="8">
        <f t="shared" si="36"/>
        <v>6.8181818181818179E-3</v>
      </c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">
      <c r="A54" s="3">
        <v>53</v>
      </c>
      <c r="B54" s="18" t="s">
        <v>130</v>
      </c>
      <c r="C54" s="18" t="s">
        <v>196</v>
      </c>
      <c r="D54" s="24" t="s">
        <v>203</v>
      </c>
      <c r="E54" s="18">
        <v>2014</v>
      </c>
      <c r="F54" s="18" t="s">
        <v>893</v>
      </c>
      <c r="G54" s="6" t="s">
        <v>894</v>
      </c>
      <c r="H54" s="8" t="b">
        <v>0</v>
      </c>
      <c r="I54" s="8" t="b">
        <v>0</v>
      </c>
      <c r="J54" s="8" t="b">
        <v>0</v>
      </c>
      <c r="K54" s="8"/>
      <c r="L54" s="8">
        <f t="shared" ref="L54:M54" si="37">15/2200</f>
        <v>6.8181818181818179E-3</v>
      </c>
      <c r="M54" s="8">
        <f t="shared" si="37"/>
        <v>6.8181818181818179E-3</v>
      </c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">
      <c r="A55" s="3">
        <v>54</v>
      </c>
      <c r="B55" s="18" t="s">
        <v>130</v>
      </c>
      <c r="C55" s="18" t="s">
        <v>196</v>
      </c>
      <c r="D55" s="24" t="s">
        <v>206</v>
      </c>
      <c r="E55" s="18">
        <v>2014</v>
      </c>
      <c r="F55" s="18" t="s">
        <v>895</v>
      </c>
      <c r="G55" s="6" t="s">
        <v>896</v>
      </c>
      <c r="H55" s="8" t="b">
        <v>0</v>
      </c>
      <c r="I55" s="8" t="b">
        <v>0</v>
      </c>
      <c r="J55" s="8" t="b">
        <v>0</v>
      </c>
      <c r="K55" s="8"/>
      <c r="L55" s="8">
        <f t="shared" ref="L55:M55" si="38">15/2200</f>
        <v>6.8181818181818179E-3</v>
      </c>
      <c r="M55" s="8">
        <f t="shared" si="38"/>
        <v>6.8181818181818179E-3</v>
      </c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">
      <c r="A56" s="3">
        <v>55</v>
      </c>
      <c r="B56" s="18" t="s">
        <v>130</v>
      </c>
      <c r="C56" s="18" t="s">
        <v>196</v>
      </c>
      <c r="D56" s="24" t="s">
        <v>209</v>
      </c>
      <c r="E56" s="18">
        <v>2014</v>
      </c>
      <c r="F56" s="18" t="s">
        <v>897</v>
      </c>
      <c r="G56" s="6" t="s">
        <v>898</v>
      </c>
      <c r="H56" s="8" t="b">
        <v>0</v>
      </c>
      <c r="I56" s="8" t="b">
        <v>0</v>
      </c>
      <c r="J56" s="8" t="b">
        <v>0</v>
      </c>
      <c r="K56" s="8"/>
      <c r="L56" s="8">
        <f t="shared" ref="L56:M56" si="39">15/2200</f>
        <v>6.8181818181818179E-3</v>
      </c>
      <c r="M56" s="8">
        <f t="shared" si="39"/>
        <v>6.8181818181818179E-3</v>
      </c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">
      <c r="A57" s="3">
        <v>56</v>
      </c>
      <c r="B57" s="18" t="s">
        <v>130</v>
      </c>
      <c r="C57" s="18" t="s">
        <v>196</v>
      </c>
      <c r="D57" s="24" t="s">
        <v>212</v>
      </c>
      <c r="E57" s="18">
        <v>2014</v>
      </c>
      <c r="F57" s="18" t="s">
        <v>899</v>
      </c>
      <c r="G57" s="6" t="s">
        <v>858</v>
      </c>
      <c r="H57" s="8" t="b">
        <v>0</v>
      </c>
      <c r="I57" s="8" t="b">
        <v>0</v>
      </c>
      <c r="J57" s="8" t="b">
        <v>0</v>
      </c>
      <c r="K57" s="8"/>
      <c r="L57" s="8">
        <f t="shared" ref="L57:M57" si="40">15/2200</f>
        <v>6.8181818181818179E-3</v>
      </c>
      <c r="M57" s="8">
        <f t="shared" si="40"/>
        <v>6.8181818181818179E-3</v>
      </c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A58" s="3">
        <v>57</v>
      </c>
      <c r="B58" s="18" t="s">
        <v>130</v>
      </c>
      <c r="C58" s="18" t="s">
        <v>196</v>
      </c>
      <c r="D58" s="18" t="s">
        <v>215</v>
      </c>
      <c r="E58" s="18">
        <v>2014</v>
      </c>
      <c r="F58" s="18" t="s">
        <v>900</v>
      </c>
      <c r="G58" s="6" t="s">
        <v>901</v>
      </c>
      <c r="H58" s="8" t="b">
        <v>0</v>
      </c>
      <c r="I58" s="8" t="b">
        <v>0</v>
      </c>
      <c r="J58" s="8" t="b">
        <v>0</v>
      </c>
      <c r="K58" s="8"/>
      <c r="L58" s="8">
        <f t="shared" ref="L58:M58" si="41">15/2200</f>
        <v>6.8181818181818179E-3</v>
      </c>
      <c r="M58" s="8">
        <f t="shared" si="41"/>
        <v>6.8181818181818179E-3</v>
      </c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">
      <c r="A59" s="3">
        <v>58</v>
      </c>
      <c r="B59" s="18" t="s">
        <v>130</v>
      </c>
      <c r="C59" s="18" t="s">
        <v>196</v>
      </c>
      <c r="D59" s="18" t="s">
        <v>218</v>
      </c>
      <c r="E59" s="18">
        <v>2014</v>
      </c>
      <c r="F59" s="18" t="s">
        <v>902</v>
      </c>
      <c r="G59" s="6" t="s">
        <v>903</v>
      </c>
      <c r="H59" s="8" t="b">
        <v>0</v>
      </c>
      <c r="I59" s="8" t="b">
        <v>0</v>
      </c>
      <c r="J59" s="8" t="b">
        <v>0</v>
      </c>
      <c r="K59" s="8"/>
      <c r="L59" s="8">
        <f t="shared" ref="L59:M59" si="42">15/2200</f>
        <v>6.8181818181818179E-3</v>
      </c>
      <c r="M59" s="8">
        <f t="shared" si="42"/>
        <v>6.8181818181818179E-3</v>
      </c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">
      <c r="A60" s="3">
        <v>59</v>
      </c>
      <c r="B60" s="18" t="s">
        <v>130</v>
      </c>
      <c r="C60" s="18" t="s">
        <v>196</v>
      </c>
      <c r="D60" s="18" t="s">
        <v>221</v>
      </c>
      <c r="E60" s="18">
        <v>2014</v>
      </c>
      <c r="F60" s="18" t="s">
        <v>904</v>
      </c>
      <c r="G60" s="6" t="s">
        <v>905</v>
      </c>
      <c r="H60" s="8" t="b">
        <v>0</v>
      </c>
      <c r="I60" s="8" t="b">
        <v>0</v>
      </c>
      <c r="J60" s="8" t="b">
        <v>0</v>
      </c>
      <c r="K60" s="8"/>
      <c r="L60" s="8">
        <f t="shared" ref="L60:M60" si="43">15/2200</f>
        <v>6.8181818181818179E-3</v>
      </c>
      <c r="M60" s="8">
        <f t="shared" si="43"/>
        <v>6.8181818181818179E-3</v>
      </c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">
      <c r="A61" s="3">
        <v>60</v>
      </c>
      <c r="B61" s="18" t="s">
        <v>130</v>
      </c>
      <c r="C61" s="18" t="s">
        <v>196</v>
      </c>
      <c r="D61" s="18" t="s">
        <v>227</v>
      </c>
      <c r="E61" s="18">
        <v>2014</v>
      </c>
      <c r="F61" s="18" t="s">
        <v>906</v>
      </c>
      <c r="G61" s="6" t="s">
        <v>907</v>
      </c>
      <c r="H61" s="8" t="b">
        <v>0</v>
      </c>
      <c r="I61" s="8" t="b">
        <v>0</v>
      </c>
      <c r="J61" s="8" t="b">
        <v>0</v>
      </c>
      <c r="K61" s="8"/>
      <c r="L61" s="8">
        <f t="shared" ref="L61:M61" si="44">15/2200</f>
        <v>6.8181818181818179E-3</v>
      </c>
      <c r="M61" s="8">
        <f t="shared" si="44"/>
        <v>6.8181818181818179E-3</v>
      </c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">
      <c r="A62" s="3">
        <v>61</v>
      </c>
      <c r="B62" s="18" t="s">
        <v>130</v>
      </c>
      <c r="C62" s="18" t="s">
        <v>196</v>
      </c>
      <c r="D62" s="18" t="s">
        <v>230</v>
      </c>
      <c r="E62" s="18">
        <v>2014</v>
      </c>
      <c r="F62" s="18" t="s">
        <v>908</v>
      </c>
      <c r="G62" s="6" t="s">
        <v>909</v>
      </c>
      <c r="H62" s="8" t="b">
        <v>0</v>
      </c>
      <c r="I62" s="8" t="b">
        <v>0</v>
      </c>
      <c r="J62" s="8" t="b">
        <v>0</v>
      </c>
      <c r="K62" s="8"/>
      <c r="L62" s="8">
        <f t="shared" ref="L62:M62" si="45">15/2200</f>
        <v>6.8181818181818179E-3</v>
      </c>
      <c r="M62" s="8">
        <f t="shared" si="45"/>
        <v>6.8181818181818179E-3</v>
      </c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">
      <c r="A63" s="3">
        <v>62</v>
      </c>
      <c r="B63" s="10" t="s">
        <v>153</v>
      </c>
      <c r="C63" s="10" t="s">
        <v>61</v>
      </c>
      <c r="D63" s="12" t="s">
        <v>235</v>
      </c>
      <c r="E63" s="10">
        <v>2013</v>
      </c>
      <c r="F63" s="10" t="s">
        <v>910</v>
      </c>
      <c r="G63" s="6" t="s">
        <v>911</v>
      </c>
      <c r="H63" s="8" t="b">
        <v>0</v>
      </c>
      <c r="I63" s="8" t="b">
        <v>0</v>
      </c>
      <c r="J63" s="8" t="b">
        <v>0</v>
      </c>
      <c r="K63" s="8"/>
      <c r="L63" s="8">
        <f t="shared" ref="L63:M63" si="46">10/3200</f>
        <v>3.1250000000000002E-3</v>
      </c>
      <c r="M63" s="8">
        <f t="shared" si="46"/>
        <v>3.1250000000000002E-3</v>
      </c>
      <c r="N63" s="9">
        <v>1</v>
      </c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">
      <c r="A64" s="3">
        <v>63</v>
      </c>
      <c r="B64" s="10" t="s">
        <v>153</v>
      </c>
      <c r="C64" s="10" t="s">
        <v>61</v>
      </c>
      <c r="D64" s="12" t="s">
        <v>238</v>
      </c>
      <c r="E64" s="10">
        <v>2013</v>
      </c>
      <c r="F64" s="10" t="s">
        <v>912</v>
      </c>
      <c r="G64" s="6" t="s">
        <v>913</v>
      </c>
      <c r="H64" s="8" t="b">
        <v>0</v>
      </c>
      <c r="I64" s="8" t="b">
        <v>0</v>
      </c>
      <c r="J64" s="8" t="b">
        <v>0</v>
      </c>
      <c r="K64" s="8"/>
      <c r="L64" s="8">
        <f t="shared" ref="L64:M64" si="47">10/3200</f>
        <v>3.1250000000000002E-3</v>
      </c>
      <c r="M64" s="8">
        <f t="shared" si="47"/>
        <v>3.1250000000000002E-3</v>
      </c>
      <c r="N64" s="9">
        <v>1</v>
      </c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">
      <c r="A65" s="3">
        <v>64</v>
      </c>
      <c r="B65" s="10" t="s">
        <v>153</v>
      </c>
      <c r="C65" s="10" t="s">
        <v>61</v>
      </c>
      <c r="D65" s="12" t="s">
        <v>241</v>
      </c>
      <c r="E65" s="10">
        <v>2013</v>
      </c>
      <c r="F65" s="10" t="s">
        <v>914</v>
      </c>
      <c r="G65" s="6" t="s">
        <v>915</v>
      </c>
      <c r="H65" s="8" t="b">
        <v>0</v>
      </c>
      <c r="I65" s="8" t="b">
        <v>0</v>
      </c>
      <c r="J65" s="7" t="b">
        <v>1</v>
      </c>
      <c r="K65" s="10" t="s">
        <v>153</v>
      </c>
      <c r="L65" s="8">
        <f t="shared" ref="L65:M65" si="48">10/3200</f>
        <v>3.1250000000000002E-3</v>
      </c>
      <c r="M65" s="8">
        <f t="shared" si="48"/>
        <v>3.1250000000000002E-3</v>
      </c>
      <c r="N65" s="9">
        <v>1</v>
      </c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">
      <c r="A66" s="3">
        <v>65</v>
      </c>
      <c r="B66" s="10" t="s">
        <v>153</v>
      </c>
      <c r="C66" s="10" t="s">
        <v>61</v>
      </c>
      <c r="D66" s="12" t="s">
        <v>244</v>
      </c>
      <c r="E66" s="10">
        <v>2013</v>
      </c>
      <c r="F66" s="10" t="s">
        <v>916</v>
      </c>
      <c r="G66" s="6" t="s">
        <v>917</v>
      </c>
      <c r="H66" s="8" t="b">
        <v>0</v>
      </c>
      <c r="I66" s="7" t="b">
        <v>1</v>
      </c>
      <c r="J66" s="8" t="b">
        <v>0</v>
      </c>
      <c r="K66" s="8"/>
      <c r="L66" s="8">
        <f t="shared" ref="L66:M66" si="49">10/3200</f>
        <v>3.1250000000000002E-3</v>
      </c>
      <c r="M66" s="8">
        <f t="shared" si="49"/>
        <v>3.1250000000000002E-3</v>
      </c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">
      <c r="A67" s="3">
        <v>66</v>
      </c>
      <c r="B67" s="10" t="s">
        <v>153</v>
      </c>
      <c r="C67" s="10" t="s">
        <v>61</v>
      </c>
      <c r="D67" s="12" t="s">
        <v>247</v>
      </c>
      <c r="E67" s="10">
        <v>2013</v>
      </c>
      <c r="F67" s="10" t="s">
        <v>918</v>
      </c>
      <c r="G67" s="6" t="s">
        <v>919</v>
      </c>
      <c r="H67" s="8" t="b">
        <v>0</v>
      </c>
      <c r="I67" s="8" t="b">
        <v>0</v>
      </c>
      <c r="J67" s="7" t="b">
        <v>1</v>
      </c>
      <c r="K67" s="10" t="s">
        <v>153</v>
      </c>
      <c r="L67" s="8">
        <f t="shared" ref="L67:M67" si="50">10/3200</f>
        <v>3.1250000000000002E-3</v>
      </c>
      <c r="M67" s="8">
        <f t="shared" si="50"/>
        <v>3.1250000000000002E-3</v>
      </c>
      <c r="N67" s="9">
        <v>1</v>
      </c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">
      <c r="A68" s="3">
        <v>67</v>
      </c>
      <c r="B68" s="10" t="s">
        <v>153</v>
      </c>
      <c r="C68" s="10" t="s">
        <v>61</v>
      </c>
      <c r="D68" s="12" t="s">
        <v>250</v>
      </c>
      <c r="E68" s="10">
        <v>2013</v>
      </c>
      <c r="F68" s="10" t="s">
        <v>920</v>
      </c>
      <c r="G68" s="6" t="s">
        <v>921</v>
      </c>
      <c r="H68" s="8" t="b">
        <v>0</v>
      </c>
      <c r="I68" s="8" t="b">
        <v>0</v>
      </c>
      <c r="J68" s="7" t="b">
        <v>1</v>
      </c>
      <c r="K68" s="10" t="s">
        <v>153</v>
      </c>
      <c r="L68" s="8">
        <f t="shared" ref="L68:M68" si="51">10/3200</f>
        <v>3.1250000000000002E-3</v>
      </c>
      <c r="M68" s="8">
        <f t="shared" si="51"/>
        <v>3.1250000000000002E-3</v>
      </c>
      <c r="N68" s="9">
        <v>1</v>
      </c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">
      <c r="A69" s="3">
        <v>68</v>
      </c>
      <c r="B69" s="10" t="s">
        <v>153</v>
      </c>
      <c r="C69" s="10" t="s">
        <v>61</v>
      </c>
      <c r="D69" s="12" t="s">
        <v>253</v>
      </c>
      <c r="E69" s="10">
        <v>2013</v>
      </c>
      <c r="F69" s="10" t="s">
        <v>922</v>
      </c>
      <c r="G69" s="6" t="s">
        <v>923</v>
      </c>
      <c r="H69" s="8" t="b">
        <v>0</v>
      </c>
      <c r="I69" s="8" t="b">
        <v>0</v>
      </c>
      <c r="J69" s="7" t="b">
        <v>1</v>
      </c>
      <c r="K69" s="10" t="s">
        <v>153</v>
      </c>
      <c r="L69" s="8">
        <f t="shared" ref="L69:M69" si="52">10/3200</f>
        <v>3.1250000000000002E-3</v>
      </c>
      <c r="M69" s="8">
        <f t="shared" si="52"/>
        <v>3.1250000000000002E-3</v>
      </c>
      <c r="N69" s="9">
        <v>1</v>
      </c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">
      <c r="A70" s="3">
        <v>69</v>
      </c>
      <c r="B70" s="10" t="s">
        <v>153</v>
      </c>
      <c r="C70" s="10" t="s">
        <v>61</v>
      </c>
      <c r="D70" s="12" t="s">
        <v>256</v>
      </c>
      <c r="E70" s="10">
        <v>2013</v>
      </c>
      <c r="F70" s="10" t="s">
        <v>924</v>
      </c>
      <c r="G70" s="6" t="s">
        <v>925</v>
      </c>
      <c r="H70" s="8" t="b">
        <v>0</v>
      </c>
      <c r="I70" s="8" t="b">
        <v>0</v>
      </c>
      <c r="J70" s="7" t="b">
        <v>0</v>
      </c>
      <c r="K70" s="7"/>
      <c r="L70" s="8">
        <f t="shared" ref="L70:M70" si="53">10/3200</f>
        <v>3.1250000000000002E-3</v>
      </c>
      <c r="M70" s="8">
        <f t="shared" si="53"/>
        <v>3.1250000000000002E-3</v>
      </c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">
      <c r="A71" s="3">
        <v>70</v>
      </c>
      <c r="B71" s="10" t="s">
        <v>153</v>
      </c>
      <c r="C71" s="10" t="s">
        <v>259</v>
      </c>
      <c r="D71" s="12" t="s">
        <v>260</v>
      </c>
      <c r="E71" s="10">
        <v>2013</v>
      </c>
      <c r="F71" s="10" t="s">
        <v>926</v>
      </c>
      <c r="G71" s="6" t="s">
        <v>927</v>
      </c>
      <c r="H71" s="8" t="b">
        <v>0</v>
      </c>
      <c r="I71" s="8" t="b">
        <v>0</v>
      </c>
      <c r="J71" s="7" t="b">
        <v>1</v>
      </c>
      <c r="K71" s="7" t="s">
        <v>263</v>
      </c>
      <c r="L71" s="7">
        <v>0</v>
      </c>
      <c r="M71" s="7">
        <v>0</v>
      </c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">
      <c r="A72" s="3">
        <v>71</v>
      </c>
      <c r="B72" s="10" t="s">
        <v>153</v>
      </c>
      <c r="C72" s="10" t="s">
        <v>259</v>
      </c>
      <c r="D72" s="12" t="s">
        <v>264</v>
      </c>
      <c r="E72" s="10">
        <v>2013</v>
      </c>
      <c r="F72" s="10" t="s">
        <v>928</v>
      </c>
      <c r="G72" s="6" t="s">
        <v>929</v>
      </c>
      <c r="H72" s="8" t="b">
        <v>0</v>
      </c>
      <c r="I72" s="8" t="b">
        <v>0</v>
      </c>
      <c r="J72" s="8" t="b">
        <v>0</v>
      </c>
      <c r="K72" s="8"/>
      <c r="L72" s="8">
        <f t="shared" ref="L72:M72" si="54">10/2800</f>
        <v>3.5714285714285713E-3</v>
      </c>
      <c r="M72" s="8">
        <f t="shared" si="54"/>
        <v>3.5714285714285713E-3</v>
      </c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">
      <c r="A73" s="3">
        <v>72</v>
      </c>
      <c r="B73" s="10" t="s">
        <v>153</v>
      </c>
      <c r="C73" s="10" t="s">
        <v>259</v>
      </c>
      <c r="D73" s="12" t="s">
        <v>267</v>
      </c>
      <c r="E73" s="10">
        <v>2013</v>
      </c>
      <c r="F73" s="10" t="s">
        <v>930</v>
      </c>
      <c r="G73" s="6" t="s">
        <v>931</v>
      </c>
      <c r="H73" s="8" t="b">
        <v>0</v>
      </c>
      <c r="I73" s="8" t="b">
        <v>0</v>
      </c>
      <c r="J73" s="8" t="b">
        <v>0</v>
      </c>
      <c r="K73" s="8"/>
      <c r="L73" s="8">
        <f t="shared" ref="L73:M73" si="55">10/2800</f>
        <v>3.5714285714285713E-3</v>
      </c>
      <c r="M73" s="8">
        <f t="shared" si="55"/>
        <v>3.5714285714285713E-3</v>
      </c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">
      <c r="A74" s="3">
        <v>73</v>
      </c>
      <c r="B74" s="10" t="s">
        <v>153</v>
      </c>
      <c r="C74" s="10" t="s">
        <v>259</v>
      </c>
      <c r="D74" s="12" t="s">
        <v>270</v>
      </c>
      <c r="E74" s="10">
        <v>2013</v>
      </c>
      <c r="F74" s="10" t="s">
        <v>932</v>
      </c>
      <c r="G74" s="6" t="s">
        <v>933</v>
      </c>
      <c r="H74" s="8" t="b">
        <v>0</v>
      </c>
      <c r="I74" s="8" t="b">
        <v>0</v>
      </c>
      <c r="J74" s="8" t="b">
        <v>0</v>
      </c>
      <c r="K74" s="8"/>
      <c r="L74" s="8">
        <f t="shared" ref="L74:M74" si="56">10/2800</f>
        <v>3.5714285714285713E-3</v>
      </c>
      <c r="M74" s="8">
        <f t="shared" si="56"/>
        <v>3.5714285714285713E-3</v>
      </c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">
      <c r="A75" s="3">
        <v>74</v>
      </c>
      <c r="B75" s="10" t="s">
        <v>153</v>
      </c>
      <c r="C75" s="10" t="s">
        <v>259</v>
      </c>
      <c r="D75" s="12" t="s">
        <v>273</v>
      </c>
      <c r="E75" s="10">
        <v>2013</v>
      </c>
      <c r="F75" s="10" t="s">
        <v>934</v>
      </c>
      <c r="G75" s="6" t="s">
        <v>935</v>
      </c>
      <c r="H75" s="8" t="b">
        <v>0</v>
      </c>
      <c r="I75" s="8" t="b">
        <v>0</v>
      </c>
      <c r="J75" s="7" t="b">
        <v>1</v>
      </c>
      <c r="K75" s="7" t="s">
        <v>263</v>
      </c>
      <c r="L75" s="7">
        <v>0</v>
      </c>
      <c r="M75" s="7">
        <v>0</v>
      </c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">
      <c r="A76" s="3">
        <v>75</v>
      </c>
      <c r="B76" s="10" t="s">
        <v>153</v>
      </c>
      <c r="C76" s="10" t="s">
        <v>259</v>
      </c>
      <c r="D76" s="16" t="s">
        <v>276</v>
      </c>
      <c r="E76" s="10">
        <v>2013</v>
      </c>
      <c r="F76" s="10" t="s">
        <v>936</v>
      </c>
      <c r="G76" s="6" t="s">
        <v>937</v>
      </c>
      <c r="H76" s="8" t="b">
        <v>0</v>
      </c>
      <c r="I76" s="8" t="b">
        <v>0</v>
      </c>
      <c r="J76" s="7" t="b">
        <v>1</v>
      </c>
      <c r="K76" s="7" t="s">
        <v>279</v>
      </c>
      <c r="L76" s="7">
        <v>0</v>
      </c>
      <c r="M76" s="7">
        <v>0</v>
      </c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">
      <c r="A77" s="3">
        <v>76</v>
      </c>
      <c r="B77" s="10" t="s">
        <v>153</v>
      </c>
      <c r="C77" s="10" t="s">
        <v>259</v>
      </c>
      <c r="D77" s="12" t="s">
        <v>280</v>
      </c>
      <c r="E77" s="10">
        <v>2013</v>
      </c>
      <c r="F77" s="10" t="s">
        <v>938</v>
      </c>
      <c r="G77" s="6" t="s">
        <v>939</v>
      </c>
      <c r="H77" s="8" t="b">
        <v>0</v>
      </c>
      <c r="I77" s="8" t="b">
        <v>0</v>
      </c>
      <c r="J77" s="8" t="b">
        <v>0</v>
      </c>
      <c r="K77" s="8"/>
      <c r="L77" s="8">
        <f t="shared" ref="L77:M77" si="57">10/2800</f>
        <v>3.5714285714285713E-3</v>
      </c>
      <c r="M77" s="8">
        <f t="shared" si="57"/>
        <v>3.5714285714285713E-3</v>
      </c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">
      <c r="A78" s="3">
        <v>77</v>
      </c>
      <c r="B78" s="10" t="s">
        <v>153</v>
      </c>
      <c r="C78" s="10" t="s">
        <v>259</v>
      </c>
      <c r="D78" s="16" t="s">
        <v>286</v>
      </c>
      <c r="E78" s="10">
        <v>2013</v>
      </c>
      <c r="F78" s="10" t="s">
        <v>940</v>
      </c>
      <c r="G78" s="6" t="s">
        <v>941</v>
      </c>
      <c r="H78" s="8" t="b">
        <v>0</v>
      </c>
      <c r="I78" s="8" t="b">
        <v>0</v>
      </c>
      <c r="J78" s="8" t="b">
        <v>0</v>
      </c>
      <c r="K78" s="8"/>
      <c r="L78" s="8">
        <f t="shared" ref="L78:M78" si="58">10/2800</f>
        <v>3.5714285714285713E-3</v>
      </c>
      <c r="M78" s="8">
        <f t="shared" si="58"/>
        <v>3.5714285714285713E-3</v>
      </c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">
      <c r="A79" s="3">
        <v>78</v>
      </c>
      <c r="B79" s="10" t="s">
        <v>153</v>
      </c>
      <c r="C79" s="10" t="s">
        <v>259</v>
      </c>
      <c r="D79" s="12" t="s">
        <v>289</v>
      </c>
      <c r="E79" s="10">
        <v>2013</v>
      </c>
      <c r="F79" s="10" t="s">
        <v>942</v>
      </c>
      <c r="G79" s="6" t="s">
        <v>943</v>
      </c>
      <c r="H79" s="8" t="b">
        <v>0</v>
      </c>
      <c r="I79" s="8" t="b">
        <v>0</v>
      </c>
      <c r="J79" s="8" t="b">
        <v>0</v>
      </c>
      <c r="K79" s="8"/>
      <c r="L79" s="8">
        <f t="shared" ref="L79:M79" si="59">10/2800</f>
        <v>3.5714285714285713E-3</v>
      </c>
      <c r="M79" s="8">
        <f t="shared" si="59"/>
        <v>3.5714285714285713E-3</v>
      </c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">
      <c r="A80" s="3">
        <v>79</v>
      </c>
      <c r="B80" s="10" t="s">
        <v>153</v>
      </c>
      <c r="C80" s="10" t="s">
        <v>259</v>
      </c>
      <c r="D80" s="12" t="s">
        <v>292</v>
      </c>
      <c r="E80" s="10">
        <v>2013</v>
      </c>
      <c r="F80" s="10" t="s">
        <v>944</v>
      </c>
      <c r="G80" s="6" t="s">
        <v>945</v>
      </c>
      <c r="H80" s="8" t="b">
        <v>0</v>
      </c>
      <c r="I80" s="8" t="b">
        <v>0</v>
      </c>
      <c r="J80" s="8" t="b">
        <v>0</v>
      </c>
      <c r="K80" s="8"/>
      <c r="L80" s="8">
        <f t="shared" ref="L80:M80" si="60">10/2800</f>
        <v>3.5714285714285713E-3</v>
      </c>
      <c r="M80" s="8">
        <f t="shared" si="60"/>
        <v>3.5714285714285713E-3</v>
      </c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">
      <c r="A81" s="3">
        <v>80</v>
      </c>
      <c r="B81" s="10" t="s">
        <v>153</v>
      </c>
      <c r="C81" s="10" t="s">
        <v>295</v>
      </c>
      <c r="D81" s="12" t="s">
        <v>296</v>
      </c>
      <c r="E81" s="10">
        <v>2013</v>
      </c>
      <c r="F81" s="10" t="s">
        <v>946</v>
      </c>
      <c r="G81" s="6" t="s">
        <v>947</v>
      </c>
      <c r="H81" s="8" t="b">
        <v>0</v>
      </c>
      <c r="I81" s="8" t="b">
        <v>0</v>
      </c>
      <c r="J81" s="8" t="b">
        <v>0</v>
      </c>
      <c r="K81" s="8"/>
      <c r="L81" s="8">
        <f t="shared" ref="L81:M81" si="61">10/1600</f>
        <v>6.2500000000000003E-3</v>
      </c>
      <c r="M81" s="8">
        <f t="shared" si="61"/>
        <v>6.2500000000000003E-3</v>
      </c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">
      <c r="A82" s="3">
        <v>81</v>
      </c>
      <c r="B82" s="10" t="s">
        <v>153</v>
      </c>
      <c r="C82" s="10" t="s">
        <v>295</v>
      </c>
      <c r="D82" s="12" t="s">
        <v>299</v>
      </c>
      <c r="E82" s="10">
        <v>2013</v>
      </c>
      <c r="F82" s="10" t="s">
        <v>948</v>
      </c>
      <c r="G82" s="6" t="s">
        <v>949</v>
      </c>
      <c r="H82" s="8" t="b">
        <v>0</v>
      </c>
      <c r="I82" s="8" t="b">
        <v>0</v>
      </c>
      <c r="J82" s="8" t="b">
        <v>0</v>
      </c>
      <c r="K82" s="8"/>
      <c r="L82" s="8">
        <f t="shared" ref="L82:M82" si="62">10/1600</f>
        <v>6.2500000000000003E-3</v>
      </c>
      <c r="M82" s="8">
        <f t="shared" si="62"/>
        <v>6.2500000000000003E-3</v>
      </c>
      <c r="N82" s="9">
        <v>1</v>
      </c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">
      <c r="A83" s="3">
        <v>82</v>
      </c>
      <c r="B83" s="10" t="s">
        <v>153</v>
      </c>
      <c r="C83" s="10" t="s">
        <v>295</v>
      </c>
      <c r="D83" s="12" t="s">
        <v>302</v>
      </c>
      <c r="E83" s="10">
        <v>2013</v>
      </c>
      <c r="F83" s="10" t="s">
        <v>950</v>
      </c>
      <c r="G83" s="6" t="s">
        <v>951</v>
      </c>
      <c r="H83" s="8" t="b">
        <v>0</v>
      </c>
      <c r="I83" s="8" t="b">
        <v>0</v>
      </c>
      <c r="J83" s="8" t="b">
        <v>0</v>
      </c>
      <c r="K83" s="8"/>
      <c r="L83" s="8">
        <f t="shared" ref="L83:M83" si="63">10/1600</f>
        <v>6.2500000000000003E-3</v>
      </c>
      <c r="M83" s="8">
        <f t="shared" si="63"/>
        <v>6.2500000000000003E-3</v>
      </c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">
      <c r="A84" s="3">
        <v>83</v>
      </c>
      <c r="B84" s="10" t="s">
        <v>153</v>
      </c>
      <c r="C84" s="10" t="s">
        <v>295</v>
      </c>
      <c r="D84" s="12" t="s">
        <v>308</v>
      </c>
      <c r="E84" s="3">
        <v>2014</v>
      </c>
      <c r="F84" s="3" t="s">
        <v>952</v>
      </c>
      <c r="G84" s="6" t="s">
        <v>953</v>
      </c>
      <c r="H84" s="7" t="b">
        <v>0</v>
      </c>
      <c r="I84" s="8" t="b">
        <v>0</v>
      </c>
      <c r="J84" s="7" t="b">
        <v>1</v>
      </c>
      <c r="K84" s="9" t="s">
        <v>153</v>
      </c>
      <c r="L84" s="8">
        <f t="shared" ref="L84:M84" si="64">10/1600</f>
        <v>6.2500000000000003E-3</v>
      </c>
      <c r="M84" s="8">
        <f t="shared" si="64"/>
        <v>6.2500000000000003E-3</v>
      </c>
      <c r="N84" s="9">
        <v>1</v>
      </c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">
      <c r="A85" s="3">
        <v>84</v>
      </c>
      <c r="B85" s="10" t="s">
        <v>153</v>
      </c>
      <c r="C85" s="10" t="s">
        <v>314</v>
      </c>
      <c r="D85" s="12" t="s">
        <v>109</v>
      </c>
      <c r="E85" s="10">
        <v>2013</v>
      </c>
      <c r="F85" s="10" t="s">
        <v>954</v>
      </c>
      <c r="G85" s="6" t="s">
        <v>955</v>
      </c>
      <c r="H85" s="7" t="b">
        <v>1</v>
      </c>
      <c r="I85" s="8" t="b">
        <v>0</v>
      </c>
      <c r="J85" s="7" t="b">
        <v>1</v>
      </c>
      <c r="K85" s="9" t="s">
        <v>111</v>
      </c>
      <c r="L85" s="7">
        <v>0</v>
      </c>
      <c r="M85" s="7">
        <v>0</v>
      </c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">
      <c r="A86" s="3">
        <v>85</v>
      </c>
      <c r="B86" s="10" t="s">
        <v>153</v>
      </c>
      <c r="C86" s="10" t="s">
        <v>314</v>
      </c>
      <c r="D86" s="12" t="s">
        <v>317</v>
      </c>
      <c r="E86" s="10">
        <v>2013</v>
      </c>
      <c r="F86" s="10" t="s">
        <v>956</v>
      </c>
      <c r="G86" s="6" t="s">
        <v>957</v>
      </c>
      <c r="H86" s="8" t="b">
        <v>0</v>
      </c>
      <c r="I86" s="8" t="b">
        <v>0</v>
      </c>
      <c r="J86" s="7" t="b">
        <v>1</v>
      </c>
      <c r="K86" s="7" t="s">
        <v>153</v>
      </c>
      <c r="L86" s="8">
        <f t="shared" ref="L86:M86" si="65">10/2400</f>
        <v>4.1666666666666666E-3</v>
      </c>
      <c r="M86" s="8">
        <f t="shared" si="65"/>
        <v>4.1666666666666666E-3</v>
      </c>
      <c r="N86" s="9">
        <v>1</v>
      </c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">
      <c r="A87" s="3">
        <v>86</v>
      </c>
      <c r="B87" s="10" t="s">
        <v>153</v>
      </c>
      <c r="C87" s="10" t="s">
        <v>314</v>
      </c>
      <c r="D87" s="12" t="s">
        <v>323</v>
      </c>
      <c r="E87" s="10">
        <v>2013</v>
      </c>
      <c r="F87" s="10" t="s">
        <v>958</v>
      </c>
      <c r="G87" s="6" t="s">
        <v>959</v>
      </c>
      <c r="H87" s="8" t="b">
        <v>0</v>
      </c>
      <c r="I87" s="8" t="b">
        <v>0</v>
      </c>
      <c r="J87" s="7" t="b">
        <v>0</v>
      </c>
      <c r="K87" s="8"/>
      <c r="L87" s="8">
        <f t="shared" ref="L87:M87" si="66">10/2400</f>
        <v>4.1666666666666666E-3</v>
      </c>
      <c r="M87" s="8">
        <f t="shared" si="66"/>
        <v>4.1666666666666666E-3</v>
      </c>
      <c r="N87" s="9">
        <v>1</v>
      </c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">
      <c r="A88" s="3">
        <v>87</v>
      </c>
      <c r="B88" s="10" t="s">
        <v>153</v>
      </c>
      <c r="C88" s="10" t="s">
        <v>314</v>
      </c>
      <c r="D88" s="12" t="s">
        <v>326</v>
      </c>
      <c r="E88" s="10">
        <v>2013</v>
      </c>
      <c r="F88" s="10" t="s">
        <v>960</v>
      </c>
      <c r="G88" s="6" t="s">
        <v>961</v>
      </c>
      <c r="H88" s="8" t="b">
        <v>0</v>
      </c>
      <c r="I88" s="8" t="b">
        <v>0</v>
      </c>
      <c r="J88" s="8" t="b">
        <v>0</v>
      </c>
      <c r="K88" s="8"/>
      <c r="L88" s="8">
        <f t="shared" ref="L88:M88" si="67">10/2400</f>
        <v>4.1666666666666666E-3</v>
      </c>
      <c r="M88" s="8">
        <f t="shared" si="67"/>
        <v>4.1666666666666666E-3</v>
      </c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">
      <c r="A89" s="3">
        <v>88</v>
      </c>
      <c r="B89" s="10" t="s">
        <v>153</v>
      </c>
      <c r="C89" s="10" t="s">
        <v>314</v>
      </c>
      <c r="D89" s="12" t="s">
        <v>329</v>
      </c>
      <c r="E89" s="10">
        <v>2013</v>
      </c>
      <c r="F89" s="10" t="s">
        <v>962</v>
      </c>
      <c r="G89" s="6" t="s">
        <v>963</v>
      </c>
      <c r="H89" s="8" t="b">
        <v>0</v>
      </c>
      <c r="I89" s="8" t="b">
        <v>0</v>
      </c>
      <c r="J89" s="7" t="b">
        <v>1</v>
      </c>
      <c r="K89" s="10" t="s">
        <v>153</v>
      </c>
      <c r="L89" s="8">
        <f t="shared" ref="L89:M89" si="68">10/2400</f>
        <v>4.1666666666666666E-3</v>
      </c>
      <c r="M89" s="8">
        <f t="shared" si="68"/>
        <v>4.1666666666666666E-3</v>
      </c>
      <c r="N89" s="9">
        <v>1</v>
      </c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">
      <c r="A90" s="3">
        <v>89</v>
      </c>
      <c r="B90" s="10" t="s">
        <v>153</v>
      </c>
      <c r="C90" s="10" t="s">
        <v>314</v>
      </c>
      <c r="D90" s="12" t="s">
        <v>332</v>
      </c>
      <c r="E90" s="10">
        <v>2013</v>
      </c>
      <c r="F90" s="10" t="s">
        <v>964</v>
      </c>
      <c r="G90" s="6" t="s">
        <v>965</v>
      </c>
      <c r="H90" s="8" t="b">
        <v>0</v>
      </c>
      <c r="I90" s="8" t="b">
        <v>0</v>
      </c>
      <c r="J90" s="7" t="b">
        <v>0</v>
      </c>
      <c r="K90" s="10"/>
      <c r="L90" s="8">
        <f t="shared" ref="L90:M90" si="69">10/2400</f>
        <v>4.1666666666666666E-3</v>
      </c>
      <c r="M90" s="8">
        <f t="shared" si="69"/>
        <v>4.1666666666666666E-3</v>
      </c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">
      <c r="A91" s="3">
        <v>90</v>
      </c>
      <c r="B91" s="10" t="s">
        <v>153</v>
      </c>
      <c r="C91" s="10" t="s">
        <v>314</v>
      </c>
      <c r="D91" s="12" t="s">
        <v>338</v>
      </c>
      <c r="E91" s="10">
        <v>2013</v>
      </c>
      <c r="F91" s="10" t="s">
        <v>966</v>
      </c>
      <c r="G91" s="6" t="s">
        <v>967</v>
      </c>
      <c r="H91" s="8" t="b">
        <v>0</v>
      </c>
      <c r="I91" s="8" t="b">
        <v>0</v>
      </c>
      <c r="J91" s="8" t="b">
        <v>0</v>
      </c>
      <c r="K91" s="8"/>
      <c r="L91" s="8">
        <f t="shared" ref="L91:M91" si="70">10/2400</f>
        <v>4.1666666666666666E-3</v>
      </c>
      <c r="M91" s="8">
        <f t="shared" si="70"/>
        <v>4.1666666666666666E-3</v>
      </c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">
      <c r="A92" s="3">
        <v>91</v>
      </c>
      <c r="B92" s="3" t="s">
        <v>341</v>
      </c>
      <c r="C92" s="3" t="s">
        <v>968</v>
      </c>
      <c r="D92" s="29" t="s">
        <v>343</v>
      </c>
      <c r="E92" s="10">
        <v>2015</v>
      </c>
      <c r="F92" s="12" t="s">
        <v>969</v>
      </c>
      <c r="G92" s="6" t="s">
        <v>970</v>
      </c>
      <c r="H92" s="8" t="b">
        <v>0</v>
      </c>
      <c r="I92" s="8" t="b">
        <v>0</v>
      </c>
      <c r="J92" s="8" t="b">
        <v>0</v>
      </c>
      <c r="K92" s="8"/>
      <c r="L92" s="8">
        <f t="shared" ref="L92:M92" si="71">15/6000</f>
        <v>2.5000000000000001E-3</v>
      </c>
      <c r="M92" s="8">
        <f t="shared" si="71"/>
        <v>2.5000000000000001E-3</v>
      </c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">
      <c r="A93" s="3">
        <v>92</v>
      </c>
      <c r="B93" s="3" t="s">
        <v>341</v>
      </c>
      <c r="C93" s="3" t="s">
        <v>968</v>
      </c>
      <c r="D93" s="29" t="s">
        <v>346</v>
      </c>
      <c r="E93" s="10">
        <v>2015</v>
      </c>
      <c r="F93" s="12" t="s">
        <v>971</v>
      </c>
      <c r="G93" s="6" t="s">
        <v>972</v>
      </c>
      <c r="H93" s="8" t="b">
        <v>0</v>
      </c>
      <c r="I93" s="8" t="b">
        <v>0</v>
      </c>
      <c r="J93" s="8" t="b">
        <v>0</v>
      </c>
      <c r="K93" s="8"/>
      <c r="L93" s="8">
        <f t="shared" ref="L93:M93" si="72">15/6000</f>
        <v>2.5000000000000001E-3</v>
      </c>
      <c r="M93" s="8">
        <f t="shared" si="72"/>
        <v>2.5000000000000001E-3</v>
      </c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">
      <c r="A94" s="3">
        <v>93</v>
      </c>
      <c r="B94" s="3" t="s">
        <v>341</v>
      </c>
      <c r="C94" s="3" t="s">
        <v>968</v>
      </c>
      <c r="D94" s="29" t="s">
        <v>349</v>
      </c>
      <c r="E94" s="10">
        <v>2015</v>
      </c>
      <c r="F94" s="12" t="s">
        <v>973</v>
      </c>
      <c r="G94" s="6" t="s">
        <v>974</v>
      </c>
      <c r="H94" s="8" t="b">
        <v>0</v>
      </c>
      <c r="I94" s="8" t="b">
        <v>0</v>
      </c>
      <c r="J94" s="8" t="b">
        <v>0</v>
      </c>
      <c r="K94" s="8"/>
      <c r="L94" s="8">
        <f t="shared" ref="L94:M94" si="73">15/6000</f>
        <v>2.5000000000000001E-3</v>
      </c>
      <c r="M94" s="8">
        <f t="shared" si="73"/>
        <v>2.5000000000000001E-3</v>
      </c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">
      <c r="A95" s="3">
        <v>94</v>
      </c>
      <c r="B95" s="3" t="s">
        <v>341</v>
      </c>
      <c r="C95" s="3" t="s">
        <v>968</v>
      </c>
      <c r="D95" s="29" t="s">
        <v>352</v>
      </c>
      <c r="E95" s="10">
        <v>2015</v>
      </c>
      <c r="F95" s="12" t="s">
        <v>975</v>
      </c>
      <c r="G95" s="6" t="s">
        <v>976</v>
      </c>
      <c r="H95" s="8" t="b">
        <v>0</v>
      </c>
      <c r="I95" s="8" t="b">
        <v>0</v>
      </c>
      <c r="J95" s="8" t="b">
        <v>0</v>
      </c>
      <c r="K95" s="8"/>
      <c r="L95" s="8">
        <f t="shared" ref="L95:M95" si="74">15/6000</f>
        <v>2.5000000000000001E-3</v>
      </c>
      <c r="M95" s="8">
        <f t="shared" si="74"/>
        <v>2.5000000000000001E-3</v>
      </c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">
      <c r="A96" s="3">
        <v>95</v>
      </c>
      <c r="B96" s="3" t="s">
        <v>341</v>
      </c>
      <c r="C96" s="3" t="s">
        <v>968</v>
      </c>
      <c r="D96" s="29" t="s">
        <v>355</v>
      </c>
      <c r="E96" s="10">
        <v>2015</v>
      </c>
      <c r="F96" s="12" t="s">
        <v>977</v>
      </c>
      <c r="G96" s="6" t="s">
        <v>978</v>
      </c>
      <c r="H96" s="8" t="b">
        <v>0</v>
      </c>
      <c r="I96" s="8" t="b">
        <v>0</v>
      </c>
      <c r="J96" s="8" t="b">
        <v>0</v>
      </c>
      <c r="K96" s="8"/>
      <c r="L96" s="8">
        <f t="shared" ref="L96:M96" si="75">15/6000</f>
        <v>2.5000000000000001E-3</v>
      </c>
      <c r="M96" s="8">
        <f t="shared" si="75"/>
        <v>2.5000000000000001E-3</v>
      </c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">
      <c r="A97" s="3">
        <v>96</v>
      </c>
      <c r="B97" s="3" t="s">
        <v>341</v>
      </c>
      <c r="C97" s="3" t="s">
        <v>968</v>
      </c>
      <c r="D97" s="29" t="s">
        <v>358</v>
      </c>
      <c r="E97" s="10">
        <v>2015</v>
      </c>
      <c r="F97" s="12" t="s">
        <v>979</v>
      </c>
      <c r="G97" s="6" t="s">
        <v>980</v>
      </c>
      <c r="H97" s="8" t="b">
        <v>0</v>
      </c>
      <c r="I97" s="8" t="b">
        <v>0</v>
      </c>
      <c r="J97" s="8" t="b">
        <v>0</v>
      </c>
      <c r="K97" s="8"/>
      <c r="L97" s="8">
        <f t="shared" ref="L97:M97" si="76">15/6000</f>
        <v>2.5000000000000001E-3</v>
      </c>
      <c r="M97" s="8">
        <f t="shared" si="76"/>
        <v>2.5000000000000001E-3</v>
      </c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">
      <c r="A98" s="3">
        <v>97</v>
      </c>
      <c r="B98" s="3" t="s">
        <v>341</v>
      </c>
      <c r="C98" s="3" t="s">
        <v>968</v>
      </c>
      <c r="D98" s="30" t="s">
        <v>361</v>
      </c>
      <c r="E98" s="10">
        <v>2015</v>
      </c>
      <c r="F98" s="12" t="s">
        <v>981</v>
      </c>
      <c r="G98" s="6" t="s">
        <v>982</v>
      </c>
      <c r="H98" s="8" t="b">
        <v>0</v>
      </c>
      <c r="I98" s="8" t="b">
        <v>0</v>
      </c>
      <c r="J98" s="8" t="b">
        <v>0</v>
      </c>
      <c r="K98" s="8"/>
      <c r="L98" s="8">
        <f t="shared" ref="L98:M98" si="77">15/6000</f>
        <v>2.5000000000000001E-3</v>
      </c>
      <c r="M98" s="8">
        <f t="shared" si="77"/>
        <v>2.5000000000000001E-3</v>
      </c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">
      <c r="A99" s="3">
        <v>98</v>
      </c>
      <c r="B99" s="3" t="s">
        <v>341</v>
      </c>
      <c r="C99" s="3" t="s">
        <v>968</v>
      </c>
      <c r="D99" s="29" t="s">
        <v>364</v>
      </c>
      <c r="E99" s="10">
        <v>2015</v>
      </c>
      <c r="F99" s="12" t="s">
        <v>983</v>
      </c>
      <c r="G99" s="6" t="s">
        <v>984</v>
      </c>
      <c r="H99" s="8" t="b">
        <v>0</v>
      </c>
      <c r="I99" s="8" t="b">
        <v>0</v>
      </c>
      <c r="J99" s="8" t="b">
        <v>0</v>
      </c>
      <c r="K99" s="8"/>
      <c r="L99" s="8">
        <f t="shared" ref="L99:M99" si="78">15/6000</f>
        <v>2.5000000000000001E-3</v>
      </c>
      <c r="M99" s="8">
        <f t="shared" si="78"/>
        <v>2.5000000000000001E-3</v>
      </c>
      <c r="N99" s="9">
        <v>1</v>
      </c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">
      <c r="A100" s="3">
        <v>99</v>
      </c>
      <c r="B100" s="3" t="s">
        <v>341</v>
      </c>
      <c r="C100" s="3" t="s">
        <v>968</v>
      </c>
      <c r="D100" s="29" t="s">
        <v>367</v>
      </c>
      <c r="E100" s="10">
        <v>2015</v>
      </c>
      <c r="F100" s="12" t="s">
        <v>985</v>
      </c>
      <c r="G100" s="6" t="s">
        <v>986</v>
      </c>
      <c r="H100" s="8" t="b">
        <v>0</v>
      </c>
      <c r="I100" s="8" t="b">
        <v>0</v>
      </c>
      <c r="J100" s="8" t="b">
        <v>0</v>
      </c>
      <c r="K100" s="8"/>
      <c r="L100" s="8">
        <f t="shared" ref="L100:M100" si="79">15/6000</f>
        <v>2.5000000000000001E-3</v>
      </c>
      <c r="M100" s="8">
        <f t="shared" si="79"/>
        <v>2.5000000000000001E-3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">
      <c r="A101" s="3">
        <v>100</v>
      </c>
      <c r="B101" s="3" t="s">
        <v>341</v>
      </c>
      <c r="C101" s="3" t="s">
        <v>968</v>
      </c>
      <c r="D101" s="29" t="s">
        <v>370</v>
      </c>
      <c r="E101" s="10">
        <v>2015</v>
      </c>
      <c r="F101" s="12" t="s">
        <v>987</v>
      </c>
      <c r="G101" s="6" t="s">
        <v>988</v>
      </c>
      <c r="H101" s="8" t="b">
        <v>0</v>
      </c>
      <c r="I101" s="8" t="b">
        <v>0</v>
      </c>
      <c r="J101" s="8" t="b">
        <v>0</v>
      </c>
      <c r="K101" s="8"/>
      <c r="L101" s="8">
        <f t="shared" ref="L101:M101" si="80">15/6000</f>
        <v>2.5000000000000001E-3</v>
      </c>
      <c r="M101" s="8">
        <f t="shared" si="80"/>
        <v>2.5000000000000001E-3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">
      <c r="A102" s="3">
        <v>101</v>
      </c>
      <c r="B102" s="3" t="s">
        <v>341</v>
      </c>
      <c r="C102" s="3" t="s">
        <v>968</v>
      </c>
      <c r="D102" s="29" t="s">
        <v>373</v>
      </c>
      <c r="E102" s="10">
        <v>2015</v>
      </c>
      <c r="F102" s="12" t="s">
        <v>989</v>
      </c>
      <c r="G102" s="6" t="s">
        <v>990</v>
      </c>
      <c r="H102" s="8" t="b">
        <v>0</v>
      </c>
      <c r="I102" s="8" t="b">
        <v>0</v>
      </c>
      <c r="J102" s="7" t="b">
        <v>1</v>
      </c>
      <c r="K102" s="3" t="s">
        <v>341</v>
      </c>
      <c r="L102" s="8">
        <f t="shared" ref="L102:M102" si="81">15/6000</f>
        <v>2.5000000000000001E-3</v>
      </c>
      <c r="M102" s="8">
        <f t="shared" si="81"/>
        <v>2.5000000000000001E-3</v>
      </c>
      <c r="N102" s="9">
        <v>1</v>
      </c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">
      <c r="A103" s="3">
        <v>102</v>
      </c>
      <c r="B103" s="3" t="s">
        <v>341</v>
      </c>
      <c r="C103" s="3" t="s">
        <v>968</v>
      </c>
      <c r="D103" s="29" t="s">
        <v>376</v>
      </c>
      <c r="E103" s="10">
        <v>2015</v>
      </c>
      <c r="F103" s="12" t="s">
        <v>991</v>
      </c>
      <c r="G103" s="6" t="s">
        <v>992</v>
      </c>
      <c r="H103" s="8" t="b">
        <v>0</v>
      </c>
      <c r="I103" s="8" t="b">
        <v>0</v>
      </c>
      <c r="J103" s="8" t="b">
        <v>0</v>
      </c>
      <c r="K103" s="8"/>
      <c r="L103" s="8">
        <f t="shared" ref="L103:M103" si="82">15/6000</f>
        <v>2.5000000000000001E-3</v>
      </c>
      <c r="M103" s="8">
        <f t="shared" si="82"/>
        <v>2.5000000000000001E-3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">
      <c r="A104" s="3">
        <v>103</v>
      </c>
      <c r="B104" s="3" t="s">
        <v>341</v>
      </c>
      <c r="C104" s="3" t="s">
        <v>968</v>
      </c>
      <c r="D104" s="29" t="s">
        <v>379</v>
      </c>
      <c r="E104" s="10">
        <v>2015</v>
      </c>
      <c r="F104" s="12" t="s">
        <v>993</v>
      </c>
      <c r="G104" s="6" t="s">
        <v>994</v>
      </c>
      <c r="H104" s="8" t="b">
        <v>0</v>
      </c>
      <c r="I104" s="8" t="b">
        <v>0</v>
      </c>
      <c r="J104" s="7" t="b">
        <v>1</v>
      </c>
      <c r="K104" s="7" t="s">
        <v>995</v>
      </c>
      <c r="L104" s="7">
        <v>0</v>
      </c>
      <c r="M104" s="7">
        <v>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">
      <c r="A105" s="3">
        <v>104</v>
      </c>
      <c r="B105" s="3" t="s">
        <v>341</v>
      </c>
      <c r="C105" s="3" t="s">
        <v>968</v>
      </c>
      <c r="D105" s="30" t="s">
        <v>382</v>
      </c>
      <c r="E105" s="10">
        <v>2015</v>
      </c>
      <c r="F105" s="12" t="s">
        <v>996</v>
      </c>
      <c r="G105" s="6" t="s">
        <v>997</v>
      </c>
      <c r="H105" s="8" t="b">
        <v>0</v>
      </c>
      <c r="I105" s="8" t="b">
        <v>0</v>
      </c>
      <c r="J105" s="7" t="b">
        <v>1</v>
      </c>
      <c r="K105" s="7" t="s">
        <v>995</v>
      </c>
      <c r="L105" s="7">
        <v>0</v>
      </c>
      <c r="M105" s="7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">
      <c r="A106" s="3">
        <v>105</v>
      </c>
      <c r="B106" s="3" t="s">
        <v>341</v>
      </c>
      <c r="C106" s="3" t="s">
        <v>968</v>
      </c>
      <c r="D106" s="29" t="s">
        <v>385</v>
      </c>
      <c r="E106" s="10">
        <v>2015</v>
      </c>
      <c r="F106" s="12" t="s">
        <v>998</v>
      </c>
      <c r="G106" s="6" t="s">
        <v>999</v>
      </c>
      <c r="H106" s="8" t="b">
        <v>0</v>
      </c>
      <c r="I106" s="8" t="b">
        <v>0</v>
      </c>
      <c r="J106" s="8" t="b">
        <v>0</v>
      </c>
      <c r="K106" s="8"/>
      <c r="L106" s="8">
        <f t="shared" ref="L106:M106" si="83">15/6000</f>
        <v>2.5000000000000001E-3</v>
      </c>
      <c r="M106" s="8">
        <f t="shared" si="83"/>
        <v>2.5000000000000001E-3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">
      <c r="A107" s="3">
        <v>106</v>
      </c>
      <c r="B107" s="3" t="s">
        <v>341</v>
      </c>
      <c r="C107" s="3" t="s">
        <v>968</v>
      </c>
      <c r="D107" s="29" t="s">
        <v>388</v>
      </c>
      <c r="E107" s="10">
        <v>2015</v>
      </c>
      <c r="F107" s="12" t="s">
        <v>1000</v>
      </c>
      <c r="G107" s="6" t="s">
        <v>1001</v>
      </c>
      <c r="H107" s="8" t="b">
        <v>0</v>
      </c>
      <c r="I107" s="8" t="b">
        <v>0</v>
      </c>
      <c r="J107" s="8" t="b">
        <v>0</v>
      </c>
      <c r="K107" s="8"/>
      <c r="L107" s="8">
        <f t="shared" ref="L107:M107" si="84">15/6000</f>
        <v>2.5000000000000001E-3</v>
      </c>
      <c r="M107" s="8">
        <f t="shared" si="84"/>
        <v>2.5000000000000001E-3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">
      <c r="A108" s="3">
        <v>107</v>
      </c>
      <c r="B108" s="3" t="s">
        <v>341</v>
      </c>
      <c r="C108" s="3" t="s">
        <v>968</v>
      </c>
      <c r="D108" s="29" t="s">
        <v>391</v>
      </c>
      <c r="E108" s="10">
        <v>2015</v>
      </c>
      <c r="F108" s="12" t="s">
        <v>1002</v>
      </c>
      <c r="G108" s="6" t="s">
        <v>1003</v>
      </c>
      <c r="H108" s="8" t="b">
        <v>0</v>
      </c>
      <c r="I108" s="8" t="b">
        <v>0</v>
      </c>
      <c r="J108" s="8" t="b">
        <v>0</v>
      </c>
      <c r="K108" s="8"/>
      <c r="L108" s="8">
        <f t="shared" ref="L108:M108" si="85">15/6000</f>
        <v>2.5000000000000001E-3</v>
      </c>
      <c r="M108" s="8">
        <f t="shared" si="85"/>
        <v>2.5000000000000001E-3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">
      <c r="A109" s="3">
        <v>108</v>
      </c>
      <c r="B109" s="3" t="s">
        <v>341</v>
      </c>
      <c r="C109" s="3" t="s">
        <v>1004</v>
      </c>
      <c r="D109" s="18" t="s">
        <v>395</v>
      </c>
      <c r="E109" s="10">
        <v>2015</v>
      </c>
      <c r="F109" s="12" t="s">
        <v>1005</v>
      </c>
      <c r="G109" s="6" t="s">
        <v>1006</v>
      </c>
      <c r="H109" s="8" t="b">
        <v>0</v>
      </c>
      <c r="I109" s="8" t="b">
        <v>0</v>
      </c>
      <c r="J109" s="8" t="b">
        <v>0</v>
      </c>
      <c r="K109" s="8"/>
      <c r="L109" s="8">
        <f t="shared" ref="L109:M109" si="86">15/2800</f>
        <v>5.3571428571428572E-3</v>
      </c>
      <c r="M109" s="8">
        <f t="shared" si="86"/>
        <v>5.3571428571428572E-3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">
      <c r="A110" s="3">
        <v>109</v>
      </c>
      <c r="B110" s="3" t="s">
        <v>341</v>
      </c>
      <c r="C110" s="3" t="s">
        <v>1004</v>
      </c>
      <c r="D110" s="18" t="s">
        <v>398</v>
      </c>
      <c r="E110" s="10">
        <v>2015</v>
      </c>
      <c r="F110" s="12" t="s">
        <v>1007</v>
      </c>
      <c r="G110" s="6" t="s">
        <v>1008</v>
      </c>
      <c r="H110" s="8" t="b">
        <v>0</v>
      </c>
      <c r="I110" s="8" t="b">
        <v>0</v>
      </c>
      <c r="J110" s="8" t="b">
        <v>0</v>
      </c>
      <c r="K110" s="8"/>
      <c r="L110" s="8">
        <f t="shared" ref="L110:M110" si="87">15/2800</f>
        <v>5.3571428571428572E-3</v>
      </c>
      <c r="M110" s="8">
        <f t="shared" si="87"/>
        <v>5.3571428571428572E-3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">
      <c r="A111" s="3">
        <v>110</v>
      </c>
      <c r="B111" s="3" t="s">
        <v>341</v>
      </c>
      <c r="C111" s="3" t="s">
        <v>1004</v>
      </c>
      <c r="D111" s="18" t="s">
        <v>401</v>
      </c>
      <c r="E111" s="10">
        <v>2015</v>
      </c>
      <c r="F111" s="12" t="s">
        <v>1009</v>
      </c>
      <c r="G111" s="6" t="s">
        <v>1010</v>
      </c>
      <c r="H111" s="8" t="b">
        <v>0</v>
      </c>
      <c r="I111" s="8" t="b">
        <v>0</v>
      </c>
      <c r="J111" s="8" t="b">
        <v>0</v>
      </c>
      <c r="K111" s="8"/>
      <c r="L111" s="8">
        <f t="shared" ref="L111:M111" si="88">15/2800</f>
        <v>5.3571428571428572E-3</v>
      </c>
      <c r="M111" s="8">
        <f t="shared" si="88"/>
        <v>5.3571428571428572E-3</v>
      </c>
      <c r="N111" s="9">
        <v>1</v>
      </c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">
      <c r="A112" s="3">
        <v>111</v>
      </c>
      <c r="B112" s="3" t="s">
        <v>341</v>
      </c>
      <c r="C112" s="3" t="s">
        <v>1004</v>
      </c>
      <c r="D112" s="18" t="s">
        <v>404</v>
      </c>
      <c r="E112" s="10">
        <v>2015</v>
      </c>
      <c r="F112" s="12" t="s">
        <v>1011</v>
      </c>
      <c r="G112" s="6" t="s">
        <v>1012</v>
      </c>
      <c r="H112" s="8" t="b">
        <v>0</v>
      </c>
      <c r="I112" s="8" t="b">
        <v>0</v>
      </c>
      <c r="J112" s="8" t="b">
        <v>0</v>
      </c>
      <c r="K112" s="8"/>
      <c r="L112" s="8">
        <f t="shared" ref="L112:M112" si="89">15/2800</f>
        <v>5.3571428571428572E-3</v>
      </c>
      <c r="M112" s="8">
        <f t="shared" si="89"/>
        <v>5.3571428571428572E-3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">
      <c r="A113" s="3">
        <v>112</v>
      </c>
      <c r="B113" s="3" t="s">
        <v>341</v>
      </c>
      <c r="C113" s="3" t="s">
        <v>1004</v>
      </c>
      <c r="D113" s="18" t="s">
        <v>407</v>
      </c>
      <c r="E113" s="10">
        <v>2015</v>
      </c>
      <c r="F113" s="12" t="s">
        <v>1013</v>
      </c>
      <c r="G113" s="6" t="s">
        <v>1014</v>
      </c>
      <c r="H113" s="8" t="b">
        <v>0</v>
      </c>
      <c r="I113" s="8" t="b">
        <v>0</v>
      </c>
      <c r="J113" s="8" t="b">
        <v>0</v>
      </c>
      <c r="K113" s="8"/>
      <c r="L113" s="8">
        <f t="shared" ref="L113:M113" si="90">15/2800</f>
        <v>5.3571428571428572E-3</v>
      </c>
      <c r="M113" s="8">
        <f t="shared" si="90"/>
        <v>5.3571428571428572E-3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">
      <c r="A114" s="3">
        <v>113</v>
      </c>
      <c r="B114" s="3" t="s">
        <v>341</v>
      </c>
      <c r="C114" s="3" t="s">
        <v>1004</v>
      </c>
      <c r="D114" s="18" t="s">
        <v>410</v>
      </c>
      <c r="E114" s="10">
        <v>2015</v>
      </c>
      <c r="F114" s="12" t="s">
        <v>1015</v>
      </c>
      <c r="G114" s="6" t="s">
        <v>1016</v>
      </c>
      <c r="H114" s="8" t="b">
        <v>0</v>
      </c>
      <c r="I114" s="8" t="b">
        <v>0</v>
      </c>
      <c r="J114" s="7" t="b">
        <v>1</v>
      </c>
      <c r="K114" s="3" t="s">
        <v>341</v>
      </c>
      <c r="L114" s="8">
        <f t="shared" ref="L114:M114" si="91">15/2800</f>
        <v>5.3571428571428572E-3</v>
      </c>
      <c r="M114" s="8">
        <f t="shared" si="91"/>
        <v>5.3571428571428572E-3</v>
      </c>
      <c r="N114" s="9">
        <v>1</v>
      </c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">
      <c r="A115" s="3">
        <v>114</v>
      </c>
      <c r="B115" s="3" t="s">
        <v>341</v>
      </c>
      <c r="C115" s="3" t="s">
        <v>1004</v>
      </c>
      <c r="D115" s="18" t="s">
        <v>413</v>
      </c>
      <c r="E115" s="10">
        <v>2015</v>
      </c>
      <c r="F115" s="12" t="s">
        <v>1017</v>
      </c>
      <c r="G115" s="6" t="s">
        <v>1018</v>
      </c>
      <c r="H115" s="8" t="b">
        <v>0</v>
      </c>
      <c r="I115" s="8" t="b">
        <v>0</v>
      </c>
      <c r="J115" s="8" t="b">
        <v>0</v>
      </c>
      <c r="K115" s="8"/>
      <c r="L115" s="8">
        <f t="shared" ref="L115:M115" si="92">15/2800</f>
        <v>5.3571428571428572E-3</v>
      </c>
      <c r="M115" s="8">
        <f t="shared" si="92"/>
        <v>5.3571428571428572E-3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">
      <c r="A116" s="3">
        <v>115</v>
      </c>
      <c r="B116" s="3" t="s">
        <v>341</v>
      </c>
      <c r="C116" s="3" t="s">
        <v>416</v>
      </c>
      <c r="D116" s="18" t="s">
        <v>417</v>
      </c>
      <c r="E116" s="10">
        <v>2015</v>
      </c>
      <c r="F116" s="12" t="s">
        <v>1019</v>
      </c>
      <c r="G116" s="6" t="s">
        <v>1020</v>
      </c>
      <c r="H116" s="8" t="b">
        <v>0</v>
      </c>
      <c r="I116" s="8" t="b">
        <v>0</v>
      </c>
      <c r="J116" s="8" t="b">
        <v>0</v>
      </c>
      <c r="K116" s="8"/>
      <c r="L116" s="8">
        <f t="shared" ref="L116:M116" si="93">15/1600</f>
        <v>9.3749999999999997E-3</v>
      </c>
      <c r="M116" s="8">
        <f t="shared" si="93"/>
        <v>9.3749999999999997E-3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">
      <c r="A117" s="3">
        <v>116</v>
      </c>
      <c r="B117" s="3" t="s">
        <v>341</v>
      </c>
      <c r="C117" s="3" t="s">
        <v>416</v>
      </c>
      <c r="D117" s="18" t="s">
        <v>420</v>
      </c>
      <c r="E117" s="10">
        <v>2015</v>
      </c>
      <c r="F117" s="12" t="s">
        <v>1021</v>
      </c>
      <c r="G117" s="6" t="s">
        <v>1022</v>
      </c>
      <c r="H117" s="8" t="b">
        <v>0</v>
      </c>
      <c r="I117" s="8" t="b">
        <v>0</v>
      </c>
      <c r="J117" s="8" t="b">
        <v>0</v>
      </c>
      <c r="K117" s="8"/>
      <c r="L117" s="8">
        <f t="shared" ref="L117:M117" si="94">15/1600</f>
        <v>9.3749999999999997E-3</v>
      </c>
      <c r="M117" s="8">
        <f t="shared" si="94"/>
        <v>9.3749999999999997E-3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">
      <c r="A118" s="3">
        <v>117</v>
      </c>
      <c r="B118" s="3" t="s">
        <v>341</v>
      </c>
      <c r="C118" s="3" t="s">
        <v>416</v>
      </c>
      <c r="D118" s="18" t="s">
        <v>423</v>
      </c>
      <c r="E118" s="10">
        <v>2015</v>
      </c>
      <c r="F118" s="12" t="s">
        <v>1023</v>
      </c>
      <c r="G118" s="6" t="s">
        <v>1024</v>
      </c>
      <c r="H118" s="8" t="b">
        <v>0</v>
      </c>
      <c r="I118" s="8" t="b">
        <v>0</v>
      </c>
      <c r="J118" s="8" t="b">
        <v>0</v>
      </c>
      <c r="K118" s="8"/>
      <c r="L118" s="8">
        <f t="shared" ref="L118:M118" si="95">15/1600</f>
        <v>9.3749999999999997E-3</v>
      </c>
      <c r="M118" s="8">
        <f t="shared" si="95"/>
        <v>9.3749999999999997E-3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">
      <c r="A119" s="3">
        <v>118</v>
      </c>
      <c r="B119" s="3" t="s">
        <v>341</v>
      </c>
      <c r="C119" s="3" t="s">
        <v>416</v>
      </c>
      <c r="D119" s="18" t="s">
        <v>426</v>
      </c>
      <c r="E119" s="10">
        <v>2015</v>
      </c>
      <c r="F119" s="12" t="s">
        <v>1025</v>
      </c>
      <c r="G119" s="6" t="s">
        <v>1026</v>
      </c>
      <c r="H119" s="8" t="b">
        <v>0</v>
      </c>
      <c r="I119" s="8" t="b">
        <v>0</v>
      </c>
      <c r="J119" s="8" t="b">
        <v>0</v>
      </c>
      <c r="K119" s="8"/>
      <c r="L119" s="8">
        <f t="shared" ref="L119:M119" si="96">15/1600</f>
        <v>9.3749999999999997E-3</v>
      </c>
      <c r="M119" s="8">
        <f t="shared" si="96"/>
        <v>9.3749999999999997E-3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">
      <c r="A120" s="3">
        <v>119</v>
      </c>
      <c r="B120" s="3" t="s">
        <v>341</v>
      </c>
      <c r="C120" s="3" t="s">
        <v>429</v>
      </c>
      <c r="D120" s="18" t="s">
        <v>430</v>
      </c>
      <c r="E120" s="10">
        <v>2015</v>
      </c>
      <c r="F120" s="12" t="s">
        <v>1027</v>
      </c>
      <c r="G120" s="6" t="s">
        <v>1028</v>
      </c>
      <c r="H120" s="8" t="b">
        <v>0</v>
      </c>
      <c r="I120" s="8" t="b">
        <v>0</v>
      </c>
      <c r="J120" s="8" t="b">
        <v>0</v>
      </c>
      <c r="K120" s="8"/>
      <c r="L120" s="8">
        <f t="shared" ref="L120:M120" si="97">15/3200</f>
        <v>4.6874999999999998E-3</v>
      </c>
      <c r="M120" s="8">
        <f t="shared" si="97"/>
        <v>4.6874999999999998E-3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">
      <c r="A121" s="3">
        <v>120</v>
      </c>
      <c r="B121" s="3" t="s">
        <v>341</v>
      </c>
      <c r="C121" s="3" t="s">
        <v>429</v>
      </c>
      <c r="D121" s="18" t="s">
        <v>433</v>
      </c>
      <c r="E121" s="10">
        <v>2015</v>
      </c>
      <c r="F121" s="12" t="s">
        <v>1029</v>
      </c>
      <c r="G121" s="6" t="s">
        <v>1030</v>
      </c>
      <c r="H121" s="8" t="b">
        <v>0</v>
      </c>
      <c r="I121" s="8" t="b">
        <v>0</v>
      </c>
      <c r="J121" s="8" t="b">
        <v>0</v>
      </c>
      <c r="K121" s="8"/>
      <c r="L121" s="8">
        <f t="shared" ref="L121:M121" si="98">15/3200</f>
        <v>4.6874999999999998E-3</v>
      </c>
      <c r="M121" s="8">
        <f t="shared" si="98"/>
        <v>4.6874999999999998E-3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">
      <c r="A122" s="3">
        <v>121</v>
      </c>
      <c r="B122" s="3" t="s">
        <v>341</v>
      </c>
      <c r="C122" s="3" t="s">
        <v>429</v>
      </c>
      <c r="D122" s="18" t="s">
        <v>436</v>
      </c>
      <c r="E122" s="10">
        <v>2015</v>
      </c>
      <c r="F122" s="12" t="s">
        <v>1031</v>
      </c>
      <c r="G122" s="6" t="s">
        <v>1032</v>
      </c>
      <c r="H122" s="8" t="b">
        <v>0</v>
      </c>
      <c r="I122" s="8" t="b">
        <v>0</v>
      </c>
      <c r="J122" s="8" t="b">
        <v>0</v>
      </c>
      <c r="K122" s="8"/>
      <c r="L122" s="8">
        <f t="shared" ref="L122:M122" si="99">15/3200</f>
        <v>4.6874999999999998E-3</v>
      </c>
      <c r="M122" s="8">
        <f t="shared" si="99"/>
        <v>4.6874999999999998E-3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">
      <c r="A123" s="3">
        <v>122</v>
      </c>
      <c r="B123" s="3" t="s">
        <v>341</v>
      </c>
      <c r="C123" s="3" t="s">
        <v>429</v>
      </c>
      <c r="D123" s="18" t="s">
        <v>439</v>
      </c>
      <c r="E123" s="10">
        <v>2015</v>
      </c>
      <c r="F123" s="12" t="s">
        <v>1033</v>
      </c>
      <c r="G123" s="6" t="s">
        <v>1034</v>
      </c>
      <c r="H123" s="8" t="b">
        <v>0</v>
      </c>
      <c r="I123" s="8" t="b">
        <v>0</v>
      </c>
      <c r="J123" s="8" t="b">
        <v>0</v>
      </c>
      <c r="K123" s="8"/>
      <c r="L123" s="8">
        <f t="shared" ref="L123:M123" si="100">15/3200</f>
        <v>4.6874999999999998E-3</v>
      </c>
      <c r="M123" s="8">
        <f t="shared" si="100"/>
        <v>4.6874999999999998E-3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">
      <c r="A124" s="3">
        <v>123</v>
      </c>
      <c r="B124" s="3" t="s">
        <v>341</v>
      </c>
      <c r="C124" s="3" t="s">
        <v>429</v>
      </c>
      <c r="D124" s="18" t="s">
        <v>442</v>
      </c>
      <c r="E124" s="10">
        <v>2015</v>
      </c>
      <c r="F124" s="12" t="s">
        <v>1035</v>
      </c>
      <c r="G124" s="6" t="s">
        <v>1036</v>
      </c>
      <c r="H124" s="8" t="b">
        <v>0</v>
      </c>
      <c r="I124" s="8" t="b">
        <v>0</v>
      </c>
      <c r="J124" s="8" t="b">
        <v>0</v>
      </c>
      <c r="K124" s="8"/>
      <c r="L124" s="8">
        <f t="shared" ref="L124:M124" si="101">15/3200</f>
        <v>4.6874999999999998E-3</v>
      </c>
      <c r="M124" s="8">
        <f t="shared" si="101"/>
        <v>4.6874999999999998E-3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">
      <c r="A125" s="3">
        <v>124</v>
      </c>
      <c r="B125" s="3" t="s">
        <v>341</v>
      </c>
      <c r="C125" s="3" t="s">
        <v>429</v>
      </c>
      <c r="D125" s="18" t="s">
        <v>445</v>
      </c>
      <c r="E125" s="10">
        <v>2015</v>
      </c>
      <c r="F125" s="12" t="s">
        <v>1037</v>
      </c>
      <c r="G125" s="6" t="s">
        <v>1038</v>
      </c>
      <c r="H125" s="8" t="b">
        <v>0</v>
      </c>
      <c r="I125" s="8" t="b">
        <v>0</v>
      </c>
      <c r="J125" s="8" t="b">
        <v>0</v>
      </c>
      <c r="K125" s="8"/>
      <c r="L125" s="8">
        <f t="shared" ref="L125:M125" si="102">15/3200</f>
        <v>4.6874999999999998E-3</v>
      </c>
      <c r="M125" s="8">
        <f t="shared" si="102"/>
        <v>4.6874999999999998E-3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">
      <c r="A126" s="3">
        <v>125</v>
      </c>
      <c r="B126" s="3" t="s">
        <v>341</v>
      </c>
      <c r="C126" s="3" t="s">
        <v>429</v>
      </c>
      <c r="D126" s="18" t="s">
        <v>448</v>
      </c>
      <c r="E126" s="10">
        <v>2015</v>
      </c>
      <c r="F126" s="12" t="s">
        <v>1039</v>
      </c>
      <c r="G126" s="6" t="s">
        <v>1040</v>
      </c>
      <c r="H126" s="8" t="b">
        <v>0</v>
      </c>
      <c r="I126" s="8" t="b">
        <v>0</v>
      </c>
      <c r="J126" s="8" t="b">
        <v>0</v>
      </c>
      <c r="K126" s="8"/>
      <c r="L126" s="8">
        <f t="shared" ref="L126:M126" si="103">15/3200</f>
        <v>4.6874999999999998E-3</v>
      </c>
      <c r="M126" s="8">
        <f t="shared" si="103"/>
        <v>4.6874999999999998E-3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">
      <c r="A127" s="3">
        <v>126</v>
      </c>
      <c r="B127" s="3" t="s">
        <v>341</v>
      </c>
      <c r="C127" s="3" t="s">
        <v>429</v>
      </c>
      <c r="D127" s="18" t="s">
        <v>451</v>
      </c>
      <c r="E127" s="10">
        <v>2015</v>
      </c>
      <c r="F127" s="12" t="s">
        <v>1041</v>
      </c>
      <c r="G127" s="6" t="s">
        <v>1042</v>
      </c>
      <c r="H127" s="8" t="b">
        <v>0</v>
      </c>
      <c r="I127" s="8" t="b">
        <v>0</v>
      </c>
      <c r="J127" s="8" t="b">
        <v>0</v>
      </c>
      <c r="K127" s="8"/>
      <c r="L127" s="8">
        <f t="shared" ref="L127:M127" si="104">15/3200</f>
        <v>4.6874999999999998E-3</v>
      </c>
      <c r="M127" s="8">
        <f t="shared" si="104"/>
        <v>4.6874999999999998E-3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">
      <c r="A128" s="3">
        <v>127</v>
      </c>
      <c r="B128" s="4" t="s">
        <v>454</v>
      </c>
      <c r="C128" s="10" t="s">
        <v>455</v>
      </c>
      <c r="D128" s="10" t="s">
        <v>456</v>
      </c>
      <c r="E128" s="10">
        <v>2016</v>
      </c>
      <c r="F128" s="3" t="s">
        <v>1043</v>
      </c>
      <c r="G128" s="45" t="s">
        <v>1044</v>
      </c>
      <c r="H128" s="7" t="b">
        <v>1</v>
      </c>
      <c r="I128" s="8" t="b">
        <v>0</v>
      </c>
      <c r="J128" s="8" t="b">
        <v>0</v>
      </c>
      <c r="K128" s="8"/>
      <c r="L128" s="8">
        <f t="shared" ref="L128:L135" si="105">5/3000</f>
        <v>1.6666666666666668E-3</v>
      </c>
      <c r="M128" s="7">
        <v>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">
      <c r="A129" s="3">
        <v>128</v>
      </c>
      <c r="B129" s="4" t="s">
        <v>454</v>
      </c>
      <c r="C129" s="10" t="s">
        <v>455</v>
      </c>
      <c r="D129" s="10" t="s">
        <v>459</v>
      </c>
      <c r="E129" s="10">
        <v>2016</v>
      </c>
      <c r="F129" s="3" t="s">
        <v>1045</v>
      </c>
      <c r="G129" s="6" t="s">
        <v>1046</v>
      </c>
      <c r="H129" s="7" t="b">
        <v>1</v>
      </c>
      <c r="I129" s="8" t="b">
        <v>0</v>
      </c>
      <c r="J129" s="8" t="b">
        <v>0</v>
      </c>
      <c r="K129" s="8"/>
      <c r="L129" s="8">
        <f t="shared" si="105"/>
        <v>1.6666666666666668E-3</v>
      </c>
      <c r="M129" s="7">
        <v>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">
      <c r="A130" s="3">
        <v>129</v>
      </c>
      <c r="B130" s="4" t="s">
        <v>454</v>
      </c>
      <c r="C130" s="10" t="s">
        <v>455</v>
      </c>
      <c r="D130" s="10" t="s">
        <v>462</v>
      </c>
      <c r="E130" s="10">
        <v>2016</v>
      </c>
      <c r="F130" s="3" t="s">
        <v>1047</v>
      </c>
      <c r="G130" s="6" t="s">
        <v>1048</v>
      </c>
      <c r="H130" s="7" t="b">
        <v>1</v>
      </c>
      <c r="I130" s="8" t="b">
        <v>0</v>
      </c>
      <c r="J130" s="8" t="b">
        <v>0</v>
      </c>
      <c r="K130" s="8"/>
      <c r="L130" s="8">
        <f t="shared" si="105"/>
        <v>1.6666666666666668E-3</v>
      </c>
      <c r="M130" s="7">
        <v>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">
      <c r="A131" s="3">
        <v>130</v>
      </c>
      <c r="B131" s="4" t="s">
        <v>454</v>
      </c>
      <c r="C131" s="10" t="s">
        <v>455</v>
      </c>
      <c r="D131" s="10" t="str">
        <f>PROPER("Problem related to getting approvals before starting business")</f>
        <v>Problem Related To Getting Approvals Before Starting Business</v>
      </c>
      <c r="E131" s="10">
        <v>2016</v>
      </c>
      <c r="F131" s="3" t="s">
        <v>1049</v>
      </c>
      <c r="G131" s="6" t="s">
        <v>1050</v>
      </c>
      <c r="H131" s="7" t="b">
        <v>1</v>
      </c>
      <c r="I131" s="8" t="b">
        <v>0</v>
      </c>
      <c r="J131" s="8" t="b">
        <v>0</v>
      </c>
      <c r="K131" s="8"/>
      <c r="L131" s="8">
        <f t="shared" si="105"/>
        <v>1.6666666666666668E-3</v>
      </c>
      <c r="M131" s="7">
        <v>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">
      <c r="A132" s="3">
        <v>131</v>
      </c>
      <c r="B132" s="4" t="s">
        <v>454</v>
      </c>
      <c r="C132" s="10" t="s">
        <v>455</v>
      </c>
      <c r="D132" s="10" t="s">
        <v>467</v>
      </c>
      <c r="E132" s="10">
        <v>2016</v>
      </c>
      <c r="F132" s="3" t="s">
        <v>1051</v>
      </c>
      <c r="G132" s="6" t="s">
        <v>1052</v>
      </c>
      <c r="H132" s="7" t="b">
        <v>1</v>
      </c>
      <c r="I132" s="8" t="b">
        <v>0</v>
      </c>
      <c r="J132" s="8" t="b">
        <v>0</v>
      </c>
      <c r="K132" s="8"/>
      <c r="L132" s="8">
        <f t="shared" si="105"/>
        <v>1.6666666666666668E-3</v>
      </c>
      <c r="M132" s="7">
        <v>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">
      <c r="A133" s="3">
        <v>132</v>
      </c>
      <c r="B133" s="4" t="s">
        <v>454</v>
      </c>
      <c r="C133" s="10" t="s">
        <v>455</v>
      </c>
      <c r="D133" s="10" t="s">
        <v>470</v>
      </c>
      <c r="E133" s="10">
        <v>2016</v>
      </c>
      <c r="F133" s="3" t="s">
        <v>1053</v>
      </c>
      <c r="G133" s="6" t="s">
        <v>1054</v>
      </c>
      <c r="H133" s="7" t="b">
        <v>1</v>
      </c>
      <c r="I133" s="8" t="b">
        <v>0</v>
      </c>
      <c r="J133" s="8" t="b">
        <v>0</v>
      </c>
      <c r="K133" s="8"/>
      <c r="L133" s="8">
        <f t="shared" si="105"/>
        <v>1.6666666666666668E-3</v>
      </c>
      <c r="M133" s="7">
        <v>0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">
      <c r="A134" s="3">
        <v>133</v>
      </c>
      <c r="B134" s="4" t="s">
        <v>454</v>
      </c>
      <c r="C134" s="10" t="s">
        <v>455</v>
      </c>
      <c r="D134" s="10" t="s">
        <v>473</v>
      </c>
      <c r="E134" s="10">
        <v>2016</v>
      </c>
      <c r="F134" s="3" t="s">
        <v>1055</v>
      </c>
      <c r="G134" s="6" t="s">
        <v>1056</v>
      </c>
      <c r="H134" s="7" t="b">
        <v>1</v>
      </c>
      <c r="I134" s="8" t="b">
        <v>0</v>
      </c>
      <c r="J134" s="8" t="b">
        <v>0</v>
      </c>
      <c r="K134" s="8"/>
      <c r="L134" s="8">
        <f t="shared" si="105"/>
        <v>1.6666666666666668E-3</v>
      </c>
      <c r="M134" s="7">
        <v>0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">
      <c r="A135" s="3">
        <v>134</v>
      </c>
      <c r="B135" s="4" t="s">
        <v>454</v>
      </c>
      <c r="C135" s="10" t="s">
        <v>455</v>
      </c>
      <c r="D135" s="10" t="str">
        <f>PROPER("STATE-WISE CREDIT TO INDUSTRY BY SCHEDULED COMMERCIAL BANKS")</f>
        <v>State-Wise Credit To Industry By Scheduled Commercial Banks</v>
      </c>
      <c r="E135" s="10">
        <v>2014</v>
      </c>
      <c r="F135" s="3" t="s">
        <v>1057</v>
      </c>
      <c r="G135" s="6" t="s">
        <v>480</v>
      </c>
      <c r="H135" s="7" t="b">
        <v>1</v>
      </c>
      <c r="I135" s="8" t="b">
        <v>0</v>
      </c>
      <c r="J135" s="8" t="b">
        <v>0</v>
      </c>
      <c r="K135" s="8"/>
      <c r="L135" s="8">
        <f t="shared" si="105"/>
        <v>1.6666666666666668E-3</v>
      </c>
      <c r="M135" s="7">
        <v>0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">
      <c r="A136" s="3">
        <v>135</v>
      </c>
      <c r="B136" s="4" t="s">
        <v>454</v>
      </c>
      <c r="C136" s="10" t="s">
        <v>455</v>
      </c>
      <c r="D136" s="10" t="s">
        <v>478</v>
      </c>
      <c r="E136" s="10">
        <v>2015</v>
      </c>
      <c r="F136" s="3" t="s">
        <v>1058</v>
      </c>
      <c r="G136" s="6" t="s">
        <v>1059</v>
      </c>
      <c r="H136" s="8" t="b">
        <v>0</v>
      </c>
      <c r="I136" s="8" t="b">
        <v>0</v>
      </c>
      <c r="J136" s="7" t="b">
        <v>1</v>
      </c>
      <c r="K136" s="7" t="s">
        <v>111</v>
      </c>
      <c r="L136" s="7">
        <v>0</v>
      </c>
      <c r="M136" s="7">
        <v>0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">
      <c r="A137" s="3">
        <v>136</v>
      </c>
      <c r="B137" s="4" t="s">
        <v>454</v>
      </c>
      <c r="C137" s="10" t="s">
        <v>455</v>
      </c>
      <c r="D137" s="3" t="s">
        <v>481</v>
      </c>
      <c r="E137" s="10">
        <v>2015</v>
      </c>
      <c r="F137" s="3" t="s">
        <v>1060</v>
      </c>
      <c r="G137" s="6" t="s">
        <v>1061</v>
      </c>
      <c r="H137" s="7" t="b">
        <v>1</v>
      </c>
      <c r="I137" s="8" t="b">
        <v>0</v>
      </c>
      <c r="J137" s="8" t="b">
        <v>0</v>
      </c>
      <c r="K137" s="8"/>
      <c r="L137" s="8">
        <f t="shared" ref="L137:L138" si="106">5/3000</f>
        <v>1.6666666666666668E-3</v>
      </c>
      <c r="M137" s="7">
        <f>5/300</f>
        <v>1.6666666666666666E-2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">
      <c r="A138" s="3">
        <v>137</v>
      </c>
      <c r="B138" s="4" t="s">
        <v>454</v>
      </c>
      <c r="C138" s="10" t="s">
        <v>455</v>
      </c>
      <c r="D138" s="10" t="str">
        <f>PROPER("Problem in access to finance")</f>
        <v>Problem In Access To Finance</v>
      </c>
      <c r="E138" s="10">
        <v>2016</v>
      </c>
      <c r="F138" s="3" t="s">
        <v>1062</v>
      </c>
      <c r="G138" s="6" t="s">
        <v>1063</v>
      </c>
      <c r="H138" s="7" t="b">
        <v>1</v>
      </c>
      <c r="I138" s="8" t="b">
        <v>0</v>
      </c>
      <c r="J138" s="8" t="b">
        <v>0</v>
      </c>
      <c r="K138" s="8"/>
      <c r="L138" s="8">
        <f t="shared" si="106"/>
        <v>1.6666666666666668E-3</v>
      </c>
      <c r="M138" s="7">
        <v>0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">
      <c r="A139" s="3">
        <v>138</v>
      </c>
      <c r="B139" s="4" t="s">
        <v>454</v>
      </c>
      <c r="C139" s="10" t="s">
        <v>486</v>
      </c>
      <c r="D139" s="10" t="s">
        <v>487</v>
      </c>
      <c r="E139" s="10">
        <v>2016</v>
      </c>
      <c r="F139" s="3" t="s">
        <v>1064</v>
      </c>
      <c r="G139" s="6" t="s">
        <v>1065</v>
      </c>
      <c r="H139" s="8" t="b">
        <v>0</v>
      </c>
      <c r="I139" s="8" t="b">
        <v>0</v>
      </c>
      <c r="J139" s="8" t="b">
        <v>0</v>
      </c>
      <c r="K139" s="8"/>
      <c r="L139" s="8">
        <f t="shared" ref="L139:M139" si="107">5/1500</f>
        <v>3.3333333333333335E-3</v>
      </c>
      <c r="M139" s="8">
        <f t="shared" si="107"/>
        <v>3.3333333333333335E-3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">
      <c r="A140" s="3">
        <v>139</v>
      </c>
      <c r="B140" s="4" t="s">
        <v>454</v>
      </c>
      <c r="C140" s="10" t="s">
        <v>486</v>
      </c>
      <c r="D140" s="10" t="s">
        <v>490</v>
      </c>
      <c r="E140" s="10">
        <v>2014</v>
      </c>
      <c r="F140" s="3" t="s">
        <v>1066</v>
      </c>
      <c r="G140" s="6" t="s">
        <v>1067</v>
      </c>
      <c r="H140" s="8" t="b">
        <v>0</v>
      </c>
      <c r="I140" s="8" t="b">
        <v>0</v>
      </c>
      <c r="J140" s="8" t="b">
        <v>0</v>
      </c>
      <c r="K140" s="8"/>
      <c r="L140" s="8">
        <f t="shared" ref="L140:M140" si="108">5/1500</f>
        <v>3.3333333333333335E-3</v>
      </c>
      <c r="M140" s="8">
        <f t="shared" si="108"/>
        <v>3.3333333333333335E-3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">
      <c r="A141" s="3">
        <v>140</v>
      </c>
      <c r="B141" s="4" t="s">
        <v>454</v>
      </c>
      <c r="C141" s="10" t="s">
        <v>486</v>
      </c>
      <c r="D141" s="3" t="s">
        <v>493</v>
      </c>
      <c r="E141" s="10">
        <v>2014</v>
      </c>
      <c r="F141" s="3" t="s">
        <v>1068</v>
      </c>
      <c r="G141" s="6" t="s">
        <v>1067</v>
      </c>
      <c r="H141" s="8" t="b">
        <v>0</v>
      </c>
      <c r="I141" s="8" t="b">
        <v>0</v>
      </c>
      <c r="J141" s="8" t="b">
        <v>0</v>
      </c>
      <c r="K141" s="8"/>
      <c r="L141" s="8">
        <f t="shared" ref="L141:M141" si="109">5/1500</f>
        <v>3.3333333333333335E-3</v>
      </c>
      <c r="M141" s="8">
        <f t="shared" si="109"/>
        <v>3.3333333333333335E-3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">
      <c r="A142" s="3">
        <v>141</v>
      </c>
      <c r="B142" s="4" t="s">
        <v>454</v>
      </c>
      <c r="C142" s="10" t="s">
        <v>486</v>
      </c>
      <c r="D142" s="10" t="s">
        <v>496</v>
      </c>
      <c r="E142" s="3">
        <v>2011</v>
      </c>
      <c r="F142" s="3" t="s">
        <v>1069</v>
      </c>
      <c r="G142" s="11" t="s">
        <v>1070</v>
      </c>
      <c r="H142" s="7" t="b">
        <v>0</v>
      </c>
      <c r="I142" s="8" t="b">
        <v>0</v>
      </c>
      <c r="J142" s="7" t="b">
        <v>1</v>
      </c>
      <c r="K142" s="7" t="s">
        <v>111</v>
      </c>
      <c r="L142" s="7">
        <v>0</v>
      </c>
      <c r="M142" s="7">
        <v>0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">
      <c r="A143" s="3">
        <v>142</v>
      </c>
      <c r="B143" s="4" t="s">
        <v>454</v>
      </c>
      <c r="C143" s="10" t="s">
        <v>486</v>
      </c>
      <c r="D143" s="10" t="s">
        <v>499</v>
      </c>
      <c r="E143" s="10">
        <v>2016</v>
      </c>
      <c r="F143" s="3" t="s">
        <v>1071</v>
      </c>
      <c r="G143" s="6" t="s">
        <v>1072</v>
      </c>
      <c r="H143" s="8" t="b">
        <v>0</v>
      </c>
      <c r="I143" s="8" t="b">
        <v>0</v>
      </c>
      <c r="J143" s="8" t="b">
        <v>0</v>
      </c>
      <c r="K143" s="8"/>
      <c r="L143" s="8">
        <f t="shared" ref="L143:M143" si="110">5/1500</f>
        <v>3.3333333333333335E-3</v>
      </c>
      <c r="M143" s="8">
        <f t="shared" si="110"/>
        <v>3.3333333333333335E-3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">
      <c r="A144" s="3">
        <v>143</v>
      </c>
      <c r="B144" s="4" t="s">
        <v>454</v>
      </c>
      <c r="C144" s="10" t="s">
        <v>486</v>
      </c>
      <c r="D144" s="10" t="s">
        <v>502</v>
      </c>
      <c r="E144" s="10">
        <v>2016</v>
      </c>
      <c r="F144" s="3" t="s">
        <v>1073</v>
      </c>
      <c r="G144" s="6" t="s">
        <v>1074</v>
      </c>
      <c r="H144" s="8" t="b">
        <v>0</v>
      </c>
      <c r="I144" s="8" t="b">
        <v>0</v>
      </c>
      <c r="J144" s="8" t="b">
        <v>0</v>
      </c>
      <c r="K144" s="8"/>
      <c r="L144" s="8">
        <f t="shared" ref="L144:M144" si="111">5/1500</f>
        <v>3.3333333333333335E-3</v>
      </c>
      <c r="M144" s="8">
        <f t="shared" si="111"/>
        <v>3.3333333333333335E-3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">
      <c r="A145" s="3">
        <v>144</v>
      </c>
      <c r="B145" s="4" t="s">
        <v>454</v>
      </c>
      <c r="C145" s="10" t="s">
        <v>505</v>
      </c>
      <c r="D145" s="10" t="s">
        <v>506</v>
      </c>
      <c r="E145" s="10">
        <v>2014</v>
      </c>
      <c r="F145" s="3" t="s">
        <v>1075</v>
      </c>
      <c r="G145" s="6" t="s">
        <v>1076</v>
      </c>
      <c r="H145" s="8" t="b">
        <v>0</v>
      </c>
      <c r="I145" s="8" t="b">
        <v>0</v>
      </c>
      <c r="J145" s="7" t="b">
        <v>1</v>
      </c>
      <c r="K145" s="7" t="s">
        <v>509</v>
      </c>
      <c r="L145" s="7">
        <v>0</v>
      </c>
      <c r="M145" s="7">
        <v>0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">
      <c r="A146" s="3">
        <v>145</v>
      </c>
      <c r="B146" s="4" t="s">
        <v>454</v>
      </c>
      <c r="C146" s="10" t="s">
        <v>505</v>
      </c>
      <c r="D146" s="10" t="s">
        <v>510</v>
      </c>
      <c r="E146" s="4">
        <v>2014</v>
      </c>
      <c r="F146" s="3" t="s">
        <v>1077</v>
      </c>
      <c r="G146" s="6" t="s">
        <v>1078</v>
      </c>
      <c r="H146" s="8" t="b">
        <v>0</v>
      </c>
      <c r="I146" s="8" t="b">
        <v>0</v>
      </c>
      <c r="J146" s="7" t="b">
        <v>1</v>
      </c>
      <c r="K146" s="7" t="s">
        <v>509</v>
      </c>
      <c r="L146" s="7">
        <v>0</v>
      </c>
      <c r="M146" s="7">
        <v>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">
      <c r="A147" s="3">
        <v>146</v>
      </c>
      <c r="B147" s="4" t="s">
        <v>454</v>
      </c>
      <c r="C147" s="10" t="s">
        <v>505</v>
      </c>
      <c r="D147" s="10" t="s">
        <v>513</v>
      </c>
      <c r="E147" s="3">
        <v>2014</v>
      </c>
      <c r="F147" s="3" t="s">
        <v>1079</v>
      </c>
      <c r="G147" s="6" t="s">
        <v>1080</v>
      </c>
      <c r="H147" s="8" t="b">
        <v>0</v>
      </c>
      <c r="I147" s="8" t="b">
        <v>0</v>
      </c>
      <c r="J147" s="7" t="b">
        <v>1</v>
      </c>
      <c r="K147" s="7" t="s">
        <v>1081</v>
      </c>
      <c r="L147" s="7">
        <v>0</v>
      </c>
      <c r="M147" s="7">
        <v>0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">
      <c r="A148" s="3">
        <v>147</v>
      </c>
      <c r="B148" s="4" t="s">
        <v>454</v>
      </c>
      <c r="C148" s="10" t="s">
        <v>505</v>
      </c>
      <c r="D148" s="10" t="s">
        <v>516</v>
      </c>
      <c r="E148" s="4">
        <v>2016</v>
      </c>
      <c r="F148" s="47" t="s">
        <v>1082</v>
      </c>
      <c r="G148" s="6" t="s">
        <v>1083</v>
      </c>
      <c r="H148" s="8" t="b">
        <v>0</v>
      </c>
      <c r="I148" s="8" t="b">
        <v>0</v>
      </c>
      <c r="J148" s="8" t="b">
        <v>0</v>
      </c>
      <c r="K148" s="8"/>
      <c r="L148" s="8">
        <f t="shared" ref="L148:L149" si="112">5/1200</f>
        <v>4.1666666666666666E-3</v>
      </c>
      <c r="M148" s="8">
        <f t="shared" ref="M148:M149" si="113">5/900</f>
        <v>5.5555555555555558E-3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">
      <c r="A149" s="3">
        <v>148</v>
      </c>
      <c r="B149" s="4" t="s">
        <v>454</v>
      </c>
      <c r="C149" s="10" t="s">
        <v>505</v>
      </c>
      <c r="D149" s="10" t="s">
        <v>519</v>
      </c>
      <c r="E149" s="3">
        <v>2015</v>
      </c>
      <c r="F149" s="3" t="s">
        <v>1084</v>
      </c>
      <c r="G149" s="32" t="s">
        <v>1085</v>
      </c>
      <c r="H149" s="8" t="b">
        <v>0</v>
      </c>
      <c r="I149" s="8" t="b">
        <v>0</v>
      </c>
      <c r="J149" s="8" t="b">
        <v>0</v>
      </c>
      <c r="K149" s="8"/>
      <c r="L149" s="8">
        <f t="shared" si="112"/>
        <v>4.1666666666666666E-3</v>
      </c>
      <c r="M149" s="8">
        <f t="shared" si="113"/>
        <v>5.5555555555555558E-3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">
      <c r="A150" s="3">
        <v>149</v>
      </c>
      <c r="B150" s="4" t="s">
        <v>454</v>
      </c>
      <c r="C150" s="10" t="s">
        <v>505</v>
      </c>
      <c r="D150" s="10" t="s">
        <v>522</v>
      </c>
      <c r="E150" s="3">
        <v>2014</v>
      </c>
      <c r="F150" s="3" t="s">
        <v>1086</v>
      </c>
      <c r="G150" s="6" t="s">
        <v>1087</v>
      </c>
      <c r="H150" s="8" t="b">
        <v>0</v>
      </c>
      <c r="I150" s="8" t="b">
        <v>0</v>
      </c>
      <c r="J150" s="7" t="b">
        <v>1</v>
      </c>
      <c r="K150" s="7" t="s">
        <v>12</v>
      </c>
      <c r="L150" s="7">
        <v>0</v>
      </c>
      <c r="M150" s="7">
        <v>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">
      <c r="A151" s="3">
        <v>150</v>
      </c>
      <c r="B151" s="4" t="s">
        <v>454</v>
      </c>
      <c r="C151" s="10" t="s">
        <v>505</v>
      </c>
      <c r="D151" s="10" t="s">
        <v>525</v>
      </c>
      <c r="E151" s="3">
        <v>2013</v>
      </c>
      <c r="F151" s="3" t="s">
        <v>1088</v>
      </c>
      <c r="G151" s="6" t="s">
        <v>1089</v>
      </c>
      <c r="H151" s="8" t="b">
        <v>0</v>
      </c>
      <c r="I151" s="8" t="b">
        <v>0</v>
      </c>
      <c r="J151" s="7" t="b">
        <v>1</v>
      </c>
      <c r="K151" s="7" t="s">
        <v>1090</v>
      </c>
      <c r="L151" s="7">
        <v>0</v>
      </c>
      <c r="M151" s="7">
        <v>0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">
      <c r="A152" s="3">
        <v>151</v>
      </c>
      <c r="B152" s="10" t="s">
        <v>454</v>
      </c>
      <c r="C152" s="10" t="s">
        <v>505</v>
      </c>
      <c r="D152" s="10" t="s">
        <v>528</v>
      </c>
      <c r="E152" s="3">
        <v>2011</v>
      </c>
      <c r="F152" s="3" t="s">
        <v>1091</v>
      </c>
      <c r="G152" s="6" t="s">
        <v>1092</v>
      </c>
      <c r="H152" s="8" t="b">
        <v>0</v>
      </c>
      <c r="I152" s="8" t="b">
        <v>0</v>
      </c>
      <c r="J152" s="7" t="b">
        <v>1</v>
      </c>
      <c r="K152" s="7" t="s">
        <v>1093</v>
      </c>
      <c r="L152" s="7">
        <v>0</v>
      </c>
      <c r="M152" s="7">
        <v>0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">
      <c r="A153" s="3">
        <v>152</v>
      </c>
      <c r="B153" s="10" t="s">
        <v>454</v>
      </c>
      <c r="C153" s="10" t="s">
        <v>505</v>
      </c>
      <c r="D153" s="10" t="s">
        <v>531</v>
      </c>
      <c r="E153" s="3">
        <v>2014</v>
      </c>
      <c r="F153" s="3" t="s">
        <v>1094</v>
      </c>
      <c r="G153" s="6" t="s">
        <v>1095</v>
      </c>
      <c r="H153" s="8" t="b">
        <v>0</v>
      </c>
      <c r="I153" s="8" t="b">
        <v>0</v>
      </c>
      <c r="J153" s="8" t="b">
        <v>0</v>
      </c>
      <c r="K153" s="8"/>
      <c r="L153" s="8">
        <f>5/1200</f>
        <v>4.1666666666666666E-3</v>
      </c>
      <c r="M153" s="8">
        <f>5/900</f>
        <v>5.5555555555555558E-3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">
      <c r="A154" s="3">
        <v>153</v>
      </c>
      <c r="B154" s="10" t="s">
        <v>454</v>
      </c>
      <c r="C154" s="10" t="s">
        <v>505</v>
      </c>
      <c r="D154" s="10" t="s">
        <v>534</v>
      </c>
      <c r="E154" s="10">
        <v>2014</v>
      </c>
      <c r="F154" s="3" t="s">
        <v>1096</v>
      </c>
      <c r="G154" s="6" t="s">
        <v>1097</v>
      </c>
      <c r="H154" s="8" t="b">
        <v>0</v>
      </c>
      <c r="I154" s="8" t="b">
        <v>0</v>
      </c>
      <c r="J154" s="7" t="b">
        <v>1</v>
      </c>
      <c r="K154" s="7" t="s">
        <v>77</v>
      </c>
      <c r="L154" s="7">
        <v>0</v>
      </c>
      <c r="M154" s="7">
        <v>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">
      <c r="A155" s="3">
        <v>154</v>
      </c>
      <c r="B155" s="10" t="s">
        <v>454</v>
      </c>
      <c r="C155" s="10" t="s">
        <v>505</v>
      </c>
      <c r="D155" s="10" t="s">
        <v>537</v>
      </c>
      <c r="E155" s="10">
        <v>2014</v>
      </c>
      <c r="F155" s="3" t="s">
        <v>1098</v>
      </c>
      <c r="G155" s="6" t="s">
        <v>1099</v>
      </c>
      <c r="H155" s="8" t="b">
        <v>0</v>
      </c>
      <c r="I155" s="8" t="b">
        <v>0</v>
      </c>
      <c r="J155" s="7" t="b">
        <v>1</v>
      </c>
      <c r="K155" s="7" t="s">
        <v>77</v>
      </c>
      <c r="L155" s="7">
        <v>0</v>
      </c>
      <c r="M155" s="7">
        <v>0</v>
      </c>
      <c r="N155" s="9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">
      <c r="A156" s="3"/>
      <c r="B156" s="10" t="s">
        <v>454</v>
      </c>
      <c r="C156" s="10" t="s">
        <v>505</v>
      </c>
      <c r="D156" s="22" t="s">
        <v>540</v>
      </c>
      <c r="E156" s="3">
        <v>2016</v>
      </c>
      <c r="F156" s="16" t="s">
        <v>1100</v>
      </c>
      <c r="G156" s="6" t="s">
        <v>1101</v>
      </c>
      <c r="H156" s="7" t="b">
        <v>1</v>
      </c>
      <c r="I156" s="8" t="b">
        <v>0</v>
      </c>
      <c r="J156" s="7" t="b">
        <v>0</v>
      </c>
      <c r="K156" s="10"/>
      <c r="L156" s="8">
        <f>5/1200</f>
        <v>4.1666666666666666E-3</v>
      </c>
      <c r="M156" s="7">
        <v>0</v>
      </c>
      <c r="N156" s="9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">
      <c r="A157" s="3">
        <v>202</v>
      </c>
      <c r="B157" s="10" t="s">
        <v>111</v>
      </c>
      <c r="C157" s="10" t="s">
        <v>543</v>
      </c>
      <c r="D157" s="10" t="s">
        <v>544</v>
      </c>
      <c r="E157" s="10">
        <v>2013</v>
      </c>
      <c r="F157" s="48" t="s">
        <v>1102</v>
      </c>
      <c r="G157" s="6" t="s">
        <v>1103</v>
      </c>
      <c r="H157" s="8" t="b">
        <v>0</v>
      </c>
      <c r="I157" s="7" t="b">
        <v>1</v>
      </c>
      <c r="J157" s="8" t="b">
        <v>0</v>
      </c>
      <c r="K157" s="8"/>
      <c r="L157" s="8">
        <f t="shared" ref="L157:M157" si="114">10/2000</f>
        <v>5.0000000000000001E-3</v>
      </c>
      <c r="M157" s="8">
        <f t="shared" si="114"/>
        <v>5.0000000000000001E-3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">
      <c r="A158" s="3">
        <v>203</v>
      </c>
      <c r="B158" s="10" t="s">
        <v>111</v>
      </c>
      <c r="C158" s="10" t="s">
        <v>543</v>
      </c>
      <c r="D158" s="10" t="s">
        <v>547</v>
      </c>
      <c r="E158" s="10">
        <v>2013</v>
      </c>
      <c r="F158" s="48" t="s">
        <v>1104</v>
      </c>
      <c r="G158" s="6" t="s">
        <v>1105</v>
      </c>
      <c r="H158" s="8" t="b">
        <v>0</v>
      </c>
      <c r="I158" s="8" t="b">
        <v>0</v>
      </c>
      <c r="J158" s="7" t="b">
        <v>1</v>
      </c>
      <c r="K158" s="10" t="s">
        <v>111</v>
      </c>
      <c r="L158" s="8">
        <f t="shared" ref="L158:M158" si="115">10/2000</f>
        <v>5.0000000000000001E-3</v>
      </c>
      <c r="M158" s="8">
        <f t="shared" si="115"/>
        <v>5.0000000000000001E-3</v>
      </c>
      <c r="N158" s="9">
        <v>1</v>
      </c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">
      <c r="A159" s="3">
        <v>204</v>
      </c>
      <c r="B159" s="10" t="s">
        <v>111</v>
      </c>
      <c r="C159" s="10" t="s">
        <v>543</v>
      </c>
      <c r="D159" s="10" t="s">
        <v>550</v>
      </c>
      <c r="E159" s="10">
        <v>2013</v>
      </c>
      <c r="F159" s="48" t="s">
        <v>1106</v>
      </c>
      <c r="G159" s="6" t="s">
        <v>1107</v>
      </c>
      <c r="H159" s="8" t="b">
        <v>0</v>
      </c>
      <c r="I159" s="8" t="b">
        <v>0</v>
      </c>
      <c r="J159" s="8" t="b">
        <v>0</v>
      </c>
      <c r="K159" s="8"/>
      <c r="L159" s="8">
        <f t="shared" ref="L159:M159" si="116">10/2000</f>
        <v>5.0000000000000001E-3</v>
      </c>
      <c r="M159" s="8">
        <f t="shared" si="116"/>
        <v>5.0000000000000001E-3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">
      <c r="A160" s="3">
        <v>205</v>
      </c>
      <c r="B160" s="10" t="s">
        <v>111</v>
      </c>
      <c r="C160" s="10" t="s">
        <v>543</v>
      </c>
      <c r="D160" s="10" t="s">
        <v>553</v>
      </c>
      <c r="E160" s="10">
        <v>2013</v>
      </c>
      <c r="F160" s="48" t="s">
        <v>1108</v>
      </c>
      <c r="G160" s="6" t="s">
        <v>1109</v>
      </c>
      <c r="H160" s="8" t="b">
        <v>0</v>
      </c>
      <c r="I160" s="8" t="b">
        <v>0</v>
      </c>
      <c r="J160" s="8" t="b">
        <v>0</v>
      </c>
      <c r="K160" s="8"/>
      <c r="L160" s="8">
        <f t="shared" ref="L160:M160" si="117">10/2000</f>
        <v>5.0000000000000001E-3</v>
      </c>
      <c r="M160" s="8">
        <f t="shared" si="117"/>
        <v>5.0000000000000001E-3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">
      <c r="A161" s="3">
        <v>206</v>
      </c>
      <c r="B161" s="10" t="s">
        <v>111</v>
      </c>
      <c r="C161" s="10" t="s">
        <v>543</v>
      </c>
      <c r="D161" s="10" t="s">
        <v>559</v>
      </c>
      <c r="E161" s="3">
        <v>2015</v>
      </c>
      <c r="F161" s="48" t="s">
        <v>1110</v>
      </c>
      <c r="G161" s="45" t="s">
        <v>1111</v>
      </c>
      <c r="H161" s="8" t="b">
        <v>0</v>
      </c>
      <c r="I161" s="8" t="b">
        <v>0</v>
      </c>
      <c r="J161" s="7" t="b">
        <v>1</v>
      </c>
      <c r="K161" s="7" t="s">
        <v>1112</v>
      </c>
      <c r="L161" s="8">
        <f t="shared" ref="L161:M161" si="118">10/2000</f>
        <v>5.0000000000000001E-3</v>
      </c>
      <c r="M161" s="8">
        <f t="shared" si="118"/>
        <v>5.0000000000000001E-3</v>
      </c>
      <c r="N161" s="9">
        <v>1</v>
      </c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">
      <c r="A162" s="3">
        <v>207</v>
      </c>
      <c r="B162" s="10" t="s">
        <v>111</v>
      </c>
      <c r="C162" s="10" t="s">
        <v>562</v>
      </c>
      <c r="D162" s="10" t="s">
        <v>563</v>
      </c>
      <c r="E162" s="10">
        <v>2013</v>
      </c>
      <c r="F162" s="48" t="s">
        <v>1113</v>
      </c>
      <c r="G162" s="6" t="s">
        <v>1114</v>
      </c>
      <c r="H162" s="8" t="b">
        <v>0</v>
      </c>
      <c r="I162" s="8" t="b">
        <v>0</v>
      </c>
      <c r="J162" s="8" t="b">
        <v>0</v>
      </c>
      <c r="K162" s="8"/>
      <c r="L162" s="8">
        <f t="shared" ref="L162:M162" si="119">10/2400</f>
        <v>4.1666666666666666E-3</v>
      </c>
      <c r="M162" s="8">
        <f t="shared" si="119"/>
        <v>4.1666666666666666E-3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">
      <c r="A163" s="3">
        <v>208</v>
      </c>
      <c r="B163" s="10" t="s">
        <v>111</v>
      </c>
      <c r="C163" s="10" t="s">
        <v>562</v>
      </c>
      <c r="D163" s="10" t="s">
        <v>566</v>
      </c>
      <c r="E163" s="10">
        <v>2013</v>
      </c>
      <c r="F163" s="48" t="s">
        <v>1115</v>
      </c>
      <c r="G163" s="6" t="s">
        <v>1116</v>
      </c>
      <c r="H163" s="8" t="b">
        <v>0</v>
      </c>
      <c r="I163" s="8" t="b">
        <v>0</v>
      </c>
      <c r="J163" s="8" t="b">
        <v>0</v>
      </c>
      <c r="K163" s="8"/>
      <c r="L163" s="8">
        <f t="shared" ref="L163:M163" si="120">10/2400</f>
        <v>4.1666666666666666E-3</v>
      </c>
      <c r="M163" s="8">
        <f t="shared" si="120"/>
        <v>4.1666666666666666E-3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">
      <c r="A164" s="3">
        <v>209</v>
      </c>
      <c r="B164" s="10" t="s">
        <v>111</v>
      </c>
      <c r="C164" s="10" t="s">
        <v>562</v>
      </c>
      <c r="D164" s="10" t="s">
        <v>569</v>
      </c>
      <c r="E164" s="10">
        <v>2013</v>
      </c>
      <c r="F164" s="48" t="s">
        <v>1117</v>
      </c>
      <c r="G164" s="6" t="s">
        <v>1118</v>
      </c>
      <c r="H164" s="8" t="b">
        <v>0</v>
      </c>
      <c r="I164" s="8" t="b">
        <v>0</v>
      </c>
      <c r="J164" s="8" t="b">
        <v>0</v>
      </c>
      <c r="K164" s="8"/>
      <c r="L164" s="8">
        <f t="shared" ref="L164:M164" si="121">10/2400</f>
        <v>4.1666666666666666E-3</v>
      </c>
      <c r="M164" s="8">
        <f t="shared" si="121"/>
        <v>4.1666666666666666E-3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">
      <c r="A165" s="3">
        <v>210</v>
      </c>
      <c r="B165" s="10" t="s">
        <v>111</v>
      </c>
      <c r="C165" s="10" t="s">
        <v>562</v>
      </c>
      <c r="D165" s="10" t="s">
        <v>572</v>
      </c>
      <c r="E165" s="10">
        <v>2013</v>
      </c>
      <c r="F165" s="48" t="s">
        <v>1119</v>
      </c>
      <c r="G165" s="6" t="s">
        <v>1120</v>
      </c>
      <c r="H165" s="8" t="b">
        <v>0</v>
      </c>
      <c r="I165" s="8" t="b">
        <v>0</v>
      </c>
      <c r="J165" s="8" t="b">
        <v>0</v>
      </c>
      <c r="K165" s="8"/>
      <c r="L165" s="8">
        <f t="shared" ref="L165:M165" si="122">10/2400</f>
        <v>4.1666666666666666E-3</v>
      </c>
      <c r="M165" s="8">
        <f t="shared" si="122"/>
        <v>4.1666666666666666E-3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2">
      <c r="A166" s="3">
        <v>211</v>
      </c>
      <c r="B166" s="10" t="s">
        <v>111</v>
      </c>
      <c r="C166" s="10" t="s">
        <v>562</v>
      </c>
      <c r="D166" s="10" t="s">
        <v>575</v>
      </c>
      <c r="E166" s="10">
        <v>2013</v>
      </c>
      <c r="F166" s="48" t="s">
        <v>1121</v>
      </c>
      <c r="G166" s="6" t="s">
        <v>1122</v>
      </c>
      <c r="H166" s="8" t="b">
        <v>0</v>
      </c>
      <c r="I166" s="8" t="b">
        <v>0</v>
      </c>
      <c r="J166" s="7" t="b">
        <v>1</v>
      </c>
      <c r="K166" s="7" t="s">
        <v>77</v>
      </c>
      <c r="L166" s="7">
        <v>0</v>
      </c>
      <c r="M166" s="7">
        <v>0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">
      <c r="A167" s="3">
        <v>212</v>
      </c>
      <c r="B167" s="10" t="s">
        <v>111</v>
      </c>
      <c r="C167" s="10" t="s">
        <v>562</v>
      </c>
      <c r="D167" s="10" t="s">
        <v>578</v>
      </c>
      <c r="E167" s="10">
        <v>2013</v>
      </c>
      <c r="F167" s="48" t="s">
        <v>1123</v>
      </c>
      <c r="G167" s="6" t="s">
        <v>1124</v>
      </c>
      <c r="H167" s="8" t="b">
        <v>0</v>
      </c>
      <c r="I167" s="8" t="b">
        <v>0</v>
      </c>
      <c r="J167" s="7" t="b">
        <v>1</v>
      </c>
      <c r="K167" s="49" t="s">
        <v>153</v>
      </c>
      <c r="L167" s="7">
        <v>0</v>
      </c>
      <c r="M167" s="7">
        <v>0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">
      <c r="A168" s="3">
        <v>213</v>
      </c>
      <c r="B168" s="10" t="s">
        <v>111</v>
      </c>
      <c r="C168" s="10" t="s">
        <v>562</v>
      </c>
      <c r="D168" s="10" t="s">
        <v>581</v>
      </c>
      <c r="E168" s="10">
        <v>2013</v>
      </c>
      <c r="F168" s="48" t="s">
        <v>1125</v>
      </c>
      <c r="G168" s="6" t="s">
        <v>1126</v>
      </c>
      <c r="H168" s="8" t="b">
        <v>0</v>
      </c>
      <c r="I168" s="8" t="b">
        <v>0</v>
      </c>
      <c r="J168" s="8" t="b">
        <v>0</v>
      </c>
      <c r="K168" s="8"/>
      <c r="L168" s="8">
        <f t="shared" ref="L168:M168" si="123">10/2400</f>
        <v>4.1666666666666666E-3</v>
      </c>
      <c r="M168" s="8">
        <f t="shared" si="123"/>
        <v>4.1666666666666666E-3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">
      <c r="A169" s="3">
        <v>214</v>
      </c>
      <c r="B169" s="10" t="s">
        <v>111</v>
      </c>
      <c r="C169" s="10" t="s">
        <v>562</v>
      </c>
      <c r="D169" s="10" t="s">
        <v>584</v>
      </c>
      <c r="E169" s="10">
        <v>2013</v>
      </c>
      <c r="F169" s="48" t="s">
        <v>1127</v>
      </c>
      <c r="G169" s="6" t="s">
        <v>1128</v>
      </c>
      <c r="H169" s="8" t="b">
        <v>0</v>
      </c>
      <c r="I169" s="8" t="b">
        <v>0</v>
      </c>
      <c r="J169" s="8" t="b">
        <v>0</v>
      </c>
      <c r="K169" s="8"/>
      <c r="L169" s="8">
        <f t="shared" ref="L169:M169" si="124">10/2400</f>
        <v>4.1666666666666666E-3</v>
      </c>
      <c r="M169" s="8">
        <f t="shared" si="124"/>
        <v>4.1666666666666666E-3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2">
      <c r="A170" s="3">
        <v>215</v>
      </c>
      <c r="B170" s="10" t="s">
        <v>111</v>
      </c>
      <c r="C170" s="10" t="s">
        <v>587</v>
      </c>
      <c r="D170" s="10" t="s">
        <v>588</v>
      </c>
      <c r="E170" s="10">
        <v>2013</v>
      </c>
      <c r="F170" s="48" t="s">
        <v>1129</v>
      </c>
      <c r="G170" s="6" t="s">
        <v>1130</v>
      </c>
      <c r="H170" s="8" t="b">
        <v>0</v>
      </c>
      <c r="I170" s="8" t="b">
        <v>0</v>
      </c>
      <c r="J170" s="8" t="b">
        <v>0</v>
      </c>
      <c r="K170" s="8"/>
      <c r="L170" s="8">
        <f t="shared" ref="L170:M170" si="125">10/1600</f>
        <v>6.2500000000000003E-3</v>
      </c>
      <c r="M170" s="8">
        <f t="shared" si="125"/>
        <v>6.2500000000000003E-3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">
      <c r="A171" s="3">
        <v>216</v>
      </c>
      <c r="B171" s="10" t="s">
        <v>111</v>
      </c>
      <c r="C171" s="10" t="s">
        <v>587</v>
      </c>
      <c r="D171" s="10" t="s">
        <v>591</v>
      </c>
      <c r="E171" s="10">
        <v>2013</v>
      </c>
      <c r="F171" s="48" t="s">
        <v>1131</v>
      </c>
      <c r="G171" s="6" t="s">
        <v>1132</v>
      </c>
      <c r="H171" s="8" t="b">
        <v>0</v>
      </c>
      <c r="I171" s="8" t="b">
        <v>0</v>
      </c>
      <c r="J171" s="8" t="b">
        <v>0</v>
      </c>
      <c r="K171" s="8"/>
      <c r="L171" s="8">
        <f t="shared" ref="L171:M171" si="126">10/1600</f>
        <v>6.2500000000000003E-3</v>
      </c>
      <c r="M171" s="8">
        <f t="shared" si="126"/>
        <v>6.2500000000000003E-3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">
      <c r="A172" s="3">
        <v>217</v>
      </c>
      <c r="B172" s="10" t="s">
        <v>111</v>
      </c>
      <c r="C172" s="10" t="s">
        <v>587</v>
      </c>
      <c r="D172" s="10" t="s">
        <v>594</v>
      </c>
      <c r="E172" s="10">
        <v>2013</v>
      </c>
      <c r="F172" s="48" t="s">
        <v>1133</v>
      </c>
      <c r="G172" s="6" t="s">
        <v>1134</v>
      </c>
      <c r="H172" s="8" t="b">
        <v>0</v>
      </c>
      <c r="I172" s="8" t="b">
        <v>0</v>
      </c>
      <c r="J172" s="7" t="b">
        <v>1</v>
      </c>
      <c r="K172" s="10" t="s">
        <v>111</v>
      </c>
      <c r="L172" s="8">
        <f t="shared" ref="L172:M172" si="127">10/1600</f>
        <v>6.2500000000000003E-3</v>
      </c>
      <c r="M172" s="8">
        <f t="shared" si="127"/>
        <v>6.2500000000000003E-3</v>
      </c>
      <c r="N172" s="9">
        <v>1</v>
      </c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">
      <c r="A173" s="3">
        <v>218</v>
      </c>
      <c r="B173" s="10" t="s">
        <v>111</v>
      </c>
      <c r="C173" s="10" t="s">
        <v>587</v>
      </c>
      <c r="D173" s="10" t="s">
        <v>597</v>
      </c>
      <c r="E173" s="10">
        <v>2013</v>
      </c>
      <c r="F173" s="48" t="s">
        <v>1135</v>
      </c>
      <c r="G173" s="6" t="s">
        <v>1136</v>
      </c>
      <c r="H173" s="8" t="b">
        <v>0</v>
      </c>
      <c r="I173" s="8" t="b">
        <v>0</v>
      </c>
      <c r="J173" s="8" t="b">
        <v>0</v>
      </c>
      <c r="K173" s="8"/>
      <c r="L173" s="8">
        <f t="shared" ref="L173:M173" si="128">10/1600</f>
        <v>6.2500000000000003E-3</v>
      </c>
      <c r="M173" s="8">
        <f t="shared" si="128"/>
        <v>6.2500000000000003E-3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2">
      <c r="A174" s="3">
        <v>219</v>
      </c>
      <c r="B174" s="10" t="s">
        <v>111</v>
      </c>
      <c r="C174" s="10" t="s">
        <v>600</v>
      </c>
      <c r="D174" s="10" t="s">
        <v>601</v>
      </c>
      <c r="E174" s="10">
        <v>2013</v>
      </c>
      <c r="F174" s="48" t="s">
        <v>1137</v>
      </c>
      <c r="G174" s="6" t="s">
        <v>1138</v>
      </c>
      <c r="H174" s="8" t="b">
        <v>0</v>
      </c>
      <c r="I174" s="8" t="b">
        <v>0</v>
      </c>
      <c r="J174" s="8" t="b">
        <v>0</v>
      </c>
      <c r="K174" s="8"/>
      <c r="L174" s="8">
        <f t="shared" ref="L174:M174" si="129">10/1600</f>
        <v>6.2500000000000003E-3</v>
      </c>
      <c r="M174" s="8">
        <f t="shared" si="129"/>
        <v>6.2500000000000003E-3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">
      <c r="A175" s="3">
        <v>220</v>
      </c>
      <c r="B175" s="10" t="s">
        <v>111</v>
      </c>
      <c r="C175" s="10" t="s">
        <v>600</v>
      </c>
      <c r="D175" s="10" t="s">
        <v>604</v>
      </c>
      <c r="E175" s="10">
        <v>2013</v>
      </c>
      <c r="F175" s="48" t="s">
        <v>1139</v>
      </c>
      <c r="G175" s="6" t="s">
        <v>1140</v>
      </c>
      <c r="H175" s="8" t="b">
        <v>0</v>
      </c>
      <c r="I175" s="8" t="b">
        <v>0</v>
      </c>
      <c r="J175" s="8" t="b">
        <v>0</v>
      </c>
      <c r="K175" s="8"/>
      <c r="L175" s="8">
        <f t="shared" ref="L175:M175" si="130">10/1600</f>
        <v>6.2500000000000003E-3</v>
      </c>
      <c r="M175" s="8">
        <f t="shared" si="130"/>
        <v>6.2500000000000003E-3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">
      <c r="A176" s="3">
        <v>221</v>
      </c>
      <c r="B176" s="10" t="s">
        <v>111</v>
      </c>
      <c r="C176" s="10" t="s">
        <v>600</v>
      </c>
      <c r="D176" s="10" t="s">
        <v>607</v>
      </c>
      <c r="E176" s="10">
        <v>2013</v>
      </c>
      <c r="F176" s="48" t="s">
        <v>1141</v>
      </c>
      <c r="G176" s="6" t="s">
        <v>1142</v>
      </c>
      <c r="H176" s="8" t="b">
        <v>0</v>
      </c>
      <c r="I176" s="8" t="b">
        <v>0</v>
      </c>
      <c r="J176" s="8" t="b">
        <v>0</v>
      </c>
      <c r="K176" s="8"/>
      <c r="L176" s="8">
        <f t="shared" ref="L176:M176" si="131">10/1600</f>
        <v>6.2500000000000003E-3</v>
      </c>
      <c r="M176" s="8">
        <f t="shared" si="131"/>
        <v>6.2500000000000003E-3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">
      <c r="A177" s="3">
        <v>222</v>
      </c>
      <c r="B177" s="10" t="s">
        <v>111</v>
      </c>
      <c r="C177" s="10" t="s">
        <v>600</v>
      </c>
      <c r="D177" s="10" t="s">
        <v>610</v>
      </c>
      <c r="E177" s="10">
        <v>2013</v>
      </c>
      <c r="F177" s="48" t="s">
        <v>1143</v>
      </c>
      <c r="G177" s="6" t="s">
        <v>1144</v>
      </c>
      <c r="H177" s="8" t="b">
        <v>0</v>
      </c>
      <c r="I177" s="8" t="b">
        <v>0</v>
      </c>
      <c r="J177" s="7" t="b">
        <v>1</v>
      </c>
      <c r="K177" s="10" t="s">
        <v>111</v>
      </c>
      <c r="L177" s="8">
        <f t="shared" ref="L177:M177" si="132">10/1600</f>
        <v>6.2500000000000003E-3</v>
      </c>
      <c r="M177" s="8">
        <f t="shared" si="132"/>
        <v>6.2500000000000003E-3</v>
      </c>
      <c r="N177" s="9">
        <v>1</v>
      </c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">
      <c r="A178" s="3">
        <v>155</v>
      </c>
      <c r="B178" s="10" t="s">
        <v>263</v>
      </c>
      <c r="C178" s="10" t="s">
        <v>613</v>
      </c>
      <c r="D178" s="18" t="s">
        <v>614</v>
      </c>
      <c r="E178" s="10">
        <v>2014</v>
      </c>
      <c r="F178" s="12" t="s">
        <v>1145</v>
      </c>
      <c r="G178" s="6" t="s">
        <v>1146</v>
      </c>
      <c r="H178" s="8" t="b">
        <v>0</v>
      </c>
      <c r="I178" s="8" t="b">
        <v>0</v>
      </c>
      <c r="J178" s="7" t="b">
        <v>1</v>
      </c>
      <c r="K178" s="10" t="s">
        <v>263</v>
      </c>
      <c r="L178" s="8">
        <f t="shared" ref="L178:L203" si="133">15/3900</f>
        <v>3.8461538461538464E-3</v>
      </c>
      <c r="M178" s="8">
        <f t="shared" ref="M178:M185" si="134">15/2700</f>
        <v>5.5555555555555558E-3</v>
      </c>
      <c r="N178" s="9">
        <v>1</v>
      </c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">
      <c r="A179" s="3">
        <v>156</v>
      </c>
      <c r="B179" s="10" t="s">
        <v>263</v>
      </c>
      <c r="C179" s="10" t="s">
        <v>613</v>
      </c>
      <c r="D179" s="18" t="s">
        <v>617</v>
      </c>
      <c r="E179" s="10">
        <v>2014</v>
      </c>
      <c r="F179" s="12" t="s">
        <v>1147</v>
      </c>
      <c r="G179" s="6" t="s">
        <v>1148</v>
      </c>
      <c r="H179" s="8" t="b">
        <v>0</v>
      </c>
      <c r="I179" s="8" t="b">
        <v>0</v>
      </c>
      <c r="J179" s="8" t="b">
        <v>0</v>
      </c>
      <c r="K179" s="8"/>
      <c r="L179" s="8">
        <f t="shared" si="133"/>
        <v>3.8461538461538464E-3</v>
      </c>
      <c r="M179" s="8">
        <f t="shared" si="134"/>
        <v>5.5555555555555558E-3</v>
      </c>
      <c r="N179" s="9">
        <v>1</v>
      </c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">
      <c r="A180" s="3">
        <v>157</v>
      </c>
      <c r="B180" s="10" t="s">
        <v>263</v>
      </c>
      <c r="C180" s="10" t="s">
        <v>613</v>
      </c>
      <c r="D180" s="18" t="s">
        <v>620</v>
      </c>
      <c r="E180" s="10">
        <v>2014</v>
      </c>
      <c r="F180" s="12" t="s">
        <v>1149</v>
      </c>
      <c r="G180" s="6" t="s">
        <v>1150</v>
      </c>
      <c r="H180" s="8" t="b">
        <v>0</v>
      </c>
      <c r="I180" s="8" t="b">
        <v>0</v>
      </c>
      <c r="J180" s="7" t="b">
        <v>1</v>
      </c>
      <c r="K180" s="10" t="s">
        <v>263</v>
      </c>
      <c r="L180" s="8">
        <f t="shared" si="133"/>
        <v>3.8461538461538464E-3</v>
      </c>
      <c r="M180" s="8">
        <f t="shared" si="134"/>
        <v>5.5555555555555558E-3</v>
      </c>
      <c r="N180" s="9">
        <v>1</v>
      </c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">
      <c r="A181" s="3">
        <v>158</v>
      </c>
      <c r="B181" s="10" t="s">
        <v>263</v>
      </c>
      <c r="C181" s="10" t="s">
        <v>613</v>
      </c>
      <c r="D181" s="18" t="s">
        <v>623</v>
      </c>
      <c r="E181" s="10">
        <v>2014</v>
      </c>
      <c r="F181" s="12" t="s">
        <v>1151</v>
      </c>
      <c r="G181" s="6" t="s">
        <v>1152</v>
      </c>
      <c r="H181" s="8" t="b">
        <v>0</v>
      </c>
      <c r="I181" s="8" t="b">
        <v>0</v>
      </c>
      <c r="J181" s="8" t="b">
        <v>0</v>
      </c>
      <c r="K181" s="8"/>
      <c r="L181" s="8">
        <f t="shared" si="133"/>
        <v>3.8461538461538464E-3</v>
      </c>
      <c r="M181" s="8">
        <f t="shared" si="134"/>
        <v>5.5555555555555558E-3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">
      <c r="A182" s="3">
        <v>159</v>
      </c>
      <c r="B182" s="10" t="s">
        <v>263</v>
      </c>
      <c r="C182" s="10" t="s">
        <v>613</v>
      </c>
      <c r="D182" s="18" t="s">
        <v>626</v>
      </c>
      <c r="E182" s="10">
        <v>2014</v>
      </c>
      <c r="F182" s="12" t="s">
        <v>1153</v>
      </c>
      <c r="G182" s="6" t="s">
        <v>1154</v>
      </c>
      <c r="H182" s="8" t="b">
        <v>0</v>
      </c>
      <c r="I182" s="8" t="b">
        <v>0</v>
      </c>
      <c r="J182" s="8" t="b">
        <v>0</v>
      </c>
      <c r="K182" s="8"/>
      <c r="L182" s="8">
        <f t="shared" si="133"/>
        <v>3.8461538461538464E-3</v>
      </c>
      <c r="M182" s="8">
        <f t="shared" si="134"/>
        <v>5.5555555555555558E-3</v>
      </c>
      <c r="N182" s="9">
        <v>1</v>
      </c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">
      <c r="A183" s="3">
        <v>160</v>
      </c>
      <c r="B183" s="10" t="s">
        <v>263</v>
      </c>
      <c r="C183" s="10" t="s">
        <v>613</v>
      </c>
      <c r="D183" s="18" t="s">
        <v>629</v>
      </c>
      <c r="E183" s="10">
        <v>2014</v>
      </c>
      <c r="F183" s="12" t="s">
        <v>1155</v>
      </c>
      <c r="G183" s="6" t="s">
        <v>1156</v>
      </c>
      <c r="H183" s="8" t="b">
        <v>0</v>
      </c>
      <c r="I183" s="8" t="b">
        <v>0</v>
      </c>
      <c r="J183" s="7" t="b">
        <v>1</v>
      </c>
      <c r="K183" s="10" t="s">
        <v>263</v>
      </c>
      <c r="L183" s="8">
        <f t="shared" si="133"/>
        <v>3.8461538461538464E-3</v>
      </c>
      <c r="M183" s="8">
        <f t="shared" si="134"/>
        <v>5.5555555555555558E-3</v>
      </c>
      <c r="N183" s="9">
        <v>1</v>
      </c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">
      <c r="A184" s="3">
        <v>161</v>
      </c>
      <c r="B184" s="10" t="s">
        <v>263</v>
      </c>
      <c r="C184" s="10" t="s">
        <v>613</v>
      </c>
      <c r="D184" s="18" t="s">
        <v>632</v>
      </c>
      <c r="E184" s="10">
        <v>2014</v>
      </c>
      <c r="F184" s="12" t="s">
        <v>1157</v>
      </c>
      <c r="G184" s="6" t="s">
        <v>1158</v>
      </c>
      <c r="H184" s="8" t="b">
        <v>0</v>
      </c>
      <c r="I184" s="8" t="b">
        <v>0</v>
      </c>
      <c r="J184" s="8" t="b">
        <v>0</v>
      </c>
      <c r="K184" s="8"/>
      <c r="L184" s="8">
        <f t="shared" si="133"/>
        <v>3.8461538461538464E-3</v>
      </c>
      <c r="M184" s="8">
        <f t="shared" si="134"/>
        <v>5.5555555555555558E-3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">
      <c r="A185" s="3">
        <v>162</v>
      </c>
      <c r="B185" s="10" t="s">
        <v>263</v>
      </c>
      <c r="C185" s="10" t="s">
        <v>613</v>
      </c>
      <c r="D185" s="18" t="s">
        <v>635</v>
      </c>
      <c r="E185" s="10">
        <v>2014</v>
      </c>
      <c r="F185" s="12" t="s">
        <v>1159</v>
      </c>
      <c r="G185" s="6" t="s">
        <v>1160</v>
      </c>
      <c r="H185" s="8" t="b">
        <v>0</v>
      </c>
      <c r="I185" s="8" t="b">
        <v>0</v>
      </c>
      <c r="J185" s="8" t="b">
        <v>0</v>
      </c>
      <c r="K185" s="8"/>
      <c r="L185" s="8">
        <f t="shared" si="133"/>
        <v>3.8461538461538464E-3</v>
      </c>
      <c r="M185" s="8">
        <f t="shared" si="134"/>
        <v>5.5555555555555558E-3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">
      <c r="A186" s="3">
        <v>163</v>
      </c>
      <c r="B186" s="10" t="s">
        <v>263</v>
      </c>
      <c r="C186" s="10" t="s">
        <v>613</v>
      </c>
      <c r="D186" s="18" t="s">
        <v>638</v>
      </c>
      <c r="E186" s="10">
        <v>2014</v>
      </c>
      <c r="F186" s="12" t="s">
        <v>1161</v>
      </c>
      <c r="G186" s="6" t="s">
        <v>1162</v>
      </c>
      <c r="H186" s="7" t="b">
        <v>1</v>
      </c>
      <c r="I186" s="7" t="b">
        <v>1</v>
      </c>
      <c r="J186" s="8" t="b">
        <v>0</v>
      </c>
      <c r="K186" s="8"/>
      <c r="L186" s="8">
        <f t="shared" si="133"/>
        <v>3.8461538461538464E-3</v>
      </c>
      <c r="M186" s="7">
        <v>0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">
      <c r="A187" s="3">
        <v>164</v>
      </c>
      <c r="B187" s="10" t="s">
        <v>263</v>
      </c>
      <c r="C187" s="10" t="s">
        <v>613</v>
      </c>
      <c r="D187" s="18" t="s">
        <v>641</v>
      </c>
      <c r="E187" s="10">
        <v>2014</v>
      </c>
      <c r="F187" s="12" t="s">
        <v>1163</v>
      </c>
      <c r="G187" s="6" t="s">
        <v>1164</v>
      </c>
      <c r="H187" s="7" t="b">
        <v>1</v>
      </c>
      <c r="I187" s="8" t="b">
        <v>0</v>
      </c>
      <c r="J187" s="8" t="b">
        <v>0</v>
      </c>
      <c r="K187" s="8"/>
      <c r="L187" s="8">
        <f t="shared" si="133"/>
        <v>3.8461538461538464E-3</v>
      </c>
      <c r="M187" s="7">
        <v>0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">
      <c r="A188" s="3">
        <v>165</v>
      </c>
      <c r="B188" s="10" t="s">
        <v>263</v>
      </c>
      <c r="C188" s="10" t="s">
        <v>613</v>
      </c>
      <c r="D188" s="18" t="s">
        <v>644</v>
      </c>
      <c r="E188" s="10">
        <v>2014</v>
      </c>
      <c r="F188" s="12" t="s">
        <v>1165</v>
      </c>
      <c r="G188" s="6" t="s">
        <v>1166</v>
      </c>
      <c r="H188" s="7" t="b">
        <v>1</v>
      </c>
      <c r="I188" s="8" t="b">
        <v>0</v>
      </c>
      <c r="J188" s="8" t="b">
        <v>0</v>
      </c>
      <c r="K188" s="8"/>
      <c r="L188" s="8">
        <f t="shared" si="133"/>
        <v>3.8461538461538464E-3</v>
      </c>
      <c r="M188" s="7">
        <v>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">
      <c r="A189" s="3">
        <v>166</v>
      </c>
      <c r="B189" s="10" t="s">
        <v>263</v>
      </c>
      <c r="C189" s="10" t="s">
        <v>613</v>
      </c>
      <c r="D189" s="18" t="s">
        <v>647</v>
      </c>
      <c r="E189" s="10">
        <v>2014</v>
      </c>
      <c r="F189" s="12" t="s">
        <v>1167</v>
      </c>
      <c r="G189" s="6" t="s">
        <v>1168</v>
      </c>
      <c r="H189" s="8" t="b">
        <v>0</v>
      </c>
      <c r="I189" s="8" t="b">
        <v>0</v>
      </c>
      <c r="J189" s="8" t="b">
        <v>0</v>
      </c>
      <c r="K189" s="8"/>
      <c r="L189" s="8">
        <f t="shared" si="133"/>
        <v>3.8461538461538464E-3</v>
      </c>
      <c r="M189" s="8">
        <f>15/2700</f>
        <v>5.5555555555555558E-3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">
      <c r="A190" s="3">
        <v>167</v>
      </c>
      <c r="B190" s="10" t="s">
        <v>263</v>
      </c>
      <c r="C190" s="10" t="s">
        <v>613</v>
      </c>
      <c r="D190" s="18" t="s">
        <v>650</v>
      </c>
      <c r="E190" s="10">
        <v>2014</v>
      </c>
      <c r="F190" s="12" t="s">
        <v>1169</v>
      </c>
      <c r="G190" s="6" t="s">
        <v>1170</v>
      </c>
      <c r="H190" s="7" t="b">
        <v>1</v>
      </c>
      <c r="I190" s="8" t="b">
        <v>0</v>
      </c>
      <c r="J190" s="8" t="b">
        <v>0</v>
      </c>
      <c r="K190" s="8"/>
      <c r="L190" s="8">
        <f t="shared" si="133"/>
        <v>3.8461538461538464E-3</v>
      </c>
      <c r="M190" s="7">
        <v>0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">
      <c r="A191" s="3">
        <v>168</v>
      </c>
      <c r="B191" s="10" t="s">
        <v>263</v>
      </c>
      <c r="C191" s="10" t="s">
        <v>656</v>
      </c>
      <c r="D191" s="18" t="s">
        <v>657</v>
      </c>
      <c r="E191" s="10">
        <v>2014</v>
      </c>
      <c r="F191" s="12" t="s">
        <v>1171</v>
      </c>
      <c r="G191" s="6" t="s">
        <v>1172</v>
      </c>
      <c r="H191" s="8" t="b">
        <v>0</v>
      </c>
      <c r="I191" s="8" t="b">
        <v>0</v>
      </c>
      <c r="J191" s="8" t="b">
        <v>0</v>
      </c>
      <c r="K191" s="8"/>
      <c r="L191" s="8">
        <f t="shared" si="133"/>
        <v>3.8461538461538464E-3</v>
      </c>
      <c r="M191" s="8">
        <f t="shared" ref="M191:M203" si="135">15/3900</f>
        <v>3.8461538461538464E-3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">
      <c r="A192" s="3">
        <v>169</v>
      </c>
      <c r="B192" s="10" t="s">
        <v>263</v>
      </c>
      <c r="C192" s="10" t="s">
        <v>656</v>
      </c>
      <c r="D192" s="36" t="s">
        <v>660</v>
      </c>
      <c r="E192" s="10">
        <v>2014</v>
      </c>
      <c r="F192" s="12" t="s">
        <v>1173</v>
      </c>
      <c r="G192" s="6" t="s">
        <v>1174</v>
      </c>
      <c r="H192" s="8" t="b">
        <v>0</v>
      </c>
      <c r="I192" s="8" t="b">
        <v>0</v>
      </c>
      <c r="J192" s="8" t="b">
        <v>0</v>
      </c>
      <c r="K192" s="8"/>
      <c r="L192" s="8">
        <f t="shared" si="133"/>
        <v>3.8461538461538464E-3</v>
      </c>
      <c r="M192" s="8">
        <f t="shared" si="135"/>
        <v>3.8461538461538464E-3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">
      <c r="A193" s="3">
        <v>170</v>
      </c>
      <c r="B193" s="10" t="s">
        <v>263</v>
      </c>
      <c r="C193" s="10" t="s">
        <v>656</v>
      </c>
      <c r="D193" s="18" t="s">
        <v>663</v>
      </c>
      <c r="E193" s="10">
        <v>2014</v>
      </c>
      <c r="F193" s="12" t="s">
        <v>1175</v>
      </c>
      <c r="G193" s="6" t="s">
        <v>1176</v>
      </c>
      <c r="H193" s="8" t="b">
        <v>0</v>
      </c>
      <c r="I193" s="8" t="b">
        <v>0</v>
      </c>
      <c r="J193" s="8" t="b">
        <v>0</v>
      </c>
      <c r="K193" s="8"/>
      <c r="L193" s="8">
        <f t="shared" si="133"/>
        <v>3.8461538461538464E-3</v>
      </c>
      <c r="M193" s="8">
        <f t="shared" si="135"/>
        <v>3.8461538461538464E-3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">
      <c r="A194" s="3">
        <v>171</v>
      </c>
      <c r="B194" s="10" t="s">
        <v>263</v>
      </c>
      <c r="C194" s="10" t="s">
        <v>656</v>
      </c>
      <c r="D194" s="37" t="s">
        <v>666</v>
      </c>
      <c r="E194" s="10">
        <v>2014</v>
      </c>
      <c r="F194" s="12" t="s">
        <v>1177</v>
      </c>
      <c r="G194" s="6" t="s">
        <v>1178</v>
      </c>
      <c r="H194" s="8" t="b">
        <v>0</v>
      </c>
      <c r="I194" s="8" t="b">
        <v>0</v>
      </c>
      <c r="J194" s="8" t="b">
        <v>0</v>
      </c>
      <c r="K194" s="8"/>
      <c r="L194" s="8">
        <f t="shared" si="133"/>
        <v>3.8461538461538464E-3</v>
      </c>
      <c r="M194" s="8">
        <f t="shared" si="135"/>
        <v>3.8461538461538464E-3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">
      <c r="A195" s="3">
        <v>172</v>
      </c>
      <c r="B195" s="10" t="s">
        <v>263</v>
      </c>
      <c r="C195" s="10" t="s">
        <v>656</v>
      </c>
      <c r="D195" s="18" t="s">
        <v>669</v>
      </c>
      <c r="E195" s="10">
        <v>2014</v>
      </c>
      <c r="F195" s="12" t="s">
        <v>1179</v>
      </c>
      <c r="G195" s="6" t="s">
        <v>1180</v>
      </c>
      <c r="H195" s="8" t="b">
        <v>0</v>
      </c>
      <c r="I195" s="8" t="b">
        <v>0</v>
      </c>
      <c r="J195" s="8" t="b">
        <v>0</v>
      </c>
      <c r="K195" s="8"/>
      <c r="L195" s="8">
        <f t="shared" si="133"/>
        <v>3.8461538461538464E-3</v>
      </c>
      <c r="M195" s="8">
        <f t="shared" si="135"/>
        <v>3.8461538461538464E-3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">
      <c r="A196" s="3">
        <v>173</v>
      </c>
      <c r="B196" s="10" t="s">
        <v>263</v>
      </c>
      <c r="C196" s="10" t="s">
        <v>656</v>
      </c>
      <c r="D196" s="18" t="s">
        <v>672</v>
      </c>
      <c r="E196" s="10">
        <v>2014</v>
      </c>
      <c r="F196" s="12" t="s">
        <v>1181</v>
      </c>
      <c r="G196" s="6" t="s">
        <v>1182</v>
      </c>
      <c r="H196" s="8" t="b">
        <v>0</v>
      </c>
      <c r="I196" s="8" t="b">
        <v>0</v>
      </c>
      <c r="J196" s="8" t="b">
        <v>0</v>
      </c>
      <c r="K196" s="8"/>
      <c r="L196" s="8">
        <f t="shared" si="133"/>
        <v>3.8461538461538464E-3</v>
      </c>
      <c r="M196" s="8">
        <f t="shared" si="135"/>
        <v>3.8461538461538464E-3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">
      <c r="A197" s="3">
        <v>174</v>
      </c>
      <c r="B197" s="10" t="s">
        <v>263</v>
      </c>
      <c r="C197" s="10" t="s">
        <v>656</v>
      </c>
      <c r="D197" s="18" t="s">
        <v>675</v>
      </c>
      <c r="E197" s="10">
        <v>2014</v>
      </c>
      <c r="F197" s="12" t="s">
        <v>1183</v>
      </c>
      <c r="G197" s="6" t="s">
        <v>1184</v>
      </c>
      <c r="H197" s="8" t="b">
        <v>0</v>
      </c>
      <c r="I197" s="8" t="b">
        <v>0</v>
      </c>
      <c r="J197" s="8" t="b">
        <v>0</v>
      </c>
      <c r="K197" s="8"/>
      <c r="L197" s="8">
        <f t="shared" si="133"/>
        <v>3.8461538461538464E-3</v>
      </c>
      <c r="M197" s="8">
        <f t="shared" si="135"/>
        <v>3.8461538461538464E-3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">
      <c r="A198" s="3">
        <v>175</v>
      </c>
      <c r="B198" s="10" t="s">
        <v>263</v>
      </c>
      <c r="C198" s="10" t="s">
        <v>656</v>
      </c>
      <c r="D198" s="18" t="s">
        <v>678</v>
      </c>
      <c r="E198" s="10">
        <v>2014</v>
      </c>
      <c r="F198" s="12" t="s">
        <v>1185</v>
      </c>
      <c r="G198" s="6" t="s">
        <v>1186</v>
      </c>
      <c r="H198" s="8" t="b">
        <v>0</v>
      </c>
      <c r="I198" s="8" t="b">
        <v>0</v>
      </c>
      <c r="J198" s="8" t="b">
        <v>0</v>
      </c>
      <c r="K198" s="8"/>
      <c r="L198" s="8">
        <f t="shared" si="133"/>
        <v>3.8461538461538464E-3</v>
      </c>
      <c r="M198" s="8">
        <f t="shared" si="135"/>
        <v>3.8461538461538464E-3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">
      <c r="A199" s="3">
        <v>176</v>
      </c>
      <c r="B199" s="10" t="s">
        <v>263</v>
      </c>
      <c r="C199" s="10" t="s">
        <v>656</v>
      </c>
      <c r="D199" s="18" t="s">
        <v>681</v>
      </c>
      <c r="E199" s="10">
        <v>2014</v>
      </c>
      <c r="F199" s="12" t="s">
        <v>1187</v>
      </c>
      <c r="G199" s="6" t="s">
        <v>1188</v>
      </c>
      <c r="H199" s="8" t="b">
        <v>0</v>
      </c>
      <c r="I199" s="8" t="b">
        <v>0</v>
      </c>
      <c r="J199" s="8" t="b">
        <v>0</v>
      </c>
      <c r="K199" s="8"/>
      <c r="L199" s="8">
        <f t="shared" si="133"/>
        <v>3.8461538461538464E-3</v>
      </c>
      <c r="M199" s="8">
        <f t="shared" si="135"/>
        <v>3.8461538461538464E-3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">
      <c r="A200" s="3">
        <v>177</v>
      </c>
      <c r="B200" s="10" t="s">
        <v>263</v>
      </c>
      <c r="C200" s="10" t="s">
        <v>656</v>
      </c>
      <c r="D200" s="18" t="s">
        <v>684</v>
      </c>
      <c r="E200" s="10">
        <v>2014</v>
      </c>
      <c r="F200" s="12" t="s">
        <v>1189</v>
      </c>
      <c r="G200" s="6" t="s">
        <v>1190</v>
      </c>
      <c r="H200" s="8" t="b">
        <v>0</v>
      </c>
      <c r="I200" s="8" t="b">
        <v>0</v>
      </c>
      <c r="J200" s="8" t="b">
        <v>0</v>
      </c>
      <c r="K200" s="8"/>
      <c r="L200" s="8">
        <f t="shared" si="133"/>
        <v>3.8461538461538464E-3</v>
      </c>
      <c r="M200" s="8">
        <f t="shared" si="135"/>
        <v>3.8461538461538464E-3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">
      <c r="A201" s="3">
        <v>178</v>
      </c>
      <c r="B201" s="10" t="s">
        <v>263</v>
      </c>
      <c r="C201" s="10" t="s">
        <v>656</v>
      </c>
      <c r="D201" s="18" t="s">
        <v>687</v>
      </c>
      <c r="E201" s="10">
        <v>2014</v>
      </c>
      <c r="F201" s="12" t="s">
        <v>1191</v>
      </c>
      <c r="G201" s="6" t="s">
        <v>1192</v>
      </c>
      <c r="H201" s="8" t="b">
        <v>0</v>
      </c>
      <c r="I201" s="8" t="b">
        <v>0</v>
      </c>
      <c r="J201" s="8" t="b">
        <v>0</v>
      </c>
      <c r="K201" s="8"/>
      <c r="L201" s="8">
        <f t="shared" si="133"/>
        <v>3.8461538461538464E-3</v>
      </c>
      <c r="M201" s="8">
        <f t="shared" si="135"/>
        <v>3.8461538461538464E-3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">
      <c r="A202" s="3">
        <v>179</v>
      </c>
      <c r="B202" s="10" t="s">
        <v>263</v>
      </c>
      <c r="C202" s="10" t="s">
        <v>656</v>
      </c>
      <c r="D202" s="18" t="s">
        <v>690</v>
      </c>
      <c r="E202" s="10">
        <v>2014</v>
      </c>
      <c r="F202" s="12" t="s">
        <v>1193</v>
      </c>
      <c r="G202" s="6" t="s">
        <v>1194</v>
      </c>
      <c r="H202" s="8" t="b">
        <v>0</v>
      </c>
      <c r="I202" s="8" t="b">
        <v>0</v>
      </c>
      <c r="J202" s="8" t="b">
        <v>0</v>
      </c>
      <c r="K202" s="8"/>
      <c r="L202" s="8">
        <f t="shared" si="133"/>
        <v>3.8461538461538464E-3</v>
      </c>
      <c r="M202" s="8">
        <f t="shared" si="135"/>
        <v>3.8461538461538464E-3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2">
      <c r="A203" s="3">
        <v>180</v>
      </c>
      <c r="B203" s="10" t="s">
        <v>263</v>
      </c>
      <c r="C203" s="10" t="s">
        <v>656</v>
      </c>
      <c r="D203" s="18" t="s">
        <v>693</v>
      </c>
      <c r="E203" s="10">
        <v>2014</v>
      </c>
      <c r="F203" s="12" t="s">
        <v>1195</v>
      </c>
      <c r="G203" s="6" t="s">
        <v>1196</v>
      </c>
      <c r="H203" s="8" t="b">
        <v>0</v>
      </c>
      <c r="I203" s="8" t="b">
        <v>0</v>
      </c>
      <c r="J203" s="8" t="b">
        <v>0</v>
      </c>
      <c r="K203" s="8"/>
      <c r="L203" s="8">
        <f t="shared" si="133"/>
        <v>3.8461538461538464E-3</v>
      </c>
      <c r="M203" s="8">
        <f t="shared" si="135"/>
        <v>3.8461538461538464E-3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">
      <c r="A204" s="3">
        <v>181</v>
      </c>
      <c r="B204" s="10" t="s">
        <v>263</v>
      </c>
      <c r="C204" s="10" t="s">
        <v>696</v>
      </c>
      <c r="D204" s="18" t="s">
        <v>697</v>
      </c>
      <c r="E204" s="10">
        <v>2014</v>
      </c>
      <c r="F204" s="12" t="s">
        <v>1197</v>
      </c>
      <c r="G204" s="6" t="s">
        <v>1198</v>
      </c>
      <c r="H204" s="8" t="b">
        <v>0</v>
      </c>
      <c r="I204" s="8" t="b">
        <v>0</v>
      </c>
      <c r="J204" s="8" t="b">
        <v>0</v>
      </c>
      <c r="K204" s="8"/>
      <c r="L204" s="8">
        <f t="shared" ref="L204:L207" si="136">15/1200</f>
        <v>1.2500000000000001E-2</v>
      </c>
      <c r="M204" s="8">
        <f>15/900</f>
        <v>1.6666666666666666E-2</v>
      </c>
      <c r="N204" s="9">
        <v>1</v>
      </c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">
      <c r="A205" s="3">
        <v>182</v>
      </c>
      <c r="B205" s="10" t="s">
        <v>263</v>
      </c>
      <c r="C205" s="10" t="s">
        <v>696</v>
      </c>
      <c r="D205" s="18" t="s">
        <v>700</v>
      </c>
      <c r="E205" s="10">
        <v>2014</v>
      </c>
      <c r="F205" s="12" t="s">
        <v>1199</v>
      </c>
      <c r="G205" s="6" t="s">
        <v>1200</v>
      </c>
      <c r="H205" s="7" t="b">
        <v>1</v>
      </c>
      <c r="I205" s="7" t="b">
        <v>1</v>
      </c>
      <c r="J205" s="7" t="b">
        <v>1</v>
      </c>
      <c r="K205" s="7" t="s">
        <v>1201</v>
      </c>
      <c r="L205" s="8">
        <f t="shared" si="136"/>
        <v>1.2500000000000001E-2</v>
      </c>
      <c r="M205" s="7">
        <v>0</v>
      </c>
      <c r="N205" s="9">
        <v>1</v>
      </c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">
      <c r="A206" s="3">
        <v>183</v>
      </c>
      <c r="B206" s="10" t="s">
        <v>263</v>
      </c>
      <c r="C206" s="10" t="s">
        <v>696</v>
      </c>
      <c r="D206" s="18" t="s">
        <v>703</v>
      </c>
      <c r="E206" s="10">
        <v>2014</v>
      </c>
      <c r="F206" s="12" t="s">
        <v>1202</v>
      </c>
      <c r="G206" s="6" t="s">
        <v>1203</v>
      </c>
      <c r="H206" s="8" t="b">
        <v>0</v>
      </c>
      <c r="I206" s="8" t="b">
        <v>0</v>
      </c>
      <c r="J206" s="8" t="b">
        <v>0</v>
      </c>
      <c r="K206" s="8"/>
      <c r="L206" s="8">
        <f t="shared" si="136"/>
        <v>1.2500000000000001E-2</v>
      </c>
      <c r="M206" s="8">
        <f t="shared" ref="M206:M207" si="137">15/900</f>
        <v>1.6666666666666666E-2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">
      <c r="A207" s="3">
        <v>184</v>
      </c>
      <c r="B207" s="10" t="s">
        <v>263</v>
      </c>
      <c r="C207" s="10" t="s">
        <v>696</v>
      </c>
      <c r="D207" s="18" t="s">
        <v>706</v>
      </c>
      <c r="E207" s="10">
        <v>2014</v>
      </c>
      <c r="F207" s="12" t="s">
        <v>1204</v>
      </c>
      <c r="G207" s="6" t="s">
        <v>1205</v>
      </c>
      <c r="H207" s="8" t="b">
        <v>0</v>
      </c>
      <c r="I207" s="8" t="b">
        <v>0</v>
      </c>
      <c r="J207" s="8" t="b">
        <v>0</v>
      </c>
      <c r="K207" s="8"/>
      <c r="L207" s="8">
        <f t="shared" si="136"/>
        <v>1.2500000000000001E-2</v>
      </c>
      <c r="M207" s="8">
        <f t="shared" si="137"/>
        <v>1.6666666666666666E-2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">
      <c r="A208" s="3">
        <v>185</v>
      </c>
      <c r="B208" s="10" t="s">
        <v>263</v>
      </c>
      <c r="C208" s="10" t="s">
        <v>696</v>
      </c>
      <c r="D208" s="18" t="s">
        <v>709</v>
      </c>
      <c r="E208" s="10">
        <v>2014</v>
      </c>
      <c r="F208" s="12" t="s">
        <v>1206</v>
      </c>
      <c r="G208" s="6" t="s">
        <v>1207</v>
      </c>
      <c r="H208" s="8" t="b">
        <v>0</v>
      </c>
      <c r="I208" s="8" t="b">
        <v>0</v>
      </c>
      <c r="J208" s="7" t="b">
        <v>1</v>
      </c>
      <c r="K208" s="7" t="s">
        <v>153</v>
      </c>
      <c r="L208" s="7">
        <v>0</v>
      </c>
      <c r="M208" s="7">
        <v>0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">
      <c r="A209" s="3">
        <v>186</v>
      </c>
      <c r="B209" s="10" t="s">
        <v>712</v>
      </c>
      <c r="C209" s="12" t="s">
        <v>20</v>
      </c>
      <c r="D209" s="12" t="s">
        <v>713</v>
      </c>
      <c r="E209" s="10">
        <v>2014</v>
      </c>
      <c r="F209" s="10" t="s">
        <v>1208</v>
      </c>
      <c r="G209" s="6" t="s">
        <v>1209</v>
      </c>
      <c r="H209" s="8" t="b">
        <v>0</v>
      </c>
      <c r="I209" s="8" t="b">
        <v>0</v>
      </c>
      <c r="J209" s="8" t="b">
        <v>0</v>
      </c>
      <c r="K209" s="8"/>
      <c r="L209" s="8">
        <f t="shared" ref="L209:M209" si="138">5/600</f>
        <v>8.3333333333333332E-3</v>
      </c>
      <c r="M209" s="8">
        <f t="shared" si="138"/>
        <v>8.3333333333333332E-3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">
      <c r="A210" s="3">
        <v>187</v>
      </c>
      <c r="B210" s="10" t="s">
        <v>712</v>
      </c>
      <c r="C210" s="12" t="s">
        <v>725</v>
      </c>
      <c r="D210" s="12" t="s">
        <v>726</v>
      </c>
      <c r="E210" s="10">
        <v>2014</v>
      </c>
      <c r="F210" s="10" t="s">
        <v>1210</v>
      </c>
      <c r="G210" s="6" t="s">
        <v>1211</v>
      </c>
      <c r="H210" s="8" t="b">
        <v>0</v>
      </c>
      <c r="I210" s="8" t="b">
        <v>0</v>
      </c>
      <c r="J210" s="8" t="b">
        <v>0</v>
      </c>
      <c r="K210" s="8"/>
      <c r="L210" s="8">
        <f t="shared" ref="L210:M210" si="139">5/2400</f>
        <v>2.0833333333333333E-3</v>
      </c>
      <c r="M210" s="8">
        <f t="shared" si="139"/>
        <v>2.0833333333333333E-3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">
      <c r="A211" s="3">
        <v>188</v>
      </c>
      <c r="B211" s="10" t="s">
        <v>712</v>
      </c>
      <c r="C211" s="12" t="s">
        <v>725</v>
      </c>
      <c r="D211" s="12" t="s">
        <v>729</v>
      </c>
      <c r="E211" s="10">
        <v>2014</v>
      </c>
      <c r="F211" s="10" t="s">
        <v>1212</v>
      </c>
      <c r="G211" s="6" t="s">
        <v>1213</v>
      </c>
      <c r="H211" s="8" t="b">
        <v>0</v>
      </c>
      <c r="I211" s="8" t="b">
        <v>0</v>
      </c>
      <c r="J211" s="8" t="b">
        <v>0</v>
      </c>
      <c r="K211" s="8"/>
      <c r="L211" s="8">
        <f t="shared" ref="L211:M211" si="140">5/2400</f>
        <v>2.0833333333333333E-3</v>
      </c>
      <c r="M211" s="8">
        <f t="shared" si="140"/>
        <v>2.0833333333333333E-3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">
      <c r="A212" s="3">
        <v>189</v>
      </c>
      <c r="B212" s="10" t="s">
        <v>712</v>
      </c>
      <c r="C212" s="12" t="s">
        <v>725</v>
      </c>
      <c r="D212" s="12" t="s">
        <v>732</v>
      </c>
      <c r="E212" s="10">
        <v>2014</v>
      </c>
      <c r="F212" s="10" t="s">
        <v>1214</v>
      </c>
      <c r="G212" s="6" t="s">
        <v>1215</v>
      </c>
      <c r="H212" s="8" t="b">
        <v>0</v>
      </c>
      <c r="I212" s="8" t="b">
        <v>0</v>
      </c>
      <c r="J212" s="8" t="b">
        <v>0</v>
      </c>
      <c r="K212" s="8"/>
      <c r="L212" s="8">
        <f t="shared" ref="L212:M212" si="141">5/2400</f>
        <v>2.0833333333333333E-3</v>
      </c>
      <c r="M212" s="8">
        <f t="shared" si="141"/>
        <v>2.0833333333333333E-3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">
      <c r="A213" s="3">
        <v>190</v>
      </c>
      <c r="B213" s="10" t="s">
        <v>712</v>
      </c>
      <c r="C213" s="12" t="s">
        <v>725</v>
      </c>
      <c r="D213" s="12" t="s">
        <v>735</v>
      </c>
      <c r="E213" s="10">
        <v>2014</v>
      </c>
      <c r="F213" s="10" t="s">
        <v>1216</v>
      </c>
      <c r="G213" s="6" t="s">
        <v>1217</v>
      </c>
      <c r="H213" s="8" t="b">
        <v>0</v>
      </c>
      <c r="I213" s="8" t="b">
        <v>0</v>
      </c>
      <c r="J213" s="8" t="b">
        <v>0</v>
      </c>
      <c r="K213" s="8"/>
      <c r="L213" s="8">
        <f t="shared" ref="L213:M213" si="142">5/2400</f>
        <v>2.0833333333333333E-3</v>
      </c>
      <c r="M213" s="8">
        <f t="shared" si="142"/>
        <v>2.0833333333333333E-3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">
      <c r="A214" s="3">
        <v>191</v>
      </c>
      <c r="B214" s="10" t="s">
        <v>712</v>
      </c>
      <c r="C214" s="12" t="s">
        <v>738</v>
      </c>
      <c r="D214" s="12" t="s">
        <v>739</v>
      </c>
      <c r="E214" s="10">
        <v>2014</v>
      </c>
      <c r="F214" s="10" t="s">
        <v>1218</v>
      </c>
      <c r="G214" s="6" t="s">
        <v>1219</v>
      </c>
      <c r="H214" s="8" t="b">
        <v>0</v>
      </c>
      <c r="I214" s="8" t="b">
        <v>0</v>
      </c>
      <c r="J214" s="8" t="b">
        <v>0</v>
      </c>
      <c r="K214" s="2"/>
      <c r="L214" s="8">
        <f t="shared" ref="L214:M214" si="143">5/1800</f>
        <v>2.7777777777777779E-3</v>
      </c>
      <c r="M214" s="8">
        <f t="shared" si="143"/>
        <v>2.7777777777777779E-3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">
      <c r="A215" s="3">
        <v>192</v>
      </c>
      <c r="B215" s="10" t="s">
        <v>712</v>
      </c>
      <c r="C215" s="12" t="s">
        <v>738</v>
      </c>
      <c r="D215" s="12" t="s">
        <v>742</v>
      </c>
      <c r="E215" s="10">
        <v>2014</v>
      </c>
      <c r="F215" s="10" t="s">
        <v>1220</v>
      </c>
      <c r="G215" s="6" t="s">
        <v>1219</v>
      </c>
      <c r="H215" s="8" t="b">
        <v>0</v>
      </c>
      <c r="I215" s="8" t="b">
        <v>0</v>
      </c>
      <c r="J215" s="8" t="b">
        <v>0</v>
      </c>
      <c r="K215" s="8"/>
      <c r="L215" s="8">
        <f t="shared" ref="L215:M215" si="144">5/1800</f>
        <v>2.7777777777777779E-3</v>
      </c>
      <c r="M215" s="8">
        <f t="shared" si="144"/>
        <v>2.7777777777777779E-3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">
      <c r="A216" s="3">
        <v>193</v>
      </c>
      <c r="B216" s="10" t="s">
        <v>712</v>
      </c>
      <c r="C216" s="12" t="s">
        <v>738</v>
      </c>
      <c r="D216" s="12" t="s">
        <v>745</v>
      </c>
      <c r="E216" s="10">
        <v>2014</v>
      </c>
      <c r="F216" s="10" t="s">
        <v>1221</v>
      </c>
      <c r="G216" s="6" t="s">
        <v>1222</v>
      </c>
      <c r="H216" s="8" t="b">
        <v>0</v>
      </c>
      <c r="I216" s="8" t="b">
        <v>0</v>
      </c>
      <c r="J216" s="8" t="b">
        <v>0</v>
      </c>
      <c r="K216" s="8"/>
      <c r="L216" s="8">
        <f t="shared" ref="L216:M216" si="145">5/1800</f>
        <v>2.7777777777777779E-3</v>
      </c>
      <c r="M216" s="8">
        <f t="shared" si="145"/>
        <v>2.7777777777777779E-3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">
      <c r="A217" s="3">
        <v>194</v>
      </c>
      <c r="B217" s="10" t="s">
        <v>712</v>
      </c>
      <c r="C217" s="12" t="s">
        <v>748</v>
      </c>
      <c r="D217" s="12" t="s">
        <v>749</v>
      </c>
      <c r="E217" s="10">
        <v>2014</v>
      </c>
      <c r="F217" s="10" t="s">
        <v>1223</v>
      </c>
      <c r="G217" s="6" t="s">
        <v>1224</v>
      </c>
      <c r="H217" s="8" t="b">
        <v>0</v>
      </c>
      <c r="I217" s="8" t="b">
        <v>0</v>
      </c>
      <c r="J217" s="8" t="b">
        <v>0</v>
      </c>
      <c r="K217" s="8"/>
      <c r="L217" s="8">
        <f t="shared" ref="L217:M217" si="146">5/1800</f>
        <v>2.7777777777777779E-3</v>
      </c>
      <c r="M217" s="8">
        <f t="shared" si="146"/>
        <v>2.7777777777777779E-3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">
      <c r="A218" s="3">
        <v>195</v>
      </c>
      <c r="B218" s="10" t="s">
        <v>712</v>
      </c>
      <c r="C218" s="12" t="s">
        <v>748</v>
      </c>
      <c r="D218" s="12" t="s">
        <v>752</v>
      </c>
      <c r="E218" s="10">
        <v>2014</v>
      </c>
      <c r="F218" s="10" t="s">
        <v>1225</v>
      </c>
      <c r="G218" s="6" t="s">
        <v>1226</v>
      </c>
      <c r="H218" s="8" t="b">
        <v>0</v>
      </c>
      <c r="I218" s="8" t="b">
        <v>0</v>
      </c>
      <c r="J218" s="8" t="b">
        <v>0</v>
      </c>
      <c r="K218" s="8"/>
      <c r="L218" s="8">
        <f t="shared" ref="L218:M218" si="147">5/1800</f>
        <v>2.7777777777777779E-3</v>
      </c>
      <c r="M218" s="8">
        <f t="shared" si="147"/>
        <v>2.7777777777777779E-3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">
      <c r="A219" s="3">
        <v>196</v>
      </c>
      <c r="B219" s="10" t="s">
        <v>712</v>
      </c>
      <c r="C219" s="12" t="s">
        <v>748</v>
      </c>
      <c r="D219" s="16" t="s">
        <v>755</v>
      </c>
      <c r="E219" s="10">
        <v>2014</v>
      </c>
      <c r="F219" s="10" t="s">
        <v>1227</v>
      </c>
      <c r="G219" s="6" t="s">
        <v>1228</v>
      </c>
      <c r="H219" s="8" t="b">
        <v>0</v>
      </c>
      <c r="I219" s="8" t="b">
        <v>0</v>
      </c>
      <c r="J219" s="8" t="b">
        <v>0</v>
      </c>
      <c r="K219" s="8"/>
      <c r="L219" s="8">
        <f t="shared" ref="L219:M219" si="148">5/1800</f>
        <v>2.7777777777777779E-3</v>
      </c>
      <c r="M219" s="8">
        <f t="shared" si="148"/>
        <v>2.7777777777777779E-3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">
      <c r="A220" s="3">
        <v>197</v>
      </c>
      <c r="B220" s="10" t="s">
        <v>712</v>
      </c>
      <c r="C220" s="12" t="s">
        <v>764</v>
      </c>
      <c r="D220" s="12" t="s">
        <v>765</v>
      </c>
      <c r="E220" s="10">
        <v>2014</v>
      </c>
      <c r="F220" s="10" t="s">
        <v>1229</v>
      </c>
      <c r="G220" s="6" t="s">
        <v>1230</v>
      </c>
      <c r="H220" s="8" t="b">
        <v>0</v>
      </c>
      <c r="I220" s="8" t="b">
        <v>0</v>
      </c>
      <c r="J220" s="8" t="b">
        <v>0</v>
      </c>
      <c r="K220" s="8"/>
      <c r="L220" s="8">
        <f t="shared" ref="L220:M220" si="149">5/600</f>
        <v>8.3333333333333332E-3</v>
      </c>
      <c r="M220" s="8">
        <f t="shared" si="149"/>
        <v>8.3333333333333332E-3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">
      <c r="A221" s="3">
        <v>198</v>
      </c>
      <c r="B221" s="10" t="s">
        <v>712</v>
      </c>
      <c r="C221" s="12" t="s">
        <v>777</v>
      </c>
      <c r="D221" s="12" t="s">
        <v>778</v>
      </c>
      <c r="E221" s="10">
        <v>2014</v>
      </c>
      <c r="F221" s="10" t="s">
        <v>1231</v>
      </c>
      <c r="G221" s="6" t="s">
        <v>1232</v>
      </c>
      <c r="H221" s="8" t="b">
        <v>0</v>
      </c>
      <c r="I221" s="8" t="b">
        <v>0</v>
      </c>
      <c r="J221" s="8" t="b">
        <v>0</v>
      </c>
      <c r="K221" s="8"/>
      <c r="L221" s="8">
        <f t="shared" ref="L221:L224" si="150">5/2400</f>
        <v>2.0833333333333333E-3</v>
      </c>
      <c r="M221" s="8">
        <f t="shared" ref="M221:M223" si="151">5/1800</f>
        <v>2.7777777777777779E-3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">
      <c r="A222" s="3">
        <v>199</v>
      </c>
      <c r="B222" s="10" t="s">
        <v>712</v>
      </c>
      <c r="C222" s="12" t="s">
        <v>777</v>
      </c>
      <c r="D222" s="12" t="s">
        <v>781</v>
      </c>
      <c r="E222" s="10">
        <v>2014</v>
      </c>
      <c r="F222" s="10" t="s">
        <v>1233</v>
      </c>
      <c r="G222" s="6" t="s">
        <v>783</v>
      </c>
      <c r="H222" s="8" t="b">
        <v>0</v>
      </c>
      <c r="I222" s="7" t="b">
        <v>1</v>
      </c>
      <c r="J222" s="8" t="b">
        <v>0</v>
      </c>
      <c r="K222" s="8"/>
      <c r="L222" s="8">
        <f t="shared" si="150"/>
        <v>2.0833333333333333E-3</v>
      </c>
      <c r="M222" s="8">
        <f t="shared" si="151"/>
        <v>2.7777777777777779E-3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">
      <c r="A223" s="3">
        <v>200</v>
      </c>
      <c r="B223" s="10" t="s">
        <v>712</v>
      </c>
      <c r="C223" s="12" t="s">
        <v>777</v>
      </c>
      <c r="D223" s="16" t="s">
        <v>784</v>
      </c>
      <c r="E223" s="10">
        <v>2014</v>
      </c>
      <c r="F223" s="10" t="s">
        <v>1234</v>
      </c>
      <c r="G223" s="6" t="s">
        <v>1235</v>
      </c>
      <c r="H223" s="7" t="b">
        <v>1</v>
      </c>
      <c r="I223" s="7" t="b">
        <v>1</v>
      </c>
      <c r="J223" s="8" t="b">
        <v>0</v>
      </c>
      <c r="K223" s="8"/>
      <c r="L223" s="8">
        <f t="shared" si="150"/>
        <v>2.0833333333333333E-3</v>
      </c>
      <c r="M223" s="8">
        <f t="shared" si="151"/>
        <v>2.7777777777777779E-3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">
      <c r="A224" s="3">
        <v>201</v>
      </c>
      <c r="B224" s="10" t="s">
        <v>712</v>
      </c>
      <c r="C224" s="12" t="s">
        <v>777</v>
      </c>
      <c r="D224" s="12" t="s">
        <v>787</v>
      </c>
      <c r="E224" s="10">
        <v>2014</v>
      </c>
      <c r="F224" s="10" t="s">
        <v>1236</v>
      </c>
      <c r="G224" s="6" t="s">
        <v>1237</v>
      </c>
      <c r="H224" s="7" t="b">
        <v>1</v>
      </c>
      <c r="I224" s="7" t="b">
        <v>1</v>
      </c>
      <c r="J224" s="8" t="b">
        <v>0</v>
      </c>
      <c r="K224" s="8"/>
      <c r="L224" s="8">
        <f t="shared" si="150"/>
        <v>2.0833333333333333E-3</v>
      </c>
      <c r="M224" s="7">
        <v>0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">
      <c r="A225" s="2"/>
      <c r="B225" s="42"/>
      <c r="C225" s="42"/>
      <c r="D225" s="42"/>
      <c r="E225" s="42"/>
      <c r="F225" s="42"/>
      <c r="G225" s="4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">
      <c r="A226" s="2"/>
      <c r="B226" s="42"/>
      <c r="C226" s="42"/>
      <c r="D226" s="42"/>
      <c r="E226" s="42"/>
      <c r="F226" s="42"/>
      <c r="G226" s="4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2">
      <c r="A227" s="2"/>
      <c r="B227" s="42"/>
      <c r="C227" s="42"/>
      <c r="D227" s="42"/>
      <c r="E227" s="42"/>
      <c r="F227" s="42"/>
      <c r="G227" s="4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">
      <c r="A228" s="2"/>
      <c r="B228" s="42"/>
      <c r="C228" s="42"/>
      <c r="D228" s="42"/>
      <c r="E228" s="42"/>
      <c r="F228" s="42"/>
      <c r="G228" s="4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">
      <c r="A229" s="2"/>
      <c r="B229" s="42"/>
      <c r="C229" s="42"/>
      <c r="D229" s="42"/>
      <c r="E229" s="42"/>
      <c r="F229" s="42"/>
      <c r="G229" s="4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">
      <c r="A230" s="2"/>
      <c r="B230" s="42"/>
      <c r="C230" s="42"/>
      <c r="D230" s="42"/>
      <c r="E230" s="42"/>
      <c r="F230" s="42"/>
      <c r="G230" s="4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">
      <c r="A231" s="2"/>
      <c r="B231" s="42"/>
      <c r="C231" s="42"/>
      <c r="D231" s="42"/>
      <c r="E231" s="42"/>
      <c r="F231" s="42"/>
      <c r="G231" s="4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2">
      <c r="A232" s="2"/>
      <c r="B232" s="42"/>
      <c r="C232" s="42"/>
      <c r="D232" s="42"/>
      <c r="E232" s="42"/>
      <c r="F232" s="42"/>
      <c r="G232" s="4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2">
      <c r="A233" s="2"/>
      <c r="B233" s="42"/>
      <c r="C233" s="42"/>
      <c r="D233" s="42"/>
      <c r="E233" s="42"/>
      <c r="F233" s="42"/>
      <c r="G233" s="4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2">
      <c r="A234" s="2"/>
      <c r="B234" s="42"/>
      <c r="C234" s="42"/>
      <c r="D234" s="42"/>
      <c r="E234" s="42"/>
      <c r="F234" s="42"/>
      <c r="G234" s="4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2">
      <c r="A235" s="2"/>
      <c r="B235" s="42"/>
      <c r="C235" s="42"/>
      <c r="D235" s="42"/>
      <c r="E235" s="42"/>
      <c r="F235" s="42"/>
      <c r="G235" s="4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2">
      <c r="A236" s="2"/>
      <c r="B236" s="42"/>
      <c r="C236" s="42"/>
      <c r="D236" s="42"/>
      <c r="E236" s="42"/>
      <c r="F236" s="42"/>
      <c r="G236" s="4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2">
      <c r="A237" s="2"/>
      <c r="B237" s="42"/>
      <c r="C237" s="42"/>
      <c r="D237" s="42"/>
      <c r="E237" s="42"/>
      <c r="F237" s="42"/>
      <c r="G237" s="4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2">
      <c r="A238" s="2"/>
      <c r="B238" s="42"/>
      <c r="C238" s="42"/>
      <c r="D238" s="42"/>
      <c r="E238" s="42"/>
      <c r="F238" s="42"/>
      <c r="G238" s="4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2">
      <c r="A239" s="2"/>
      <c r="B239" s="42"/>
      <c r="C239" s="42"/>
      <c r="D239" s="42"/>
      <c r="E239" s="42"/>
      <c r="F239" s="42"/>
      <c r="G239" s="4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2">
      <c r="A240" s="2"/>
      <c r="B240" s="42"/>
      <c r="C240" s="42"/>
      <c r="D240" s="42"/>
      <c r="E240" s="42"/>
      <c r="F240" s="42"/>
      <c r="G240" s="4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2">
      <c r="A241" s="2"/>
      <c r="B241" s="42"/>
      <c r="C241" s="42"/>
      <c r="D241" s="42"/>
      <c r="E241" s="42"/>
      <c r="F241" s="42"/>
      <c r="G241" s="4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2">
      <c r="A242" s="2"/>
      <c r="B242" s="42"/>
      <c r="C242" s="42"/>
      <c r="D242" s="42"/>
      <c r="E242" s="42"/>
      <c r="F242" s="42"/>
      <c r="G242" s="4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2">
      <c r="A243" s="2"/>
      <c r="B243" s="42"/>
      <c r="C243" s="42"/>
      <c r="D243" s="42"/>
      <c r="E243" s="42"/>
      <c r="F243" s="42"/>
      <c r="G243" s="4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2">
      <c r="A244" s="2"/>
      <c r="B244" s="42"/>
      <c r="C244" s="42"/>
      <c r="D244" s="42"/>
      <c r="E244" s="42"/>
      <c r="F244" s="42"/>
      <c r="G244" s="4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2">
      <c r="A245" s="2"/>
      <c r="B245" s="42"/>
      <c r="C245" s="42"/>
      <c r="D245" s="42"/>
      <c r="E245" s="42"/>
      <c r="F245" s="42"/>
      <c r="G245" s="4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2">
      <c r="A246" s="2"/>
      <c r="B246" s="42"/>
      <c r="C246" s="42"/>
      <c r="D246" s="42"/>
      <c r="E246" s="42"/>
      <c r="F246" s="42"/>
      <c r="G246" s="4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2">
      <c r="A247" s="2"/>
      <c r="B247" s="42"/>
      <c r="C247" s="42"/>
      <c r="D247" s="42"/>
      <c r="E247" s="42"/>
      <c r="F247" s="42"/>
      <c r="G247" s="4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2">
      <c r="A248" s="2"/>
      <c r="B248" s="42"/>
      <c r="C248" s="42"/>
      <c r="D248" s="42"/>
      <c r="E248" s="42"/>
      <c r="F248" s="42"/>
      <c r="G248" s="4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2">
      <c r="A249" s="2"/>
      <c r="B249" s="42"/>
      <c r="C249" s="42"/>
      <c r="D249" s="42"/>
      <c r="E249" s="42"/>
      <c r="F249" s="42"/>
      <c r="G249" s="4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2">
      <c r="A250" s="2"/>
      <c r="B250" s="42"/>
      <c r="C250" s="42"/>
      <c r="D250" s="42"/>
      <c r="E250" s="42"/>
      <c r="F250" s="42"/>
      <c r="G250" s="4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2">
      <c r="A251" s="2"/>
      <c r="B251" s="42"/>
      <c r="C251" s="42"/>
      <c r="D251" s="42"/>
      <c r="E251" s="42"/>
      <c r="F251" s="42"/>
      <c r="G251" s="4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2">
      <c r="A252" s="2"/>
      <c r="B252" s="42"/>
      <c r="C252" s="42"/>
      <c r="D252" s="42"/>
      <c r="E252" s="42"/>
      <c r="F252" s="42"/>
      <c r="G252" s="4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2">
      <c r="A253" s="2"/>
      <c r="B253" s="42"/>
      <c r="C253" s="42"/>
      <c r="D253" s="42"/>
      <c r="E253" s="42"/>
      <c r="F253" s="42"/>
      <c r="G253" s="4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">
      <c r="A254" s="2"/>
      <c r="B254" s="42"/>
      <c r="C254" s="42"/>
      <c r="D254" s="42"/>
      <c r="E254" s="42"/>
      <c r="F254" s="42"/>
      <c r="G254" s="4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2">
      <c r="A255" s="2"/>
      <c r="B255" s="42"/>
      <c r="C255" s="42"/>
      <c r="D255" s="42"/>
      <c r="E255" s="42"/>
      <c r="F255" s="42"/>
      <c r="G255" s="4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2">
      <c r="A256" s="2"/>
      <c r="B256" s="42"/>
      <c r="C256" s="42"/>
      <c r="D256" s="42"/>
      <c r="E256" s="42"/>
      <c r="F256" s="42"/>
      <c r="G256" s="4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2">
      <c r="A257" s="2"/>
      <c r="B257" s="42"/>
      <c r="C257" s="42"/>
      <c r="D257" s="42"/>
      <c r="E257" s="42"/>
      <c r="F257" s="42"/>
      <c r="G257" s="4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2">
      <c r="A258" s="2"/>
      <c r="B258" s="42"/>
      <c r="C258" s="42"/>
      <c r="D258" s="42"/>
      <c r="E258" s="42"/>
      <c r="F258" s="42"/>
      <c r="G258" s="4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2">
      <c r="A259" s="2"/>
      <c r="B259" s="42"/>
      <c r="C259" s="42"/>
      <c r="D259" s="42"/>
      <c r="E259" s="42"/>
      <c r="F259" s="42"/>
      <c r="G259" s="4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">
      <c r="A260" s="2"/>
      <c r="B260" s="42"/>
      <c r="C260" s="42"/>
      <c r="D260" s="42"/>
      <c r="E260" s="42"/>
      <c r="F260" s="42"/>
      <c r="G260" s="4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2">
      <c r="A261" s="2"/>
      <c r="B261" s="42"/>
      <c r="C261" s="42"/>
      <c r="D261" s="42"/>
      <c r="E261" s="42"/>
      <c r="F261" s="42"/>
      <c r="G261" s="4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2">
      <c r="A262" s="2"/>
      <c r="B262" s="42"/>
      <c r="C262" s="42"/>
      <c r="D262" s="42"/>
      <c r="E262" s="42"/>
      <c r="F262" s="42"/>
      <c r="G262" s="4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2">
      <c r="A263" s="2"/>
      <c r="B263" s="42"/>
      <c r="C263" s="42"/>
      <c r="D263" s="42"/>
      <c r="E263" s="42"/>
      <c r="F263" s="42"/>
      <c r="G263" s="4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2">
      <c r="A264" s="2"/>
      <c r="B264" s="42"/>
      <c r="C264" s="42"/>
      <c r="D264" s="42"/>
      <c r="E264" s="42"/>
      <c r="F264" s="42"/>
      <c r="G264" s="4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2">
      <c r="A265" s="2"/>
      <c r="B265" s="42"/>
      <c r="C265" s="42"/>
      <c r="D265" s="42"/>
      <c r="E265" s="42"/>
      <c r="F265" s="42"/>
      <c r="G265" s="4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2">
      <c r="A266" s="2"/>
      <c r="B266" s="42"/>
      <c r="C266" s="42"/>
      <c r="D266" s="42"/>
      <c r="E266" s="42"/>
      <c r="F266" s="42"/>
      <c r="G266" s="4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2">
      <c r="A267" s="2"/>
      <c r="B267" s="42"/>
      <c r="C267" s="42"/>
      <c r="D267" s="42"/>
      <c r="E267" s="42"/>
      <c r="F267" s="42"/>
      <c r="G267" s="4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2">
      <c r="A268" s="2"/>
      <c r="B268" s="42"/>
      <c r="C268" s="42"/>
      <c r="D268" s="42"/>
      <c r="E268" s="42"/>
      <c r="F268" s="42"/>
      <c r="G268" s="4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2">
      <c r="A269" s="2"/>
      <c r="B269" s="42"/>
      <c r="C269" s="42"/>
      <c r="D269" s="42"/>
      <c r="E269" s="42"/>
      <c r="F269" s="42"/>
      <c r="G269" s="4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2">
      <c r="A270" s="2"/>
      <c r="B270" s="42"/>
      <c r="C270" s="42"/>
      <c r="D270" s="42"/>
      <c r="E270" s="42"/>
      <c r="F270" s="42"/>
      <c r="G270" s="4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2">
      <c r="A271" s="2"/>
      <c r="B271" s="42"/>
      <c r="C271" s="42"/>
      <c r="D271" s="42"/>
      <c r="E271" s="42"/>
      <c r="F271" s="42"/>
      <c r="G271" s="4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2">
      <c r="A272" s="2"/>
      <c r="B272" s="42"/>
      <c r="C272" s="42"/>
      <c r="D272" s="42"/>
      <c r="E272" s="42"/>
      <c r="F272" s="42"/>
      <c r="G272" s="4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2">
      <c r="A273" s="2"/>
      <c r="B273" s="42"/>
      <c r="C273" s="42"/>
      <c r="D273" s="42"/>
      <c r="E273" s="42"/>
      <c r="F273" s="42"/>
      <c r="G273" s="4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2">
      <c r="A274" s="2"/>
      <c r="B274" s="42"/>
      <c r="C274" s="42"/>
      <c r="D274" s="42"/>
      <c r="E274" s="42"/>
      <c r="F274" s="42"/>
      <c r="G274" s="4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2">
      <c r="A275" s="2"/>
      <c r="B275" s="42"/>
      <c r="C275" s="42"/>
      <c r="D275" s="42"/>
      <c r="E275" s="42"/>
      <c r="F275" s="42"/>
      <c r="G275" s="4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2">
      <c r="A276" s="2"/>
      <c r="B276" s="42"/>
      <c r="C276" s="42"/>
      <c r="D276" s="42"/>
      <c r="E276" s="42"/>
      <c r="F276" s="42"/>
      <c r="G276" s="4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2">
      <c r="A277" s="2"/>
      <c r="B277" s="42"/>
      <c r="C277" s="42"/>
      <c r="D277" s="42"/>
      <c r="E277" s="42"/>
      <c r="F277" s="42"/>
      <c r="G277" s="4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2">
      <c r="A278" s="2"/>
      <c r="B278" s="42"/>
      <c r="C278" s="42"/>
      <c r="D278" s="42"/>
      <c r="E278" s="42"/>
      <c r="F278" s="42"/>
      <c r="G278" s="4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2">
      <c r="A279" s="2"/>
      <c r="B279" s="42"/>
      <c r="C279" s="42"/>
      <c r="D279" s="42"/>
      <c r="E279" s="42"/>
      <c r="F279" s="42"/>
      <c r="G279" s="4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2">
      <c r="A280" s="2"/>
      <c r="B280" s="42"/>
      <c r="C280" s="42"/>
      <c r="D280" s="42"/>
      <c r="E280" s="42"/>
      <c r="F280" s="42"/>
      <c r="G280" s="4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2">
      <c r="A281" s="2"/>
      <c r="B281" s="42"/>
      <c r="C281" s="42"/>
      <c r="D281" s="42"/>
      <c r="E281" s="42"/>
      <c r="F281" s="42"/>
      <c r="G281" s="4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2">
      <c r="A282" s="2"/>
      <c r="B282" s="42"/>
      <c r="C282" s="42"/>
      <c r="D282" s="42"/>
      <c r="E282" s="42"/>
      <c r="F282" s="42"/>
      <c r="G282" s="4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">
      <c r="A283" s="2"/>
      <c r="B283" s="42"/>
      <c r="C283" s="42"/>
      <c r="D283" s="42"/>
      <c r="E283" s="42"/>
      <c r="F283" s="42"/>
      <c r="G283" s="4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2">
      <c r="A284" s="2"/>
      <c r="B284" s="42"/>
      <c r="C284" s="42"/>
      <c r="D284" s="42"/>
      <c r="E284" s="42"/>
      <c r="F284" s="42"/>
      <c r="G284" s="4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2">
      <c r="A285" s="2"/>
      <c r="B285" s="42"/>
      <c r="C285" s="42"/>
      <c r="D285" s="42"/>
      <c r="E285" s="42"/>
      <c r="F285" s="42"/>
      <c r="G285" s="4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2">
      <c r="A286" s="2"/>
      <c r="B286" s="42"/>
      <c r="C286" s="42"/>
      <c r="D286" s="42"/>
      <c r="E286" s="42"/>
      <c r="F286" s="42"/>
      <c r="G286" s="4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2">
      <c r="A287" s="2"/>
      <c r="B287" s="42"/>
      <c r="C287" s="42"/>
      <c r="D287" s="42"/>
      <c r="E287" s="42"/>
      <c r="F287" s="42"/>
      <c r="G287" s="4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2">
      <c r="A288" s="2"/>
      <c r="B288" s="42"/>
      <c r="C288" s="42"/>
      <c r="D288" s="42"/>
      <c r="E288" s="42"/>
      <c r="F288" s="42"/>
      <c r="G288" s="4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2">
      <c r="A289" s="2"/>
      <c r="B289" s="42"/>
      <c r="C289" s="42"/>
      <c r="D289" s="42"/>
      <c r="E289" s="42"/>
      <c r="F289" s="42"/>
      <c r="G289" s="4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2">
      <c r="A290" s="2"/>
      <c r="B290" s="42"/>
      <c r="C290" s="42"/>
      <c r="D290" s="42"/>
      <c r="E290" s="42"/>
      <c r="F290" s="42"/>
      <c r="G290" s="4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2">
      <c r="A291" s="2"/>
      <c r="B291" s="42"/>
      <c r="C291" s="42"/>
      <c r="D291" s="42"/>
      <c r="E291" s="42"/>
      <c r="F291" s="42"/>
      <c r="G291" s="4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2">
      <c r="A292" s="2"/>
      <c r="B292" s="42"/>
      <c r="C292" s="42"/>
      <c r="D292" s="42"/>
      <c r="E292" s="42"/>
      <c r="F292" s="42"/>
      <c r="G292" s="4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2">
      <c r="A293" s="2"/>
      <c r="B293" s="42"/>
      <c r="C293" s="42"/>
      <c r="D293" s="42"/>
      <c r="E293" s="42"/>
      <c r="F293" s="42"/>
      <c r="G293" s="4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2">
      <c r="A294" s="2"/>
      <c r="B294" s="42"/>
      <c r="C294" s="42"/>
      <c r="D294" s="42"/>
      <c r="E294" s="42"/>
      <c r="F294" s="42"/>
      <c r="G294" s="4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2">
      <c r="A295" s="2"/>
      <c r="B295" s="42"/>
      <c r="C295" s="42"/>
      <c r="D295" s="42"/>
      <c r="E295" s="42"/>
      <c r="F295" s="42"/>
      <c r="G295" s="4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2">
      <c r="A296" s="2"/>
      <c r="B296" s="42"/>
      <c r="C296" s="42"/>
      <c r="D296" s="42"/>
      <c r="E296" s="42"/>
      <c r="F296" s="42"/>
      <c r="G296" s="4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2">
      <c r="A297" s="2"/>
      <c r="B297" s="42"/>
      <c r="C297" s="42"/>
      <c r="D297" s="42"/>
      <c r="E297" s="42"/>
      <c r="F297" s="42"/>
      <c r="G297" s="4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2">
      <c r="A298" s="2"/>
      <c r="B298" s="42"/>
      <c r="C298" s="42"/>
      <c r="D298" s="42"/>
      <c r="E298" s="42"/>
      <c r="F298" s="42"/>
      <c r="G298" s="4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2">
      <c r="A299" s="2"/>
      <c r="B299" s="42"/>
      <c r="C299" s="42"/>
      <c r="D299" s="42"/>
      <c r="E299" s="42"/>
      <c r="F299" s="42"/>
      <c r="G299" s="4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2">
      <c r="A300" s="2"/>
      <c r="B300" s="42"/>
      <c r="C300" s="42"/>
      <c r="D300" s="42"/>
      <c r="E300" s="42"/>
      <c r="F300" s="42"/>
      <c r="G300" s="4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2">
      <c r="A301" s="2"/>
      <c r="B301" s="42"/>
      <c r="C301" s="42"/>
      <c r="D301" s="42"/>
      <c r="E301" s="42"/>
      <c r="F301" s="42"/>
      <c r="G301" s="4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2">
      <c r="A302" s="2"/>
      <c r="B302" s="42"/>
      <c r="C302" s="42"/>
      <c r="D302" s="42"/>
      <c r="E302" s="42"/>
      <c r="F302" s="42"/>
      <c r="G302" s="4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2">
      <c r="A303" s="2"/>
      <c r="B303" s="42"/>
      <c r="C303" s="42"/>
      <c r="D303" s="42"/>
      <c r="E303" s="42"/>
      <c r="F303" s="42"/>
      <c r="G303" s="4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2">
      <c r="A304" s="2"/>
      <c r="B304" s="42"/>
      <c r="C304" s="42"/>
      <c r="D304" s="42"/>
      <c r="E304" s="42"/>
      <c r="F304" s="42"/>
      <c r="G304" s="4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2">
      <c r="A305" s="2"/>
      <c r="B305" s="42"/>
      <c r="C305" s="42"/>
      <c r="D305" s="42"/>
      <c r="E305" s="42"/>
      <c r="F305" s="42"/>
      <c r="G305" s="4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2">
      <c r="A306" s="2"/>
      <c r="B306" s="42"/>
      <c r="C306" s="42"/>
      <c r="D306" s="42"/>
      <c r="E306" s="42"/>
      <c r="F306" s="42"/>
      <c r="G306" s="4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2">
      <c r="A307" s="2"/>
      <c r="B307" s="42"/>
      <c r="C307" s="42"/>
      <c r="D307" s="42"/>
      <c r="E307" s="42"/>
      <c r="F307" s="42"/>
      <c r="G307" s="4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2">
      <c r="A308" s="2"/>
      <c r="B308" s="42"/>
      <c r="C308" s="42"/>
      <c r="D308" s="42"/>
      <c r="E308" s="42"/>
      <c r="F308" s="42"/>
      <c r="G308" s="4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2">
      <c r="A309" s="2"/>
      <c r="B309" s="42"/>
      <c r="C309" s="42"/>
      <c r="D309" s="42"/>
      <c r="E309" s="42"/>
      <c r="F309" s="42"/>
      <c r="G309" s="4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2">
      <c r="A310" s="2"/>
      <c r="B310" s="42"/>
      <c r="C310" s="42"/>
      <c r="D310" s="42"/>
      <c r="E310" s="42"/>
      <c r="F310" s="42"/>
      <c r="G310" s="4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2">
      <c r="A311" s="2"/>
      <c r="B311" s="42"/>
      <c r="C311" s="42"/>
      <c r="D311" s="42"/>
      <c r="E311" s="42"/>
      <c r="F311" s="42"/>
      <c r="G311" s="4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2">
      <c r="A312" s="2"/>
      <c r="B312" s="42"/>
      <c r="C312" s="42"/>
      <c r="D312" s="42"/>
      <c r="E312" s="42"/>
      <c r="F312" s="42"/>
      <c r="G312" s="4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2">
      <c r="A313" s="2"/>
      <c r="B313" s="42"/>
      <c r="C313" s="42"/>
      <c r="D313" s="42"/>
      <c r="E313" s="42"/>
      <c r="F313" s="42"/>
      <c r="G313" s="4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2">
      <c r="A314" s="2"/>
      <c r="B314" s="42"/>
      <c r="C314" s="42"/>
      <c r="D314" s="42"/>
      <c r="E314" s="42"/>
      <c r="F314" s="42"/>
      <c r="G314" s="4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2">
      <c r="A315" s="2"/>
      <c r="B315" s="42"/>
      <c r="C315" s="42"/>
      <c r="D315" s="42"/>
      <c r="E315" s="42"/>
      <c r="F315" s="42"/>
      <c r="G315" s="4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2">
      <c r="A316" s="2"/>
      <c r="B316" s="42"/>
      <c r="C316" s="42"/>
      <c r="D316" s="42"/>
      <c r="E316" s="42"/>
      <c r="F316" s="42"/>
      <c r="G316" s="4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2">
      <c r="A317" s="2"/>
      <c r="B317" s="42"/>
      <c r="C317" s="42"/>
      <c r="D317" s="42"/>
      <c r="E317" s="42"/>
      <c r="F317" s="42"/>
      <c r="G317" s="4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2">
      <c r="A318" s="2"/>
      <c r="B318" s="42"/>
      <c r="C318" s="42"/>
      <c r="D318" s="42"/>
      <c r="E318" s="42"/>
      <c r="F318" s="42"/>
      <c r="G318" s="4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2">
      <c r="A319" s="2"/>
      <c r="B319" s="42"/>
      <c r="C319" s="42"/>
      <c r="D319" s="42"/>
      <c r="E319" s="42"/>
      <c r="F319" s="42"/>
      <c r="G319" s="4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2">
      <c r="A320" s="2"/>
      <c r="B320" s="42"/>
      <c r="C320" s="42"/>
      <c r="D320" s="42"/>
      <c r="E320" s="42"/>
      <c r="F320" s="42"/>
      <c r="G320" s="4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2">
      <c r="A321" s="2"/>
      <c r="B321" s="42"/>
      <c r="C321" s="42"/>
      <c r="D321" s="42"/>
      <c r="E321" s="42"/>
      <c r="F321" s="42"/>
      <c r="G321" s="4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2">
      <c r="A322" s="2"/>
      <c r="B322" s="42"/>
      <c r="C322" s="42"/>
      <c r="D322" s="42"/>
      <c r="E322" s="42"/>
      <c r="F322" s="42"/>
      <c r="G322" s="4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2">
      <c r="A323" s="2"/>
      <c r="B323" s="42"/>
      <c r="C323" s="42"/>
      <c r="D323" s="42"/>
      <c r="E323" s="42"/>
      <c r="F323" s="42"/>
      <c r="G323" s="4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2">
      <c r="A324" s="2"/>
      <c r="B324" s="42"/>
      <c r="C324" s="42"/>
      <c r="D324" s="42"/>
      <c r="E324" s="42"/>
      <c r="F324" s="42"/>
      <c r="G324" s="4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2">
      <c r="A325" s="2"/>
      <c r="B325" s="42"/>
      <c r="C325" s="42"/>
      <c r="D325" s="42"/>
      <c r="E325" s="42"/>
      <c r="F325" s="42"/>
      <c r="G325" s="4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2">
      <c r="A326" s="2"/>
      <c r="B326" s="42"/>
      <c r="C326" s="42"/>
      <c r="D326" s="42"/>
      <c r="E326" s="42"/>
      <c r="F326" s="42"/>
      <c r="G326" s="4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2">
      <c r="A327" s="2"/>
      <c r="B327" s="42"/>
      <c r="C327" s="42"/>
      <c r="D327" s="42"/>
      <c r="E327" s="42"/>
      <c r="F327" s="42"/>
      <c r="G327" s="4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2">
      <c r="A328" s="2"/>
      <c r="B328" s="42"/>
      <c r="C328" s="42"/>
      <c r="D328" s="42"/>
      <c r="E328" s="42"/>
      <c r="F328" s="42"/>
      <c r="G328" s="4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2">
      <c r="A329" s="2"/>
      <c r="B329" s="42"/>
      <c r="C329" s="42"/>
      <c r="D329" s="42"/>
      <c r="E329" s="42"/>
      <c r="F329" s="42"/>
      <c r="G329" s="4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">
      <c r="A330" s="2"/>
      <c r="B330" s="42"/>
      <c r="C330" s="42"/>
      <c r="D330" s="42"/>
      <c r="E330" s="42"/>
      <c r="F330" s="42"/>
      <c r="G330" s="4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2">
      <c r="A331" s="2"/>
      <c r="B331" s="42"/>
      <c r="C331" s="42"/>
      <c r="D331" s="42"/>
      <c r="E331" s="42"/>
      <c r="F331" s="42"/>
      <c r="G331" s="4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2">
      <c r="A332" s="2"/>
      <c r="B332" s="42"/>
      <c r="C332" s="42"/>
      <c r="D332" s="42"/>
      <c r="E332" s="42"/>
      <c r="F332" s="42"/>
      <c r="G332" s="4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2">
      <c r="A333" s="2"/>
      <c r="B333" s="42"/>
      <c r="C333" s="42"/>
      <c r="D333" s="42"/>
      <c r="E333" s="42"/>
      <c r="F333" s="42"/>
      <c r="G333" s="4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2">
      <c r="A334" s="2"/>
      <c r="B334" s="42"/>
      <c r="C334" s="42"/>
      <c r="D334" s="42"/>
      <c r="E334" s="42"/>
      <c r="F334" s="42"/>
      <c r="G334" s="4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2">
      <c r="A335" s="2"/>
      <c r="B335" s="42"/>
      <c r="C335" s="42"/>
      <c r="D335" s="42"/>
      <c r="E335" s="42"/>
      <c r="F335" s="42"/>
      <c r="G335" s="4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2">
      <c r="A336" s="2"/>
      <c r="B336" s="42"/>
      <c r="C336" s="42"/>
      <c r="D336" s="42"/>
      <c r="E336" s="42"/>
      <c r="F336" s="42"/>
      <c r="G336" s="4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2">
      <c r="A337" s="2"/>
      <c r="B337" s="42"/>
      <c r="C337" s="42"/>
      <c r="D337" s="42"/>
      <c r="E337" s="42"/>
      <c r="F337" s="42"/>
      <c r="G337" s="4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2">
      <c r="A338" s="2"/>
      <c r="B338" s="42"/>
      <c r="C338" s="42"/>
      <c r="D338" s="42"/>
      <c r="E338" s="42"/>
      <c r="F338" s="42"/>
      <c r="G338" s="4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2">
      <c r="A339" s="2"/>
      <c r="B339" s="42"/>
      <c r="C339" s="42"/>
      <c r="D339" s="42"/>
      <c r="E339" s="42"/>
      <c r="F339" s="42"/>
      <c r="G339" s="4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2">
      <c r="A340" s="2"/>
      <c r="B340" s="42"/>
      <c r="C340" s="42"/>
      <c r="D340" s="42"/>
      <c r="E340" s="42"/>
      <c r="F340" s="42"/>
      <c r="G340" s="4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2">
      <c r="A341" s="2"/>
      <c r="B341" s="42"/>
      <c r="C341" s="42"/>
      <c r="D341" s="42"/>
      <c r="E341" s="42"/>
      <c r="F341" s="42"/>
      <c r="G341" s="4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2">
      <c r="A342" s="2"/>
      <c r="B342" s="42"/>
      <c r="C342" s="42"/>
      <c r="D342" s="42"/>
      <c r="E342" s="42"/>
      <c r="F342" s="42"/>
      <c r="G342" s="4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2">
      <c r="A343" s="2"/>
      <c r="B343" s="42"/>
      <c r="C343" s="42"/>
      <c r="D343" s="42"/>
      <c r="E343" s="42"/>
      <c r="F343" s="42"/>
      <c r="G343" s="4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2">
      <c r="A344" s="2"/>
      <c r="B344" s="42"/>
      <c r="C344" s="42"/>
      <c r="D344" s="42"/>
      <c r="E344" s="42"/>
      <c r="F344" s="42"/>
      <c r="G344" s="4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2">
      <c r="A345" s="2"/>
      <c r="B345" s="42"/>
      <c r="C345" s="42"/>
      <c r="D345" s="42"/>
      <c r="E345" s="42"/>
      <c r="F345" s="42"/>
      <c r="G345" s="4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2">
      <c r="A346" s="2"/>
      <c r="B346" s="42"/>
      <c r="C346" s="42"/>
      <c r="D346" s="42"/>
      <c r="E346" s="42"/>
      <c r="F346" s="42"/>
      <c r="G346" s="4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2">
      <c r="A347" s="2"/>
      <c r="B347" s="42"/>
      <c r="C347" s="42"/>
      <c r="D347" s="42"/>
      <c r="E347" s="42"/>
      <c r="F347" s="42"/>
      <c r="G347" s="4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2">
      <c r="A348" s="2"/>
      <c r="B348" s="42"/>
      <c r="C348" s="42"/>
      <c r="D348" s="42"/>
      <c r="E348" s="42"/>
      <c r="F348" s="42"/>
      <c r="G348" s="4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2">
      <c r="A349" s="2"/>
      <c r="B349" s="42"/>
      <c r="C349" s="42"/>
      <c r="D349" s="42"/>
      <c r="E349" s="42"/>
      <c r="F349" s="42"/>
      <c r="G349" s="4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2">
      <c r="A350" s="2"/>
      <c r="B350" s="42"/>
      <c r="C350" s="42"/>
      <c r="D350" s="42"/>
      <c r="E350" s="42"/>
      <c r="F350" s="42"/>
      <c r="G350" s="4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2">
      <c r="A351" s="2"/>
      <c r="B351" s="42"/>
      <c r="C351" s="42"/>
      <c r="D351" s="42"/>
      <c r="E351" s="42"/>
      <c r="F351" s="42"/>
      <c r="G351" s="4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2">
      <c r="A352" s="2"/>
      <c r="B352" s="42"/>
      <c r="C352" s="42"/>
      <c r="D352" s="42"/>
      <c r="E352" s="42"/>
      <c r="F352" s="42"/>
      <c r="G352" s="4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2">
      <c r="A353" s="2"/>
      <c r="B353" s="42"/>
      <c r="C353" s="42"/>
      <c r="D353" s="42"/>
      <c r="E353" s="42"/>
      <c r="F353" s="42"/>
      <c r="G353" s="4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2">
      <c r="A354" s="2"/>
      <c r="B354" s="42"/>
      <c r="C354" s="42"/>
      <c r="D354" s="42"/>
      <c r="E354" s="42"/>
      <c r="F354" s="42"/>
      <c r="G354" s="4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2">
      <c r="A355" s="2"/>
      <c r="B355" s="42"/>
      <c r="C355" s="42"/>
      <c r="D355" s="42"/>
      <c r="E355" s="42"/>
      <c r="F355" s="42"/>
      <c r="G355" s="4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2">
      <c r="A356" s="2"/>
      <c r="B356" s="42"/>
      <c r="C356" s="42"/>
      <c r="D356" s="42"/>
      <c r="E356" s="42"/>
      <c r="F356" s="42"/>
      <c r="G356" s="4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2">
      <c r="A357" s="2"/>
      <c r="B357" s="42"/>
      <c r="C357" s="42"/>
      <c r="D357" s="42"/>
      <c r="E357" s="42"/>
      <c r="F357" s="42"/>
      <c r="G357" s="4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2">
      <c r="A358" s="2"/>
      <c r="B358" s="42"/>
      <c r="C358" s="42"/>
      <c r="D358" s="42"/>
      <c r="E358" s="42"/>
      <c r="F358" s="42"/>
      <c r="G358" s="4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2">
      <c r="A359" s="2"/>
      <c r="B359" s="42"/>
      <c r="C359" s="42"/>
      <c r="D359" s="42"/>
      <c r="E359" s="42"/>
      <c r="F359" s="42"/>
      <c r="G359" s="4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2">
      <c r="A360" s="2"/>
      <c r="B360" s="42"/>
      <c r="C360" s="42"/>
      <c r="D360" s="42"/>
      <c r="E360" s="42"/>
      <c r="F360" s="42"/>
      <c r="G360" s="4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2">
      <c r="A361" s="2"/>
      <c r="B361" s="42"/>
      <c r="C361" s="42"/>
      <c r="D361" s="42"/>
      <c r="E361" s="42"/>
      <c r="F361" s="42"/>
      <c r="G361" s="4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2">
      <c r="A362" s="2"/>
      <c r="B362" s="42"/>
      <c r="C362" s="42"/>
      <c r="D362" s="42"/>
      <c r="E362" s="42"/>
      <c r="F362" s="42"/>
      <c r="G362" s="4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2">
      <c r="A363" s="2"/>
      <c r="B363" s="42"/>
      <c r="C363" s="42"/>
      <c r="D363" s="42"/>
      <c r="E363" s="42"/>
      <c r="F363" s="42"/>
      <c r="G363" s="4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2">
      <c r="A364" s="2"/>
      <c r="B364" s="42"/>
      <c r="C364" s="42"/>
      <c r="D364" s="42"/>
      <c r="E364" s="42"/>
      <c r="F364" s="42"/>
      <c r="G364" s="4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2">
      <c r="A365" s="2"/>
      <c r="B365" s="42"/>
      <c r="C365" s="42"/>
      <c r="D365" s="42"/>
      <c r="E365" s="42"/>
      <c r="F365" s="42"/>
      <c r="G365" s="4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2">
      <c r="A366" s="2"/>
      <c r="B366" s="42"/>
      <c r="C366" s="42"/>
      <c r="D366" s="42"/>
      <c r="E366" s="42"/>
      <c r="F366" s="42"/>
      <c r="G366" s="4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2">
      <c r="A367" s="2"/>
      <c r="B367" s="42"/>
      <c r="C367" s="42"/>
      <c r="D367" s="42"/>
      <c r="E367" s="42"/>
      <c r="F367" s="42"/>
      <c r="G367" s="4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2">
      <c r="A368" s="2"/>
      <c r="B368" s="42"/>
      <c r="C368" s="42"/>
      <c r="D368" s="42"/>
      <c r="E368" s="42"/>
      <c r="F368" s="42"/>
      <c r="G368" s="4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2">
      <c r="A369" s="2"/>
      <c r="B369" s="42"/>
      <c r="C369" s="42"/>
      <c r="D369" s="42"/>
      <c r="E369" s="42"/>
      <c r="F369" s="42"/>
      <c r="G369" s="4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2">
      <c r="A370" s="2"/>
      <c r="B370" s="42"/>
      <c r="C370" s="42"/>
      <c r="D370" s="42"/>
      <c r="E370" s="42"/>
      <c r="F370" s="42"/>
      <c r="G370" s="4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2">
      <c r="A371" s="2"/>
      <c r="B371" s="42"/>
      <c r="C371" s="42"/>
      <c r="D371" s="42"/>
      <c r="E371" s="42"/>
      <c r="F371" s="42"/>
      <c r="G371" s="4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2">
      <c r="A372" s="2"/>
      <c r="B372" s="42"/>
      <c r="C372" s="42"/>
      <c r="D372" s="42"/>
      <c r="E372" s="42"/>
      <c r="F372" s="42"/>
      <c r="G372" s="4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2">
      <c r="A373" s="2"/>
      <c r="B373" s="42"/>
      <c r="C373" s="42"/>
      <c r="D373" s="42"/>
      <c r="E373" s="42"/>
      <c r="F373" s="42"/>
      <c r="G373" s="4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2">
      <c r="A374" s="2"/>
      <c r="B374" s="42"/>
      <c r="C374" s="42"/>
      <c r="D374" s="42"/>
      <c r="E374" s="42"/>
      <c r="F374" s="42"/>
      <c r="G374" s="4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2">
      <c r="A375" s="2"/>
      <c r="B375" s="42"/>
      <c r="C375" s="42"/>
      <c r="D375" s="42"/>
      <c r="E375" s="42"/>
      <c r="F375" s="42"/>
      <c r="G375" s="4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2">
      <c r="A376" s="2"/>
      <c r="B376" s="42"/>
      <c r="C376" s="42"/>
      <c r="D376" s="42"/>
      <c r="E376" s="42"/>
      <c r="F376" s="42"/>
      <c r="G376" s="4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2">
      <c r="A377" s="2"/>
      <c r="B377" s="42"/>
      <c r="C377" s="42"/>
      <c r="D377" s="42"/>
      <c r="E377" s="42"/>
      <c r="F377" s="42"/>
      <c r="G377" s="4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2">
      <c r="A378" s="2"/>
      <c r="B378" s="42"/>
      <c r="C378" s="42"/>
      <c r="D378" s="42"/>
      <c r="E378" s="42"/>
      <c r="F378" s="42"/>
      <c r="G378" s="4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2">
      <c r="A379" s="2"/>
      <c r="B379" s="42"/>
      <c r="C379" s="42"/>
      <c r="D379" s="42"/>
      <c r="E379" s="42"/>
      <c r="F379" s="42"/>
      <c r="G379" s="4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2">
      <c r="A380" s="2"/>
      <c r="B380" s="42"/>
      <c r="C380" s="42"/>
      <c r="D380" s="42"/>
      <c r="E380" s="42"/>
      <c r="F380" s="42"/>
      <c r="G380" s="4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">
      <c r="A381" s="2"/>
      <c r="B381" s="42"/>
      <c r="C381" s="42"/>
      <c r="D381" s="42"/>
      <c r="E381" s="42"/>
      <c r="F381" s="42"/>
      <c r="G381" s="4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2">
      <c r="A382" s="2"/>
      <c r="B382" s="42"/>
      <c r="C382" s="42"/>
      <c r="D382" s="42"/>
      <c r="E382" s="42"/>
      <c r="F382" s="42"/>
      <c r="G382" s="4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2">
      <c r="A383" s="2"/>
      <c r="B383" s="42"/>
      <c r="C383" s="42"/>
      <c r="D383" s="42"/>
      <c r="E383" s="42"/>
      <c r="F383" s="42"/>
      <c r="G383" s="4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2">
      <c r="A384" s="2"/>
      <c r="B384" s="42"/>
      <c r="C384" s="42"/>
      <c r="D384" s="42"/>
      <c r="E384" s="42"/>
      <c r="F384" s="42"/>
      <c r="G384" s="4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2">
      <c r="A385" s="2"/>
      <c r="B385" s="42"/>
      <c r="C385" s="42"/>
      <c r="D385" s="42"/>
      <c r="E385" s="42"/>
      <c r="F385" s="42"/>
      <c r="G385" s="4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2">
      <c r="A386" s="2"/>
      <c r="B386" s="42"/>
      <c r="C386" s="42"/>
      <c r="D386" s="42"/>
      <c r="E386" s="42"/>
      <c r="F386" s="42"/>
      <c r="G386" s="4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2">
      <c r="A387" s="2"/>
      <c r="B387" s="42"/>
      <c r="C387" s="42"/>
      <c r="D387" s="42"/>
      <c r="E387" s="42"/>
      <c r="F387" s="42"/>
      <c r="G387" s="4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2">
      <c r="A388" s="2"/>
      <c r="B388" s="42"/>
      <c r="C388" s="42"/>
      <c r="D388" s="42"/>
      <c r="E388" s="42"/>
      <c r="F388" s="42"/>
      <c r="G388" s="4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2">
      <c r="A389" s="2"/>
      <c r="B389" s="42"/>
      <c r="C389" s="42"/>
      <c r="D389" s="42"/>
      <c r="E389" s="42"/>
      <c r="F389" s="42"/>
      <c r="G389" s="4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2">
      <c r="A390" s="2"/>
      <c r="B390" s="42"/>
      <c r="C390" s="42"/>
      <c r="D390" s="42"/>
      <c r="E390" s="42"/>
      <c r="F390" s="42"/>
      <c r="G390" s="4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2">
      <c r="A391" s="2"/>
      <c r="B391" s="42"/>
      <c r="C391" s="42"/>
      <c r="D391" s="42"/>
      <c r="E391" s="42"/>
      <c r="F391" s="42"/>
      <c r="G391" s="4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2">
      <c r="A392" s="2"/>
      <c r="B392" s="42"/>
      <c r="C392" s="42"/>
      <c r="D392" s="42"/>
      <c r="E392" s="42"/>
      <c r="F392" s="42"/>
      <c r="G392" s="4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2">
      <c r="A393" s="2"/>
      <c r="B393" s="42"/>
      <c r="C393" s="42"/>
      <c r="D393" s="42"/>
      <c r="E393" s="42"/>
      <c r="F393" s="42"/>
      <c r="G393" s="4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2">
      <c r="A394" s="2"/>
      <c r="B394" s="42"/>
      <c r="C394" s="42"/>
      <c r="D394" s="42"/>
      <c r="E394" s="42"/>
      <c r="F394" s="42"/>
      <c r="G394" s="4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2">
      <c r="A395" s="2"/>
      <c r="B395" s="42"/>
      <c r="C395" s="42"/>
      <c r="D395" s="42"/>
      <c r="E395" s="42"/>
      <c r="F395" s="42"/>
      <c r="G395" s="4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2">
      <c r="A396" s="2"/>
      <c r="B396" s="42"/>
      <c r="C396" s="42"/>
      <c r="D396" s="42"/>
      <c r="E396" s="42"/>
      <c r="F396" s="42"/>
      <c r="G396" s="4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2">
      <c r="A397" s="2"/>
      <c r="B397" s="42"/>
      <c r="C397" s="42"/>
      <c r="D397" s="42"/>
      <c r="E397" s="42"/>
      <c r="F397" s="42"/>
      <c r="G397" s="4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2">
      <c r="A398" s="2"/>
      <c r="B398" s="42"/>
      <c r="C398" s="42"/>
      <c r="D398" s="42"/>
      <c r="E398" s="42"/>
      <c r="F398" s="42"/>
      <c r="G398" s="4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2">
      <c r="A399" s="2"/>
      <c r="B399" s="42"/>
      <c r="C399" s="42"/>
      <c r="D399" s="42"/>
      <c r="E399" s="42"/>
      <c r="F399" s="42"/>
      <c r="G399" s="4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2">
      <c r="A400" s="2"/>
      <c r="B400" s="42"/>
      <c r="C400" s="42"/>
      <c r="D400" s="42"/>
      <c r="E400" s="42"/>
      <c r="F400" s="42"/>
      <c r="G400" s="4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2">
      <c r="A401" s="2"/>
      <c r="B401" s="42"/>
      <c r="C401" s="42"/>
      <c r="D401" s="42"/>
      <c r="E401" s="42"/>
      <c r="F401" s="42"/>
      <c r="G401" s="4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2">
      <c r="A402" s="2"/>
      <c r="B402" s="42"/>
      <c r="C402" s="42"/>
      <c r="D402" s="42"/>
      <c r="E402" s="42"/>
      <c r="F402" s="42"/>
      <c r="G402" s="4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2">
      <c r="A403" s="2"/>
      <c r="B403" s="42"/>
      <c r="C403" s="42"/>
      <c r="D403" s="42"/>
      <c r="E403" s="42"/>
      <c r="F403" s="42"/>
      <c r="G403" s="4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2">
      <c r="A404" s="2"/>
      <c r="B404" s="42"/>
      <c r="C404" s="42"/>
      <c r="D404" s="42"/>
      <c r="E404" s="42"/>
      <c r="F404" s="42"/>
      <c r="G404" s="4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2">
      <c r="A405" s="2"/>
      <c r="B405" s="42"/>
      <c r="C405" s="42"/>
      <c r="D405" s="42"/>
      <c r="E405" s="42"/>
      <c r="F405" s="42"/>
      <c r="G405" s="4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2">
      <c r="A406" s="2"/>
      <c r="B406" s="42"/>
      <c r="C406" s="42"/>
      <c r="D406" s="42"/>
      <c r="E406" s="42"/>
      <c r="F406" s="42"/>
      <c r="G406" s="4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2">
      <c r="A407" s="2"/>
      <c r="B407" s="42"/>
      <c r="C407" s="42"/>
      <c r="D407" s="42"/>
      <c r="E407" s="42"/>
      <c r="F407" s="42"/>
      <c r="G407" s="4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2">
      <c r="A408" s="2"/>
      <c r="B408" s="42"/>
      <c r="C408" s="42"/>
      <c r="D408" s="42"/>
      <c r="E408" s="42"/>
      <c r="F408" s="42"/>
      <c r="G408" s="4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2">
      <c r="A409" s="2"/>
      <c r="B409" s="42"/>
      <c r="C409" s="42"/>
      <c r="D409" s="42"/>
      <c r="E409" s="42"/>
      <c r="F409" s="42"/>
      <c r="G409" s="4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2">
      <c r="A410" s="2"/>
      <c r="B410" s="42"/>
      <c r="C410" s="42"/>
      <c r="D410" s="42"/>
      <c r="E410" s="42"/>
      <c r="F410" s="42"/>
      <c r="G410" s="4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2">
      <c r="A411" s="2"/>
      <c r="B411" s="42"/>
      <c r="C411" s="42"/>
      <c r="D411" s="42"/>
      <c r="E411" s="42"/>
      <c r="F411" s="42"/>
      <c r="G411" s="4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2">
      <c r="A412" s="2"/>
      <c r="B412" s="42"/>
      <c r="C412" s="42"/>
      <c r="D412" s="42"/>
      <c r="E412" s="42"/>
      <c r="F412" s="42"/>
      <c r="G412" s="4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2">
      <c r="A413" s="2"/>
      <c r="B413" s="42"/>
      <c r="C413" s="42"/>
      <c r="D413" s="42"/>
      <c r="E413" s="42"/>
      <c r="F413" s="42"/>
      <c r="G413" s="4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2">
      <c r="A414" s="2"/>
      <c r="B414" s="42"/>
      <c r="C414" s="42"/>
      <c r="D414" s="42"/>
      <c r="E414" s="42"/>
      <c r="F414" s="42"/>
      <c r="G414" s="4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2">
      <c r="A415" s="2"/>
      <c r="B415" s="42"/>
      <c r="C415" s="42"/>
      <c r="D415" s="42"/>
      <c r="E415" s="42"/>
      <c r="F415" s="42"/>
      <c r="G415" s="4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2">
      <c r="A416" s="2"/>
      <c r="B416" s="42"/>
      <c r="C416" s="42"/>
      <c r="D416" s="42"/>
      <c r="E416" s="42"/>
      <c r="F416" s="42"/>
      <c r="G416" s="4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2">
      <c r="A417" s="2"/>
      <c r="B417" s="42"/>
      <c r="C417" s="42"/>
      <c r="D417" s="42"/>
      <c r="E417" s="42"/>
      <c r="F417" s="42"/>
      <c r="G417" s="4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2">
      <c r="A418" s="2"/>
      <c r="B418" s="42"/>
      <c r="C418" s="42"/>
      <c r="D418" s="42"/>
      <c r="E418" s="42"/>
      <c r="F418" s="42"/>
      <c r="G418" s="4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2">
      <c r="A419" s="2"/>
      <c r="B419" s="42"/>
      <c r="C419" s="42"/>
      <c r="D419" s="42"/>
      <c r="E419" s="42"/>
      <c r="F419" s="42"/>
      <c r="G419" s="4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2">
      <c r="A420" s="2"/>
      <c r="B420" s="42"/>
      <c r="C420" s="42"/>
      <c r="D420" s="42"/>
      <c r="E420" s="42"/>
      <c r="F420" s="42"/>
      <c r="G420" s="4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2">
      <c r="A421" s="2"/>
      <c r="B421" s="42"/>
      <c r="C421" s="42"/>
      <c r="D421" s="42"/>
      <c r="E421" s="42"/>
      <c r="F421" s="42"/>
      <c r="G421" s="4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2">
      <c r="A422" s="2"/>
      <c r="B422" s="42"/>
      <c r="C422" s="42"/>
      <c r="D422" s="42"/>
      <c r="E422" s="42"/>
      <c r="F422" s="42"/>
      <c r="G422" s="4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2">
      <c r="A423" s="2"/>
      <c r="B423" s="42"/>
      <c r="C423" s="42"/>
      <c r="D423" s="42"/>
      <c r="E423" s="42"/>
      <c r="F423" s="42"/>
      <c r="G423" s="4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2">
      <c r="A424" s="2"/>
      <c r="B424" s="42"/>
      <c r="C424" s="42"/>
      <c r="D424" s="42"/>
      <c r="E424" s="42"/>
      <c r="F424" s="42"/>
      <c r="G424" s="4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2">
      <c r="A425" s="2"/>
      <c r="B425" s="42"/>
      <c r="C425" s="42"/>
      <c r="D425" s="42"/>
      <c r="E425" s="42"/>
      <c r="F425" s="42"/>
      <c r="G425" s="4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2">
      <c r="A426" s="2"/>
      <c r="B426" s="42"/>
      <c r="C426" s="42"/>
      <c r="D426" s="42"/>
      <c r="E426" s="42"/>
      <c r="F426" s="42"/>
      <c r="G426" s="4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2">
      <c r="A427" s="2"/>
      <c r="B427" s="42"/>
      <c r="C427" s="42"/>
      <c r="D427" s="42"/>
      <c r="E427" s="42"/>
      <c r="F427" s="42"/>
      <c r="G427" s="4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2">
      <c r="A428" s="2"/>
      <c r="B428" s="42"/>
      <c r="C428" s="42"/>
      <c r="D428" s="42"/>
      <c r="E428" s="42"/>
      <c r="F428" s="42"/>
      <c r="G428" s="4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2">
      <c r="A429" s="2"/>
      <c r="B429" s="42"/>
      <c r="C429" s="42"/>
      <c r="D429" s="42"/>
      <c r="E429" s="42"/>
      <c r="F429" s="42"/>
      <c r="G429" s="4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2">
      <c r="A430" s="2"/>
      <c r="B430" s="42"/>
      <c r="C430" s="42"/>
      <c r="D430" s="42"/>
      <c r="E430" s="42"/>
      <c r="F430" s="42"/>
      <c r="G430" s="4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2">
      <c r="A431" s="2"/>
      <c r="B431" s="42"/>
      <c r="C431" s="42"/>
      <c r="D431" s="42"/>
      <c r="E431" s="42"/>
      <c r="F431" s="42"/>
      <c r="G431" s="4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2">
      <c r="A432" s="2"/>
      <c r="B432" s="42"/>
      <c r="C432" s="42"/>
      <c r="D432" s="42"/>
      <c r="E432" s="42"/>
      <c r="F432" s="42"/>
      <c r="G432" s="4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2">
      <c r="A433" s="2"/>
      <c r="B433" s="42"/>
      <c r="C433" s="42"/>
      <c r="D433" s="42"/>
      <c r="E433" s="42"/>
      <c r="F433" s="42"/>
      <c r="G433" s="4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2">
      <c r="A434" s="2"/>
      <c r="B434" s="42"/>
      <c r="C434" s="42"/>
      <c r="D434" s="42"/>
      <c r="E434" s="42"/>
      <c r="F434" s="42"/>
      <c r="G434" s="4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2">
      <c r="A435" s="2"/>
      <c r="B435" s="42"/>
      <c r="C435" s="42"/>
      <c r="D435" s="42"/>
      <c r="E435" s="42"/>
      <c r="F435" s="42"/>
      <c r="G435" s="4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2">
      <c r="A436" s="2"/>
      <c r="B436" s="42"/>
      <c r="C436" s="42"/>
      <c r="D436" s="42"/>
      <c r="E436" s="42"/>
      <c r="F436" s="42"/>
      <c r="G436" s="4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2">
      <c r="A437" s="2"/>
      <c r="B437" s="42"/>
      <c r="C437" s="42"/>
      <c r="D437" s="42"/>
      <c r="E437" s="42"/>
      <c r="F437" s="42"/>
      <c r="G437" s="4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2">
      <c r="A438" s="2"/>
      <c r="B438" s="42"/>
      <c r="C438" s="42"/>
      <c r="D438" s="42"/>
      <c r="E438" s="42"/>
      <c r="F438" s="42"/>
      <c r="G438" s="4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2">
      <c r="A439" s="2"/>
      <c r="B439" s="42"/>
      <c r="C439" s="42"/>
      <c r="D439" s="42"/>
      <c r="E439" s="42"/>
      <c r="F439" s="42"/>
      <c r="G439" s="4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2">
      <c r="A440" s="2"/>
      <c r="B440" s="42"/>
      <c r="C440" s="42"/>
      <c r="D440" s="42"/>
      <c r="E440" s="42"/>
      <c r="F440" s="42"/>
      <c r="G440" s="4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2">
      <c r="A441" s="2"/>
      <c r="B441" s="42"/>
      <c r="C441" s="42"/>
      <c r="D441" s="42"/>
      <c r="E441" s="42"/>
      <c r="F441" s="42"/>
      <c r="G441" s="4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2">
      <c r="A442" s="2"/>
      <c r="B442" s="42"/>
      <c r="C442" s="42"/>
      <c r="D442" s="42"/>
      <c r="E442" s="42"/>
      <c r="F442" s="42"/>
      <c r="G442" s="4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2">
      <c r="A443" s="2"/>
      <c r="B443" s="42"/>
      <c r="C443" s="42"/>
      <c r="D443" s="42"/>
      <c r="E443" s="42"/>
      <c r="F443" s="42"/>
      <c r="G443" s="4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2">
      <c r="A444" s="2"/>
      <c r="B444" s="42"/>
      <c r="C444" s="42"/>
      <c r="D444" s="42"/>
      <c r="E444" s="42"/>
      <c r="F444" s="42"/>
      <c r="G444" s="4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2">
      <c r="A445" s="2"/>
      <c r="B445" s="42"/>
      <c r="C445" s="42"/>
      <c r="D445" s="42"/>
      <c r="E445" s="42"/>
      <c r="F445" s="42"/>
      <c r="G445" s="4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2">
      <c r="A446" s="2"/>
      <c r="B446" s="42"/>
      <c r="C446" s="42"/>
      <c r="D446" s="42"/>
      <c r="E446" s="42"/>
      <c r="F446" s="42"/>
      <c r="G446" s="4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2">
      <c r="A447" s="2"/>
      <c r="B447" s="42"/>
      <c r="C447" s="42"/>
      <c r="D447" s="42"/>
      <c r="E447" s="42"/>
      <c r="F447" s="42"/>
      <c r="G447" s="4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2">
      <c r="A448" s="2"/>
      <c r="B448" s="42"/>
      <c r="C448" s="42"/>
      <c r="D448" s="42"/>
      <c r="E448" s="42"/>
      <c r="F448" s="42"/>
      <c r="G448" s="4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2">
      <c r="A449" s="2"/>
      <c r="B449" s="42"/>
      <c r="C449" s="42"/>
      <c r="D449" s="42"/>
      <c r="E449" s="42"/>
      <c r="F449" s="42"/>
      <c r="G449" s="4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2">
      <c r="A450" s="2"/>
      <c r="B450" s="42"/>
      <c r="C450" s="42"/>
      <c r="D450" s="42"/>
      <c r="E450" s="42"/>
      <c r="F450" s="42"/>
      <c r="G450" s="4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2">
      <c r="A451" s="2"/>
      <c r="B451" s="42"/>
      <c r="C451" s="42"/>
      <c r="D451" s="42"/>
      <c r="E451" s="42"/>
      <c r="F451" s="42"/>
      <c r="G451" s="4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2">
      <c r="A452" s="2"/>
      <c r="B452" s="42"/>
      <c r="C452" s="42"/>
      <c r="D452" s="42"/>
      <c r="E452" s="42"/>
      <c r="F452" s="42"/>
      <c r="G452" s="4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2">
      <c r="A453" s="2"/>
      <c r="B453" s="42"/>
      <c r="C453" s="42"/>
      <c r="D453" s="42"/>
      <c r="E453" s="42"/>
      <c r="F453" s="42"/>
      <c r="G453" s="4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2">
      <c r="A454" s="2"/>
      <c r="B454" s="42"/>
      <c r="C454" s="42"/>
      <c r="D454" s="42"/>
      <c r="E454" s="42"/>
      <c r="F454" s="42"/>
      <c r="G454" s="4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2">
      <c r="A455" s="2"/>
      <c r="B455" s="42"/>
      <c r="C455" s="42"/>
      <c r="D455" s="42"/>
      <c r="E455" s="42"/>
      <c r="F455" s="42"/>
      <c r="G455" s="4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2">
      <c r="A456" s="2"/>
      <c r="B456" s="42"/>
      <c r="C456" s="42"/>
      <c r="D456" s="42"/>
      <c r="E456" s="42"/>
      <c r="F456" s="42"/>
      <c r="G456" s="4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2">
      <c r="A457" s="2"/>
      <c r="B457" s="42"/>
      <c r="C457" s="42"/>
      <c r="D457" s="42"/>
      <c r="E457" s="42"/>
      <c r="F457" s="42"/>
      <c r="G457" s="4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2">
      <c r="A458" s="2"/>
      <c r="B458" s="42"/>
      <c r="C458" s="42"/>
      <c r="D458" s="42"/>
      <c r="E458" s="42"/>
      <c r="F458" s="42"/>
      <c r="G458" s="4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2">
      <c r="A459" s="2"/>
      <c r="B459" s="42"/>
      <c r="C459" s="42"/>
      <c r="D459" s="42"/>
      <c r="E459" s="42"/>
      <c r="F459" s="42"/>
      <c r="G459" s="4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2">
      <c r="A460" s="2"/>
      <c r="B460" s="42"/>
      <c r="C460" s="42"/>
      <c r="D460" s="42"/>
      <c r="E460" s="42"/>
      <c r="F460" s="42"/>
      <c r="G460" s="4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2">
      <c r="A461" s="2"/>
      <c r="B461" s="42"/>
      <c r="C461" s="42"/>
      <c r="D461" s="42"/>
      <c r="E461" s="42"/>
      <c r="F461" s="42"/>
      <c r="G461" s="4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2">
      <c r="A462" s="2"/>
      <c r="B462" s="42"/>
      <c r="C462" s="42"/>
      <c r="D462" s="42"/>
      <c r="E462" s="42"/>
      <c r="F462" s="42"/>
      <c r="G462" s="4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2">
      <c r="A463" s="2"/>
      <c r="B463" s="42"/>
      <c r="C463" s="42"/>
      <c r="D463" s="42"/>
      <c r="E463" s="42"/>
      <c r="F463" s="42"/>
      <c r="G463" s="4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2">
      <c r="A464" s="2"/>
      <c r="B464" s="42"/>
      <c r="C464" s="42"/>
      <c r="D464" s="42"/>
      <c r="E464" s="42"/>
      <c r="F464" s="42"/>
      <c r="G464" s="4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2">
      <c r="A465" s="2"/>
      <c r="B465" s="42"/>
      <c r="C465" s="42"/>
      <c r="D465" s="42"/>
      <c r="E465" s="42"/>
      <c r="F465" s="42"/>
      <c r="G465" s="4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2">
      <c r="A466" s="2"/>
      <c r="B466" s="42"/>
      <c r="C466" s="42"/>
      <c r="D466" s="42"/>
      <c r="E466" s="42"/>
      <c r="F466" s="42"/>
      <c r="G466" s="4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2">
      <c r="A467" s="2"/>
      <c r="B467" s="42"/>
      <c r="C467" s="42"/>
      <c r="D467" s="42"/>
      <c r="E467" s="42"/>
      <c r="F467" s="42"/>
      <c r="G467" s="4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2">
      <c r="A468" s="2"/>
      <c r="B468" s="42"/>
      <c r="C468" s="42"/>
      <c r="D468" s="42"/>
      <c r="E468" s="42"/>
      <c r="F468" s="42"/>
      <c r="G468" s="4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2">
      <c r="A469" s="2"/>
      <c r="B469" s="42"/>
      <c r="C469" s="42"/>
      <c r="D469" s="42"/>
      <c r="E469" s="42"/>
      <c r="F469" s="42"/>
      <c r="G469" s="4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2">
      <c r="A470" s="2"/>
      <c r="B470" s="42"/>
      <c r="C470" s="42"/>
      <c r="D470" s="42"/>
      <c r="E470" s="42"/>
      <c r="F470" s="42"/>
      <c r="G470" s="4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2">
      <c r="A471" s="2"/>
      <c r="B471" s="42"/>
      <c r="C471" s="42"/>
      <c r="D471" s="42"/>
      <c r="E471" s="42"/>
      <c r="F471" s="42"/>
      <c r="G471" s="4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2">
      <c r="A472" s="2"/>
      <c r="B472" s="42"/>
      <c r="C472" s="42"/>
      <c r="D472" s="42"/>
      <c r="E472" s="42"/>
      <c r="F472" s="42"/>
      <c r="G472" s="4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2">
      <c r="A473" s="2"/>
      <c r="B473" s="42"/>
      <c r="C473" s="42"/>
      <c r="D473" s="42"/>
      <c r="E473" s="42"/>
      <c r="F473" s="42"/>
      <c r="G473" s="4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2">
      <c r="A474" s="2"/>
      <c r="B474" s="42"/>
      <c r="C474" s="42"/>
      <c r="D474" s="42"/>
      <c r="E474" s="42"/>
      <c r="F474" s="42"/>
      <c r="G474" s="4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2">
      <c r="A475" s="2"/>
      <c r="B475" s="42"/>
      <c r="C475" s="42"/>
      <c r="D475" s="42"/>
      <c r="E475" s="42"/>
      <c r="F475" s="42"/>
      <c r="G475" s="4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2">
      <c r="A476" s="2"/>
      <c r="B476" s="42"/>
      <c r="C476" s="42"/>
      <c r="D476" s="42"/>
      <c r="E476" s="42"/>
      <c r="F476" s="42"/>
      <c r="G476" s="4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2">
      <c r="A477" s="2"/>
      <c r="B477" s="42"/>
      <c r="C477" s="42"/>
      <c r="D477" s="42"/>
      <c r="E477" s="42"/>
      <c r="F477" s="42"/>
      <c r="G477" s="4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2">
      <c r="A478" s="2"/>
      <c r="B478" s="42"/>
      <c r="C478" s="42"/>
      <c r="D478" s="42"/>
      <c r="E478" s="42"/>
      <c r="F478" s="42"/>
      <c r="G478" s="4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2">
      <c r="A479" s="2"/>
      <c r="B479" s="42"/>
      <c r="C479" s="42"/>
      <c r="D479" s="42"/>
      <c r="E479" s="42"/>
      <c r="F479" s="42"/>
      <c r="G479" s="4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2">
      <c r="A480" s="2"/>
      <c r="B480" s="42"/>
      <c r="C480" s="42"/>
      <c r="D480" s="42"/>
      <c r="E480" s="42"/>
      <c r="F480" s="42"/>
      <c r="G480" s="4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2">
      <c r="A481" s="2"/>
      <c r="B481" s="42"/>
      <c r="C481" s="42"/>
      <c r="D481" s="42"/>
      <c r="E481" s="42"/>
      <c r="F481" s="42"/>
      <c r="G481" s="4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2">
      <c r="A482" s="2"/>
      <c r="B482" s="42"/>
      <c r="C482" s="42"/>
      <c r="D482" s="42"/>
      <c r="E482" s="42"/>
      <c r="F482" s="42"/>
      <c r="G482" s="4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2">
      <c r="A483" s="2"/>
      <c r="B483" s="42"/>
      <c r="C483" s="42"/>
      <c r="D483" s="42"/>
      <c r="E483" s="42"/>
      <c r="F483" s="42"/>
      <c r="G483" s="4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2">
      <c r="A484" s="2"/>
      <c r="B484" s="42"/>
      <c r="C484" s="42"/>
      <c r="D484" s="42"/>
      <c r="E484" s="42"/>
      <c r="F484" s="42"/>
      <c r="G484" s="4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2">
      <c r="A485" s="2"/>
      <c r="B485" s="42"/>
      <c r="C485" s="42"/>
      <c r="D485" s="42"/>
      <c r="E485" s="42"/>
      <c r="F485" s="42"/>
      <c r="G485" s="4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2">
      <c r="A486" s="2"/>
      <c r="B486" s="42"/>
      <c r="C486" s="42"/>
      <c r="D486" s="42"/>
      <c r="E486" s="42"/>
      <c r="F486" s="42"/>
      <c r="G486" s="4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2">
      <c r="A487" s="2"/>
      <c r="B487" s="42"/>
      <c r="C487" s="42"/>
      <c r="D487" s="42"/>
      <c r="E487" s="42"/>
      <c r="F487" s="42"/>
      <c r="G487" s="4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2">
      <c r="A488" s="2"/>
      <c r="B488" s="42"/>
      <c r="C488" s="42"/>
      <c r="D488" s="42"/>
      <c r="E488" s="42"/>
      <c r="F488" s="42"/>
      <c r="G488" s="4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2">
      <c r="A489" s="2"/>
      <c r="B489" s="42"/>
      <c r="C489" s="42"/>
      <c r="D489" s="42"/>
      <c r="E489" s="42"/>
      <c r="F489" s="42"/>
      <c r="G489" s="4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2">
      <c r="A490" s="2"/>
      <c r="B490" s="42"/>
      <c r="C490" s="42"/>
      <c r="D490" s="42"/>
      <c r="E490" s="42"/>
      <c r="F490" s="42"/>
      <c r="G490" s="4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2">
      <c r="A491" s="2"/>
      <c r="B491" s="42"/>
      <c r="C491" s="42"/>
      <c r="D491" s="42"/>
      <c r="E491" s="42"/>
      <c r="F491" s="42"/>
      <c r="G491" s="4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2">
      <c r="A492" s="2"/>
      <c r="B492" s="42"/>
      <c r="C492" s="42"/>
      <c r="D492" s="42"/>
      <c r="E492" s="42"/>
      <c r="F492" s="42"/>
      <c r="G492" s="4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2">
      <c r="A493" s="2"/>
      <c r="B493" s="42"/>
      <c r="C493" s="42"/>
      <c r="D493" s="42"/>
      <c r="E493" s="42"/>
      <c r="F493" s="42"/>
      <c r="G493" s="4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2">
      <c r="A494" s="2"/>
      <c r="B494" s="42"/>
      <c r="C494" s="42"/>
      <c r="D494" s="42"/>
      <c r="E494" s="42"/>
      <c r="F494" s="42"/>
      <c r="G494" s="4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2">
      <c r="A495" s="2"/>
      <c r="B495" s="42"/>
      <c r="C495" s="42"/>
      <c r="D495" s="42"/>
      <c r="E495" s="42"/>
      <c r="F495" s="42"/>
      <c r="G495" s="4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2">
      <c r="A496" s="2"/>
      <c r="B496" s="42"/>
      <c r="C496" s="42"/>
      <c r="D496" s="42"/>
      <c r="E496" s="42"/>
      <c r="F496" s="42"/>
      <c r="G496" s="4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2">
      <c r="A497" s="2"/>
      <c r="B497" s="42"/>
      <c r="C497" s="42"/>
      <c r="D497" s="42"/>
      <c r="E497" s="42"/>
      <c r="F497" s="42"/>
      <c r="G497" s="4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2">
      <c r="A498" s="2"/>
      <c r="B498" s="42"/>
      <c r="C498" s="42"/>
      <c r="D498" s="42"/>
      <c r="E498" s="42"/>
      <c r="F498" s="42"/>
      <c r="G498" s="4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2">
      <c r="A499" s="2"/>
      <c r="B499" s="42"/>
      <c r="C499" s="42"/>
      <c r="D499" s="42"/>
      <c r="E499" s="42"/>
      <c r="F499" s="42"/>
      <c r="G499" s="4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2">
      <c r="A500" s="2"/>
      <c r="B500" s="42"/>
      <c r="C500" s="42"/>
      <c r="D500" s="42"/>
      <c r="E500" s="42"/>
      <c r="F500" s="42"/>
      <c r="G500" s="4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2">
      <c r="A501" s="2"/>
      <c r="B501" s="42"/>
      <c r="C501" s="42"/>
      <c r="D501" s="42"/>
      <c r="E501" s="42"/>
      <c r="F501" s="42"/>
      <c r="G501" s="4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2">
      <c r="A502" s="2"/>
      <c r="B502" s="42"/>
      <c r="C502" s="42"/>
      <c r="D502" s="42"/>
      <c r="E502" s="42"/>
      <c r="F502" s="42"/>
      <c r="G502" s="4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2">
      <c r="A503" s="2"/>
      <c r="B503" s="42"/>
      <c r="C503" s="42"/>
      <c r="D503" s="42"/>
      <c r="E503" s="42"/>
      <c r="F503" s="42"/>
      <c r="G503" s="4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2">
      <c r="A504" s="2"/>
      <c r="B504" s="42"/>
      <c r="C504" s="42"/>
      <c r="D504" s="42"/>
      <c r="E504" s="42"/>
      <c r="F504" s="42"/>
      <c r="G504" s="4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2">
      <c r="A505" s="2"/>
      <c r="B505" s="42"/>
      <c r="C505" s="42"/>
      <c r="D505" s="42"/>
      <c r="E505" s="42"/>
      <c r="F505" s="42"/>
      <c r="G505" s="4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2">
      <c r="A506" s="2"/>
      <c r="B506" s="42"/>
      <c r="C506" s="42"/>
      <c r="D506" s="42"/>
      <c r="E506" s="42"/>
      <c r="F506" s="42"/>
      <c r="G506" s="4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2">
      <c r="A507" s="2"/>
      <c r="B507" s="42"/>
      <c r="C507" s="42"/>
      <c r="D507" s="42"/>
      <c r="E507" s="42"/>
      <c r="F507" s="42"/>
      <c r="G507" s="4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2">
      <c r="A508" s="2"/>
      <c r="B508" s="42"/>
      <c r="C508" s="42"/>
      <c r="D508" s="42"/>
      <c r="E508" s="42"/>
      <c r="F508" s="42"/>
      <c r="G508" s="4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2">
      <c r="A509" s="2"/>
      <c r="B509" s="42"/>
      <c r="C509" s="42"/>
      <c r="D509" s="42"/>
      <c r="E509" s="42"/>
      <c r="F509" s="42"/>
      <c r="G509" s="4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2">
      <c r="A510" s="2"/>
      <c r="B510" s="42"/>
      <c r="C510" s="42"/>
      <c r="D510" s="42"/>
      <c r="E510" s="42"/>
      <c r="F510" s="42"/>
      <c r="G510" s="4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2">
      <c r="A511" s="2"/>
      <c r="B511" s="42"/>
      <c r="C511" s="42"/>
      <c r="D511" s="42"/>
      <c r="E511" s="42"/>
      <c r="F511" s="42"/>
      <c r="G511" s="4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2">
      <c r="A512" s="2"/>
      <c r="B512" s="42"/>
      <c r="C512" s="42"/>
      <c r="D512" s="42"/>
      <c r="E512" s="42"/>
      <c r="F512" s="42"/>
      <c r="G512" s="4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2">
      <c r="A513" s="2"/>
      <c r="B513" s="42"/>
      <c r="C513" s="42"/>
      <c r="D513" s="42"/>
      <c r="E513" s="42"/>
      <c r="F513" s="42"/>
      <c r="G513" s="4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2">
      <c r="A514" s="2"/>
      <c r="B514" s="42"/>
      <c r="C514" s="42"/>
      <c r="D514" s="42"/>
      <c r="E514" s="42"/>
      <c r="F514" s="42"/>
      <c r="G514" s="4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2">
      <c r="A515" s="2"/>
      <c r="B515" s="42"/>
      <c r="C515" s="42"/>
      <c r="D515" s="42"/>
      <c r="E515" s="42"/>
      <c r="F515" s="42"/>
      <c r="G515" s="4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2">
      <c r="A516" s="2"/>
      <c r="B516" s="42"/>
      <c r="C516" s="42"/>
      <c r="D516" s="42"/>
      <c r="E516" s="42"/>
      <c r="F516" s="42"/>
      <c r="G516" s="4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2">
      <c r="A517" s="2"/>
      <c r="B517" s="42"/>
      <c r="C517" s="42"/>
      <c r="D517" s="42"/>
      <c r="E517" s="42"/>
      <c r="F517" s="42"/>
      <c r="G517" s="4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2">
      <c r="A518" s="2"/>
      <c r="B518" s="42"/>
      <c r="C518" s="42"/>
      <c r="D518" s="42"/>
      <c r="E518" s="42"/>
      <c r="F518" s="42"/>
      <c r="G518" s="4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2">
      <c r="A519" s="2"/>
      <c r="B519" s="42"/>
      <c r="C519" s="42"/>
      <c r="D519" s="42"/>
      <c r="E519" s="42"/>
      <c r="F519" s="42"/>
      <c r="G519" s="4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2">
      <c r="A520" s="2"/>
      <c r="B520" s="42"/>
      <c r="C520" s="42"/>
      <c r="D520" s="42"/>
      <c r="E520" s="42"/>
      <c r="F520" s="42"/>
      <c r="G520" s="4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2">
      <c r="A521" s="2"/>
      <c r="B521" s="42"/>
      <c r="C521" s="42"/>
      <c r="D521" s="42"/>
      <c r="E521" s="42"/>
      <c r="F521" s="42"/>
      <c r="G521" s="4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2">
      <c r="A522" s="2"/>
      <c r="B522" s="42"/>
      <c r="C522" s="42"/>
      <c r="D522" s="42"/>
      <c r="E522" s="42"/>
      <c r="F522" s="42"/>
      <c r="G522" s="4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2">
      <c r="A523" s="2"/>
      <c r="B523" s="42"/>
      <c r="C523" s="42"/>
      <c r="D523" s="42"/>
      <c r="E523" s="42"/>
      <c r="F523" s="42"/>
      <c r="G523" s="4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2">
      <c r="A524" s="2"/>
      <c r="B524" s="42"/>
      <c r="C524" s="42"/>
      <c r="D524" s="42"/>
      <c r="E524" s="42"/>
      <c r="F524" s="42"/>
      <c r="G524" s="4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2">
      <c r="A525" s="2"/>
      <c r="B525" s="42"/>
      <c r="C525" s="42"/>
      <c r="D525" s="42"/>
      <c r="E525" s="42"/>
      <c r="F525" s="42"/>
      <c r="G525" s="4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2">
      <c r="A526" s="2"/>
      <c r="B526" s="42"/>
      <c r="C526" s="42"/>
      <c r="D526" s="42"/>
      <c r="E526" s="42"/>
      <c r="F526" s="42"/>
      <c r="G526" s="4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2">
      <c r="A527" s="2"/>
      <c r="B527" s="42"/>
      <c r="C527" s="42"/>
      <c r="D527" s="42"/>
      <c r="E527" s="42"/>
      <c r="F527" s="42"/>
      <c r="G527" s="4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2">
      <c r="A528" s="2"/>
      <c r="B528" s="42"/>
      <c r="C528" s="42"/>
      <c r="D528" s="42"/>
      <c r="E528" s="42"/>
      <c r="F528" s="42"/>
      <c r="G528" s="4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2">
      <c r="A529" s="2"/>
      <c r="B529" s="42"/>
      <c r="C529" s="42"/>
      <c r="D529" s="42"/>
      <c r="E529" s="42"/>
      <c r="F529" s="42"/>
      <c r="G529" s="4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2">
      <c r="A530" s="2"/>
      <c r="B530" s="42"/>
      <c r="C530" s="42"/>
      <c r="D530" s="42"/>
      <c r="E530" s="42"/>
      <c r="F530" s="42"/>
      <c r="G530" s="4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2">
      <c r="A531" s="2"/>
      <c r="B531" s="42"/>
      <c r="C531" s="42"/>
      <c r="D531" s="42"/>
      <c r="E531" s="42"/>
      <c r="F531" s="42"/>
      <c r="G531" s="4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2">
      <c r="A532" s="2"/>
      <c r="B532" s="42"/>
      <c r="C532" s="42"/>
      <c r="D532" s="42"/>
      <c r="E532" s="42"/>
      <c r="F532" s="42"/>
      <c r="G532" s="4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2">
      <c r="A533" s="2"/>
      <c r="B533" s="42"/>
      <c r="C533" s="42"/>
      <c r="D533" s="42"/>
      <c r="E533" s="42"/>
      <c r="F533" s="42"/>
      <c r="G533" s="4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2">
      <c r="A534" s="2"/>
      <c r="B534" s="42"/>
      <c r="C534" s="42"/>
      <c r="D534" s="42"/>
      <c r="E534" s="42"/>
      <c r="F534" s="42"/>
      <c r="G534" s="4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2">
      <c r="A535" s="2"/>
      <c r="B535" s="42"/>
      <c r="C535" s="42"/>
      <c r="D535" s="42"/>
      <c r="E535" s="42"/>
      <c r="F535" s="42"/>
      <c r="G535" s="4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2">
      <c r="A536" s="2"/>
      <c r="B536" s="42"/>
      <c r="C536" s="42"/>
      <c r="D536" s="42"/>
      <c r="E536" s="42"/>
      <c r="F536" s="42"/>
      <c r="G536" s="4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2">
      <c r="A537" s="2"/>
      <c r="B537" s="42"/>
      <c r="C537" s="42"/>
      <c r="D537" s="42"/>
      <c r="E537" s="42"/>
      <c r="F537" s="42"/>
      <c r="G537" s="4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2">
      <c r="A538" s="2"/>
      <c r="B538" s="42"/>
      <c r="C538" s="42"/>
      <c r="D538" s="42"/>
      <c r="E538" s="42"/>
      <c r="F538" s="42"/>
      <c r="G538" s="4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2">
      <c r="A539" s="2"/>
      <c r="B539" s="42"/>
      <c r="C539" s="42"/>
      <c r="D539" s="42"/>
      <c r="E539" s="42"/>
      <c r="F539" s="42"/>
      <c r="G539" s="4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2">
      <c r="A540" s="2"/>
      <c r="B540" s="42"/>
      <c r="C540" s="42"/>
      <c r="D540" s="42"/>
      <c r="E540" s="42"/>
      <c r="F540" s="42"/>
      <c r="G540" s="4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2">
      <c r="A541" s="2"/>
      <c r="B541" s="42"/>
      <c r="C541" s="42"/>
      <c r="D541" s="42"/>
      <c r="E541" s="42"/>
      <c r="F541" s="42"/>
      <c r="G541" s="4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2">
      <c r="A542" s="2"/>
      <c r="B542" s="42"/>
      <c r="C542" s="42"/>
      <c r="D542" s="42"/>
      <c r="E542" s="42"/>
      <c r="F542" s="42"/>
      <c r="G542" s="4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2">
      <c r="A543" s="2"/>
      <c r="B543" s="42"/>
      <c r="C543" s="42"/>
      <c r="D543" s="42"/>
      <c r="E543" s="42"/>
      <c r="F543" s="42"/>
      <c r="G543" s="4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2">
      <c r="A544" s="2"/>
      <c r="B544" s="42"/>
      <c r="C544" s="42"/>
      <c r="D544" s="42"/>
      <c r="E544" s="42"/>
      <c r="F544" s="42"/>
      <c r="G544" s="4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2">
      <c r="A545" s="2"/>
      <c r="B545" s="42"/>
      <c r="C545" s="42"/>
      <c r="D545" s="42"/>
      <c r="E545" s="42"/>
      <c r="F545" s="42"/>
      <c r="G545" s="4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2">
      <c r="A546" s="2"/>
      <c r="B546" s="42"/>
      <c r="C546" s="42"/>
      <c r="D546" s="42"/>
      <c r="E546" s="42"/>
      <c r="F546" s="42"/>
      <c r="G546" s="4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2">
      <c r="A547" s="2"/>
      <c r="B547" s="42"/>
      <c r="C547" s="42"/>
      <c r="D547" s="42"/>
      <c r="E547" s="42"/>
      <c r="F547" s="42"/>
      <c r="G547" s="4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2">
      <c r="A548" s="2"/>
      <c r="B548" s="42"/>
      <c r="C548" s="42"/>
      <c r="D548" s="42"/>
      <c r="E548" s="42"/>
      <c r="F548" s="42"/>
      <c r="G548" s="4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2">
      <c r="A549" s="2"/>
      <c r="B549" s="42"/>
      <c r="C549" s="42"/>
      <c r="D549" s="42"/>
      <c r="E549" s="42"/>
      <c r="F549" s="42"/>
      <c r="G549" s="4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2">
      <c r="A550" s="2"/>
      <c r="B550" s="42"/>
      <c r="C550" s="42"/>
      <c r="D550" s="42"/>
      <c r="E550" s="42"/>
      <c r="F550" s="42"/>
      <c r="G550" s="4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2">
      <c r="A551" s="2"/>
      <c r="B551" s="42"/>
      <c r="C551" s="42"/>
      <c r="D551" s="42"/>
      <c r="E551" s="42"/>
      <c r="F551" s="42"/>
      <c r="G551" s="4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2">
      <c r="A552" s="2"/>
      <c r="B552" s="42"/>
      <c r="C552" s="42"/>
      <c r="D552" s="42"/>
      <c r="E552" s="42"/>
      <c r="F552" s="42"/>
      <c r="G552" s="4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2">
      <c r="A553" s="2"/>
      <c r="B553" s="42"/>
      <c r="C553" s="42"/>
      <c r="D553" s="42"/>
      <c r="E553" s="42"/>
      <c r="F553" s="42"/>
      <c r="G553" s="4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2">
      <c r="A554" s="2"/>
      <c r="B554" s="42"/>
      <c r="C554" s="42"/>
      <c r="D554" s="42"/>
      <c r="E554" s="42"/>
      <c r="F554" s="42"/>
      <c r="G554" s="4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2">
      <c r="A555" s="2"/>
      <c r="B555" s="42"/>
      <c r="C555" s="42"/>
      <c r="D555" s="42"/>
      <c r="E555" s="42"/>
      <c r="F555" s="42"/>
      <c r="G555" s="4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2">
      <c r="A556" s="2"/>
      <c r="B556" s="42"/>
      <c r="C556" s="42"/>
      <c r="D556" s="42"/>
      <c r="E556" s="42"/>
      <c r="F556" s="42"/>
      <c r="G556" s="4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2">
      <c r="A557" s="2"/>
      <c r="B557" s="42"/>
      <c r="C557" s="42"/>
      <c r="D557" s="42"/>
      <c r="E557" s="42"/>
      <c r="F557" s="42"/>
      <c r="G557" s="4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2">
      <c r="A558" s="2"/>
      <c r="B558" s="42"/>
      <c r="C558" s="42"/>
      <c r="D558" s="42"/>
      <c r="E558" s="42"/>
      <c r="F558" s="42"/>
      <c r="G558" s="4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2">
      <c r="A559" s="2"/>
      <c r="B559" s="42"/>
      <c r="C559" s="42"/>
      <c r="D559" s="42"/>
      <c r="E559" s="42"/>
      <c r="F559" s="42"/>
      <c r="G559" s="4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2">
      <c r="A560" s="2"/>
      <c r="B560" s="42"/>
      <c r="C560" s="42"/>
      <c r="D560" s="42"/>
      <c r="E560" s="42"/>
      <c r="F560" s="42"/>
      <c r="G560" s="4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2">
      <c r="A561" s="2"/>
      <c r="B561" s="42"/>
      <c r="C561" s="42"/>
      <c r="D561" s="42"/>
      <c r="E561" s="42"/>
      <c r="F561" s="42"/>
      <c r="G561" s="4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2">
      <c r="A562" s="2"/>
      <c r="B562" s="42"/>
      <c r="C562" s="42"/>
      <c r="D562" s="42"/>
      <c r="E562" s="42"/>
      <c r="F562" s="42"/>
      <c r="G562" s="4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2">
      <c r="A563" s="2"/>
      <c r="B563" s="42"/>
      <c r="C563" s="42"/>
      <c r="D563" s="42"/>
      <c r="E563" s="42"/>
      <c r="F563" s="42"/>
      <c r="G563" s="4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2">
      <c r="A564" s="2"/>
      <c r="B564" s="42"/>
      <c r="C564" s="42"/>
      <c r="D564" s="42"/>
      <c r="E564" s="42"/>
      <c r="F564" s="42"/>
      <c r="G564" s="4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2">
      <c r="A565" s="2"/>
      <c r="B565" s="42"/>
      <c r="C565" s="42"/>
      <c r="D565" s="42"/>
      <c r="E565" s="42"/>
      <c r="F565" s="42"/>
      <c r="G565" s="4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2">
      <c r="A566" s="2"/>
      <c r="B566" s="42"/>
      <c r="C566" s="42"/>
      <c r="D566" s="42"/>
      <c r="E566" s="42"/>
      <c r="F566" s="42"/>
      <c r="G566" s="4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2">
      <c r="A567" s="2"/>
      <c r="B567" s="42"/>
      <c r="C567" s="42"/>
      <c r="D567" s="42"/>
      <c r="E567" s="42"/>
      <c r="F567" s="42"/>
      <c r="G567" s="4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2">
      <c r="A568" s="2"/>
      <c r="B568" s="42"/>
      <c r="C568" s="42"/>
      <c r="D568" s="42"/>
      <c r="E568" s="42"/>
      <c r="F568" s="42"/>
      <c r="G568" s="4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2">
      <c r="A569" s="2"/>
      <c r="B569" s="42"/>
      <c r="C569" s="42"/>
      <c r="D569" s="42"/>
      <c r="E569" s="42"/>
      <c r="F569" s="42"/>
      <c r="G569" s="4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2">
      <c r="A570" s="2"/>
      <c r="B570" s="42"/>
      <c r="C570" s="42"/>
      <c r="D570" s="42"/>
      <c r="E570" s="42"/>
      <c r="F570" s="42"/>
      <c r="G570" s="4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2">
      <c r="A571" s="2"/>
      <c r="B571" s="42"/>
      <c r="C571" s="42"/>
      <c r="D571" s="42"/>
      <c r="E571" s="42"/>
      <c r="F571" s="42"/>
      <c r="G571" s="4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2">
      <c r="A572" s="2"/>
      <c r="B572" s="42"/>
      <c r="C572" s="42"/>
      <c r="D572" s="42"/>
      <c r="E572" s="42"/>
      <c r="F572" s="42"/>
      <c r="G572" s="4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2">
      <c r="A573" s="2"/>
      <c r="B573" s="42"/>
      <c r="C573" s="42"/>
      <c r="D573" s="42"/>
      <c r="E573" s="42"/>
      <c r="F573" s="42"/>
      <c r="G573" s="4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2">
      <c r="A574" s="2"/>
      <c r="B574" s="42"/>
      <c r="C574" s="42"/>
      <c r="D574" s="42"/>
      <c r="E574" s="42"/>
      <c r="F574" s="42"/>
      <c r="G574" s="4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2">
      <c r="A575" s="2"/>
      <c r="B575" s="42"/>
      <c r="C575" s="42"/>
      <c r="D575" s="42"/>
      <c r="E575" s="42"/>
      <c r="F575" s="42"/>
      <c r="G575" s="4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2">
      <c r="A576" s="2"/>
      <c r="B576" s="42"/>
      <c r="C576" s="42"/>
      <c r="D576" s="42"/>
      <c r="E576" s="42"/>
      <c r="F576" s="42"/>
      <c r="G576" s="4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2">
      <c r="A577" s="2"/>
      <c r="B577" s="42"/>
      <c r="C577" s="42"/>
      <c r="D577" s="42"/>
      <c r="E577" s="42"/>
      <c r="F577" s="42"/>
      <c r="G577" s="4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2">
      <c r="A578" s="2"/>
      <c r="B578" s="42"/>
      <c r="C578" s="42"/>
      <c r="D578" s="42"/>
      <c r="E578" s="42"/>
      <c r="F578" s="42"/>
      <c r="G578" s="4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2">
      <c r="A579" s="2"/>
      <c r="B579" s="42"/>
      <c r="C579" s="42"/>
      <c r="D579" s="42"/>
      <c r="E579" s="42"/>
      <c r="F579" s="42"/>
      <c r="G579" s="4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2">
      <c r="A580" s="2"/>
      <c r="B580" s="42"/>
      <c r="C580" s="42"/>
      <c r="D580" s="42"/>
      <c r="E580" s="42"/>
      <c r="F580" s="42"/>
      <c r="G580" s="4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2">
      <c r="A581" s="2"/>
      <c r="B581" s="42"/>
      <c r="C581" s="42"/>
      <c r="D581" s="42"/>
      <c r="E581" s="42"/>
      <c r="F581" s="42"/>
      <c r="G581" s="4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2">
      <c r="A582" s="2"/>
      <c r="B582" s="42"/>
      <c r="C582" s="42"/>
      <c r="D582" s="42"/>
      <c r="E582" s="42"/>
      <c r="F582" s="42"/>
      <c r="G582" s="4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2">
      <c r="A583" s="2"/>
      <c r="B583" s="42"/>
      <c r="C583" s="42"/>
      <c r="D583" s="42"/>
      <c r="E583" s="42"/>
      <c r="F583" s="42"/>
      <c r="G583" s="4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2">
      <c r="A584" s="2"/>
      <c r="B584" s="42"/>
      <c r="C584" s="42"/>
      <c r="D584" s="42"/>
      <c r="E584" s="42"/>
      <c r="F584" s="42"/>
      <c r="G584" s="4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2">
      <c r="A585" s="2"/>
      <c r="B585" s="42"/>
      <c r="C585" s="42"/>
      <c r="D585" s="42"/>
      <c r="E585" s="42"/>
      <c r="F585" s="42"/>
      <c r="G585" s="4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2">
      <c r="A586" s="2"/>
      <c r="B586" s="42"/>
      <c r="C586" s="42"/>
      <c r="D586" s="42"/>
      <c r="E586" s="42"/>
      <c r="F586" s="42"/>
      <c r="G586" s="4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2">
      <c r="A587" s="2"/>
      <c r="B587" s="42"/>
      <c r="C587" s="42"/>
      <c r="D587" s="42"/>
      <c r="E587" s="42"/>
      <c r="F587" s="42"/>
      <c r="G587" s="4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2">
      <c r="A588" s="2"/>
      <c r="B588" s="42"/>
      <c r="C588" s="42"/>
      <c r="D588" s="42"/>
      <c r="E588" s="42"/>
      <c r="F588" s="42"/>
      <c r="G588" s="4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2">
      <c r="A589" s="2"/>
      <c r="B589" s="42"/>
      <c r="C589" s="42"/>
      <c r="D589" s="42"/>
      <c r="E589" s="42"/>
      <c r="F589" s="42"/>
      <c r="G589" s="4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2">
      <c r="A590" s="2"/>
      <c r="B590" s="42"/>
      <c r="C590" s="42"/>
      <c r="D590" s="42"/>
      <c r="E590" s="42"/>
      <c r="F590" s="42"/>
      <c r="G590" s="4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2">
      <c r="A591" s="2"/>
      <c r="B591" s="42"/>
      <c r="C591" s="42"/>
      <c r="D591" s="42"/>
      <c r="E591" s="42"/>
      <c r="F591" s="42"/>
      <c r="G591" s="4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2">
      <c r="A592" s="2"/>
      <c r="B592" s="42"/>
      <c r="C592" s="42"/>
      <c r="D592" s="42"/>
      <c r="E592" s="42"/>
      <c r="F592" s="42"/>
      <c r="G592" s="4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2">
      <c r="A593" s="2"/>
      <c r="B593" s="42"/>
      <c r="C593" s="42"/>
      <c r="D593" s="42"/>
      <c r="E593" s="42"/>
      <c r="F593" s="42"/>
      <c r="G593" s="4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2">
      <c r="A594" s="2"/>
      <c r="B594" s="42"/>
      <c r="C594" s="42"/>
      <c r="D594" s="42"/>
      <c r="E594" s="42"/>
      <c r="F594" s="42"/>
      <c r="G594" s="4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2">
      <c r="A595" s="2"/>
      <c r="B595" s="42"/>
      <c r="C595" s="42"/>
      <c r="D595" s="42"/>
      <c r="E595" s="42"/>
      <c r="F595" s="42"/>
      <c r="G595" s="4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2">
      <c r="A596" s="2"/>
      <c r="B596" s="42"/>
      <c r="C596" s="42"/>
      <c r="D596" s="42"/>
      <c r="E596" s="42"/>
      <c r="F596" s="42"/>
      <c r="G596" s="4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2">
      <c r="A597" s="2"/>
      <c r="B597" s="42"/>
      <c r="C597" s="42"/>
      <c r="D597" s="42"/>
      <c r="E597" s="42"/>
      <c r="F597" s="42"/>
      <c r="G597" s="4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2">
      <c r="A598" s="2"/>
      <c r="B598" s="42"/>
      <c r="C598" s="42"/>
      <c r="D598" s="42"/>
      <c r="E598" s="42"/>
      <c r="F598" s="42"/>
      <c r="G598" s="4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2">
      <c r="A599" s="2"/>
      <c r="B599" s="42"/>
      <c r="C599" s="42"/>
      <c r="D599" s="42"/>
      <c r="E599" s="42"/>
      <c r="F599" s="42"/>
      <c r="G599" s="4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2">
      <c r="A600" s="2"/>
      <c r="B600" s="42"/>
      <c r="C600" s="42"/>
      <c r="D600" s="42"/>
      <c r="E600" s="42"/>
      <c r="F600" s="42"/>
      <c r="G600" s="4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2">
      <c r="A601" s="2"/>
      <c r="B601" s="42"/>
      <c r="C601" s="42"/>
      <c r="D601" s="42"/>
      <c r="E601" s="42"/>
      <c r="F601" s="42"/>
      <c r="G601" s="4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2">
      <c r="A602" s="2"/>
      <c r="B602" s="42"/>
      <c r="C602" s="42"/>
      <c r="D602" s="42"/>
      <c r="E602" s="42"/>
      <c r="F602" s="42"/>
      <c r="G602" s="4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2">
      <c r="A603" s="2"/>
      <c r="B603" s="42"/>
      <c r="C603" s="42"/>
      <c r="D603" s="42"/>
      <c r="E603" s="42"/>
      <c r="F603" s="42"/>
      <c r="G603" s="4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2">
      <c r="A604" s="2"/>
      <c r="B604" s="42"/>
      <c r="C604" s="42"/>
      <c r="D604" s="42"/>
      <c r="E604" s="42"/>
      <c r="F604" s="42"/>
      <c r="G604" s="4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2">
      <c r="A605" s="2"/>
      <c r="B605" s="42"/>
      <c r="C605" s="42"/>
      <c r="D605" s="42"/>
      <c r="E605" s="42"/>
      <c r="F605" s="42"/>
      <c r="G605" s="4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2">
      <c r="A606" s="2"/>
      <c r="B606" s="42"/>
      <c r="C606" s="42"/>
      <c r="D606" s="42"/>
      <c r="E606" s="42"/>
      <c r="F606" s="42"/>
      <c r="G606" s="4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2">
      <c r="A607" s="2"/>
      <c r="B607" s="42"/>
      <c r="C607" s="42"/>
      <c r="D607" s="42"/>
      <c r="E607" s="42"/>
      <c r="F607" s="42"/>
      <c r="G607" s="4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2">
      <c r="A608" s="2"/>
      <c r="B608" s="42"/>
      <c r="C608" s="42"/>
      <c r="D608" s="42"/>
      <c r="E608" s="42"/>
      <c r="F608" s="42"/>
      <c r="G608" s="4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2">
      <c r="A609" s="2"/>
      <c r="B609" s="42"/>
      <c r="C609" s="42"/>
      <c r="D609" s="42"/>
      <c r="E609" s="42"/>
      <c r="F609" s="42"/>
      <c r="G609" s="4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2">
      <c r="A610" s="2"/>
      <c r="B610" s="42"/>
      <c r="C610" s="42"/>
      <c r="D610" s="42"/>
      <c r="E610" s="42"/>
      <c r="F610" s="42"/>
      <c r="G610" s="4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2">
      <c r="A611" s="2"/>
      <c r="B611" s="42"/>
      <c r="C611" s="42"/>
      <c r="D611" s="42"/>
      <c r="E611" s="42"/>
      <c r="F611" s="42"/>
      <c r="G611" s="4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2">
      <c r="A612" s="2"/>
      <c r="B612" s="42"/>
      <c r="C612" s="42"/>
      <c r="D612" s="42"/>
      <c r="E612" s="42"/>
      <c r="F612" s="42"/>
      <c r="G612" s="4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2">
      <c r="A613" s="2"/>
      <c r="B613" s="42"/>
      <c r="C613" s="42"/>
      <c r="D613" s="42"/>
      <c r="E613" s="42"/>
      <c r="F613" s="42"/>
      <c r="G613" s="4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2">
      <c r="A614" s="2"/>
      <c r="B614" s="42"/>
      <c r="C614" s="42"/>
      <c r="D614" s="42"/>
      <c r="E614" s="42"/>
      <c r="F614" s="42"/>
      <c r="G614" s="4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2">
      <c r="A615" s="2"/>
      <c r="B615" s="42"/>
      <c r="C615" s="42"/>
      <c r="D615" s="42"/>
      <c r="E615" s="42"/>
      <c r="F615" s="42"/>
      <c r="G615" s="4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2">
      <c r="A616" s="2"/>
      <c r="B616" s="42"/>
      <c r="C616" s="42"/>
      <c r="D616" s="42"/>
      <c r="E616" s="42"/>
      <c r="F616" s="42"/>
      <c r="G616" s="4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2">
      <c r="A617" s="2"/>
      <c r="B617" s="42"/>
      <c r="C617" s="42"/>
      <c r="D617" s="42"/>
      <c r="E617" s="42"/>
      <c r="F617" s="42"/>
      <c r="G617" s="4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2">
      <c r="A618" s="2"/>
      <c r="B618" s="42"/>
      <c r="C618" s="42"/>
      <c r="D618" s="42"/>
      <c r="E618" s="42"/>
      <c r="F618" s="42"/>
      <c r="G618" s="4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2">
      <c r="A619" s="2"/>
      <c r="B619" s="42"/>
      <c r="C619" s="42"/>
      <c r="D619" s="42"/>
      <c r="E619" s="42"/>
      <c r="F619" s="42"/>
      <c r="G619" s="4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2">
      <c r="A620" s="2"/>
      <c r="B620" s="42"/>
      <c r="C620" s="42"/>
      <c r="D620" s="42"/>
      <c r="E620" s="42"/>
      <c r="F620" s="42"/>
      <c r="G620" s="4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2">
      <c r="A621" s="2"/>
      <c r="B621" s="42"/>
      <c r="C621" s="42"/>
      <c r="D621" s="42"/>
      <c r="E621" s="42"/>
      <c r="F621" s="42"/>
      <c r="G621" s="4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2">
      <c r="A622" s="2"/>
      <c r="B622" s="42"/>
      <c r="C622" s="42"/>
      <c r="D622" s="42"/>
      <c r="E622" s="42"/>
      <c r="F622" s="42"/>
      <c r="G622" s="4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2">
      <c r="A623" s="2"/>
      <c r="B623" s="42"/>
      <c r="C623" s="42"/>
      <c r="D623" s="42"/>
      <c r="E623" s="42"/>
      <c r="F623" s="42"/>
      <c r="G623" s="4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2">
      <c r="A624" s="2"/>
      <c r="B624" s="42"/>
      <c r="C624" s="42"/>
      <c r="D624" s="42"/>
      <c r="E624" s="42"/>
      <c r="F624" s="42"/>
      <c r="G624" s="4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2">
      <c r="A625" s="2"/>
      <c r="B625" s="42"/>
      <c r="C625" s="42"/>
      <c r="D625" s="42"/>
      <c r="E625" s="42"/>
      <c r="F625" s="42"/>
      <c r="G625" s="4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2">
      <c r="A626" s="2"/>
      <c r="B626" s="42"/>
      <c r="C626" s="42"/>
      <c r="D626" s="42"/>
      <c r="E626" s="42"/>
      <c r="F626" s="42"/>
      <c r="G626" s="4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2">
      <c r="A627" s="2"/>
      <c r="B627" s="42"/>
      <c r="C627" s="42"/>
      <c r="D627" s="42"/>
      <c r="E627" s="42"/>
      <c r="F627" s="42"/>
      <c r="G627" s="4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2">
      <c r="A628" s="2"/>
      <c r="B628" s="42"/>
      <c r="C628" s="42"/>
      <c r="D628" s="42"/>
      <c r="E628" s="42"/>
      <c r="F628" s="42"/>
      <c r="G628" s="4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2">
      <c r="A629" s="2"/>
      <c r="B629" s="42"/>
      <c r="C629" s="42"/>
      <c r="D629" s="42"/>
      <c r="E629" s="42"/>
      <c r="F629" s="42"/>
      <c r="G629" s="4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2">
      <c r="A630" s="2"/>
      <c r="B630" s="42"/>
      <c r="C630" s="42"/>
      <c r="D630" s="42"/>
      <c r="E630" s="42"/>
      <c r="F630" s="42"/>
      <c r="G630" s="4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2">
      <c r="A631" s="2"/>
      <c r="B631" s="42"/>
      <c r="C631" s="42"/>
      <c r="D631" s="42"/>
      <c r="E631" s="42"/>
      <c r="F631" s="42"/>
      <c r="G631" s="4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2">
      <c r="A632" s="2"/>
      <c r="B632" s="42"/>
      <c r="C632" s="42"/>
      <c r="D632" s="42"/>
      <c r="E632" s="42"/>
      <c r="F632" s="42"/>
      <c r="G632" s="4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2">
      <c r="A633" s="2"/>
      <c r="B633" s="42"/>
      <c r="C633" s="42"/>
      <c r="D633" s="42"/>
      <c r="E633" s="42"/>
      <c r="F633" s="42"/>
      <c r="G633" s="4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2">
      <c r="A634" s="2"/>
      <c r="B634" s="42"/>
      <c r="C634" s="42"/>
      <c r="D634" s="42"/>
      <c r="E634" s="42"/>
      <c r="F634" s="42"/>
      <c r="G634" s="4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2">
      <c r="A635" s="2"/>
      <c r="B635" s="42"/>
      <c r="C635" s="42"/>
      <c r="D635" s="42"/>
      <c r="E635" s="42"/>
      <c r="F635" s="42"/>
      <c r="G635" s="4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2">
      <c r="A636" s="2"/>
      <c r="B636" s="42"/>
      <c r="C636" s="42"/>
      <c r="D636" s="42"/>
      <c r="E636" s="42"/>
      <c r="F636" s="42"/>
      <c r="G636" s="4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2">
      <c r="A637" s="2"/>
      <c r="B637" s="42"/>
      <c r="C637" s="42"/>
      <c r="D637" s="42"/>
      <c r="E637" s="42"/>
      <c r="F637" s="42"/>
      <c r="G637" s="4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2">
      <c r="A638" s="2"/>
      <c r="B638" s="42"/>
      <c r="C638" s="42"/>
      <c r="D638" s="42"/>
      <c r="E638" s="42"/>
      <c r="F638" s="42"/>
      <c r="G638" s="4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2">
      <c r="A639" s="2"/>
      <c r="B639" s="42"/>
      <c r="C639" s="42"/>
      <c r="D639" s="42"/>
      <c r="E639" s="42"/>
      <c r="F639" s="42"/>
      <c r="G639" s="4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2">
      <c r="A640" s="2"/>
      <c r="B640" s="42"/>
      <c r="C640" s="42"/>
      <c r="D640" s="42"/>
      <c r="E640" s="42"/>
      <c r="F640" s="42"/>
      <c r="G640" s="4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2">
      <c r="A641" s="2"/>
      <c r="B641" s="42"/>
      <c r="C641" s="42"/>
      <c r="D641" s="42"/>
      <c r="E641" s="42"/>
      <c r="F641" s="42"/>
      <c r="G641" s="4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2">
      <c r="A642" s="2"/>
      <c r="B642" s="42"/>
      <c r="C642" s="42"/>
      <c r="D642" s="42"/>
      <c r="E642" s="42"/>
      <c r="F642" s="42"/>
      <c r="G642" s="4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2">
      <c r="A643" s="2"/>
      <c r="B643" s="42"/>
      <c r="C643" s="42"/>
      <c r="D643" s="42"/>
      <c r="E643" s="42"/>
      <c r="F643" s="42"/>
      <c r="G643" s="4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x14ac:dyDescent="0.2">
      <c r="A644" s="2"/>
      <c r="B644" s="42"/>
      <c r="C644" s="42"/>
      <c r="D644" s="42"/>
      <c r="E644" s="42"/>
      <c r="F644" s="42"/>
      <c r="G644" s="4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x14ac:dyDescent="0.2">
      <c r="A645" s="2"/>
      <c r="B645" s="42"/>
      <c r="C645" s="42"/>
      <c r="D645" s="42"/>
      <c r="E645" s="42"/>
      <c r="F645" s="42"/>
      <c r="G645" s="4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x14ac:dyDescent="0.2">
      <c r="A646" s="2"/>
      <c r="B646" s="42"/>
      <c r="C646" s="42"/>
      <c r="D646" s="42"/>
      <c r="E646" s="42"/>
      <c r="F646" s="42"/>
      <c r="G646" s="4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x14ac:dyDescent="0.2">
      <c r="A647" s="2"/>
      <c r="B647" s="42"/>
      <c r="C647" s="42"/>
      <c r="D647" s="42"/>
      <c r="E647" s="42"/>
      <c r="F647" s="42"/>
      <c r="G647" s="4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x14ac:dyDescent="0.2">
      <c r="A648" s="2"/>
      <c r="B648" s="42"/>
      <c r="C648" s="42"/>
      <c r="D648" s="42"/>
      <c r="E648" s="42"/>
      <c r="F648" s="42"/>
      <c r="G648" s="4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x14ac:dyDescent="0.2">
      <c r="A649" s="2"/>
      <c r="B649" s="42"/>
      <c r="C649" s="42"/>
      <c r="D649" s="42"/>
      <c r="E649" s="42"/>
      <c r="F649" s="42"/>
      <c r="G649" s="4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x14ac:dyDescent="0.2">
      <c r="A650" s="2"/>
      <c r="B650" s="42"/>
      <c r="C650" s="42"/>
      <c r="D650" s="42"/>
      <c r="E650" s="42"/>
      <c r="F650" s="42"/>
      <c r="G650" s="4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x14ac:dyDescent="0.2">
      <c r="A651" s="2"/>
      <c r="B651" s="42"/>
      <c r="C651" s="42"/>
      <c r="D651" s="42"/>
      <c r="E651" s="42"/>
      <c r="F651" s="42"/>
      <c r="G651" s="4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x14ac:dyDescent="0.2">
      <c r="A652" s="2"/>
      <c r="B652" s="42"/>
      <c r="C652" s="42"/>
      <c r="D652" s="42"/>
      <c r="E652" s="42"/>
      <c r="F652" s="42"/>
      <c r="G652" s="4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x14ac:dyDescent="0.2">
      <c r="A653" s="2"/>
      <c r="B653" s="42"/>
      <c r="C653" s="42"/>
      <c r="D653" s="42"/>
      <c r="E653" s="42"/>
      <c r="F653" s="42"/>
      <c r="G653" s="4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x14ac:dyDescent="0.2">
      <c r="A654" s="2"/>
      <c r="B654" s="42"/>
      <c r="C654" s="42"/>
      <c r="D654" s="42"/>
      <c r="E654" s="42"/>
      <c r="F654" s="42"/>
      <c r="G654" s="4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x14ac:dyDescent="0.2">
      <c r="A655" s="2"/>
      <c r="B655" s="42"/>
      <c r="C655" s="42"/>
      <c r="D655" s="42"/>
      <c r="E655" s="42"/>
      <c r="F655" s="42"/>
      <c r="G655" s="4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x14ac:dyDescent="0.2">
      <c r="A656" s="2"/>
      <c r="B656" s="42"/>
      <c r="C656" s="42"/>
      <c r="D656" s="42"/>
      <c r="E656" s="42"/>
      <c r="F656" s="42"/>
      <c r="G656" s="4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x14ac:dyDescent="0.2">
      <c r="A657" s="2"/>
      <c r="B657" s="42"/>
      <c r="C657" s="42"/>
      <c r="D657" s="42"/>
      <c r="E657" s="42"/>
      <c r="F657" s="42"/>
      <c r="G657" s="4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x14ac:dyDescent="0.2">
      <c r="A658" s="2"/>
      <c r="B658" s="42"/>
      <c r="C658" s="42"/>
      <c r="D658" s="42"/>
      <c r="E658" s="42"/>
      <c r="F658" s="42"/>
      <c r="G658" s="4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x14ac:dyDescent="0.2">
      <c r="A659" s="2"/>
      <c r="B659" s="42"/>
      <c r="C659" s="42"/>
      <c r="D659" s="42"/>
      <c r="E659" s="42"/>
      <c r="F659" s="42"/>
      <c r="G659" s="4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x14ac:dyDescent="0.2">
      <c r="A660" s="2"/>
      <c r="B660" s="42"/>
      <c r="C660" s="42"/>
      <c r="D660" s="42"/>
      <c r="E660" s="42"/>
      <c r="F660" s="42"/>
      <c r="G660" s="4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x14ac:dyDescent="0.2">
      <c r="A661" s="2"/>
      <c r="B661" s="42"/>
      <c r="C661" s="42"/>
      <c r="D661" s="42"/>
      <c r="E661" s="42"/>
      <c r="F661" s="42"/>
      <c r="G661" s="4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x14ac:dyDescent="0.2">
      <c r="A662" s="2"/>
      <c r="B662" s="42"/>
      <c r="C662" s="42"/>
      <c r="D662" s="42"/>
      <c r="E662" s="42"/>
      <c r="F662" s="42"/>
      <c r="G662" s="4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x14ac:dyDescent="0.2">
      <c r="A663" s="2"/>
      <c r="B663" s="42"/>
      <c r="C663" s="42"/>
      <c r="D663" s="42"/>
      <c r="E663" s="42"/>
      <c r="F663" s="42"/>
      <c r="G663" s="4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x14ac:dyDescent="0.2">
      <c r="A664" s="2"/>
      <c r="B664" s="42"/>
      <c r="C664" s="42"/>
      <c r="D664" s="42"/>
      <c r="E664" s="42"/>
      <c r="F664" s="42"/>
      <c r="G664" s="4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x14ac:dyDescent="0.2">
      <c r="A665" s="2"/>
      <c r="B665" s="42"/>
      <c r="C665" s="42"/>
      <c r="D665" s="42"/>
      <c r="E665" s="42"/>
      <c r="F665" s="42"/>
      <c r="G665" s="4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x14ac:dyDescent="0.2">
      <c r="A666" s="2"/>
      <c r="B666" s="42"/>
      <c r="C666" s="42"/>
      <c r="D666" s="42"/>
      <c r="E666" s="42"/>
      <c r="F666" s="42"/>
      <c r="G666" s="4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x14ac:dyDescent="0.2">
      <c r="A667" s="2"/>
      <c r="B667" s="42"/>
      <c r="C667" s="42"/>
      <c r="D667" s="42"/>
      <c r="E667" s="42"/>
      <c r="F667" s="42"/>
      <c r="G667" s="4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x14ac:dyDescent="0.2">
      <c r="A668" s="2"/>
      <c r="B668" s="42"/>
      <c r="C668" s="42"/>
      <c r="D668" s="42"/>
      <c r="E668" s="42"/>
      <c r="F668" s="42"/>
      <c r="G668" s="4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x14ac:dyDescent="0.2">
      <c r="A669" s="2"/>
      <c r="B669" s="42"/>
      <c r="C669" s="42"/>
      <c r="D669" s="42"/>
      <c r="E669" s="42"/>
      <c r="F669" s="42"/>
      <c r="G669" s="4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x14ac:dyDescent="0.2">
      <c r="A670" s="2"/>
      <c r="B670" s="42"/>
      <c r="C670" s="42"/>
      <c r="D670" s="42"/>
      <c r="E670" s="42"/>
      <c r="F670" s="42"/>
      <c r="G670" s="4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x14ac:dyDescent="0.2">
      <c r="A671" s="2"/>
      <c r="B671" s="42"/>
      <c r="C671" s="42"/>
      <c r="D671" s="42"/>
      <c r="E671" s="42"/>
      <c r="F671" s="42"/>
      <c r="G671" s="4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x14ac:dyDescent="0.2">
      <c r="A672" s="2"/>
      <c r="B672" s="42"/>
      <c r="C672" s="42"/>
      <c r="D672" s="42"/>
      <c r="E672" s="42"/>
      <c r="F672" s="42"/>
      <c r="G672" s="4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x14ac:dyDescent="0.2">
      <c r="A673" s="2"/>
      <c r="B673" s="42"/>
      <c r="C673" s="42"/>
      <c r="D673" s="42"/>
      <c r="E673" s="42"/>
      <c r="F673" s="42"/>
      <c r="G673" s="4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x14ac:dyDescent="0.2">
      <c r="A674" s="2"/>
      <c r="B674" s="42"/>
      <c r="C674" s="42"/>
      <c r="D674" s="42"/>
      <c r="E674" s="42"/>
      <c r="F674" s="42"/>
      <c r="G674" s="4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x14ac:dyDescent="0.2">
      <c r="A675" s="2"/>
      <c r="B675" s="42"/>
      <c r="C675" s="42"/>
      <c r="D675" s="42"/>
      <c r="E675" s="42"/>
      <c r="F675" s="42"/>
      <c r="G675" s="4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x14ac:dyDescent="0.2">
      <c r="A676" s="2"/>
      <c r="B676" s="42"/>
      <c r="C676" s="42"/>
      <c r="D676" s="42"/>
      <c r="E676" s="42"/>
      <c r="F676" s="42"/>
      <c r="G676" s="4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x14ac:dyDescent="0.2">
      <c r="A677" s="2"/>
      <c r="B677" s="42"/>
      <c r="C677" s="42"/>
      <c r="D677" s="42"/>
      <c r="E677" s="42"/>
      <c r="F677" s="42"/>
      <c r="G677" s="4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x14ac:dyDescent="0.2">
      <c r="A678" s="2"/>
      <c r="B678" s="42"/>
      <c r="C678" s="42"/>
      <c r="D678" s="42"/>
      <c r="E678" s="42"/>
      <c r="F678" s="42"/>
      <c r="G678" s="4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x14ac:dyDescent="0.2">
      <c r="A679" s="2"/>
      <c r="B679" s="42"/>
      <c r="C679" s="42"/>
      <c r="D679" s="42"/>
      <c r="E679" s="42"/>
      <c r="F679" s="42"/>
      <c r="G679" s="4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x14ac:dyDescent="0.2">
      <c r="A680" s="2"/>
      <c r="B680" s="42"/>
      <c r="C680" s="42"/>
      <c r="D680" s="42"/>
      <c r="E680" s="42"/>
      <c r="F680" s="42"/>
      <c r="G680" s="4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x14ac:dyDescent="0.2">
      <c r="A681" s="2"/>
      <c r="B681" s="42"/>
      <c r="C681" s="42"/>
      <c r="D681" s="42"/>
      <c r="E681" s="42"/>
      <c r="F681" s="42"/>
      <c r="G681" s="4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x14ac:dyDescent="0.2">
      <c r="A682" s="2"/>
      <c r="B682" s="42"/>
      <c r="C682" s="42"/>
      <c r="D682" s="42"/>
      <c r="E682" s="42"/>
      <c r="F682" s="42"/>
      <c r="G682" s="4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x14ac:dyDescent="0.2">
      <c r="A683" s="2"/>
      <c r="B683" s="42"/>
      <c r="C683" s="42"/>
      <c r="D683" s="42"/>
      <c r="E683" s="42"/>
      <c r="F683" s="42"/>
      <c r="G683" s="4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x14ac:dyDescent="0.2">
      <c r="A684" s="2"/>
      <c r="B684" s="42"/>
      <c r="C684" s="42"/>
      <c r="D684" s="42"/>
      <c r="E684" s="42"/>
      <c r="F684" s="42"/>
      <c r="G684" s="4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x14ac:dyDescent="0.2">
      <c r="A685" s="2"/>
      <c r="B685" s="42"/>
      <c r="C685" s="42"/>
      <c r="D685" s="42"/>
      <c r="E685" s="42"/>
      <c r="F685" s="42"/>
      <c r="G685" s="4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x14ac:dyDescent="0.2">
      <c r="A686" s="2"/>
      <c r="B686" s="42"/>
      <c r="C686" s="42"/>
      <c r="D686" s="42"/>
      <c r="E686" s="42"/>
      <c r="F686" s="42"/>
      <c r="G686" s="4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x14ac:dyDescent="0.2">
      <c r="A687" s="2"/>
      <c r="B687" s="42"/>
      <c r="C687" s="42"/>
      <c r="D687" s="42"/>
      <c r="E687" s="42"/>
      <c r="F687" s="42"/>
      <c r="G687" s="4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x14ac:dyDescent="0.2">
      <c r="A688" s="2"/>
      <c r="B688" s="42"/>
      <c r="C688" s="42"/>
      <c r="D688" s="42"/>
      <c r="E688" s="42"/>
      <c r="F688" s="42"/>
      <c r="G688" s="4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x14ac:dyDescent="0.2">
      <c r="A689" s="2"/>
      <c r="B689" s="42"/>
      <c r="C689" s="42"/>
      <c r="D689" s="42"/>
      <c r="E689" s="42"/>
      <c r="F689" s="42"/>
      <c r="G689" s="4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x14ac:dyDescent="0.2">
      <c r="A690" s="2"/>
      <c r="B690" s="42"/>
      <c r="C690" s="42"/>
      <c r="D690" s="42"/>
      <c r="E690" s="42"/>
      <c r="F690" s="42"/>
      <c r="G690" s="4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x14ac:dyDescent="0.2">
      <c r="A691" s="2"/>
      <c r="B691" s="42"/>
      <c r="C691" s="42"/>
      <c r="D691" s="42"/>
      <c r="E691" s="42"/>
      <c r="F691" s="42"/>
      <c r="G691" s="4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x14ac:dyDescent="0.2">
      <c r="A692" s="2"/>
      <c r="B692" s="42"/>
      <c r="C692" s="42"/>
      <c r="D692" s="42"/>
      <c r="E692" s="42"/>
      <c r="F692" s="42"/>
      <c r="G692" s="4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x14ac:dyDescent="0.2">
      <c r="A693" s="2"/>
      <c r="B693" s="42"/>
      <c r="C693" s="42"/>
      <c r="D693" s="42"/>
      <c r="E693" s="42"/>
      <c r="F693" s="42"/>
      <c r="G693" s="4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x14ac:dyDescent="0.2">
      <c r="A694" s="2"/>
      <c r="B694" s="42"/>
      <c r="C694" s="42"/>
      <c r="D694" s="42"/>
      <c r="E694" s="42"/>
      <c r="F694" s="42"/>
      <c r="G694" s="4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x14ac:dyDescent="0.2">
      <c r="A695" s="2"/>
      <c r="B695" s="42"/>
      <c r="C695" s="42"/>
      <c r="D695" s="42"/>
      <c r="E695" s="42"/>
      <c r="F695" s="42"/>
      <c r="G695" s="4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x14ac:dyDescent="0.2">
      <c r="A696" s="2"/>
      <c r="B696" s="42"/>
      <c r="C696" s="42"/>
      <c r="D696" s="42"/>
      <c r="E696" s="42"/>
      <c r="F696" s="42"/>
      <c r="G696" s="4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x14ac:dyDescent="0.2">
      <c r="A697" s="2"/>
      <c r="B697" s="42"/>
      <c r="C697" s="42"/>
      <c r="D697" s="42"/>
      <c r="E697" s="42"/>
      <c r="F697" s="42"/>
      <c r="G697" s="4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x14ac:dyDescent="0.2">
      <c r="A698" s="2"/>
      <c r="B698" s="42"/>
      <c r="C698" s="42"/>
      <c r="D698" s="42"/>
      <c r="E698" s="42"/>
      <c r="F698" s="42"/>
      <c r="G698" s="4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x14ac:dyDescent="0.2">
      <c r="A699" s="2"/>
      <c r="B699" s="42"/>
      <c r="C699" s="42"/>
      <c r="D699" s="42"/>
      <c r="E699" s="42"/>
      <c r="F699" s="42"/>
      <c r="G699" s="4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x14ac:dyDescent="0.2">
      <c r="A700" s="2"/>
      <c r="B700" s="42"/>
      <c r="C700" s="42"/>
      <c r="D700" s="42"/>
      <c r="E700" s="42"/>
      <c r="F700" s="42"/>
      <c r="G700" s="4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x14ac:dyDescent="0.2">
      <c r="A701" s="2"/>
      <c r="B701" s="42"/>
      <c r="C701" s="42"/>
      <c r="D701" s="42"/>
      <c r="E701" s="42"/>
      <c r="F701" s="42"/>
      <c r="G701" s="4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x14ac:dyDescent="0.2">
      <c r="A702" s="2"/>
      <c r="B702" s="42"/>
      <c r="C702" s="42"/>
      <c r="D702" s="42"/>
      <c r="E702" s="42"/>
      <c r="F702" s="42"/>
      <c r="G702" s="4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x14ac:dyDescent="0.2">
      <c r="A703" s="2"/>
      <c r="B703" s="42"/>
      <c r="C703" s="42"/>
      <c r="D703" s="42"/>
      <c r="E703" s="42"/>
      <c r="F703" s="42"/>
      <c r="G703" s="4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x14ac:dyDescent="0.2">
      <c r="A704" s="2"/>
      <c r="B704" s="42"/>
      <c r="C704" s="42"/>
      <c r="D704" s="42"/>
      <c r="E704" s="42"/>
      <c r="F704" s="42"/>
      <c r="G704" s="4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x14ac:dyDescent="0.2">
      <c r="A705" s="2"/>
      <c r="B705" s="42"/>
      <c r="C705" s="42"/>
      <c r="D705" s="42"/>
      <c r="E705" s="42"/>
      <c r="F705" s="42"/>
      <c r="G705" s="4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x14ac:dyDescent="0.2">
      <c r="A706" s="2"/>
      <c r="B706" s="42"/>
      <c r="C706" s="42"/>
      <c r="D706" s="42"/>
      <c r="E706" s="42"/>
      <c r="F706" s="42"/>
      <c r="G706" s="4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x14ac:dyDescent="0.2">
      <c r="A707" s="2"/>
      <c r="B707" s="42"/>
      <c r="C707" s="42"/>
      <c r="D707" s="42"/>
      <c r="E707" s="42"/>
      <c r="F707" s="42"/>
      <c r="G707" s="4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x14ac:dyDescent="0.2">
      <c r="A708" s="2"/>
      <c r="B708" s="42"/>
      <c r="C708" s="42"/>
      <c r="D708" s="42"/>
      <c r="E708" s="42"/>
      <c r="F708" s="42"/>
      <c r="G708" s="4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x14ac:dyDescent="0.2">
      <c r="A709" s="2"/>
      <c r="B709" s="42"/>
      <c r="C709" s="42"/>
      <c r="D709" s="42"/>
      <c r="E709" s="42"/>
      <c r="F709" s="42"/>
      <c r="G709" s="4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x14ac:dyDescent="0.2">
      <c r="A710" s="2"/>
      <c r="B710" s="42"/>
      <c r="C710" s="42"/>
      <c r="D710" s="42"/>
      <c r="E710" s="42"/>
      <c r="F710" s="42"/>
      <c r="G710" s="4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x14ac:dyDescent="0.2">
      <c r="A711" s="2"/>
      <c r="B711" s="42"/>
      <c r="C711" s="42"/>
      <c r="D711" s="42"/>
      <c r="E711" s="42"/>
      <c r="F711" s="42"/>
      <c r="G711" s="4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x14ac:dyDescent="0.2">
      <c r="A712" s="2"/>
      <c r="B712" s="42"/>
      <c r="C712" s="42"/>
      <c r="D712" s="42"/>
      <c r="E712" s="42"/>
      <c r="F712" s="42"/>
      <c r="G712" s="4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x14ac:dyDescent="0.2">
      <c r="A713" s="2"/>
      <c r="B713" s="42"/>
      <c r="C713" s="42"/>
      <c r="D713" s="42"/>
      <c r="E713" s="42"/>
      <c r="F713" s="42"/>
      <c r="G713" s="4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x14ac:dyDescent="0.2">
      <c r="A714" s="2"/>
      <c r="B714" s="42"/>
      <c r="C714" s="42"/>
      <c r="D714" s="42"/>
      <c r="E714" s="42"/>
      <c r="F714" s="42"/>
      <c r="G714" s="4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x14ac:dyDescent="0.2">
      <c r="A715" s="2"/>
      <c r="B715" s="42"/>
      <c r="C715" s="42"/>
      <c r="D715" s="42"/>
      <c r="E715" s="42"/>
      <c r="F715" s="42"/>
      <c r="G715" s="4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x14ac:dyDescent="0.2">
      <c r="A716" s="2"/>
      <c r="B716" s="42"/>
      <c r="C716" s="42"/>
      <c r="D716" s="42"/>
      <c r="E716" s="42"/>
      <c r="F716" s="42"/>
      <c r="G716" s="4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x14ac:dyDescent="0.2">
      <c r="A717" s="2"/>
      <c r="B717" s="42"/>
      <c r="C717" s="42"/>
      <c r="D717" s="42"/>
      <c r="E717" s="42"/>
      <c r="F717" s="42"/>
      <c r="G717" s="4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x14ac:dyDescent="0.2">
      <c r="A718" s="2"/>
      <c r="B718" s="42"/>
      <c r="C718" s="42"/>
      <c r="D718" s="42"/>
      <c r="E718" s="42"/>
      <c r="F718" s="42"/>
      <c r="G718" s="4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x14ac:dyDescent="0.2">
      <c r="A719" s="2"/>
      <c r="B719" s="42"/>
      <c r="C719" s="42"/>
      <c r="D719" s="42"/>
      <c r="E719" s="42"/>
      <c r="F719" s="42"/>
      <c r="G719" s="4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x14ac:dyDescent="0.2">
      <c r="A720" s="2"/>
      <c r="B720" s="42"/>
      <c r="C720" s="42"/>
      <c r="D720" s="42"/>
      <c r="E720" s="42"/>
      <c r="F720" s="42"/>
      <c r="G720" s="4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x14ac:dyDescent="0.2">
      <c r="A721" s="2"/>
      <c r="B721" s="42"/>
      <c r="C721" s="42"/>
      <c r="D721" s="42"/>
      <c r="E721" s="42"/>
      <c r="F721" s="42"/>
      <c r="G721" s="4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x14ac:dyDescent="0.2">
      <c r="A722" s="2"/>
      <c r="B722" s="42"/>
      <c r="C722" s="42"/>
      <c r="D722" s="42"/>
      <c r="E722" s="42"/>
      <c r="F722" s="42"/>
      <c r="G722" s="4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x14ac:dyDescent="0.2">
      <c r="A723" s="2"/>
      <c r="B723" s="42"/>
      <c r="C723" s="42"/>
      <c r="D723" s="42"/>
      <c r="E723" s="42"/>
      <c r="F723" s="42"/>
      <c r="G723" s="4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x14ac:dyDescent="0.2">
      <c r="A724" s="2"/>
      <c r="B724" s="42"/>
      <c r="C724" s="42"/>
      <c r="D724" s="42"/>
      <c r="E724" s="42"/>
      <c r="F724" s="42"/>
      <c r="G724" s="4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x14ac:dyDescent="0.2">
      <c r="A725" s="2"/>
      <c r="B725" s="42"/>
      <c r="C725" s="42"/>
      <c r="D725" s="42"/>
      <c r="E725" s="42"/>
      <c r="F725" s="42"/>
      <c r="G725" s="4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x14ac:dyDescent="0.2">
      <c r="A726" s="2"/>
      <c r="B726" s="42"/>
      <c r="C726" s="42"/>
      <c r="D726" s="42"/>
      <c r="E726" s="42"/>
      <c r="F726" s="42"/>
      <c r="G726" s="4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x14ac:dyDescent="0.2">
      <c r="A727" s="2"/>
      <c r="B727" s="42"/>
      <c r="C727" s="42"/>
      <c r="D727" s="42"/>
      <c r="E727" s="42"/>
      <c r="F727" s="42"/>
      <c r="G727" s="4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x14ac:dyDescent="0.2">
      <c r="A728" s="2"/>
      <c r="B728" s="42"/>
      <c r="C728" s="42"/>
      <c r="D728" s="42"/>
      <c r="E728" s="42"/>
      <c r="F728" s="42"/>
      <c r="G728" s="4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x14ac:dyDescent="0.2">
      <c r="A729" s="2"/>
      <c r="B729" s="42"/>
      <c r="C729" s="42"/>
      <c r="D729" s="42"/>
      <c r="E729" s="42"/>
      <c r="F729" s="42"/>
      <c r="G729" s="4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x14ac:dyDescent="0.2">
      <c r="A730" s="2"/>
      <c r="B730" s="42"/>
      <c r="C730" s="42"/>
      <c r="D730" s="42"/>
      <c r="E730" s="42"/>
      <c r="F730" s="42"/>
      <c r="G730" s="4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x14ac:dyDescent="0.2">
      <c r="A731" s="2"/>
      <c r="B731" s="42"/>
      <c r="C731" s="42"/>
      <c r="D731" s="42"/>
      <c r="E731" s="42"/>
      <c r="F731" s="42"/>
      <c r="G731" s="4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x14ac:dyDescent="0.2">
      <c r="A732" s="2"/>
      <c r="B732" s="42"/>
      <c r="C732" s="42"/>
      <c r="D732" s="42"/>
      <c r="E732" s="42"/>
      <c r="F732" s="42"/>
      <c r="G732" s="4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x14ac:dyDescent="0.2">
      <c r="A733" s="2"/>
      <c r="B733" s="42"/>
      <c r="C733" s="42"/>
      <c r="D733" s="42"/>
      <c r="E733" s="42"/>
      <c r="F733" s="42"/>
      <c r="G733" s="4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x14ac:dyDescent="0.2">
      <c r="A734" s="2"/>
      <c r="B734" s="42"/>
      <c r="C734" s="42"/>
      <c r="D734" s="42"/>
      <c r="E734" s="42"/>
      <c r="F734" s="42"/>
      <c r="G734" s="4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x14ac:dyDescent="0.2">
      <c r="A735" s="2"/>
      <c r="B735" s="42"/>
      <c r="C735" s="42"/>
      <c r="D735" s="42"/>
      <c r="E735" s="42"/>
      <c r="F735" s="42"/>
      <c r="G735" s="4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x14ac:dyDescent="0.2">
      <c r="A736" s="2"/>
      <c r="B736" s="42"/>
      <c r="C736" s="42"/>
      <c r="D736" s="42"/>
      <c r="E736" s="42"/>
      <c r="F736" s="42"/>
      <c r="G736" s="4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x14ac:dyDescent="0.2">
      <c r="A737" s="2"/>
      <c r="B737" s="42"/>
      <c r="C737" s="42"/>
      <c r="D737" s="42"/>
      <c r="E737" s="42"/>
      <c r="F737" s="42"/>
      <c r="G737" s="4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x14ac:dyDescent="0.2">
      <c r="A738" s="2"/>
      <c r="B738" s="42"/>
      <c r="C738" s="42"/>
      <c r="D738" s="42"/>
      <c r="E738" s="42"/>
      <c r="F738" s="42"/>
      <c r="G738" s="4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x14ac:dyDescent="0.2">
      <c r="A739" s="2"/>
      <c r="B739" s="42"/>
      <c r="C739" s="42"/>
      <c r="D739" s="42"/>
      <c r="E739" s="42"/>
      <c r="F739" s="42"/>
      <c r="G739" s="4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x14ac:dyDescent="0.2">
      <c r="A740" s="2"/>
      <c r="B740" s="42"/>
      <c r="C740" s="42"/>
      <c r="D740" s="42"/>
      <c r="E740" s="42"/>
      <c r="F740" s="42"/>
      <c r="G740" s="4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x14ac:dyDescent="0.2">
      <c r="A741" s="2"/>
      <c r="B741" s="42"/>
      <c r="C741" s="42"/>
      <c r="D741" s="42"/>
      <c r="E741" s="42"/>
      <c r="F741" s="42"/>
      <c r="G741" s="4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x14ac:dyDescent="0.2">
      <c r="A742" s="2"/>
      <c r="B742" s="42"/>
      <c r="C742" s="42"/>
      <c r="D742" s="42"/>
      <c r="E742" s="42"/>
      <c r="F742" s="42"/>
      <c r="G742" s="4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x14ac:dyDescent="0.2">
      <c r="A743" s="2"/>
      <c r="B743" s="42"/>
      <c r="C743" s="42"/>
      <c r="D743" s="42"/>
      <c r="E743" s="42"/>
      <c r="F743" s="42"/>
      <c r="G743" s="4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x14ac:dyDescent="0.2">
      <c r="A744" s="2"/>
      <c r="B744" s="42"/>
      <c r="C744" s="42"/>
      <c r="D744" s="42"/>
      <c r="E744" s="42"/>
      <c r="F744" s="42"/>
      <c r="G744" s="4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x14ac:dyDescent="0.2">
      <c r="A745" s="2"/>
      <c r="B745" s="42"/>
      <c r="C745" s="42"/>
      <c r="D745" s="42"/>
      <c r="E745" s="42"/>
      <c r="F745" s="42"/>
      <c r="G745" s="4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x14ac:dyDescent="0.2">
      <c r="A746" s="2"/>
      <c r="B746" s="42"/>
      <c r="C746" s="42"/>
      <c r="D746" s="42"/>
      <c r="E746" s="42"/>
      <c r="F746" s="42"/>
      <c r="G746" s="4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x14ac:dyDescent="0.2">
      <c r="A747" s="2"/>
      <c r="B747" s="42"/>
      <c r="C747" s="42"/>
      <c r="D747" s="42"/>
      <c r="E747" s="42"/>
      <c r="F747" s="42"/>
      <c r="G747" s="4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x14ac:dyDescent="0.2">
      <c r="A748" s="2"/>
      <c r="B748" s="42"/>
      <c r="C748" s="42"/>
      <c r="D748" s="42"/>
      <c r="E748" s="42"/>
      <c r="F748" s="42"/>
      <c r="G748" s="4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x14ac:dyDescent="0.2">
      <c r="A749" s="2"/>
      <c r="B749" s="42"/>
      <c r="C749" s="42"/>
      <c r="D749" s="42"/>
      <c r="E749" s="42"/>
      <c r="F749" s="42"/>
      <c r="G749" s="4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x14ac:dyDescent="0.2">
      <c r="A750" s="2"/>
      <c r="B750" s="42"/>
      <c r="C750" s="42"/>
      <c r="D750" s="42"/>
      <c r="E750" s="42"/>
      <c r="F750" s="42"/>
      <c r="G750" s="4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x14ac:dyDescent="0.2">
      <c r="A751" s="2"/>
      <c r="B751" s="42"/>
      <c r="C751" s="42"/>
      <c r="D751" s="42"/>
      <c r="E751" s="42"/>
      <c r="F751" s="42"/>
      <c r="G751" s="4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x14ac:dyDescent="0.2">
      <c r="A752" s="2"/>
      <c r="B752" s="42"/>
      <c r="C752" s="42"/>
      <c r="D752" s="42"/>
      <c r="E752" s="42"/>
      <c r="F752" s="42"/>
      <c r="G752" s="4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x14ac:dyDescent="0.2">
      <c r="A753" s="2"/>
      <c r="B753" s="42"/>
      <c r="C753" s="42"/>
      <c r="D753" s="42"/>
      <c r="E753" s="42"/>
      <c r="F753" s="42"/>
      <c r="G753" s="4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x14ac:dyDescent="0.2">
      <c r="A754" s="2"/>
      <c r="B754" s="42"/>
      <c r="C754" s="42"/>
      <c r="D754" s="42"/>
      <c r="E754" s="42"/>
      <c r="F754" s="42"/>
      <c r="G754" s="4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x14ac:dyDescent="0.2">
      <c r="A755" s="2"/>
      <c r="B755" s="42"/>
      <c r="C755" s="42"/>
      <c r="D755" s="42"/>
      <c r="E755" s="42"/>
      <c r="F755" s="42"/>
      <c r="G755" s="4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x14ac:dyDescent="0.2">
      <c r="A756" s="2"/>
      <c r="B756" s="42"/>
      <c r="C756" s="42"/>
      <c r="D756" s="42"/>
      <c r="E756" s="42"/>
      <c r="F756" s="42"/>
      <c r="G756" s="4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x14ac:dyDescent="0.2">
      <c r="A757" s="2"/>
      <c r="B757" s="42"/>
      <c r="C757" s="42"/>
      <c r="D757" s="42"/>
      <c r="E757" s="42"/>
      <c r="F757" s="42"/>
      <c r="G757" s="4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x14ac:dyDescent="0.2">
      <c r="A758" s="2"/>
      <c r="B758" s="42"/>
      <c r="C758" s="42"/>
      <c r="D758" s="42"/>
      <c r="E758" s="42"/>
      <c r="F758" s="42"/>
      <c r="G758" s="4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x14ac:dyDescent="0.2">
      <c r="A759" s="2"/>
      <c r="B759" s="42"/>
      <c r="C759" s="42"/>
      <c r="D759" s="42"/>
      <c r="E759" s="42"/>
      <c r="F759" s="42"/>
      <c r="G759" s="4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x14ac:dyDescent="0.2">
      <c r="A760" s="2"/>
      <c r="B760" s="42"/>
      <c r="C760" s="42"/>
      <c r="D760" s="42"/>
      <c r="E760" s="42"/>
      <c r="F760" s="42"/>
      <c r="G760" s="4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x14ac:dyDescent="0.2">
      <c r="A761" s="2"/>
      <c r="B761" s="42"/>
      <c r="C761" s="42"/>
      <c r="D761" s="42"/>
      <c r="E761" s="42"/>
      <c r="F761" s="42"/>
      <c r="G761" s="4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x14ac:dyDescent="0.2">
      <c r="A762" s="2"/>
      <c r="B762" s="42"/>
      <c r="C762" s="42"/>
      <c r="D762" s="42"/>
      <c r="E762" s="42"/>
      <c r="F762" s="42"/>
      <c r="G762" s="4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x14ac:dyDescent="0.2">
      <c r="A763" s="2"/>
      <c r="B763" s="42"/>
      <c r="C763" s="42"/>
      <c r="D763" s="42"/>
      <c r="E763" s="42"/>
      <c r="F763" s="42"/>
      <c r="G763" s="4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x14ac:dyDescent="0.2">
      <c r="A764" s="2"/>
      <c r="B764" s="42"/>
      <c r="C764" s="42"/>
      <c r="D764" s="42"/>
      <c r="E764" s="42"/>
      <c r="F764" s="42"/>
      <c r="G764" s="4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x14ac:dyDescent="0.2">
      <c r="A765" s="2"/>
      <c r="B765" s="42"/>
      <c r="C765" s="42"/>
      <c r="D765" s="42"/>
      <c r="E765" s="42"/>
      <c r="F765" s="42"/>
      <c r="G765" s="4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x14ac:dyDescent="0.2">
      <c r="A766" s="2"/>
      <c r="B766" s="42"/>
      <c r="C766" s="42"/>
      <c r="D766" s="42"/>
      <c r="E766" s="42"/>
      <c r="F766" s="42"/>
      <c r="G766" s="4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x14ac:dyDescent="0.2">
      <c r="A767" s="2"/>
      <c r="B767" s="42"/>
      <c r="C767" s="42"/>
      <c r="D767" s="42"/>
      <c r="E767" s="42"/>
      <c r="F767" s="42"/>
      <c r="G767" s="4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x14ac:dyDescent="0.2">
      <c r="A768" s="2"/>
      <c r="B768" s="42"/>
      <c r="C768" s="42"/>
      <c r="D768" s="42"/>
      <c r="E768" s="42"/>
      <c r="F768" s="42"/>
      <c r="G768" s="4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x14ac:dyDescent="0.2">
      <c r="A769" s="2"/>
      <c r="B769" s="42"/>
      <c r="C769" s="42"/>
      <c r="D769" s="42"/>
      <c r="E769" s="42"/>
      <c r="F769" s="42"/>
      <c r="G769" s="4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x14ac:dyDescent="0.2">
      <c r="A770" s="2"/>
      <c r="B770" s="42"/>
      <c r="C770" s="42"/>
      <c r="D770" s="42"/>
      <c r="E770" s="42"/>
      <c r="F770" s="42"/>
      <c r="G770" s="4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x14ac:dyDescent="0.2">
      <c r="A771" s="2"/>
      <c r="B771" s="42"/>
      <c r="C771" s="42"/>
      <c r="D771" s="42"/>
      <c r="E771" s="42"/>
      <c r="F771" s="42"/>
      <c r="G771" s="4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x14ac:dyDescent="0.2">
      <c r="A772" s="2"/>
      <c r="B772" s="42"/>
      <c r="C772" s="42"/>
      <c r="D772" s="42"/>
      <c r="E772" s="42"/>
      <c r="F772" s="42"/>
      <c r="G772" s="4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x14ac:dyDescent="0.2">
      <c r="A773" s="2"/>
      <c r="B773" s="42"/>
      <c r="C773" s="42"/>
      <c r="D773" s="42"/>
      <c r="E773" s="42"/>
      <c r="F773" s="42"/>
      <c r="G773" s="4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x14ac:dyDescent="0.2">
      <c r="A774" s="2"/>
      <c r="B774" s="42"/>
      <c r="C774" s="42"/>
      <c r="D774" s="42"/>
      <c r="E774" s="42"/>
      <c r="F774" s="42"/>
      <c r="G774" s="4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x14ac:dyDescent="0.2">
      <c r="A775" s="2"/>
      <c r="B775" s="42"/>
      <c r="C775" s="42"/>
      <c r="D775" s="42"/>
      <c r="E775" s="42"/>
      <c r="F775" s="42"/>
      <c r="G775" s="4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x14ac:dyDescent="0.2">
      <c r="A776" s="2"/>
      <c r="B776" s="42"/>
      <c r="C776" s="42"/>
      <c r="D776" s="42"/>
      <c r="E776" s="42"/>
      <c r="F776" s="42"/>
      <c r="G776" s="4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x14ac:dyDescent="0.2">
      <c r="A777" s="2"/>
      <c r="B777" s="42"/>
      <c r="C777" s="42"/>
      <c r="D777" s="42"/>
      <c r="E777" s="42"/>
      <c r="F777" s="42"/>
      <c r="G777" s="4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x14ac:dyDescent="0.2">
      <c r="A778" s="2"/>
      <c r="B778" s="42"/>
      <c r="C778" s="42"/>
      <c r="D778" s="42"/>
      <c r="E778" s="42"/>
      <c r="F778" s="42"/>
      <c r="G778" s="4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x14ac:dyDescent="0.2">
      <c r="A779" s="2"/>
      <c r="B779" s="42"/>
      <c r="C779" s="42"/>
      <c r="D779" s="42"/>
      <c r="E779" s="42"/>
      <c r="F779" s="42"/>
      <c r="G779" s="4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x14ac:dyDescent="0.2">
      <c r="A780" s="2"/>
      <c r="B780" s="42"/>
      <c r="C780" s="42"/>
      <c r="D780" s="42"/>
      <c r="E780" s="42"/>
      <c r="F780" s="42"/>
      <c r="G780" s="4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x14ac:dyDescent="0.2">
      <c r="A781" s="2"/>
      <c r="B781" s="42"/>
      <c r="C781" s="42"/>
      <c r="D781" s="42"/>
      <c r="E781" s="42"/>
      <c r="F781" s="42"/>
      <c r="G781" s="4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x14ac:dyDescent="0.2">
      <c r="A782" s="2"/>
      <c r="B782" s="42"/>
      <c r="C782" s="42"/>
      <c r="D782" s="42"/>
      <c r="E782" s="42"/>
      <c r="F782" s="42"/>
      <c r="G782" s="4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x14ac:dyDescent="0.2">
      <c r="A783" s="2"/>
      <c r="B783" s="42"/>
      <c r="C783" s="42"/>
      <c r="D783" s="42"/>
      <c r="E783" s="42"/>
      <c r="F783" s="42"/>
      <c r="G783" s="4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x14ac:dyDescent="0.2">
      <c r="A784" s="2"/>
      <c r="B784" s="42"/>
      <c r="C784" s="42"/>
      <c r="D784" s="42"/>
      <c r="E784" s="42"/>
      <c r="F784" s="42"/>
      <c r="G784" s="4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x14ac:dyDescent="0.2">
      <c r="A785" s="2"/>
      <c r="B785" s="42"/>
      <c r="C785" s="42"/>
      <c r="D785" s="42"/>
      <c r="E785" s="42"/>
      <c r="F785" s="42"/>
      <c r="G785" s="4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x14ac:dyDescent="0.2">
      <c r="A786" s="2"/>
      <c r="B786" s="42"/>
      <c r="C786" s="42"/>
      <c r="D786" s="42"/>
      <c r="E786" s="42"/>
      <c r="F786" s="42"/>
      <c r="G786" s="4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x14ac:dyDescent="0.2">
      <c r="A787" s="2"/>
      <c r="B787" s="42"/>
      <c r="C787" s="42"/>
      <c r="D787" s="42"/>
      <c r="E787" s="42"/>
      <c r="F787" s="42"/>
      <c r="G787" s="4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x14ac:dyDescent="0.2">
      <c r="A788" s="2"/>
      <c r="B788" s="42"/>
      <c r="C788" s="42"/>
      <c r="D788" s="42"/>
      <c r="E788" s="42"/>
      <c r="F788" s="42"/>
      <c r="G788" s="4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x14ac:dyDescent="0.2">
      <c r="A789" s="2"/>
      <c r="B789" s="42"/>
      <c r="C789" s="42"/>
      <c r="D789" s="42"/>
      <c r="E789" s="42"/>
      <c r="F789" s="42"/>
      <c r="G789" s="4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x14ac:dyDescent="0.2">
      <c r="A790" s="2"/>
      <c r="B790" s="42"/>
      <c r="C790" s="42"/>
      <c r="D790" s="42"/>
      <c r="E790" s="42"/>
      <c r="F790" s="42"/>
      <c r="G790" s="4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x14ac:dyDescent="0.2">
      <c r="A791" s="2"/>
      <c r="B791" s="42"/>
      <c r="C791" s="42"/>
      <c r="D791" s="42"/>
      <c r="E791" s="42"/>
      <c r="F791" s="42"/>
      <c r="G791" s="4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x14ac:dyDescent="0.2">
      <c r="A792" s="2"/>
      <c r="B792" s="42"/>
      <c r="C792" s="42"/>
      <c r="D792" s="42"/>
      <c r="E792" s="42"/>
      <c r="F792" s="42"/>
      <c r="G792" s="4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x14ac:dyDescent="0.2">
      <c r="A793" s="2"/>
      <c r="B793" s="42"/>
      <c r="C793" s="42"/>
      <c r="D793" s="42"/>
      <c r="E793" s="42"/>
      <c r="F793" s="42"/>
      <c r="G793" s="4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x14ac:dyDescent="0.2">
      <c r="A794" s="2"/>
      <c r="B794" s="42"/>
      <c r="C794" s="42"/>
      <c r="D794" s="42"/>
      <c r="E794" s="42"/>
      <c r="F794" s="42"/>
      <c r="G794" s="4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x14ac:dyDescent="0.2">
      <c r="A795" s="2"/>
      <c r="B795" s="42"/>
      <c r="C795" s="42"/>
      <c r="D795" s="42"/>
      <c r="E795" s="42"/>
      <c r="F795" s="42"/>
      <c r="G795" s="4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x14ac:dyDescent="0.2">
      <c r="A796" s="2"/>
      <c r="B796" s="42"/>
      <c r="C796" s="42"/>
      <c r="D796" s="42"/>
      <c r="E796" s="42"/>
      <c r="F796" s="42"/>
      <c r="G796" s="4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x14ac:dyDescent="0.2">
      <c r="A797" s="2"/>
      <c r="B797" s="42"/>
      <c r="C797" s="42"/>
      <c r="D797" s="42"/>
      <c r="E797" s="42"/>
      <c r="F797" s="42"/>
      <c r="G797" s="4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x14ac:dyDescent="0.2">
      <c r="A798" s="2"/>
      <c r="B798" s="42"/>
      <c r="C798" s="42"/>
      <c r="D798" s="42"/>
      <c r="E798" s="42"/>
      <c r="F798" s="42"/>
      <c r="G798" s="4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x14ac:dyDescent="0.2">
      <c r="A799" s="2"/>
      <c r="B799" s="42"/>
      <c r="C799" s="42"/>
      <c r="D799" s="42"/>
      <c r="E799" s="42"/>
      <c r="F799" s="42"/>
      <c r="G799" s="4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x14ac:dyDescent="0.2">
      <c r="A800" s="2"/>
      <c r="B800" s="42"/>
      <c r="C800" s="42"/>
      <c r="D800" s="42"/>
      <c r="E800" s="42"/>
      <c r="F800" s="42"/>
      <c r="G800" s="4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x14ac:dyDescent="0.2">
      <c r="A801" s="2"/>
      <c r="B801" s="42"/>
      <c r="C801" s="42"/>
      <c r="D801" s="42"/>
      <c r="E801" s="42"/>
      <c r="F801" s="42"/>
      <c r="G801" s="4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x14ac:dyDescent="0.2">
      <c r="A802" s="2"/>
      <c r="B802" s="42"/>
      <c r="C802" s="42"/>
      <c r="D802" s="42"/>
      <c r="E802" s="42"/>
      <c r="F802" s="42"/>
      <c r="G802" s="4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x14ac:dyDescent="0.2">
      <c r="A803" s="2"/>
      <c r="B803" s="42"/>
      <c r="C803" s="42"/>
      <c r="D803" s="42"/>
      <c r="E803" s="42"/>
      <c r="F803" s="42"/>
      <c r="G803" s="4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x14ac:dyDescent="0.2">
      <c r="A804" s="2"/>
      <c r="B804" s="42"/>
      <c r="C804" s="42"/>
      <c r="D804" s="42"/>
      <c r="E804" s="42"/>
      <c r="F804" s="42"/>
      <c r="G804" s="4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x14ac:dyDescent="0.2">
      <c r="A805" s="2"/>
      <c r="B805" s="42"/>
      <c r="C805" s="42"/>
      <c r="D805" s="42"/>
      <c r="E805" s="42"/>
      <c r="F805" s="42"/>
      <c r="G805" s="4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x14ac:dyDescent="0.2">
      <c r="A806" s="2"/>
      <c r="B806" s="42"/>
      <c r="C806" s="42"/>
      <c r="D806" s="42"/>
      <c r="E806" s="42"/>
      <c r="F806" s="42"/>
      <c r="G806" s="4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x14ac:dyDescent="0.2">
      <c r="A807" s="2"/>
      <c r="B807" s="42"/>
      <c r="C807" s="42"/>
      <c r="D807" s="42"/>
      <c r="E807" s="42"/>
      <c r="F807" s="42"/>
      <c r="G807" s="4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x14ac:dyDescent="0.2">
      <c r="A808" s="2"/>
      <c r="B808" s="42"/>
      <c r="C808" s="42"/>
      <c r="D808" s="42"/>
      <c r="E808" s="42"/>
      <c r="F808" s="42"/>
      <c r="G808" s="4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x14ac:dyDescent="0.2">
      <c r="A809" s="2"/>
      <c r="B809" s="42"/>
      <c r="C809" s="42"/>
      <c r="D809" s="42"/>
      <c r="E809" s="42"/>
      <c r="F809" s="42"/>
      <c r="G809" s="4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x14ac:dyDescent="0.2">
      <c r="A810" s="2"/>
      <c r="B810" s="42"/>
      <c r="C810" s="42"/>
      <c r="D810" s="42"/>
      <c r="E810" s="42"/>
      <c r="F810" s="42"/>
      <c r="G810" s="4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x14ac:dyDescent="0.2">
      <c r="A811" s="2"/>
      <c r="B811" s="42"/>
      <c r="C811" s="42"/>
      <c r="D811" s="42"/>
      <c r="E811" s="42"/>
      <c r="F811" s="42"/>
      <c r="G811" s="4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x14ac:dyDescent="0.2">
      <c r="A812" s="2"/>
      <c r="B812" s="42"/>
      <c r="C812" s="42"/>
      <c r="D812" s="42"/>
      <c r="E812" s="42"/>
      <c r="F812" s="42"/>
      <c r="G812" s="4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x14ac:dyDescent="0.2">
      <c r="A813" s="2"/>
      <c r="B813" s="42"/>
      <c r="C813" s="42"/>
      <c r="D813" s="42"/>
      <c r="E813" s="42"/>
      <c r="F813" s="42"/>
      <c r="G813" s="4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x14ac:dyDescent="0.2">
      <c r="A814" s="2"/>
      <c r="B814" s="42"/>
      <c r="C814" s="42"/>
      <c r="D814" s="42"/>
      <c r="E814" s="42"/>
      <c r="F814" s="42"/>
      <c r="G814" s="4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x14ac:dyDescent="0.2">
      <c r="A815" s="2"/>
      <c r="B815" s="42"/>
      <c r="C815" s="42"/>
      <c r="D815" s="42"/>
      <c r="E815" s="42"/>
      <c r="F815" s="42"/>
      <c r="G815" s="4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x14ac:dyDescent="0.2">
      <c r="A816" s="2"/>
      <c r="B816" s="42"/>
      <c r="C816" s="42"/>
      <c r="D816" s="42"/>
      <c r="E816" s="42"/>
      <c r="F816" s="42"/>
      <c r="G816" s="4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x14ac:dyDescent="0.2">
      <c r="A817" s="2"/>
      <c r="B817" s="42"/>
      <c r="C817" s="42"/>
      <c r="D817" s="42"/>
      <c r="E817" s="42"/>
      <c r="F817" s="42"/>
      <c r="G817" s="4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x14ac:dyDescent="0.2">
      <c r="A818" s="2"/>
      <c r="B818" s="42"/>
      <c r="C818" s="42"/>
      <c r="D818" s="42"/>
      <c r="E818" s="42"/>
      <c r="F818" s="42"/>
      <c r="G818" s="4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x14ac:dyDescent="0.2">
      <c r="A819" s="2"/>
      <c r="B819" s="42"/>
      <c r="C819" s="42"/>
      <c r="D819" s="42"/>
      <c r="E819" s="42"/>
      <c r="F819" s="42"/>
      <c r="G819" s="4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x14ac:dyDescent="0.2">
      <c r="A820" s="2"/>
      <c r="B820" s="42"/>
      <c r="C820" s="42"/>
      <c r="D820" s="42"/>
      <c r="E820" s="42"/>
      <c r="F820" s="42"/>
      <c r="G820" s="4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x14ac:dyDescent="0.2">
      <c r="A821" s="2"/>
      <c r="B821" s="42"/>
      <c r="C821" s="42"/>
      <c r="D821" s="42"/>
      <c r="E821" s="42"/>
      <c r="F821" s="42"/>
      <c r="G821" s="4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x14ac:dyDescent="0.2">
      <c r="A822" s="2"/>
      <c r="B822" s="42"/>
      <c r="C822" s="42"/>
      <c r="D822" s="42"/>
      <c r="E822" s="42"/>
      <c r="F822" s="42"/>
      <c r="G822" s="4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x14ac:dyDescent="0.2">
      <c r="A823" s="2"/>
      <c r="B823" s="42"/>
      <c r="C823" s="42"/>
      <c r="D823" s="42"/>
      <c r="E823" s="42"/>
      <c r="F823" s="42"/>
      <c r="G823" s="4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x14ac:dyDescent="0.2">
      <c r="A824" s="2"/>
      <c r="B824" s="42"/>
      <c r="C824" s="42"/>
      <c r="D824" s="42"/>
      <c r="E824" s="42"/>
      <c r="F824" s="42"/>
      <c r="G824" s="4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x14ac:dyDescent="0.2">
      <c r="A825" s="2"/>
      <c r="B825" s="42"/>
      <c r="C825" s="42"/>
      <c r="D825" s="42"/>
      <c r="E825" s="42"/>
      <c r="F825" s="42"/>
      <c r="G825" s="4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x14ac:dyDescent="0.2">
      <c r="A826" s="2"/>
      <c r="B826" s="42"/>
      <c r="C826" s="42"/>
      <c r="D826" s="42"/>
      <c r="E826" s="42"/>
      <c r="F826" s="42"/>
      <c r="G826" s="4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x14ac:dyDescent="0.2">
      <c r="A827" s="2"/>
      <c r="B827" s="42"/>
      <c r="C827" s="42"/>
      <c r="D827" s="42"/>
      <c r="E827" s="42"/>
      <c r="F827" s="42"/>
      <c r="G827" s="4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x14ac:dyDescent="0.2">
      <c r="A828" s="2"/>
      <c r="B828" s="42"/>
      <c r="C828" s="42"/>
      <c r="D828" s="42"/>
      <c r="E828" s="42"/>
      <c r="F828" s="42"/>
      <c r="G828" s="4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x14ac:dyDescent="0.2">
      <c r="A829" s="2"/>
      <c r="B829" s="42"/>
      <c r="C829" s="42"/>
      <c r="D829" s="42"/>
      <c r="E829" s="42"/>
      <c r="F829" s="42"/>
      <c r="G829" s="4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x14ac:dyDescent="0.2">
      <c r="A830" s="2"/>
      <c r="B830" s="42"/>
      <c r="C830" s="42"/>
      <c r="D830" s="42"/>
      <c r="E830" s="42"/>
      <c r="F830" s="42"/>
      <c r="G830" s="4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x14ac:dyDescent="0.2">
      <c r="A831" s="2"/>
      <c r="B831" s="42"/>
      <c r="C831" s="42"/>
      <c r="D831" s="42"/>
      <c r="E831" s="42"/>
      <c r="F831" s="42"/>
      <c r="G831" s="4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x14ac:dyDescent="0.2">
      <c r="A832" s="2"/>
      <c r="B832" s="42"/>
      <c r="C832" s="42"/>
      <c r="D832" s="42"/>
      <c r="E832" s="42"/>
      <c r="F832" s="42"/>
      <c r="G832" s="4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x14ac:dyDescent="0.2">
      <c r="A833" s="2"/>
      <c r="B833" s="42"/>
      <c r="C833" s="42"/>
      <c r="D833" s="42"/>
      <c r="E833" s="42"/>
      <c r="F833" s="42"/>
      <c r="G833" s="4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x14ac:dyDescent="0.2">
      <c r="A834" s="2"/>
      <c r="B834" s="42"/>
      <c r="C834" s="42"/>
      <c r="D834" s="42"/>
      <c r="E834" s="42"/>
      <c r="F834" s="42"/>
      <c r="G834" s="4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x14ac:dyDescent="0.2">
      <c r="A835" s="2"/>
      <c r="B835" s="42"/>
      <c r="C835" s="42"/>
      <c r="D835" s="42"/>
      <c r="E835" s="42"/>
      <c r="F835" s="42"/>
      <c r="G835" s="4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x14ac:dyDescent="0.2">
      <c r="A836" s="2"/>
      <c r="B836" s="42"/>
      <c r="C836" s="42"/>
      <c r="D836" s="42"/>
      <c r="E836" s="42"/>
      <c r="F836" s="42"/>
      <c r="G836" s="4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x14ac:dyDescent="0.2">
      <c r="A837" s="2"/>
      <c r="B837" s="42"/>
      <c r="C837" s="42"/>
      <c r="D837" s="42"/>
      <c r="E837" s="42"/>
      <c r="F837" s="42"/>
      <c r="G837" s="4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x14ac:dyDescent="0.2">
      <c r="A838" s="2"/>
      <c r="B838" s="42"/>
      <c r="C838" s="42"/>
      <c r="D838" s="42"/>
      <c r="E838" s="42"/>
      <c r="F838" s="42"/>
      <c r="G838" s="4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x14ac:dyDescent="0.2">
      <c r="A839" s="2"/>
      <c r="B839" s="42"/>
      <c r="C839" s="42"/>
      <c r="D839" s="42"/>
      <c r="E839" s="42"/>
      <c r="F839" s="42"/>
      <c r="G839" s="4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x14ac:dyDescent="0.2">
      <c r="A840" s="2"/>
      <c r="B840" s="42"/>
      <c r="C840" s="42"/>
      <c r="D840" s="42"/>
      <c r="E840" s="42"/>
      <c r="F840" s="42"/>
      <c r="G840" s="4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x14ac:dyDescent="0.2">
      <c r="A841" s="2"/>
      <c r="B841" s="42"/>
      <c r="C841" s="42"/>
      <c r="D841" s="42"/>
      <c r="E841" s="42"/>
      <c r="F841" s="42"/>
      <c r="G841" s="4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x14ac:dyDescent="0.2">
      <c r="A842" s="2"/>
      <c r="B842" s="42"/>
      <c r="C842" s="42"/>
      <c r="D842" s="42"/>
      <c r="E842" s="42"/>
      <c r="F842" s="42"/>
      <c r="G842" s="4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x14ac:dyDescent="0.2">
      <c r="A843" s="2"/>
      <c r="B843" s="42"/>
      <c r="C843" s="42"/>
      <c r="D843" s="42"/>
      <c r="E843" s="42"/>
      <c r="F843" s="42"/>
      <c r="G843" s="4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x14ac:dyDescent="0.2">
      <c r="A844" s="2"/>
      <c r="B844" s="42"/>
      <c r="C844" s="42"/>
      <c r="D844" s="42"/>
      <c r="E844" s="42"/>
      <c r="F844" s="42"/>
      <c r="G844" s="4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x14ac:dyDescent="0.2">
      <c r="A845" s="2"/>
      <c r="B845" s="42"/>
      <c r="C845" s="42"/>
      <c r="D845" s="42"/>
      <c r="E845" s="42"/>
      <c r="F845" s="42"/>
      <c r="G845" s="4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x14ac:dyDescent="0.2">
      <c r="A846" s="2"/>
      <c r="B846" s="42"/>
      <c r="C846" s="42"/>
      <c r="D846" s="42"/>
      <c r="E846" s="42"/>
      <c r="F846" s="42"/>
      <c r="G846" s="4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x14ac:dyDescent="0.2">
      <c r="A847" s="2"/>
      <c r="B847" s="42"/>
      <c r="C847" s="42"/>
      <c r="D847" s="42"/>
      <c r="E847" s="42"/>
      <c r="F847" s="42"/>
      <c r="G847" s="4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x14ac:dyDescent="0.2">
      <c r="A848" s="2"/>
      <c r="B848" s="42"/>
      <c r="C848" s="42"/>
      <c r="D848" s="42"/>
      <c r="E848" s="42"/>
      <c r="F848" s="42"/>
      <c r="G848" s="4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x14ac:dyDescent="0.2">
      <c r="A849" s="2"/>
      <c r="B849" s="42"/>
      <c r="C849" s="42"/>
      <c r="D849" s="42"/>
      <c r="E849" s="42"/>
      <c r="F849" s="42"/>
      <c r="G849" s="4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x14ac:dyDescent="0.2">
      <c r="A850" s="2"/>
      <c r="B850" s="42"/>
      <c r="C850" s="42"/>
      <c r="D850" s="42"/>
      <c r="E850" s="42"/>
      <c r="F850" s="42"/>
      <c r="G850" s="4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x14ac:dyDescent="0.2">
      <c r="A851" s="2"/>
      <c r="B851" s="42"/>
      <c r="C851" s="42"/>
      <c r="D851" s="42"/>
      <c r="E851" s="42"/>
      <c r="F851" s="42"/>
      <c r="G851" s="4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x14ac:dyDescent="0.2">
      <c r="A852" s="2"/>
      <c r="B852" s="42"/>
      <c r="C852" s="42"/>
      <c r="D852" s="42"/>
      <c r="E852" s="42"/>
      <c r="F852" s="42"/>
      <c r="G852" s="4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x14ac:dyDescent="0.2">
      <c r="A853" s="2"/>
      <c r="B853" s="42"/>
      <c r="C853" s="42"/>
      <c r="D853" s="42"/>
      <c r="E853" s="42"/>
      <c r="F853" s="42"/>
      <c r="G853" s="4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x14ac:dyDescent="0.2">
      <c r="A854" s="2"/>
      <c r="B854" s="42"/>
      <c r="C854" s="42"/>
      <c r="D854" s="42"/>
      <c r="E854" s="42"/>
      <c r="F854" s="42"/>
      <c r="G854" s="4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x14ac:dyDescent="0.2">
      <c r="A855" s="2"/>
      <c r="B855" s="42"/>
      <c r="C855" s="42"/>
      <c r="D855" s="42"/>
      <c r="E855" s="42"/>
      <c r="F855" s="42"/>
      <c r="G855" s="4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x14ac:dyDescent="0.2">
      <c r="A856" s="2"/>
      <c r="B856" s="42"/>
      <c r="C856" s="42"/>
      <c r="D856" s="42"/>
      <c r="E856" s="42"/>
      <c r="F856" s="42"/>
      <c r="G856" s="4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x14ac:dyDescent="0.2">
      <c r="A857" s="2"/>
      <c r="B857" s="42"/>
      <c r="C857" s="42"/>
      <c r="D857" s="42"/>
      <c r="E857" s="42"/>
      <c r="F857" s="42"/>
      <c r="G857" s="4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x14ac:dyDescent="0.2">
      <c r="A858" s="2"/>
      <c r="B858" s="42"/>
      <c r="C858" s="42"/>
      <c r="D858" s="42"/>
      <c r="E858" s="42"/>
      <c r="F858" s="42"/>
      <c r="G858" s="4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x14ac:dyDescent="0.2">
      <c r="A859" s="2"/>
      <c r="B859" s="42"/>
      <c r="C859" s="42"/>
      <c r="D859" s="42"/>
      <c r="E859" s="42"/>
      <c r="F859" s="42"/>
      <c r="G859" s="4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x14ac:dyDescent="0.2">
      <c r="A860" s="2"/>
      <c r="B860" s="42"/>
      <c r="C860" s="42"/>
      <c r="D860" s="42"/>
      <c r="E860" s="42"/>
      <c r="F860" s="42"/>
      <c r="G860" s="4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x14ac:dyDescent="0.2">
      <c r="A861" s="2"/>
      <c r="B861" s="42"/>
      <c r="C861" s="42"/>
      <c r="D861" s="42"/>
      <c r="E861" s="42"/>
      <c r="F861" s="42"/>
      <c r="G861" s="4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x14ac:dyDescent="0.2">
      <c r="A862" s="2"/>
      <c r="B862" s="42"/>
      <c r="C862" s="42"/>
      <c r="D862" s="42"/>
      <c r="E862" s="42"/>
      <c r="F862" s="42"/>
      <c r="G862" s="4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x14ac:dyDescent="0.2">
      <c r="A863" s="2"/>
      <c r="B863" s="42"/>
      <c r="C863" s="42"/>
      <c r="D863" s="42"/>
      <c r="E863" s="42"/>
      <c r="F863" s="42"/>
      <c r="G863" s="4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x14ac:dyDescent="0.2">
      <c r="A864" s="2"/>
      <c r="B864" s="42"/>
      <c r="C864" s="42"/>
      <c r="D864" s="42"/>
      <c r="E864" s="42"/>
      <c r="F864" s="42"/>
      <c r="G864" s="4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x14ac:dyDescent="0.2">
      <c r="A865" s="2"/>
      <c r="B865" s="42"/>
      <c r="C865" s="42"/>
      <c r="D865" s="42"/>
      <c r="E865" s="42"/>
      <c r="F865" s="42"/>
      <c r="G865" s="4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x14ac:dyDescent="0.2">
      <c r="A866" s="2"/>
      <c r="B866" s="42"/>
      <c r="C866" s="42"/>
      <c r="D866" s="42"/>
      <c r="E866" s="42"/>
      <c r="F866" s="42"/>
      <c r="G866" s="4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x14ac:dyDescent="0.2">
      <c r="A867" s="2"/>
      <c r="B867" s="42"/>
      <c r="C867" s="42"/>
      <c r="D867" s="42"/>
      <c r="E867" s="42"/>
      <c r="F867" s="42"/>
      <c r="G867" s="4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x14ac:dyDescent="0.2">
      <c r="A868" s="2"/>
      <c r="B868" s="42"/>
      <c r="C868" s="42"/>
      <c r="D868" s="42"/>
      <c r="E868" s="42"/>
      <c r="F868" s="42"/>
      <c r="G868" s="4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x14ac:dyDescent="0.2">
      <c r="A869" s="2"/>
      <c r="B869" s="42"/>
      <c r="C869" s="42"/>
      <c r="D869" s="42"/>
      <c r="E869" s="42"/>
      <c r="F869" s="42"/>
      <c r="G869" s="4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x14ac:dyDescent="0.2">
      <c r="A870" s="2"/>
      <c r="B870" s="42"/>
      <c r="C870" s="42"/>
      <c r="D870" s="42"/>
      <c r="E870" s="42"/>
      <c r="F870" s="42"/>
      <c r="G870" s="4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x14ac:dyDescent="0.2">
      <c r="A871" s="2"/>
      <c r="B871" s="42"/>
      <c r="C871" s="42"/>
      <c r="D871" s="42"/>
      <c r="E871" s="42"/>
      <c r="F871" s="42"/>
      <c r="G871" s="4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x14ac:dyDescent="0.2">
      <c r="A872" s="2"/>
      <c r="B872" s="42"/>
      <c r="C872" s="42"/>
      <c r="D872" s="42"/>
      <c r="E872" s="42"/>
      <c r="F872" s="42"/>
      <c r="G872" s="4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x14ac:dyDescent="0.2">
      <c r="A873" s="2"/>
      <c r="B873" s="42"/>
      <c r="C873" s="42"/>
      <c r="D873" s="42"/>
      <c r="E873" s="42"/>
      <c r="F873" s="42"/>
      <c r="G873" s="4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x14ac:dyDescent="0.2">
      <c r="A874" s="2"/>
      <c r="B874" s="42"/>
      <c r="C874" s="42"/>
      <c r="D874" s="42"/>
      <c r="E874" s="42"/>
      <c r="F874" s="42"/>
      <c r="G874" s="4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x14ac:dyDescent="0.2">
      <c r="A875" s="2"/>
      <c r="B875" s="42"/>
      <c r="C875" s="42"/>
      <c r="D875" s="42"/>
      <c r="E875" s="42"/>
      <c r="F875" s="42"/>
      <c r="G875" s="4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x14ac:dyDescent="0.2">
      <c r="A876" s="2"/>
      <c r="B876" s="42"/>
      <c r="C876" s="42"/>
      <c r="D876" s="42"/>
      <c r="E876" s="42"/>
      <c r="F876" s="42"/>
      <c r="G876" s="4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x14ac:dyDescent="0.2">
      <c r="A877" s="2"/>
      <c r="B877" s="42"/>
      <c r="C877" s="42"/>
      <c r="D877" s="42"/>
      <c r="E877" s="42"/>
      <c r="F877" s="42"/>
      <c r="G877" s="4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x14ac:dyDescent="0.2">
      <c r="A878" s="2"/>
      <c r="B878" s="42"/>
      <c r="C878" s="42"/>
      <c r="D878" s="42"/>
      <c r="E878" s="42"/>
      <c r="F878" s="42"/>
      <c r="G878" s="4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x14ac:dyDescent="0.2">
      <c r="A879" s="2"/>
      <c r="B879" s="42"/>
      <c r="C879" s="42"/>
      <c r="D879" s="42"/>
      <c r="E879" s="42"/>
      <c r="F879" s="42"/>
      <c r="G879" s="4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x14ac:dyDescent="0.2">
      <c r="A880" s="2"/>
      <c r="B880" s="42"/>
      <c r="C880" s="42"/>
      <c r="D880" s="42"/>
      <c r="E880" s="42"/>
      <c r="F880" s="42"/>
      <c r="G880" s="4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x14ac:dyDescent="0.2">
      <c r="A881" s="2"/>
      <c r="B881" s="42"/>
      <c r="C881" s="42"/>
      <c r="D881" s="42"/>
      <c r="E881" s="42"/>
      <c r="F881" s="42"/>
      <c r="G881" s="4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x14ac:dyDescent="0.2">
      <c r="A882" s="2"/>
      <c r="B882" s="42"/>
      <c r="C882" s="42"/>
      <c r="D882" s="42"/>
      <c r="E882" s="42"/>
      <c r="F882" s="42"/>
      <c r="G882" s="4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x14ac:dyDescent="0.2">
      <c r="A883" s="2"/>
      <c r="B883" s="42"/>
      <c r="C883" s="42"/>
      <c r="D883" s="42"/>
      <c r="E883" s="42"/>
      <c r="F883" s="42"/>
      <c r="G883" s="4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x14ac:dyDescent="0.2">
      <c r="A884" s="2"/>
      <c r="B884" s="42"/>
      <c r="C884" s="42"/>
      <c r="D884" s="42"/>
      <c r="E884" s="42"/>
      <c r="F884" s="42"/>
      <c r="G884" s="4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x14ac:dyDescent="0.2">
      <c r="A885" s="2"/>
      <c r="B885" s="42"/>
      <c r="C885" s="42"/>
      <c r="D885" s="42"/>
      <c r="E885" s="42"/>
      <c r="F885" s="42"/>
      <c r="G885" s="4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x14ac:dyDescent="0.2">
      <c r="A886" s="2"/>
      <c r="B886" s="42"/>
      <c r="C886" s="42"/>
      <c r="D886" s="42"/>
      <c r="E886" s="42"/>
      <c r="F886" s="42"/>
      <c r="G886" s="4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x14ac:dyDescent="0.2">
      <c r="A887" s="2"/>
      <c r="B887" s="42"/>
      <c r="C887" s="42"/>
      <c r="D887" s="42"/>
      <c r="E887" s="42"/>
      <c r="F887" s="42"/>
      <c r="G887" s="4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x14ac:dyDescent="0.2">
      <c r="A888" s="2"/>
      <c r="B888" s="42"/>
      <c r="C888" s="42"/>
      <c r="D888" s="42"/>
      <c r="E888" s="42"/>
      <c r="F888" s="42"/>
      <c r="G888" s="4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x14ac:dyDescent="0.2">
      <c r="A889" s="2"/>
      <c r="B889" s="42"/>
      <c r="C889" s="42"/>
      <c r="D889" s="42"/>
      <c r="E889" s="42"/>
      <c r="F889" s="42"/>
      <c r="G889" s="4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x14ac:dyDescent="0.2">
      <c r="A890" s="2"/>
      <c r="B890" s="42"/>
      <c r="C890" s="42"/>
      <c r="D890" s="42"/>
      <c r="E890" s="42"/>
      <c r="F890" s="42"/>
      <c r="G890" s="4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x14ac:dyDescent="0.2">
      <c r="A891" s="2"/>
      <c r="B891" s="42"/>
      <c r="C891" s="42"/>
      <c r="D891" s="42"/>
      <c r="E891" s="42"/>
      <c r="F891" s="42"/>
      <c r="G891" s="4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x14ac:dyDescent="0.2">
      <c r="A892" s="2"/>
      <c r="B892" s="42"/>
      <c r="C892" s="42"/>
      <c r="D892" s="42"/>
      <c r="E892" s="42"/>
      <c r="F892" s="42"/>
      <c r="G892" s="4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x14ac:dyDescent="0.2">
      <c r="A893" s="2"/>
      <c r="B893" s="42"/>
      <c r="C893" s="42"/>
      <c r="D893" s="42"/>
      <c r="E893" s="42"/>
      <c r="F893" s="42"/>
      <c r="G893" s="4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x14ac:dyDescent="0.2">
      <c r="A894" s="2"/>
      <c r="B894" s="42"/>
      <c r="C894" s="42"/>
      <c r="D894" s="42"/>
      <c r="E894" s="42"/>
      <c r="F894" s="42"/>
      <c r="G894" s="4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x14ac:dyDescent="0.2">
      <c r="A895" s="2"/>
      <c r="B895" s="42"/>
      <c r="C895" s="42"/>
      <c r="D895" s="42"/>
      <c r="E895" s="42"/>
      <c r="F895" s="42"/>
      <c r="G895" s="4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x14ac:dyDescent="0.2">
      <c r="A896" s="2"/>
      <c r="B896" s="42"/>
      <c r="C896" s="42"/>
      <c r="D896" s="42"/>
      <c r="E896" s="42"/>
      <c r="F896" s="42"/>
      <c r="G896" s="4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x14ac:dyDescent="0.2">
      <c r="A897" s="2"/>
      <c r="B897" s="42"/>
      <c r="C897" s="42"/>
      <c r="D897" s="42"/>
      <c r="E897" s="42"/>
      <c r="F897" s="42"/>
      <c r="G897" s="4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x14ac:dyDescent="0.2">
      <c r="A898" s="2"/>
      <c r="B898" s="42"/>
      <c r="C898" s="42"/>
      <c r="D898" s="42"/>
      <c r="E898" s="42"/>
      <c r="F898" s="42"/>
      <c r="G898" s="4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x14ac:dyDescent="0.2">
      <c r="A899" s="2"/>
      <c r="B899" s="42"/>
      <c r="C899" s="42"/>
      <c r="D899" s="42"/>
      <c r="E899" s="42"/>
      <c r="F899" s="42"/>
      <c r="G899" s="4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x14ac:dyDescent="0.2">
      <c r="A900" s="2"/>
      <c r="B900" s="42"/>
      <c r="C900" s="42"/>
      <c r="D900" s="42"/>
      <c r="E900" s="42"/>
      <c r="F900" s="42"/>
      <c r="G900" s="4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x14ac:dyDescent="0.2">
      <c r="A901" s="2"/>
      <c r="B901" s="42"/>
      <c r="C901" s="42"/>
      <c r="D901" s="42"/>
      <c r="E901" s="42"/>
      <c r="F901" s="42"/>
      <c r="G901" s="4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x14ac:dyDescent="0.2">
      <c r="A902" s="2"/>
      <c r="B902" s="42"/>
      <c r="C902" s="42"/>
      <c r="D902" s="42"/>
      <c r="E902" s="42"/>
      <c r="F902" s="42"/>
      <c r="G902" s="4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x14ac:dyDescent="0.2">
      <c r="A903" s="2"/>
      <c r="B903" s="42"/>
      <c r="C903" s="42"/>
      <c r="D903" s="42"/>
      <c r="E903" s="42"/>
      <c r="F903" s="42"/>
      <c r="G903" s="4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x14ac:dyDescent="0.2">
      <c r="A904" s="2"/>
      <c r="B904" s="42"/>
      <c r="C904" s="42"/>
      <c r="D904" s="42"/>
      <c r="E904" s="42"/>
      <c r="F904" s="42"/>
      <c r="G904" s="4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x14ac:dyDescent="0.2">
      <c r="A905" s="2"/>
      <c r="B905" s="42"/>
      <c r="C905" s="42"/>
      <c r="D905" s="42"/>
      <c r="E905" s="42"/>
      <c r="F905" s="42"/>
      <c r="G905" s="4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x14ac:dyDescent="0.2">
      <c r="A906" s="2"/>
      <c r="B906" s="42"/>
      <c r="C906" s="42"/>
      <c r="D906" s="42"/>
      <c r="E906" s="42"/>
      <c r="F906" s="42"/>
      <c r="G906" s="4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x14ac:dyDescent="0.2">
      <c r="A907" s="2"/>
      <c r="B907" s="42"/>
      <c r="C907" s="42"/>
      <c r="D907" s="42"/>
      <c r="E907" s="42"/>
      <c r="F907" s="42"/>
      <c r="G907" s="4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x14ac:dyDescent="0.2">
      <c r="A908" s="2"/>
      <c r="B908" s="42"/>
      <c r="C908" s="42"/>
      <c r="D908" s="42"/>
      <c r="E908" s="42"/>
      <c r="F908" s="42"/>
      <c r="G908" s="4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x14ac:dyDescent="0.2">
      <c r="A909" s="2"/>
      <c r="B909" s="42"/>
      <c r="C909" s="42"/>
      <c r="D909" s="42"/>
      <c r="E909" s="42"/>
      <c r="F909" s="42"/>
      <c r="G909" s="4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x14ac:dyDescent="0.2">
      <c r="A910" s="2"/>
      <c r="B910" s="42"/>
      <c r="C910" s="42"/>
      <c r="D910" s="42"/>
      <c r="E910" s="42"/>
      <c r="F910" s="42"/>
      <c r="G910" s="4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x14ac:dyDescent="0.2">
      <c r="A911" s="2"/>
      <c r="B911" s="42"/>
      <c r="C911" s="42"/>
      <c r="D911" s="42"/>
      <c r="E911" s="42"/>
      <c r="F911" s="42"/>
      <c r="G911" s="4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x14ac:dyDescent="0.2">
      <c r="A912" s="2"/>
      <c r="B912" s="42"/>
      <c r="C912" s="42"/>
      <c r="D912" s="42"/>
      <c r="E912" s="42"/>
      <c r="F912" s="42"/>
      <c r="G912" s="4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x14ac:dyDescent="0.2">
      <c r="A913" s="2"/>
      <c r="B913" s="42"/>
      <c r="C913" s="42"/>
      <c r="D913" s="42"/>
      <c r="E913" s="42"/>
      <c r="F913" s="42"/>
      <c r="G913" s="4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x14ac:dyDescent="0.2">
      <c r="A914" s="2"/>
      <c r="B914" s="42"/>
      <c r="C914" s="42"/>
      <c r="D914" s="42"/>
      <c r="E914" s="42"/>
      <c r="F914" s="42"/>
      <c r="G914" s="4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x14ac:dyDescent="0.2">
      <c r="A915" s="2"/>
      <c r="B915" s="42"/>
      <c r="C915" s="42"/>
      <c r="D915" s="42"/>
      <c r="E915" s="42"/>
      <c r="F915" s="42"/>
      <c r="G915" s="4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x14ac:dyDescent="0.2">
      <c r="A916" s="2"/>
      <c r="B916" s="42"/>
      <c r="C916" s="42"/>
      <c r="D916" s="42"/>
      <c r="E916" s="42"/>
      <c r="F916" s="42"/>
      <c r="G916" s="4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x14ac:dyDescent="0.2">
      <c r="A917" s="2"/>
      <c r="B917" s="42"/>
      <c r="C917" s="42"/>
      <c r="D917" s="42"/>
      <c r="E917" s="42"/>
      <c r="F917" s="42"/>
      <c r="G917" s="4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x14ac:dyDescent="0.2">
      <c r="A918" s="2"/>
      <c r="B918" s="42"/>
      <c r="C918" s="42"/>
      <c r="D918" s="42"/>
      <c r="E918" s="42"/>
      <c r="F918" s="42"/>
      <c r="G918" s="4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x14ac:dyDescent="0.2">
      <c r="A919" s="2"/>
      <c r="B919" s="42"/>
      <c r="C919" s="42"/>
      <c r="D919" s="42"/>
      <c r="E919" s="42"/>
      <c r="F919" s="42"/>
      <c r="G919" s="4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x14ac:dyDescent="0.2">
      <c r="A920" s="2"/>
      <c r="B920" s="42"/>
      <c r="C920" s="42"/>
      <c r="D920" s="42"/>
      <c r="E920" s="42"/>
      <c r="F920" s="42"/>
      <c r="G920" s="4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x14ac:dyDescent="0.2">
      <c r="A921" s="2"/>
      <c r="B921" s="42"/>
      <c r="C921" s="42"/>
      <c r="D921" s="42"/>
      <c r="E921" s="42"/>
      <c r="F921" s="42"/>
      <c r="G921" s="4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x14ac:dyDescent="0.2">
      <c r="A922" s="2"/>
      <c r="B922" s="42"/>
      <c r="C922" s="42"/>
      <c r="D922" s="42"/>
      <c r="E922" s="42"/>
      <c r="F922" s="42"/>
      <c r="G922" s="4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x14ac:dyDescent="0.2">
      <c r="A923" s="2"/>
      <c r="B923" s="42"/>
      <c r="C923" s="42"/>
      <c r="D923" s="42"/>
      <c r="E923" s="42"/>
      <c r="F923" s="42"/>
      <c r="G923" s="4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x14ac:dyDescent="0.2">
      <c r="A924" s="2"/>
      <c r="B924" s="42"/>
      <c r="C924" s="42"/>
      <c r="D924" s="42"/>
      <c r="E924" s="42"/>
      <c r="F924" s="42"/>
      <c r="G924" s="4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x14ac:dyDescent="0.2">
      <c r="A925" s="2"/>
      <c r="B925" s="42"/>
      <c r="C925" s="42"/>
      <c r="D925" s="42"/>
      <c r="E925" s="42"/>
      <c r="F925" s="42"/>
      <c r="G925" s="4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x14ac:dyDescent="0.2">
      <c r="A926" s="2"/>
      <c r="B926" s="42"/>
      <c r="C926" s="42"/>
      <c r="D926" s="42"/>
      <c r="E926" s="42"/>
      <c r="F926" s="42"/>
      <c r="G926" s="4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x14ac:dyDescent="0.2">
      <c r="A927" s="2"/>
      <c r="B927" s="42"/>
      <c r="C927" s="42"/>
      <c r="D927" s="42"/>
      <c r="E927" s="42"/>
      <c r="F927" s="42"/>
      <c r="G927" s="4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x14ac:dyDescent="0.2">
      <c r="A928" s="2"/>
      <c r="B928" s="42"/>
      <c r="C928" s="42"/>
      <c r="D928" s="42"/>
      <c r="E928" s="42"/>
      <c r="F928" s="42"/>
      <c r="G928" s="4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x14ac:dyDescent="0.2">
      <c r="A929" s="2"/>
      <c r="B929" s="42"/>
      <c r="C929" s="42"/>
      <c r="D929" s="42"/>
      <c r="E929" s="42"/>
      <c r="F929" s="42"/>
      <c r="G929" s="4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x14ac:dyDescent="0.2">
      <c r="A930" s="2"/>
      <c r="B930" s="42"/>
      <c r="C930" s="42"/>
      <c r="D930" s="42"/>
      <c r="E930" s="42"/>
      <c r="F930" s="42"/>
      <c r="G930" s="4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x14ac:dyDescent="0.2">
      <c r="A931" s="2"/>
      <c r="B931" s="42"/>
      <c r="C931" s="42"/>
      <c r="D931" s="42"/>
      <c r="E931" s="42"/>
      <c r="F931" s="42"/>
      <c r="G931" s="4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x14ac:dyDescent="0.2">
      <c r="A932" s="2"/>
      <c r="B932" s="42"/>
      <c r="C932" s="42"/>
      <c r="D932" s="42"/>
      <c r="E932" s="42"/>
      <c r="F932" s="42"/>
      <c r="G932" s="4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x14ac:dyDescent="0.2">
      <c r="A933" s="2"/>
      <c r="B933" s="42"/>
      <c r="C933" s="42"/>
      <c r="D933" s="42"/>
      <c r="E933" s="42"/>
      <c r="F933" s="42"/>
      <c r="G933" s="4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x14ac:dyDescent="0.2">
      <c r="A934" s="2"/>
      <c r="B934" s="42"/>
      <c r="C934" s="42"/>
      <c r="D934" s="42"/>
      <c r="E934" s="42"/>
      <c r="F934" s="42"/>
      <c r="G934" s="4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x14ac:dyDescent="0.2">
      <c r="A935" s="2"/>
      <c r="B935" s="42"/>
      <c r="C935" s="42"/>
      <c r="D935" s="42"/>
      <c r="E935" s="42"/>
      <c r="F935" s="42"/>
      <c r="G935" s="4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x14ac:dyDescent="0.2">
      <c r="A936" s="2"/>
      <c r="B936" s="42"/>
      <c r="C936" s="42"/>
      <c r="D936" s="42"/>
      <c r="E936" s="42"/>
      <c r="F936" s="42"/>
      <c r="G936" s="4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x14ac:dyDescent="0.2">
      <c r="A937" s="2"/>
      <c r="B937" s="42"/>
      <c r="C937" s="42"/>
      <c r="D937" s="42"/>
      <c r="E937" s="42"/>
      <c r="F937" s="42"/>
      <c r="G937" s="4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x14ac:dyDescent="0.2">
      <c r="A938" s="2"/>
      <c r="B938" s="42"/>
      <c r="C938" s="42"/>
      <c r="D938" s="42"/>
      <c r="E938" s="42"/>
      <c r="F938" s="42"/>
      <c r="G938" s="4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x14ac:dyDescent="0.2">
      <c r="A939" s="2"/>
      <c r="B939" s="42"/>
      <c r="C939" s="42"/>
      <c r="D939" s="42"/>
      <c r="E939" s="42"/>
      <c r="F939" s="42"/>
      <c r="G939" s="4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x14ac:dyDescent="0.2">
      <c r="A940" s="2"/>
      <c r="B940" s="42"/>
      <c r="C940" s="42"/>
      <c r="D940" s="42"/>
      <c r="E940" s="42"/>
      <c r="F940" s="42"/>
      <c r="G940" s="4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x14ac:dyDescent="0.2">
      <c r="A941" s="2"/>
      <c r="B941" s="42"/>
      <c r="C941" s="42"/>
      <c r="D941" s="42"/>
      <c r="E941" s="42"/>
      <c r="F941" s="42"/>
      <c r="G941" s="4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x14ac:dyDescent="0.2">
      <c r="A942" s="2"/>
      <c r="B942" s="42"/>
      <c r="C942" s="42"/>
      <c r="D942" s="42"/>
      <c r="E942" s="42"/>
      <c r="F942" s="42"/>
      <c r="G942" s="4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x14ac:dyDescent="0.2">
      <c r="A943" s="2"/>
      <c r="B943" s="42"/>
      <c r="C943" s="42"/>
      <c r="D943" s="42"/>
      <c r="E943" s="42"/>
      <c r="F943" s="42"/>
      <c r="G943" s="4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x14ac:dyDescent="0.2">
      <c r="A944" s="2"/>
      <c r="B944" s="42"/>
      <c r="C944" s="42"/>
      <c r="D944" s="42"/>
      <c r="E944" s="42"/>
      <c r="F944" s="42"/>
      <c r="G944" s="4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x14ac:dyDescent="0.2">
      <c r="A945" s="2"/>
      <c r="B945" s="42"/>
      <c r="C945" s="42"/>
      <c r="D945" s="42"/>
      <c r="E945" s="42"/>
      <c r="F945" s="42"/>
      <c r="G945" s="4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x14ac:dyDescent="0.2">
      <c r="A946" s="2"/>
      <c r="B946" s="42"/>
      <c r="C946" s="42"/>
      <c r="D946" s="42"/>
      <c r="E946" s="42"/>
      <c r="F946" s="42"/>
      <c r="G946" s="4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x14ac:dyDescent="0.2">
      <c r="A947" s="2"/>
      <c r="B947" s="42"/>
      <c r="C947" s="42"/>
      <c r="D947" s="42"/>
      <c r="E947" s="42"/>
      <c r="F947" s="42"/>
      <c r="G947" s="4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x14ac:dyDescent="0.2">
      <c r="A948" s="2"/>
      <c r="B948" s="42"/>
      <c r="C948" s="42"/>
      <c r="D948" s="42"/>
      <c r="E948" s="42"/>
      <c r="F948" s="42"/>
      <c r="G948" s="4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x14ac:dyDescent="0.2">
      <c r="A949" s="2"/>
      <c r="B949" s="42"/>
      <c r="C949" s="42"/>
      <c r="D949" s="42"/>
      <c r="E949" s="42"/>
      <c r="F949" s="42"/>
      <c r="G949" s="4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x14ac:dyDescent="0.2">
      <c r="A950" s="2"/>
      <c r="B950" s="42"/>
      <c r="C950" s="42"/>
      <c r="D950" s="42"/>
      <c r="E950" s="42"/>
      <c r="F950" s="42"/>
      <c r="G950" s="4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x14ac:dyDescent="0.2">
      <c r="A951" s="2"/>
      <c r="B951" s="42"/>
      <c r="C951" s="42"/>
      <c r="D951" s="42"/>
      <c r="E951" s="42"/>
      <c r="F951" s="42"/>
      <c r="G951" s="4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x14ac:dyDescent="0.2">
      <c r="A952" s="2"/>
      <c r="B952" s="42"/>
      <c r="C952" s="42"/>
      <c r="D952" s="42"/>
      <c r="E952" s="42"/>
      <c r="F952" s="42"/>
      <c r="G952" s="4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x14ac:dyDescent="0.2">
      <c r="A953" s="2"/>
      <c r="B953" s="42"/>
      <c r="C953" s="42"/>
      <c r="D953" s="42"/>
      <c r="E953" s="42"/>
      <c r="F953" s="42"/>
      <c r="G953" s="4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x14ac:dyDescent="0.2">
      <c r="A954" s="2"/>
      <c r="B954" s="42"/>
      <c r="C954" s="42"/>
      <c r="D954" s="42"/>
      <c r="E954" s="42"/>
      <c r="F954" s="42"/>
      <c r="G954" s="4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x14ac:dyDescent="0.2">
      <c r="A955" s="2"/>
      <c r="B955" s="42"/>
      <c r="C955" s="42"/>
      <c r="D955" s="42"/>
      <c r="E955" s="42"/>
      <c r="F955" s="42"/>
      <c r="G955" s="4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x14ac:dyDescent="0.2">
      <c r="A956" s="2"/>
      <c r="B956" s="42"/>
      <c r="C956" s="42"/>
      <c r="D956" s="42"/>
      <c r="E956" s="42"/>
      <c r="F956" s="42"/>
      <c r="G956" s="4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x14ac:dyDescent="0.2">
      <c r="A957" s="2"/>
      <c r="B957" s="42"/>
      <c r="C957" s="42"/>
      <c r="D957" s="42"/>
      <c r="E957" s="42"/>
      <c r="F957" s="42"/>
      <c r="G957" s="4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x14ac:dyDescent="0.2">
      <c r="A958" s="2"/>
      <c r="B958" s="42"/>
      <c r="C958" s="42"/>
      <c r="D958" s="42"/>
      <c r="E958" s="42"/>
      <c r="F958" s="42"/>
      <c r="G958" s="4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x14ac:dyDescent="0.2">
      <c r="A959" s="2"/>
      <c r="B959" s="42"/>
      <c r="C959" s="42"/>
      <c r="D959" s="42"/>
      <c r="E959" s="42"/>
      <c r="F959" s="42"/>
      <c r="G959" s="4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x14ac:dyDescent="0.2">
      <c r="A960" s="2"/>
      <c r="B960" s="42"/>
      <c r="C960" s="42"/>
      <c r="D960" s="42"/>
      <c r="E960" s="42"/>
      <c r="F960" s="42"/>
      <c r="G960" s="4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x14ac:dyDescent="0.2">
      <c r="A961" s="2"/>
      <c r="B961" s="42"/>
      <c r="C961" s="42"/>
      <c r="D961" s="42"/>
      <c r="E961" s="42"/>
      <c r="F961" s="42"/>
      <c r="G961" s="4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x14ac:dyDescent="0.2">
      <c r="A962" s="2"/>
      <c r="B962" s="42"/>
      <c r="C962" s="42"/>
      <c r="D962" s="42"/>
      <c r="E962" s="42"/>
      <c r="F962" s="42"/>
      <c r="G962" s="4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x14ac:dyDescent="0.2">
      <c r="A963" s="2"/>
      <c r="B963" s="42"/>
      <c r="C963" s="42"/>
      <c r="D963" s="42"/>
      <c r="E963" s="42"/>
      <c r="F963" s="42"/>
      <c r="G963" s="4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x14ac:dyDescent="0.2">
      <c r="A964" s="2"/>
      <c r="B964" s="42"/>
      <c r="C964" s="42"/>
      <c r="D964" s="42"/>
      <c r="E964" s="42"/>
      <c r="F964" s="42"/>
      <c r="G964" s="4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x14ac:dyDescent="0.2">
      <c r="A965" s="2"/>
      <c r="B965" s="42"/>
      <c r="C965" s="42"/>
      <c r="D965" s="42"/>
      <c r="E965" s="42"/>
      <c r="F965" s="42"/>
      <c r="G965" s="4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x14ac:dyDescent="0.2">
      <c r="A966" s="2"/>
      <c r="B966" s="42"/>
      <c r="C966" s="42"/>
      <c r="D966" s="42"/>
      <c r="E966" s="42"/>
      <c r="F966" s="42"/>
      <c r="G966" s="4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x14ac:dyDescent="0.2">
      <c r="A967" s="2"/>
      <c r="B967" s="42"/>
      <c r="C967" s="42"/>
      <c r="D967" s="42"/>
      <c r="E967" s="42"/>
      <c r="F967" s="42"/>
      <c r="G967" s="4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x14ac:dyDescent="0.2">
      <c r="A968" s="2"/>
      <c r="B968" s="42"/>
      <c r="C968" s="42"/>
      <c r="D968" s="42"/>
      <c r="E968" s="42"/>
      <c r="F968" s="42"/>
      <c r="G968" s="4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x14ac:dyDescent="0.2">
      <c r="A969" s="2"/>
      <c r="B969" s="42"/>
      <c r="C969" s="42"/>
      <c r="D969" s="42"/>
      <c r="E969" s="42"/>
      <c r="F969" s="42"/>
      <c r="G969" s="4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x14ac:dyDescent="0.2">
      <c r="A970" s="2"/>
      <c r="B970" s="42"/>
      <c r="C970" s="42"/>
      <c r="D970" s="42"/>
      <c r="E970" s="42"/>
      <c r="F970" s="42"/>
      <c r="G970" s="4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x14ac:dyDescent="0.2">
      <c r="A971" s="2"/>
      <c r="B971" s="42"/>
      <c r="C971" s="42"/>
      <c r="D971" s="42"/>
      <c r="E971" s="42"/>
      <c r="F971" s="42"/>
      <c r="G971" s="4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x14ac:dyDescent="0.2">
      <c r="A972" s="2"/>
      <c r="B972" s="42"/>
      <c r="C972" s="42"/>
      <c r="D972" s="42"/>
      <c r="E972" s="42"/>
      <c r="F972" s="42"/>
      <c r="G972" s="4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x14ac:dyDescent="0.2">
      <c r="A973" s="2"/>
      <c r="B973" s="42"/>
      <c r="C973" s="42"/>
      <c r="D973" s="42"/>
      <c r="E973" s="42"/>
      <c r="F973" s="42"/>
      <c r="G973" s="4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x14ac:dyDescent="0.2">
      <c r="A974" s="2"/>
      <c r="B974" s="42"/>
      <c r="C974" s="42"/>
      <c r="D974" s="42"/>
      <c r="E974" s="42"/>
      <c r="F974" s="42"/>
      <c r="G974" s="4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x14ac:dyDescent="0.2">
      <c r="A975" s="2"/>
      <c r="B975" s="42"/>
      <c r="C975" s="42"/>
      <c r="D975" s="42"/>
      <c r="E975" s="42"/>
      <c r="F975" s="42"/>
      <c r="G975" s="4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x14ac:dyDescent="0.2">
      <c r="A976" s="2"/>
      <c r="B976" s="42"/>
      <c r="C976" s="42"/>
      <c r="D976" s="42"/>
      <c r="E976" s="42"/>
      <c r="F976" s="42"/>
      <c r="G976" s="4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x14ac:dyDescent="0.2">
      <c r="A977" s="2"/>
      <c r="B977" s="42"/>
      <c r="C977" s="42"/>
      <c r="D977" s="42"/>
      <c r="E977" s="42"/>
      <c r="F977" s="42"/>
      <c r="G977" s="4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x14ac:dyDescent="0.2">
      <c r="A978" s="2"/>
      <c r="B978" s="42"/>
      <c r="C978" s="42"/>
      <c r="D978" s="42"/>
      <c r="E978" s="42"/>
      <c r="F978" s="42"/>
      <c r="G978" s="4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x14ac:dyDescent="0.2">
      <c r="A979" s="2"/>
      <c r="B979" s="42"/>
      <c r="C979" s="42"/>
      <c r="D979" s="42"/>
      <c r="E979" s="42"/>
      <c r="F979" s="42"/>
      <c r="G979" s="4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x14ac:dyDescent="0.2">
      <c r="A980" s="2"/>
      <c r="B980" s="42"/>
      <c r="C980" s="42"/>
      <c r="D980" s="42"/>
      <c r="E980" s="42"/>
      <c r="F980" s="42"/>
      <c r="G980" s="4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x14ac:dyDescent="0.2">
      <c r="A981" s="2"/>
      <c r="B981" s="42"/>
      <c r="C981" s="42"/>
      <c r="D981" s="42"/>
      <c r="E981" s="42"/>
      <c r="F981" s="42"/>
      <c r="G981" s="4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x14ac:dyDescent="0.2">
      <c r="A982" s="2"/>
      <c r="B982" s="42"/>
      <c r="C982" s="42"/>
      <c r="D982" s="42"/>
      <c r="E982" s="42"/>
      <c r="F982" s="42"/>
      <c r="G982" s="4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x14ac:dyDescent="0.2">
      <c r="A983" s="2"/>
      <c r="B983" s="42"/>
      <c r="C983" s="42"/>
      <c r="D983" s="42"/>
      <c r="E983" s="42"/>
      <c r="F983" s="42"/>
      <c r="G983" s="4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x14ac:dyDescent="0.2">
      <c r="A984" s="2"/>
      <c r="B984" s="42"/>
      <c r="C984" s="42"/>
      <c r="D984" s="42"/>
      <c r="E984" s="42"/>
      <c r="F984" s="42"/>
      <c r="G984" s="4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x14ac:dyDescent="0.2">
      <c r="A985" s="2"/>
      <c r="B985" s="42"/>
      <c r="C985" s="42"/>
      <c r="D985" s="42"/>
      <c r="E985" s="42"/>
      <c r="F985" s="42"/>
      <c r="G985" s="4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x14ac:dyDescent="0.2">
      <c r="A986" s="2"/>
      <c r="B986" s="42"/>
      <c r="C986" s="42"/>
      <c r="D986" s="42"/>
      <c r="E986" s="42"/>
      <c r="F986" s="42"/>
      <c r="G986" s="4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x14ac:dyDescent="0.2">
      <c r="A987" s="2"/>
      <c r="B987" s="42"/>
      <c r="C987" s="42"/>
      <c r="D987" s="42"/>
      <c r="E987" s="42"/>
      <c r="F987" s="42"/>
      <c r="G987" s="4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x14ac:dyDescent="0.2">
      <c r="A988" s="2"/>
      <c r="B988" s="42"/>
      <c r="C988" s="42"/>
      <c r="D988" s="42"/>
      <c r="E988" s="42"/>
      <c r="F988" s="42"/>
      <c r="G988" s="4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x14ac:dyDescent="0.2">
      <c r="A989" s="2"/>
      <c r="B989" s="42"/>
      <c r="C989" s="42"/>
      <c r="D989" s="42"/>
      <c r="E989" s="42"/>
      <c r="F989" s="42"/>
      <c r="G989" s="4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x14ac:dyDescent="0.2">
      <c r="A990" s="2"/>
      <c r="B990" s="42"/>
      <c r="C990" s="42"/>
      <c r="D990" s="42"/>
      <c r="E990" s="42"/>
      <c r="F990" s="42"/>
      <c r="G990" s="4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x14ac:dyDescent="0.2">
      <c r="A991" s="2"/>
      <c r="B991" s="42"/>
      <c r="C991" s="42"/>
      <c r="D991" s="42"/>
      <c r="E991" s="42"/>
      <c r="F991" s="42"/>
      <c r="G991" s="4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x14ac:dyDescent="0.2">
      <c r="A992" s="2"/>
      <c r="B992" s="42"/>
      <c r="C992" s="42"/>
      <c r="D992" s="42"/>
      <c r="E992" s="42"/>
      <c r="F992" s="42"/>
      <c r="G992" s="4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x14ac:dyDescent="0.2">
      <c r="A993" s="2"/>
      <c r="B993" s="42"/>
      <c r="C993" s="42"/>
      <c r="D993" s="42"/>
      <c r="E993" s="42"/>
      <c r="F993" s="42"/>
      <c r="G993" s="42"/>
      <c r="H993" s="14"/>
      <c r="I993" s="14"/>
      <c r="J993" s="14"/>
      <c r="K993" s="14"/>
      <c r="L993" s="1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x14ac:dyDescent="0.2">
      <c r="A994" s="2"/>
      <c r="B994" s="42"/>
      <c r="C994" s="42"/>
      <c r="D994" s="42"/>
      <c r="E994" s="42"/>
      <c r="F994" s="42"/>
      <c r="G994" s="42"/>
      <c r="H994" s="14"/>
      <c r="I994" s="14"/>
      <c r="J994" s="14"/>
      <c r="K994" s="14"/>
      <c r="L994" s="1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x14ac:dyDescent="0.2">
      <c r="A995" s="2"/>
      <c r="B995" s="42"/>
      <c r="C995" s="42"/>
      <c r="D995" s="42"/>
      <c r="E995" s="42"/>
      <c r="F995" s="42"/>
      <c r="G995" s="42"/>
      <c r="H995" s="14"/>
      <c r="I995" s="14"/>
      <c r="J995" s="14"/>
      <c r="K995" s="14"/>
      <c r="L995" s="1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x14ac:dyDescent="0.2">
      <c r="A996" s="2"/>
      <c r="B996" s="42"/>
      <c r="C996" s="42"/>
      <c r="D996" s="42"/>
      <c r="E996" s="42"/>
      <c r="F996" s="42"/>
      <c r="G996" s="42"/>
      <c r="H996" s="14"/>
      <c r="I996" s="14"/>
      <c r="J996" s="14"/>
      <c r="K996" s="14"/>
      <c r="L996" s="1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x14ac:dyDescent="0.2">
      <c r="A997" s="2"/>
      <c r="B997" s="42"/>
      <c r="C997" s="42"/>
      <c r="D997" s="42"/>
      <c r="E997" s="42"/>
      <c r="F997" s="42"/>
      <c r="G997" s="42"/>
      <c r="H997" s="14"/>
      <c r="I997" s="14"/>
      <c r="J997" s="14"/>
      <c r="K997" s="14"/>
      <c r="L997" s="1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x14ac:dyDescent="0.2">
      <c r="A998" s="2"/>
      <c r="B998" s="42"/>
      <c r="C998" s="42"/>
      <c r="D998" s="42"/>
      <c r="E998" s="42"/>
      <c r="F998" s="42"/>
      <c r="G998" s="42"/>
      <c r="H998" s="14"/>
      <c r="I998" s="14"/>
      <c r="J998" s="14"/>
      <c r="K998" s="14"/>
      <c r="L998" s="1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x14ac:dyDescent="0.2">
      <c r="A999" s="2"/>
      <c r="B999" s="42"/>
      <c r="C999" s="42"/>
      <c r="D999" s="42"/>
      <c r="E999" s="42"/>
      <c r="F999" s="42"/>
      <c r="G999" s="42"/>
      <c r="H999" s="14"/>
      <c r="I999" s="14"/>
      <c r="J999" s="14"/>
      <c r="K999" s="14"/>
      <c r="L999" s="1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x14ac:dyDescent="0.2">
      <c r="A1000" s="2"/>
      <c r="B1000" s="42"/>
      <c r="C1000" s="42"/>
      <c r="D1000" s="42"/>
      <c r="E1000" s="42"/>
      <c r="F1000" s="42"/>
      <c r="G1000" s="42"/>
      <c r="H1000" s="14"/>
      <c r="I1000" s="14"/>
      <c r="J1000" s="14"/>
      <c r="K1000" s="14"/>
      <c r="L1000" s="1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x14ac:dyDescent="0.2">
      <c r="A1001" s="2"/>
      <c r="B1001" s="42"/>
      <c r="C1001" s="42"/>
      <c r="D1001" s="42"/>
      <c r="E1001" s="42"/>
      <c r="F1001" s="42"/>
      <c r="G1001" s="42"/>
      <c r="H1001" s="14"/>
      <c r="I1001" s="14"/>
      <c r="J1001" s="14"/>
      <c r="K1001" s="14"/>
      <c r="L1001" s="14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x14ac:dyDescent="0.2">
      <c r="A1002" s="2"/>
      <c r="B1002" s="42"/>
      <c r="C1002" s="42"/>
      <c r="D1002" s="42"/>
      <c r="E1002" s="42"/>
      <c r="F1002" s="42"/>
      <c r="G1002" s="42"/>
      <c r="H1002" s="14"/>
      <c r="I1002" s="14"/>
      <c r="J1002" s="14"/>
      <c r="K1002" s="14"/>
      <c r="L1002" s="14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x14ac:dyDescent="0.2">
      <c r="A1003" s="2"/>
      <c r="B1003" s="42"/>
      <c r="C1003" s="42"/>
      <c r="D1003" s="42"/>
      <c r="E1003" s="42"/>
      <c r="F1003" s="42"/>
      <c r="G1003" s="42"/>
      <c r="H1003" s="14"/>
      <c r="I1003" s="14"/>
      <c r="J1003" s="14"/>
      <c r="K1003" s="14"/>
      <c r="L1003" s="14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x14ac:dyDescent="0.2">
      <c r="A1004" s="2"/>
      <c r="B1004" s="42"/>
      <c r="C1004" s="42"/>
      <c r="D1004" s="42"/>
      <c r="E1004" s="42"/>
      <c r="F1004" s="42"/>
      <c r="G1004" s="42"/>
      <c r="H1004" s="14"/>
      <c r="I1004" s="14"/>
      <c r="J1004" s="14"/>
      <c r="K1004" s="14"/>
      <c r="L1004" s="14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x14ac:dyDescent="0.2">
      <c r="A1005" s="2"/>
      <c r="B1005" s="42"/>
      <c r="C1005" s="42"/>
      <c r="D1005" s="42"/>
      <c r="E1005" s="42"/>
      <c r="F1005" s="42"/>
      <c r="G1005" s="42"/>
      <c r="H1005" s="14"/>
      <c r="I1005" s="14"/>
      <c r="J1005" s="14"/>
      <c r="K1005" s="14"/>
      <c r="L1005" s="14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x14ac:dyDescent="0.2">
      <c r="A1006" s="2"/>
      <c r="B1006" s="42"/>
      <c r="C1006" s="42"/>
      <c r="D1006" s="42"/>
      <c r="E1006" s="42"/>
      <c r="F1006" s="42"/>
      <c r="G1006" s="42"/>
      <c r="H1006" s="14"/>
      <c r="I1006" s="14"/>
      <c r="J1006" s="14"/>
      <c r="K1006" s="14"/>
      <c r="L1006" s="14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x14ac:dyDescent="0.2">
      <c r="A1007" s="2"/>
      <c r="B1007" s="42"/>
      <c r="C1007" s="42"/>
      <c r="D1007" s="42"/>
      <c r="E1007" s="42"/>
      <c r="F1007" s="42"/>
      <c r="G1007" s="42"/>
      <c r="H1007" s="14"/>
      <c r="I1007" s="14"/>
      <c r="J1007" s="14"/>
      <c r="K1007" s="14"/>
      <c r="L1007" s="14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x14ac:dyDescent="0.2">
      <c r="A1008" s="2"/>
      <c r="B1008" s="42"/>
      <c r="C1008" s="42"/>
      <c r="D1008" s="42"/>
      <c r="E1008" s="42"/>
      <c r="F1008" s="42"/>
      <c r="G1008" s="42"/>
      <c r="H1008" s="14"/>
      <c r="I1008" s="14"/>
      <c r="J1008" s="14"/>
      <c r="K1008" s="14"/>
      <c r="L1008" s="14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x14ac:dyDescent="0.2">
      <c r="A1009" s="2"/>
      <c r="B1009" s="42"/>
      <c r="C1009" s="42"/>
      <c r="D1009" s="42"/>
      <c r="E1009" s="42"/>
      <c r="F1009" s="42"/>
      <c r="G1009" s="42"/>
      <c r="H1009" s="14"/>
      <c r="I1009" s="14"/>
      <c r="J1009" s="14"/>
      <c r="K1009" s="14"/>
      <c r="L1009" s="14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x14ac:dyDescent="0.2">
      <c r="A1010" s="2"/>
      <c r="B1010" s="42"/>
      <c r="C1010" s="42"/>
      <c r="D1010" s="42"/>
      <c r="E1010" s="42"/>
      <c r="F1010" s="42"/>
      <c r="G1010" s="42"/>
      <c r="H1010" s="14"/>
      <c r="I1010" s="14"/>
      <c r="J1010" s="14"/>
      <c r="K1010" s="14"/>
      <c r="L1010" s="14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x14ac:dyDescent="0.2">
      <c r="A1011" s="2"/>
      <c r="B1011" s="42"/>
      <c r="C1011" s="42"/>
      <c r="D1011" s="42"/>
      <c r="E1011" s="42"/>
      <c r="F1011" s="42"/>
      <c r="G1011" s="42"/>
      <c r="H1011" s="14"/>
      <c r="I1011" s="14"/>
      <c r="J1011" s="14"/>
      <c r="K1011" s="14"/>
      <c r="L1011" s="14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x14ac:dyDescent="0.2">
      <c r="A1012" s="2"/>
      <c r="B1012" s="42"/>
      <c r="C1012" s="42"/>
      <c r="D1012" s="42"/>
      <c r="E1012" s="42"/>
      <c r="F1012" s="42"/>
      <c r="G1012" s="42"/>
      <c r="H1012" s="14"/>
      <c r="I1012" s="14"/>
      <c r="J1012" s="14"/>
      <c r="K1012" s="14"/>
      <c r="L1012" s="14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x14ac:dyDescent="0.2">
      <c r="A1013" s="2"/>
      <c r="B1013" s="42"/>
      <c r="C1013" s="42"/>
      <c r="D1013" s="42"/>
      <c r="E1013" s="42"/>
      <c r="F1013" s="42"/>
      <c r="G1013" s="42"/>
      <c r="H1013" s="14"/>
      <c r="I1013" s="14"/>
      <c r="J1013" s="14"/>
      <c r="K1013" s="14"/>
      <c r="L1013" s="14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x14ac:dyDescent="0.2">
      <c r="A1014" s="2"/>
      <c r="B1014" s="42"/>
      <c r="C1014" s="42"/>
      <c r="D1014" s="42"/>
      <c r="E1014" s="42"/>
      <c r="F1014" s="42"/>
      <c r="G1014" s="42"/>
      <c r="H1014" s="14"/>
      <c r="I1014" s="14"/>
      <c r="J1014" s="14"/>
      <c r="K1014" s="14"/>
      <c r="L1014" s="14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x14ac:dyDescent="0.2">
      <c r="A1015" s="2"/>
      <c r="B1015" s="42"/>
      <c r="C1015" s="42"/>
      <c r="D1015" s="42"/>
      <c r="E1015" s="42"/>
      <c r="F1015" s="42"/>
      <c r="G1015" s="42"/>
      <c r="H1015" s="14"/>
      <c r="I1015" s="14"/>
      <c r="J1015" s="14"/>
      <c r="K1015" s="14"/>
      <c r="L1015" s="14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x14ac:dyDescent="0.2">
      <c r="A1016" s="2"/>
      <c r="B1016" s="42"/>
      <c r="C1016" s="42"/>
      <c r="D1016" s="42"/>
      <c r="E1016" s="42"/>
      <c r="F1016" s="42"/>
      <c r="G1016" s="42"/>
      <c r="H1016" s="14"/>
      <c r="I1016" s="14"/>
      <c r="J1016" s="14"/>
      <c r="K1016" s="14"/>
      <c r="L1016" s="14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x14ac:dyDescent="0.2">
      <c r="A1017" s="2"/>
      <c r="B1017" s="42"/>
      <c r="C1017" s="42"/>
      <c r="D1017" s="42"/>
      <c r="E1017" s="42"/>
      <c r="F1017" s="42"/>
      <c r="G1017" s="42"/>
      <c r="H1017" s="14"/>
      <c r="I1017" s="14"/>
      <c r="J1017" s="14"/>
      <c r="K1017" s="14"/>
      <c r="L1017" s="14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x14ac:dyDescent="0.2">
      <c r="A1018" s="2"/>
      <c r="B1018" s="42"/>
      <c r="C1018" s="42"/>
      <c r="D1018" s="42"/>
      <c r="E1018" s="42"/>
      <c r="F1018" s="42"/>
      <c r="G1018" s="42"/>
      <c r="H1018" s="14"/>
      <c r="I1018" s="14"/>
      <c r="J1018" s="14"/>
      <c r="K1018" s="14"/>
      <c r="L1018" s="14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x14ac:dyDescent="0.2">
      <c r="A1019" s="2"/>
      <c r="B1019" s="42"/>
      <c r="C1019" s="42"/>
      <c r="D1019" s="42"/>
      <c r="E1019" s="42"/>
      <c r="F1019" s="42"/>
      <c r="G1019" s="42"/>
      <c r="H1019" s="14"/>
      <c r="I1019" s="14"/>
      <c r="J1019" s="14"/>
      <c r="K1019" s="14"/>
      <c r="L1019" s="14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x14ac:dyDescent="0.2">
      <c r="A1020" s="2"/>
      <c r="B1020" s="42"/>
      <c r="C1020" s="42"/>
      <c r="D1020" s="42"/>
      <c r="E1020" s="42"/>
      <c r="F1020" s="42"/>
      <c r="G1020" s="42"/>
      <c r="H1020" s="14"/>
      <c r="I1020" s="14"/>
      <c r="J1020" s="14"/>
      <c r="K1020" s="14"/>
      <c r="L1020" s="14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x14ac:dyDescent="0.2">
      <c r="A1021" s="2"/>
      <c r="B1021" s="42"/>
      <c r="C1021" s="42"/>
      <c r="D1021" s="42"/>
      <c r="E1021" s="42"/>
      <c r="F1021" s="42"/>
      <c r="G1021" s="42"/>
      <c r="H1021" s="14"/>
      <c r="I1021" s="14"/>
      <c r="J1021" s="14"/>
      <c r="K1021" s="14"/>
      <c r="L1021" s="14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x14ac:dyDescent="0.2">
      <c r="A1022" s="2"/>
      <c r="B1022" s="42"/>
      <c r="C1022" s="42"/>
      <c r="D1022" s="42"/>
      <c r="E1022" s="42"/>
      <c r="F1022" s="42"/>
      <c r="G1022" s="42"/>
      <c r="H1022" s="14"/>
      <c r="I1022" s="14"/>
      <c r="J1022" s="14"/>
      <c r="K1022" s="14"/>
      <c r="L1022" s="14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x14ac:dyDescent="0.2">
      <c r="A1023" s="2"/>
      <c r="B1023" s="42"/>
      <c r="C1023" s="42"/>
      <c r="D1023" s="42"/>
      <c r="E1023" s="42"/>
      <c r="F1023" s="42"/>
      <c r="G1023" s="42"/>
      <c r="H1023" s="14"/>
      <c r="I1023" s="14"/>
      <c r="J1023" s="14"/>
      <c r="K1023" s="14"/>
      <c r="L1023" s="14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x14ac:dyDescent="0.2">
      <c r="A1024" s="2"/>
      <c r="B1024" s="42"/>
      <c r="C1024" s="42"/>
      <c r="D1024" s="42"/>
      <c r="E1024" s="42"/>
      <c r="F1024" s="42"/>
      <c r="G1024" s="42"/>
      <c r="H1024" s="14"/>
      <c r="I1024" s="14"/>
      <c r="J1024" s="14"/>
      <c r="K1024" s="14"/>
      <c r="L1024" s="14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x14ac:dyDescent="0.2">
      <c r="A1025" s="2"/>
      <c r="B1025" s="42"/>
      <c r="C1025" s="42"/>
      <c r="D1025" s="42"/>
      <c r="E1025" s="42"/>
      <c r="F1025" s="42"/>
      <c r="G1025" s="42"/>
      <c r="H1025" s="14"/>
      <c r="I1025" s="14"/>
      <c r="J1025" s="14"/>
      <c r="K1025" s="14"/>
      <c r="L1025" s="14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x14ac:dyDescent="0.2">
      <c r="A1026" s="2"/>
      <c r="B1026" s="42"/>
      <c r="C1026" s="42"/>
      <c r="D1026" s="42"/>
      <c r="E1026" s="42"/>
      <c r="F1026" s="42"/>
      <c r="G1026" s="42"/>
      <c r="H1026" s="14"/>
      <c r="I1026" s="14"/>
      <c r="J1026" s="14"/>
      <c r="K1026" s="14"/>
      <c r="L1026" s="14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x14ac:dyDescent="0.2">
      <c r="A1027" s="2"/>
      <c r="B1027" s="42"/>
      <c r="C1027" s="42"/>
      <c r="D1027" s="42"/>
      <c r="E1027" s="42"/>
      <c r="F1027" s="42"/>
      <c r="G1027" s="42"/>
      <c r="H1027" s="14"/>
      <c r="I1027" s="14"/>
      <c r="J1027" s="14"/>
      <c r="K1027" s="14"/>
      <c r="L1027" s="14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x14ac:dyDescent="0.2">
      <c r="A1028" s="2"/>
      <c r="B1028" s="42"/>
      <c r="C1028" s="42"/>
      <c r="D1028" s="42"/>
      <c r="E1028" s="42"/>
      <c r="F1028" s="42"/>
      <c r="G1028" s="42"/>
      <c r="H1028" s="14"/>
      <c r="I1028" s="14"/>
      <c r="J1028" s="14"/>
      <c r="K1028" s="14"/>
      <c r="L1028" s="14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x14ac:dyDescent="0.2">
      <c r="A1029" s="2"/>
      <c r="B1029" s="42"/>
      <c r="C1029" s="42"/>
      <c r="D1029" s="42"/>
      <c r="E1029" s="42"/>
      <c r="F1029" s="42"/>
      <c r="G1029" s="42"/>
      <c r="H1029" s="14"/>
      <c r="I1029" s="14"/>
      <c r="J1029" s="14"/>
      <c r="K1029" s="14"/>
      <c r="L1029" s="14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x14ac:dyDescent="0.2">
      <c r="A1030" s="2"/>
      <c r="B1030" s="42"/>
      <c r="C1030" s="42"/>
      <c r="D1030" s="42"/>
      <c r="E1030" s="42"/>
      <c r="F1030" s="42"/>
      <c r="G1030" s="42"/>
      <c r="H1030" s="14"/>
      <c r="I1030" s="14"/>
      <c r="J1030" s="14"/>
      <c r="K1030" s="14"/>
      <c r="L1030" s="14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1:23" x14ac:dyDescent="0.2">
      <c r="A1031" s="2"/>
      <c r="B1031" s="42"/>
      <c r="C1031" s="42"/>
      <c r="D1031" s="42"/>
      <c r="E1031" s="42"/>
      <c r="F1031" s="42"/>
      <c r="G1031" s="42"/>
      <c r="H1031" s="14"/>
      <c r="I1031" s="14"/>
      <c r="J1031" s="14"/>
      <c r="K1031" s="14"/>
      <c r="L1031" s="14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1:23" x14ac:dyDescent="0.2">
      <c r="A1032" s="2"/>
      <c r="B1032" s="42"/>
      <c r="C1032" s="42"/>
      <c r="D1032" s="42"/>
      <c r="E1032" s="42"/>
      <c r="F1032" s="42"/>
      <c r="G1032" s="42"/>
      <c r="H1032" s="14"/>
      <c r="I1032" s="14"/>
      <c r="J1032" s="14"/>
      <c r="K1032" s="14"/>
      <c r="L1032" s="14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1:23" x14ac:dyDescent="0.2">
      <c r="A1033" s="2"/>
      <c r="B1033" s="42"/>
      <c r="C1033" s="42"/>
      <c r="D1033" s="42"/>
      <c r="E1033" s="42"/>
      <c r="F1033" s="42"/>
      <c r="G1033" s="42"/>
      <c r="H1033" s="14"/>
      <c r="I1033" s="14"/>
      <c r="J1033" s="14"/>
      <c r="K1033" s="14"/>
      <c r="L1033" s="14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1:23" x14ac:dyDescent="0.2">
      <c r="A1034" s="2"/>
      <c r="B1034" s="42"/>
      <c r="C1034" s="42"/>
      <c r="D1034" s="42"/>
      <c r="E1034" s="42"/>
      <c r="F1034" s="42"/>
      <c r="G1034" s="42"/>
      <c r="H1034" s="14"/>
      <c r="I1034" s="14"/>
      <c r="J1034" s="14"/>
      <c r="K1034" s="14"/>
      <c r="L1034" s="14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1:23" x14ac:dyDescent="0.2">
      <c r="A1035" s="2"/>
      <c r="B1035" s="42"/>
      <c r="C1035" s="42"/>
      <c r="D1035" s="42"/>
      <c r="E1035" s="42"/>
      <c r="F1035" s="42"/>
      <c r="G1035" s="42"/>
      <c r="H1035" s="14"/>
      <c r="I1035" s="14"/>
      <c r="J1035" s="14"/>
      <c r="K1035" s="14"/>
      <c r="L1035" s="14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1:23" x14ac:dyDescent="0.2">
      <c r="A1036" s="2"/>
      <c r="B1036" s="42"/>
      <c r="C1036" s="42"/>
      <c r="D1036" s="42"/>
      <c r="E1036" s="42"/>
      <c r="F1036" s="42"/>
      <c r="G1036" s="42"/>
      <c r="H1036" s="14"/>
      <c r="I1036" s="14"/>
      <c r="J1036" s="14"/>
      <c r="K1036" s="14"/>
      <c r="L1036" s="14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1:23" x14ac:dyDescent="0.2">
      <c r="A1037" s="2"/>
      <c r="B1037" s="42"/>
      <c r="C1037" s="42"/>
      <c r="D1037" s="42"/>
      <c r="E1037" s="42"/>
      <c r="F1037" s="42"/>
      <c r="G1037" s="42"/>
      <c r="H1037" s="14"/>
      <c r="I1037" s="14"/>
      <c r="J1037" s="14"/>
      <c r="K1037" s="14"/>
      <c r="L1037" s="14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1:23" x14ac:dyDescent="0.2">
      <c r="A1038" s="2"/>
      <c r="B1038" s="42"/>
      <c r="C1038" s="42"/>
      <c r="D1038" s="42"/>
      <c r="E1038" s="42"/>
      <c r="F1038" s="42"/>
      <c r="G1038" s="42"/>
      <c r="H1038" s="14"/>
      <c r="I1038" s="14"/>
      <c r="J1038" s="14"/>
      <c r="K1038" s="14"/>
      <c r="L1038" s="14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1:23" x14ac:dyDescent="0.2">
      <c r="A1039" s="2"/>
      <c r="B1039" s="42"/>
      <c r="C1039" s="42"/>
      <c r="D1039" s="42"/>
      <c r="E1039" s="42"/>
      <c r="F1039" s="42"/>
      <c r="G1039" s="42"/>
      <c r="H1039" s="14"/>
      <c r="I1039" s="14"/>
      <c r="J1039" s="14"/>
      <c r="K1039" s="14"/>
      <c r="L1039" s="14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1:23" x14ac:dyDescent="0.2">
      <c r="A1040" s="2"/>
      <c r="B1040" s="42"/>
      <c r="C1040" s="42"/>
      <c r="D1040" s="42"/>
      <c r="E1040" s="42"/>
      <c r="F1040" s="42"/>
      <c r="G1040" s="42"/>
      <c r="H1040" s="14"/>
      <c r="I1040" s="14"/>
      <c r="J1040" s="14"/>
      <c r="K1040" s="14"/>
      <c r="L1040" s="14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1:23" x14ac:dyDescent="0.2">
      <c r="A1041" s="2"/>
      <c r="B1041" s="42"/>
      <c r="C1041" s="42"/>
      <c r="D1041" s="42"/>
      <c r="E1041" s="42"/>
      <c r="F1041" s="42"/>
      <c r="G1041" s="42"/>
      <c r="H1041" s="14"/>
      <c r="I1041" s="14"/>
      <c r="J1041" s="14"/>
      <c r="K1041" s="14"/>
      <c r="L1041" s="14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1:23" x14ac:dyDescent="0.2">
      <c r="A1042" s="2"/>
      <c r="B1042" s="42"/>
      <c r="C1042" s="42"/>
      <c r="D1042" s="42"/>
      <c r="E1042" s="42"/>
      <c r="F1042" s="42"/>
      <c r="G1042" s="42"/>
      <c r="H1042" s="14"/>
      <c r="I1042" s="14"/>
      <c r="J1042" s="14"/>
      <c r="K1042" s="14"/>
      <c r="L1042" s="14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x14ac:dyDescent="0.2">
      <c r="A1043" s="2"/>
      <c r="B1043" s="42"/>
      <c r="C1043" s="42"/>
      <c r="D1043" s="42"/>
      <c r="E1043" s="42"/>
      <c r="F1043" s="42"/>
      <c r="G1043" s="42"/>
      <c r="H1043" s="14"/>
      <c r="I1043" s="14"/>
      <c r="J1043" s="14"/>
      <c r="K1043" s="14"/>
      <c r="L1043" s="14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x14ac:dyDescent="0.2">
      <c r="A1044" s="2"/>
      <c r="B1044" s="42"/>
      <c r="C1044" s="42"/>
      <c r="D1044" s="42"/>
      <c r="E1044" s="42"/>
      <c r="F1044" s="42"/>
      <c r="G1044" s="42"/>
      <c r="H1044" s="14"/>
      <c r="I1044" s="14"/>
      <c r="J1044" s="14"/>
      <c r="K1044" s="14"/>
      <c r="L1044" s="14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x14ac:dyDescent="0.2">
      <c r="A1045" s="2"/>
      <c r="B1045" s="42"/>
      <c r="C1045" s="42"/>
      <c r="D1045" s="42"/>
      <c r="E1045" s="42"/>
      <c r="F1045" s="42"/>
      <c r="G1045" s="42"/>
      <c r="H1045" s="14"/>
      <c r="I1045" s="14"/>
      <c r="J1045" s="14"/>
      <c r="K1045" s="14"/>
      <c r="L1045" s="14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x14ac:dyDescent="0.2">
      <c r="A1046" s="2"/>
      <c r="B1046" s="42"/>
      <c r="C1046" s="42"/>
      <c r="D1046" s="42"/>
      <c r="E1046" s="42"/>
      <c r="F1046" s="42"/>
      <c r="G1046" s="42"/>
      <c r="H1046" s="14"/>
      <c r="I1046" s="14"/>
      <c r="J1046" s="14"/>
      <c r="K1046" s="14"/>
      <c r="L1046" s="14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x14ac:dyDescent="0.2">
      <c r="A1047" s="2"/>
      <c r="B1047" s="42"/>
      <c r="C1047" s="42"/>
      <c r="D1047" s="42"/>
      <c r="E1047" s="42"/>
      <c r="F1047" s="42"/>
      <c r="G1047" s="42"/>
      <c r="H1047" s="14"/>
      <c r="I1047" s="14"/>
      <c r="J1047" s="14"/>
      <c r="K1047" s="14"/>
      <c r="L1047" s="14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x14ac:dyDescent="0.2">
      <c r="A1048" s="2"/>
      <c r="B1048" s="42"/>
      <c r="C1048" s="42"/>
      <c r="D1048" s="42"/>
      <c r="E1048" s="42"/>
      <c r="F1048" s="42"/>
      <c r="G1048" s="42"/>
      <c r="H1048" s="14"/>
      <c r="I1048" s="14"/>
      <c r="J1048" s="14"/>
      <c r="K1048" s="14"/>
      <c r="L1048" s="14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x14ac:dyDescent="0.2">
      <c r="A1049" s="2"/>
      <c r="B1049" s="42"/>
      <c r="C1049" s="42"/>
      <c r="D1049" s="42"/>
      <c r="E1049" s="42"/>
      <c r="F1049" s="42"/>
      <c r="G1049" s="42"/>
      <c r="H1049" s="14"/>
      <c r="I1049" s="14"/>
      <c r="J1049" s="14"/>
      <c r="K1049" s="14"/>
      <c r="L1049" s="14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x14ac:dyDescent="0.2">
      <c r="A1050" s="2"/>
      <c r="B1050" s="42"/>
      <c r="C1050" s="42"/>
      <c r="D1050" s="42"/>
      <c r="E1050" s="42"/>
      <c r="F1050" s="42"/>
      <c r="G1050" s="42"/>
      <c r="H1050" s="14"/>
      <c r="I1050" s="14"/>
      <c r="J1050" s="14"/>
      <c r="K1050" s="14"/>
      <c r="L1050" s="14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x14ac:dyDescent="0.2">
      <c r="A1051" s="2"/>
      <c r="B1051" s="42"/>
      <c r="C1051" s="42"/>
      <c r="D1051" s="42"/>
      <c r="E1051" s="42"/>
      <c r="F1051" s="42"/>
      <c r="G1051" s="42"/>
      <c r="H1051" s="14"/>
      <c r="I1051" s="14"/>
      <c r="J1051" s="14"/>
      <c r="K1051" s="14"/>
      <c r="L1051" s="14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x14ac:dyDescent="0.2">
      <c r="A1052" s="2"/>
      <c r="B1052" s="42"/>
      <c r="C1052" s="42"/>
      <c r="D1052" s="42"/>
      <c r="E1052" s="42"/>
      <c r="F1052" s="42"/>
      <c r="G1052" s="42"/>
      <c r="H1052" s="14"/>
      <c r="I1052" s="14"/>
      <c r="J1052" s="14"/>
      <c r="K1052" s="14"/>
      <c r="L1052" s="14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x14ac:dyDescent="0.2">
      <c r="A1053" s="2"/>
      <c r="B1053" s="42"/>
      <c r="C1053" s="42"/>
      <c r="D1053" s="42"/>
      <c r="E1053" s="42"/>
      <c r="F1053" s="42"/>
      <c r="G1053" s="42"/>
      <c r="H1053" s="14"/>
      <c r="I1053" s="14"/>
      <c r="J1053" s="14"/>
      <c r="K1053" s="14"/>
      <c r="L1053" s="14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x14ac:dyDescent="0.2">
      <c r="A1054" s="2"/>
      <c r="B1054" s="42"/>
      <c r="C1054" s="42"/>
      <c r="D1054" s="42"/>
      <c r="E1054" s="42"/>
      <c r="F1054" s="42"/>
      <c r="G1054" s="42"/>
      <c r="H1054" s="14"/>
      <c r="I1054" s="14"/>
      <c r="J1054" s="14"/>
      <c r="K1054" s="14"/>
      <c r="L1054" s="14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x14ac:dyDescent="0.2">
      <c r="A1055" s="2"/>
      <c r="B1055" s="42"/>
      <c r="C1055" s="42"/>
      <c r="D1055" s="42"/>
      <c r="E1055" s="42"/>
      <c r="F1055" s="42"/>
      <c r="G1055" s="42"/>
      <c r="H1055" s="14"/>
      <c r="I1055" s="14"/>
      <c r="J1055" s="14"/>
      <c r="K1055" s="14"/>
      <c r="L1055" s="14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x14ac:dyDescent="0.2">
      <c r="A1056" s="2"/>
      <c r="B1056" s="42"/>
      <c r="C1056" s="42"/>
      <c r="D1056" s="42"/>
      <c r="E1056" s="42"/>
      <c r="F1056" s="42"/>
      <c r="G1056" s="42"/>
      <c r="H1056" s="14"/>
      <c r="I1056" s="14"/>
      <c r="J1056" s="14"/>
      <c r="K1056" s="14"/>
      <c r="L1056" s="14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x14ac:dyDescent="0.2">
      <c r="A1057" s="2"/>
      <c r="B1057" s="42"/>
      <c r="C1057" s="42"/>
      <c r="D1057" s="42"/>
      <c r="E1057" s="42"/>
      <c r="F1057" s="42"/>
      <c r="G1057" s="42"/>
      <c r="H1057" s="14"/>
      <c r="I1057" s="14"/>
      <c r="J1057" s="14"/>
      <c r="K1057" s="14"/>
      <c r="L1057" s="14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x14ac:dyDescent="0.2">
      <c r="A1058" s="2"/>
      <c r="B1058" s="42"/>
      <c r="C1058" s="42"/>
      <c r="D1058" s="42"/>
      <c r="E1058" s="42"/>
      <c r="F1058" s="42"/>
      <c r="G1058" s="42"/>
      <c r="H1058" s="14"/>
      <c r="I1058" s="14"/>
      <c r="J1058" s="14"/>
      <c r="K1058" s="14"/>
      <c r="L1058" s="14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x14ac:dyDescent="0.2">
      <c r="A1059" s="2"/>
      <c r="B1059" s="42"/>
      <c r="C1059" s="42"/>
      <c r="D1059" s="42"/>
      <c r="E1059" s="42"/>
      <c r="F1059" s="42"/>
      <c r="G1059" s="42"/>
      <c r="H1059" s="14"/>
      <c r="I1059" s="14"/>
      <c r="J1059" s="14"/>
      <c r="K1059" s="14"/>
      <c r="L1059" s="14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x14ac:dyDescent="0.2">
      <c r="A1060" s="2"/>
      <c r="B1060" s="42"/>
      <c r="C1060" s="42"/>
      <c r="D1060" s="42"/>
      <c r="E1060" s="42"/>
      <c r="F1060" s="42"/>
      <c r="G1060" s="42"/>
      <c r="H1060" s="14"/>
      <c r="I1060" s="14"/>
      <c r="J1060" s="14"/>
      <c r="K1060" s="14"/>
      <c r="L1060" s="14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x14ac:dyDescent="0.2">
      <c r="A1061" s="2"/>
      <c r="B1061" s="42"/>
      <c r="C1061" s="42"/>
      <c r="D1061" s="42"/>
      <c r="E1061" s="42"/>
      <c r="F1061" s="42"/>
      <c r="G1061" s="42"/>
      <c r="H1061" s="14"/>
      <c r="I1061" s="14"/>
      <c r="J1061" s="14"/>
      <c r="K1061" s="14"/>
      <c r="L1061" s="14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1:23" x14ac:dyDescent="0.2">
      <c r="A1062" s="2"/>
      <c r="B1062" s="42"/>
      <c r="C1062" s="42"/>
      <c r="D1062" s="42"/>
      <c r="E1062" s="42"/>
      <c r="F1062" s="42"/>
      <c r="G1062" s="42"/>
      <c r="H1062" s="14"/>
      <c r="I1062" s="14"/>
      <c r="J1062" s="14"/>
      <c r="K1062" s="14"/>
      <c r="L1062" s="14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 x14ac:dyDescent="0.2">
      <c r="A1063" s="2"/>
      <c r="B1063" s="42"/>
      <c r="C1063" s="42"/>
      <c r="D1063" s="42"/>
      <c r="E1063" s="42"/>
      <c r="F1063" s="42"/>
      <c r="G1063" s="42"/>
      <c r="H1063" s="14"/>
      <c r="I1063" s="14"/>
      <c r="J1063" s="14"/>
      <c r="K1063" s="14"/>
      <c r="L1063" s="14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 x14ac:dyDescent="0.2">
      <c r="A1064" s="2"/>
      <c r="B1064" s="42"/>
      <c r="C1064" s="42"/>
      <c r="D1064" s="42"/>
      <c r="E1064" s="42"/>
      <c r="F1064" s="42"/>
      <c r="G1064" s="42"/>
      <c r="H1064" s="14"/>
      <c r="I1064" s="14"/>
      <c r="J1064" s="14"/>
      <c r="K1064" s="14"/>
      <c r="L1064" s="14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x14ac:dyDescent="0.2">
      <c r="A1065" s="2"/>
      <c r="B1065" s="42"/>
      <c r="C1065" s="42"/>
      <c r="D1065" s="42"/>
      <c r="E1065" s="42"/>
      <c r="F1065" s="42"/>
      <c r="G1065" s="42"/>
      <c r="H1065" s="14"/>
      <c r="I1065" s="14"/>
      <c r="J1065" s="14"/>
      <c r="K1065" s="14"/>
      <c r="L1065" s="14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x14ac:dyDescent="0.2">
      <c r="A1066" s="2"/>
      <c r="B1066" s="42"/>
      <c r="C1066" s="42"/>
      <c r="D1066" s="42"/>
      <c r="E1066" s="42"/>
      <c r="F1066" s="42"/>
      <c r="G1066" s="42"/>
      <c r="H1066" s="14"/>
      <c r="I1066" s="14"/>
      <c r="J1066" s="14"/>
      <c r="K1066" s="14"/>
      <c r="L1066" s="14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x14ac:dyDescent="0.2">
      <c r="A1067" s="2"/>
      <c r="B1067" s="42"/>
      <c r="C1067" s="42"/>
      <c r="D1067" s="42"/>
      <c r="E1067" s="42"/>
      <c r="F1067" s="42"/>
      <c r="G1067" s="42"/>
      <c r="H1067" s="14"/>
      <c r="I1067" s="14"/>
      <c r="J1067" s="14"/>
      <c r="K1067" s="14"/>
      <c r="L1067" s="14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x14ac:dyDescent="0.2">
      <c r="A1068" s="2"/>
      <c r="B1068" s="42"/>
      <c r="C1068" s="42"/>
      <c r="D1068" s="42"/>
      <c r="E1068" s="42"/>
      <c r="F1068" s="42"/>
      <c r="G1068" s="42"/>
      <c r="H1068" s="14"/>
      <c r="I1068" s="14"/>
      <c r="J1068" s="14"/>
      <c r="K1068" s="14"/>
      <c r="L1068" s="14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x14ac:dyDescent="0.2">
      <c r="A1069" s="2"/>
      <c r="B1069" s="42"/>
      <c r="C1069" s="42"/>
      <c r="D1069" s="42"/>
      <c r="E1069" s="42"/>
      <c r="F1069" s="42"/>
      <c r="G1069" s="42"/>
      <c r="H1069" s="14"/>
      <c r="I1069" s="14"/>
      <c r="J1069" s="14"/>
      <c r="K1069" s="14"/>
      <c r="L1069" s="14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x14ac:dyDescent="0.2">
      <c r="A1070" s="2"/>
      <c r="B1070" s="42"/>
      <c r="C1070" s="42"/>
      <c r="D1070" s="42"/>
      <c r="E1070" s="42"/>
      <c r="F1070" s="42"/>
      <c r="G1070" s="42"/>
      <c r="H1070" s="14"/>
      <c r="I1070" s="14"/>
      <c r="J1070" s="14"/>
      <c r="K1070" s="14"/>
      <c r="L1070" s="14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x14ac:dyDescent="0.2">
      <c r="A1071" s="2"/>
      <c r="B1071" s="42"/>
      <c r="C1071" s="42"/>
      <c r="D1071" s="42"/>
      <c r="E1071" s="42"/>
      <c r="F1071" s="42"/>
      <c r="G1071" s="42"/>
      <c r="H1071" s="14"/>
      <c r="I1071" s="14"/>
      <c r="J1071" s="14"/>
      <c r="K1071" s="14"/>
      <c r="L1071" s="14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x14ac:dyDescent="0.2">
      <c r="A1072" s="2"/>
      <c r="B1072" s="42"/>
      <c r="C1072" s="42"/>
      <c r="D1072" s="42"/>
      <c r="E1072" s="42"/>
      <c r="F1072" s="42"/>
      <c r="G1072" s="42"/>
      <c r="H1072" s="14"/>
      <c r="I1072" s="14"/>
      <c r="J1072" s="14"/>
      <c r="K1072" s="14"/>
      <c r="L1072" s="14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x14ac:dyDescent="0.2">
      <c r="A1073" s="2"/>
      <c r="B1073" s="42"/>
      <c r="C1073" s="42"/>
      <c r="D1073" s="42"/>
      <c r="E1073" s="42"/>
      <c r="F1073" s="42"/>
      <c r="G1073" s="42"/>
      <c r="H1073" s="14"/>
      <c r="I1073" s="14"/>
      <c r="J1073" s="14"/>
      <c r="K1073" s="14"/>
      <c r="L1073" s="14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x14ac:dyDescent="0.2">
      <c r="A1074" s="2"/>
      <c r="B1074" s="42"/>
      <c r="C1074" s="42"/>
      <c r="D1074" s="42"/>
      <c r="E1074" s="42"/>
      <c r="F1074" s="42"/>
      <c r="G1074" s="42"/>
      <c r="H1074" s="14"/>
      <c r="I1074" s="14"/>
      <c r="J1074" s="14"/>
      <c r="K1074" s="14"/>
      <c r="L1074" s="14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x14ac:dyDescent="0.2">
      <c r="A1075" s="2"/>
      <c r="B1075" s="42"/>
      <c r="C1075" s="42"/>
      <c r="D1075" s="42"/>
      <c r="E1075" s="42"/>
      <c r="F1075" s="42"/>
      <c r="G1075" s="42"/>
      <c r="H1075" s="14"/>
      <c r="I1075" s="14"/>
      <c r="J1075" s="14"/>
      <c r="K1075" s="14"/>
      <c r="L1075" s="14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x14ac:dyDescent="0.2">
      <c r="A1076" s="2"/>
      <c r="B1076" s="42"/>
      <c r="C1076" s="42"/>
      <c r="D1076" s="42"/>
      <c r="E1076" s="42"/>
      <c r="F1076" s="42"/>
      <c r="G1076" s="42"/>
      <c r="H1076" s="14"/>
      <c r="I1076" s="14"/>
      <c r="J1076" s="14"/>
      <c r="K1076" s="14"/>
      <c r="L1076" s="14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x14ac:dyDescent="0.2">
      <c r="A1077" s="2"/>
      <c r="B1077" s="42"/>
      <c r="C1077" s="42"/>
      <c r="D1077" s="42"/>
      <c r="E1077" s="42"/>
      <c r="F1077" s="42"/>
      <c r="G1077" s="42"/>
      <c r="H1077" s="14"/>
      <c r="I1077" s="14"/>
      <c r="J1077" s="14"/>
      <c r="K1077" s="14"/>
      <c r="L1077" s="14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x14ac:dyDescent="0.2">
      <c r="A1078" s="2"/>
      <c r="B1078" s="42"/>
      <c r="C1078" s="42"/>
      <c r="D1078" s="42"/>
      <c r="E1078" s="42"/>
      <c r="F1078" s="42"/>
      <c r="G1078" s="42"/>
      <c r="H1078" s="14"/>
      <c r="I1078" s="14"/>
      <c r="J1078" s="14"/>
      <c r="K1078" s="14"/>
      <c r="L1078" s="14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x14ac:dyDescent="0.2">
      <c r="A1079" s="2"/>
      <c r="B1079" s="42"/>
      <c r="C1079" s="42"/>
      <c r="D1079" s="42"/>
      <c r="E1079" s="42"/>
      <c r="F1079" s="42"/>
      <c r="G1079" s="42"/>
      <c r="H1079" s="14"/>
      <c r="I1079" s="14"/>
      <c r="J1079" s="14"/>
      <c r="K1079" s="14"/>
      <c r="L1079" s="14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x14ac:dyDescent="0.2">
      <c r="A1080" s="2"/>
      <c r="B1080" s="42"/>
      <c r="C1080" s="42"/>
      <c r="D1080" s="42"/>
      <c r="E1080" s="42"/>
      <c r="F1080" s="42"/>
      <c r="G1080" s="42"/>
      <c r="H1080" s="14"/>
      <c r="I1080" s="14"/>
      <c r="J1080" s="14"/>
      <c r="K1080" s="14"/>
      <c r="L1080" s="14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x14ac:dyDescent="0.2">
      <c r="A1081" s="2"/>
      <c r="B1081" s="42"/>
      <c r="C1081" s="42"/>
      <c r="D1081" s="42"/>
      <c r="E1081" s="42"/>
      <c r="F1081" s="42"/>
      <c r="G1081" s="42"/>
      <c r="H1081" s="14"/>
      <c r="I1081" s="14"/>
      <c r="J1081" s="14"/>
      <c r="K1081" s="14"/>
      <c r="L1081" s="14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x14ac:dyDescent="0.2">
      <c r="A1082" s="2"/>
      <c r="B1082" s="42"/>
      <c r="C1082" s="42"/>
      <c r="D1082" s="42"/>
      <c r="E1082" s="42"/>
      <c r="F1082" s="42"/>
      <c r="G1082" s="42"/>
      <c r="H1082" s="14"/>
      <c r="I1082" s="14"/>
      <c r="J1082" s="14"/>
      <c r="K1082" s="14"/>
      <c r="L1082" s="14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x14ac:dyDescent="0.2">
      <c r="A1083" s="2"/>
      <c r="B1083" s="42"/>
      <c r="C1083" s="42"/>
      <c r="D1083" s="42"/>
      <c r="E1083" s="42"/>
      <c r="F1083" s="42"/>
      <c r="G1083" s="42"/>
      <c r="H1083" s="14"/>
      <c r="I1083" s="14"/>
      <c r="J1083" s="14"/>
      <c r="K1083" s="14"/>
      <c r="L1083" s="14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x14ac:dyDescent="0.2">
      <c r="A1084" s="2"/>
      <c r="B1084" s="42"/>
      <c r="C1084" s="42"/>
      <c r="D1084" s="42"/>
      <c r="E1084" s="42"/>
      <c r="F1084" s="42"/>
      <c r="G1084" s="42"/>
      <c r="H1084" s="14"/>
      <c r="I1084" s="14"/>
      <c r="J1084" s="14"/>
      <c r="K1084" s="14"/>
      <c r="L1084" s="14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x14ac:dyDescent="0.2">
      <c r="A1085" s="2"/>
      <c r="B1085" s="42"/>
      <c r="C1085" s="42"/>
      <c r="D1085" s="42"/>
      <c r="E1085" s="42"/>
      <c r="F1085" s="42"/>
      <c r="G1085" s="42"/>
      <c r="H1085" s="14"/>
      <c r="I1085" s="14"/>
      <c r="J1085" s="14"/>
      <c r="K1085" s="14"/>
      <c r="L1085" s="14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1:23" x14ac:dyDescent="0.2">
      <c r="A1086" s="2"/>
      <c r="B1086" s="42"/>
      <c r="C1086" s="42"/>
      <c r="D1086" s="42"/>
      <c r="E1086" s="42"/>
      <c r="F1086" s="42"/>
      <c r="G1086" s="42"/>
      <c r="H1086" s="14"/>
      <c r="I1086" s="14"/>
      <c r="J1086" s="14"/>
      <c r="K1086" s="14"/>
      <c r="L1086" s="14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1:23" x14ac:dyDescent="0.2">
      <c r="A1087" s="2"/>
      <c r="B1087" s="42"/>
      <c r="C1087" s="42"/>
      <c r="D1087" s="42"/>
      <c r="E1087" s="42"/>
      <c r="F1087" s="42"/>
      <c r="G1087" s="42"/>
      <c r="H1087" s="14"/>
      <c r="I1087" s="14"/>
      <c r="J1087" s="14"/>
      <c r="K1087" s="14"/>
      <c r="L1087" s="14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 x14ac:dyDescent="0.2">
      <c r="A1088" s="2"/>
      <c r="B1088" s="42"/>
      <c r="C1088" s="42"/>
      <c r="D1088" s="42"/>
      <c r="E1088" s="42"/>
      <c r="F1088" s="42"/>
      <c r="G1088" s="42"/>
      <c r="H1088" s="14"/>
      <c r="I1088" s="14"/>
      <c r="J1088" s="14"/>
      <c r="K1088" s="14"/>
      <c r="L1088" s="14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x14ac:dyDescent="0.2">
      <c r="A1089" s="2"/>
      <c r="B1089" s="42"/>
      <c r="C1089" s="42"/>
      <c r="D1089" s="42"/>
      <c r="E1089" s="42"/>
      <c r="F1089" s="42"/>
      <c r="G1089" s="42"/>
      <c r="H1089" s="14"/>
      <c r="I1089" s="14"/>
      <c r="J1089" s="14"/>
      <c r="K1089" s="14"/>
      <c r="L1089" s="14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x14ac:dyDescent="0.2">
      <c r="A1090" s="2"/>
      <c r="B1090" s="42"/>
      <c r="C1090" s="42"/>
      <c r="D1090" s="42"/>
      <c r="E1090" s="42"/>
      <c r="F1090" s="42"/>
      <c r="G1090" s="42"/>
      <c r="H1090" s="14"/>
      <c r="I1090" s="14"/>
      <c r="J1090" s="14"/>
      <c r="K1090" s="14"/>
      <c r="L1090" s="14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x14ac:dyDescent="0.2">
      <c r="A1091" s="2"/>
      <c r="B1091" s="42"/>
      <c r="C1091" s="42"/>
      <c r="D1091" s="42"/>
      <c r="E1091" s="42"/>
      <c r="F1091" s="42"/>
      <c r="G1091" s="42"/>
      <c r="H1091" s="14"/>
      <c r="I1091" s="14"/>
      <c r="J1091" s="14"/>
      <c r="K1091" s="14"/>
      <c r="L1091" s="14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x14ac:dyDescent="0.2">
      <c r="A1092" s="2"/>
      <c r="B1092" s="42"/>
      <c r="C1092" s="42"/>
      <c r="D1092" s="42"/>
      <c r="E1092" s="42"/>
      <c r="F1092" s="42"/>
      <c r="G1092" s="42"/>
      <c r="H1092" s="14"/>
      <c r="I1092" s="14"/>
      <c r="J1092" s="14"/>
      <c r="K1092" s="14"/>
      <c r="L1092" s="14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x14ac:dyDescent="0.2">
      <c r="A1093" s="2"/>
      <c r="B1093" s="42"/>
      <c r="C1093" s="42"/>
      <c r="D1093" s="42"/>
      <c r="E1093" s="42"/>
      <c r="F1093" s="42"/>
      <c r="G1093" s="42"/>
      <c r="H1093" s="14"/>
      <c r="I1093" s="14"/>
      <c r="J1093" s="14"/>
      <c r="K1093" s="14"/>
      <c r="L1093" s="14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x14ac:dyDescent="0.2">
      <c r="A1094" s="2"/>
      <c r="B1094" s="42"/>
      <c r="C1094" s="42"/>
      <c r="D1094" s="42"/>
      <c r="E1094" s="42"/>
      <c r="F1094" s="42"/>
      <c r="G1094" s="42"/>
      <c r="H1094" s="14"/>
      <c r="I1094" s="14"/>
      <c r="J1094" s="14"/>
      <c r="K1094" s="14"/>
      <c r="L1094" s="14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x14ac:dyDescent="0.2">
      <c r="A1095" s="2"/>
      <c r="B1095" s="42"/>
      <c r="C1095" s="42"/>
      <c r="D1095" s="42"/>
      <c r="E1095" s="42"/>
      <c r="F1095" s="42"/>
      <c r="G1095" s="42"/>
      <c r="H1095" s="14"/>
      <c r="I1095" s="14"/>
      <c r="J1095" s="14"/>
      <c r="K1095" s="14"/>
      <c r="L1095" s="14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x14ac:dyDescent="0.2">
      <c r="A1096" s="2"/>
      <c r="B1096" s="42"/>
      <c r="C1096" s="42"/>
      <c r="D1096" s="42"/>
      <c r="E1096" s="42"/>
      <c r="F1096" s="42"/>
      <c r="G1096" s="42"/>
      <c r="H1096" s="14"/>
      <c r="I1096" s="14"/>
      <c r="J1096" s="14"/>
      <c r="K1096" s="14"/>
      <c r="L1096" s="14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x14ac:dyDescent="0.2">
      <c r="A1097" s="2"/>
      <c r="B1097" s="42"/>
      <c r="C1097" s="42"/>
      <c r="D1097" s="42"/>
      <c r="E1097" s="42"/>
      <c r="F1097" s="42"/>
      <c r="G1097" s="42"/>
      <c r="H1097" s="14"/>
      <c r="I1097" s="14"/>
      <c r="J1097" s="14"/>
      <c r="K1097" s="14"/>
      <c r="L1097" s="14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x14ac:dyDescent="0.2">
      <c r="A1098" s="2"/>
      <c r="B1098" s="42"/>
      <c r="C1098" s="42"/>
      <c r="D1098" s="42"/>
      <c r="E1098" s="42"/>
      <c r="F1098" s="42"/>
      <c r="G1098" s="42"/>
      <c r="H1098" s="14"/>
      <c r="I1098" s="14"/>
      <c r="J1098" s="14"/>
      <c r="K1098" s="14"/>
      <c r="L1098" s="14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x14ac:dyDescent="0.2">
      <c r="A1099" s="2"/>
      <c r="B1099" s="42"/>
      <c r="C1099" s="42"/>
      <c r="D1099" s="42"/>
      <c r="E1099" s="42"/>
      <c r="F1099" s="42"/>
      <c r="G1099" s="42"/>
      <c r="H1099" s="14"/>
      <c r="I1099" s="14"/>
      <c r="J1099" s="14"/>
      <c r="K1099" s="14"/>
      <c r="L1099" s="14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x14ac:dyDescent="0.2">
      <c r="A1100" s="2"/>
      <c r="B1100" s="42"/>
      <c r="C1100" s="42"/>
      <c r="D1100" s="42"/>
      <c r="E1100" s="42"/>
      <c r="F1100" s="42"/>
      <c r="G1100" s="42"/>
      <c r="H1100" s="14"/>
      <c r="I1100" s="14"/>
      <c r="J1100" s="14"/>
      <c r="K1100" s="14"/>
      <c r="L1100" s="14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x14ac:dyDescent="0.2">
      <c r="A1101" s="2"/>
      <c r="B1101" s="42"/>
      <c r="C1101" s="42"/>
      <c r="D1101" s="42"/>
      <c r="E1101" s="42"/>
      <c r="F1101" s="42"/>
      <c r="G1101" s="42"/>
      <c r="H1101" s="14"/>
      <c r="I1101" s="14"/>
      <c r="J1101" s="14"/>
      <c r="K1101" s="14"/>
      <c r="L1101" s="14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x14ac:dyDescent="0.2">
      <c r="A1102" s="2"/>
      <c r="B1102" s="42"/>
      <c r="C1102" s="42"/>
      <c r="D1102" s="42"/>
      <c r="E1102" s="42"/>
      <c r="F1102" s="42"/>
      <c r="G1102" s="42"/>
      <c r="H1102" s="14"/>
      <c r="I1102" s="14"/>
      <c r="J1102" s="14"/>
      <c r="K1102" s="14"/>
      <c r="L1102" s="14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x14ac:dyDescent="0.2">
      <c r="A1103" s="2"/>
      <c r="B1103" s="42"/>
      <c r="C1103" s="42"/>
      <c r="D1103" s="42"/>
      <c r="E1103" s="42"/>
      <c r="F1103" s="42"/>
      <c r="G1103" s="42"/>
      <c r="H1103" s="14"/>
      <c r="I1103" s="14"/>
      <c r="J1103" s="14"/>
      <c r="K1103" s="14"/>
      <c r="L1103" s="14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x14ac:dyDescent="0.2">
      <c r="A1104" s="2"/>
      <c r="B1104" s="42"/>
      <c r="C1104" s="42"/>
      <c r="D1104" s="42"/>
      <c r="E1104" s="42"/>
      <c r="F1104" s="42"/>
      <c r="G1104" s="42"/>
      <c r="H1104" s="14"/>
      <c r="I1104" s="14"/>
      <c r="J1104" s="14"/>
      <c r="K1104" s="14"/>
      <c r="L1104" s="14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x14ac:dyDescent="0.2">
      <c r="A1105" s="2"/>
      <c r="B1105" s="42"/>
      <c r="C1105" s="42"/>
      <c r="D1105" s="42"/>
      <c r="E1105" s="42"/>
      <c r="F1105" s="42"/>
      <c r="G1105" s="42"/>
      <c r="H1105" s="14"/>
      <c r="I1105" s="14"/>
      <c r="J1105" s="14"/>
      <c r="K1105" s="14"/>
      <c r="L1105" s="14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x14ac:dyDescent="0.2">
      <c r="A1106" s="2"/>
      <c r="B1106" s="42"/>
      <c r="C1106" s="42"/>
      <c r="D1106" s="42"/>
      <c r="E1106" s="42"/>
      <c r="F1106" s="42"/>
      <c r="G1106" s="42"/>
      <c r="H1106" s="14"/>
      <c r="I1106" s="14"/>
      <c r="J1106" s="14"/>
      <c r="K1106" s="14"/>
      <c r="L1106" s="14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x14ac:dyDescent="0.2">
      <c r="A1107" s="2"/>
      <c r="B1107" s="42"/>
      <c r="C1107" s="42"/>
      <c r="D1107" s="42"/>
      <c r="E1107" s="42"/>
      <c r="F1107" s="42"/>
      <c r="G1107" s="42"/>
      <c r="H1107" s="14"/>
      <c r="I1107" s="14"/>
      <c r="J1107" s="14"/>
      <c r="K1107" s="14"/>
      <c r="L1107" s="14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x14ac:dyDescent="0.2">
      <c r="A1108" s="2"/>
      <c r="B1108" s="42"/>
      <c r="C1108" s="42"/>
      <c r="D1108" s="42"/>
      <c r="E1108" s="42"/>
      <c r="F1108" s="42"/>
      <c r="G1108" s="42"/>
      <c r="H1108" s="14"/>
      <c r="I1108" s="14"/>
      <c r="J1108" s="14"/>
      <c r="K1108" s="14"/>
      <c r="L1108" s="14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1:23" x14ac:dyDescent="0.2">
      <c r="A1109" s="2"/>
      <c r="B1109" s="42"/>
      <c r="C1109" s="42"/>
      <c r="D1109" s="42"/>
      <c r="E1109" s="42"/>
      <c r="F1109" s="42"/>
      <c r="G1109" s="42"/>
      <c r="H1109" s="14"/>
      <c r="I1109" s="14"/>
      <c r="J1109" s="14"/>
      <c r="K1109" s="14"/>
      <c r="L1109" s="14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1:23" x14ac:dyDescent="0.2">
      <c r="A1110" s="2"/>
      <c r="B1110" s="42"/>
      <c r="C1110" s="42"/>
      <c r="D1110" s="42"/>
      <c r="E1110" s="42"/>
      <c r="F1110" s="42"/>
      <c r="G1110" s="42"/>
      <c r="H1110" s="14"/>
      <c r="I1110" s="14"/>
      <c r="J1110" s="14"/>
      <c r="K1110" s="14"/>
      <c r="L1110" s="14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1:23" x14ac:dyDescent="0.2">
      <c r="A1111" s="2"/>
      <c r="B1111" s="42"/>
      <c r="C1111" s="42"/>
      <c r="D1111" s="42"/>
      <c r="E1111" s="42"/>
      <c r="F1111" s="42"/>
      <c r="G1111" s="42"/>
      <c r="H1111" s="14"/>
      <c r="I1111" s="14"/>
      <c r="J1111" s="14"/>
      <c r="K1111" s="14"/>
      <c r="L1111" s="14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1:23" x14ac:dyDescent="0.2">
      <c r="A1112" s="2"/>
      <c r="B1112" s="42"/>
      <c r="C1112" s="42"/>
      <c r="D1112" s="42"/>
      <c r="E1112" s="42"/>
      <c r="F1112" s="42"/>
      <c r="G1112" s="42"/>
      <c r="H1112" s="14"/>
      <c r="I1112" s="14"/>
      <c r="J1112" s="14"/>
      <c r="K1112" s="14"/>
      <c r="L1112" s="14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1:23" x14ac:dyDescent="0.2">
      <c r="A1113" s="2"/>
      <c r="B1113" s="42"/>
      <c r="C1113" s="42"/>
      <c r="D1113" s="42"/>
      <c r="E1113" s="42"/>
      <c r="F1113" s="42"/>
      <c r="G1113" s="42"/>
      <c r="H1113" s="14"/>
      <c r="I1113" s="14"/>
      <c r="J1113" s="14"/>
      <c r="K1113" s="14"/>
      <c r="L1113" s="14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1:23" x14ac:dyDescent="0.2">
      <c r="A1114" s="2"/>
      <c r="B1114" s="42"/>
      <c r="C1114" s="42"/>
      <c r="D1114" s="42"/>
      <c r="E1114" s="42"/>
      <c r="F1114" s="42"/>
      <c r="G1114" s="42"/>
      <c r="H1114" s="14"/>
      <c r="I1114" s="14"/>
      <c r="J1114" s="14"/>
      <c r="K1114" s="14"/>
      <c r="L1114" s="14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1:23" x14ac:dyDescent="0.2">
      <c r="A1115" s="2"/>
      <c r="B1115" s="42"/>
      <c r="C1115" s="42"/>
      <c r="D1115" s="42"/>
      <c r="E1115" s="42"/>
      <c r="F1115" s="42"/>
      <c r="G1115" s="42"/>
      <c r="H1115" s="14"/>
      <c r="I1115" s="14"/>
      <c r="J1115" s="14"/>
      <c r="K1115" s="14"/>
      <c r="L1115" s="14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1:23" x14ac:dyDescent="0.2">
      <c r="A1116" s="2"/>
      <c r="B1116" s="42"/>
      <c r="C1116" s="42"/>
      <c r="D1116" s="42"/>
      <c r="E1116" s="42"/>
      <c r="F1116" s="42"/>
      <c r="G1116" s="42"/>
      <c r="H1116" s="14"/>
      <c r="I1116" s="14"/>
      <c r="J1116" s="14"/>
      <c r="K1116" s="14"/>
      <c r="L1116" s="14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1:23" x14ac:dyDescent="0.2">
      <c r="A1117" s="2"/>
      <c r="B1117" s="42"/>
      <c r="C1117" s="42"/>
      <c r="D1117" s="42"/>
      <c r="E1117" s="42"/>
      <c r="F1117" s="42"/>
      <c r="G1117" s="42"/>
      <c r="H1117" s="14"/>
      <c r="I1117" s="14"/>
      <c r="J1117" s="14"/>
      <c r="K1117" s="14"/>
      <c r="L1117" s="14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1:23" x14ac:dyDescent="0.2">
      <c r="A1118" s="2"/>
      <c r="B1118" s="42"/>
      <c r="C1118" s="42"/>
      <c r="D1118" s="42"/>
      <c r="E1118" s="42"/>
      <c r="F1118" s="42"/>
      <c r="G1118" s="42"/>
      <c r="H1118" s="14"/>
      <c r="I1118" s="14"/>
      <c r="J1118" s="14"/>
      <c r="K1118" s="14"/>
      <c r="L1118" s="14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1:23" x14ac:dyDescent="0.2">
      <c r="A1119" s="2"/>
      <c r="B1119" s="42"/>
      <c r="C1119" s="42"/>
      <c r="D1119" s="42"/>
      <c r="E1119" s="42"/>
      <c r="F1119" s="42"/>
      <c r="G1119" s="42"/>
      <c r="H1119" s="14"/>
      <c r="I1119" s="14"/>
      <c r="J1119" s="14"/>
      <c r="K1119" s="14"/>
      <c r="L1119" s="14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1:23" x14ac:dyDescent="0.2">
      <c r="A1120" s="2"/>
      <c r="B1120" s="42"/>
      <c r="C1120" s="42"/>
      <c r="D1120" s="42"/>
      <c r="E1120" s="42"/>
      <c r="F1120" s="42"/>
      <c r="G1120" s="42"/>
      <c r="H1120" s="14"/>
      <c r="I1120" s="14"/>
      <c r="J1120" s="14"/>
      <c r="K1120" s="14"/>
      <c r="L1120" s="14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1:23" x14ac:dyDescent="0.2">
      <c r="A1121" s="2"/>
      <c r="B1121" s="42"/>
      <c r="C1121" s="42"/>
      <c r="D1121" s="42"/>
      <c r="E1121" s="42"/>
      <c r="F1121" s="42"/>
      <c r="G1121" s="42"/>
      <c r="H1121" s="14"/>
      <c r="I1121" s="14"/>
      <c r="J1121" s="14"/>
      <c r="K1121" s="14"/>
      <c r="L1121" s="14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1:23" x14ac:dyDescent="0.2">
      <c r="A1122" s="2"/>
      <c r="B1122" s="42"/>
      <c r="C1122" s="42"/>
      <c r="D1122" s="42"/>
      <c r="E1122" s="42"/>
      <c r="F1122" s="42"/>
      <c r="G1122" s="42"/>
      <c r="H1122" s="14"/>
      <c r="I1122" s="14"/>
      <c r="J1122" s="14"/>
      <c r="K1122" s="14"/>
      <c r="L1122" s="14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1:23" x14ac:dyDescent="0.2">
      <c r="A1123" s="2"/>
      <c r="B1123" s="42"/>
      <c r="C1123" s="42"/>
      <c r="D1123" s="42"/>
      <c r="E1123" s="42"/>
      <c r="F1123" s="42"/>
      <c r="G1123" s="42"/>
      <c r="H1123" s="14"/>
      <c r="I1123" s="14"/>
      <c r="J1123" s="14"/>
      <c r="K1123" s="14"/>
      <c r="L1123" s="14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1:23" x14ac:dyDescent="0.2">
      <c r="A1124" s="2"/>
      <c r="B1124" s="42"/>
      <c r="C1124" s="42"/>
      <c r="D1124" s="42"/>
      <c r="E1124" s="42"/>
      <c r="F1124" s="42"/>
      <c r="G1124" s="42"/>
      <c r="H1124" s="14"/>
      <c r="I1124" s="14"/>
      <c r="J1124" s="14"/>
      <c r="K1124" s="14"/>
      <c r="L1124" s="14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1:23" x14ac:dyDescent="0.2">
      <c r="A1125" s="2"/>
      <c r="B1125" s="42"/>
      <c r="C1125" s="42"/>
      <c r="D1125" s="42"/>
      <c r="E1125" s="42"/>
      <c r="F1125" s="42"/>
      <c r="G1125" s="42"/>
      <c r="H1125" s="14"/>
      <c r="I1125" s="14"/>
      <c r="J1125" s="14"/>
      <c r="K1125" s="14"/>
      <c r="L1125" s="14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1:23" x14ac:dyDescent="0.2">
      <c r="A1126" s="2"/>
      <c r="B1126" s="42"/>
      <c r="C1126" s="42"/>
      <c r="D1126" s="42"/>
      <c r="E1126" s="42"/>
      <c r="F1126" s="42"/>
      <c r="G1126" s="42"/>
      <c r="H1126" s="14"/>
      <c r="I1126" s="14"/>
      <c r="J1126" s="14"/>
      <c r="K1126" s="14"/>
      <c r="L1126" s="14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1:23" x14ac:dyDescent="0.2">
      <c r="A1127" s="2"/>
      <c r="B1127" s="42"/>
      <c r="C1127" s="42"/>
      <c r="D1127" s="42"/>
      <c r="E1127" s="42"/>
      <c r="F1127" s="42"/>
      <c r="G1127" s="42"/>
      <c r="H1127" s="14"/>
      <c r="I1127" s="14"/>
      <c r="J1127" s="14"/>
      <c r="K1127" s="14"/>
      <c r="L1127" s="14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1:23" x14ac:dyDescent="0.2">
      <c r="A1128" s="2"/>
      <c r="B1128" s="42"/>
      <c r="C1128" s="42"/>
      <c r="D1128" s="42"/>
      <c r="E1128" s="42"/>
      <c r="F1128" s="42"/>
      <c r="G1128" s="42"/>
      <c r="H1128" s="14"/>
      <c r="I1128" s="14"/>
      <c r="J1128" s="14"/>
      <c r="K1128" s="14"/>
      <c r="L1128" s="14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1:23" x14ac:dyDescent="0.2">
      <c r="A1129" s="2"/>
      <c r="B1129" s="42"/>
      <c r="C1129" s="42"/>
      <c r="D1129" s="42"/>
      <c r="E1129" s="42"/>
      <c r="F1129" s="42"/>
      <c r="G1129" s="42"/>
      <c r="H1129" s="14"/>
      <c r="I1129" s="14"/>
      <c r="J1129" s="14"/>
      <c r="K1129" s="14"/>
      <c r="L1129" s="14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1:23" x14ac:dyDescent="0.2">
      <c r="A1130" s="2"/>
      <c r="B1130" s="42"/>
      <c r="C1130" s="42"/>
      <c r="D1130" s="42"/>
      <c r="E1130" s="42"/>
      <c r="F1130" s="42"/>
      <c r="G1130" s="42"/>
      <c r="H1130" s="14"/>
      <c r="I1130" s="14"/>
      <c r="J1130" s="14"/>
      <c r="K1130" s="14"/>
      <c r="L1130" s="14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1:23" x14ac:dyDescent="0.2">
      <c r="A1131" s="2"/>
      <c r="B1131" s="42"/>
      <c r="C1131" s="42"/>
      <c r="D1131" s="42"/>
      <c r="E1131" s="42"/>
      <c r="F1131" s="42"/>
      <c r="G1131" s="42"/>
      <c r="H1131" s="14"/>
      <c r="I1131" s="14"/>
      <c r="J1131" s="14"/>
      <c r="K1131" s="14"/>
      <c r="L1131" s="14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1:23" x14ac:dyDescent="0.2">
      <c r="A1132" s="2"/>
      <c r="B1132" s="42"/>
      <c r="C1132" s="42"/>
      <c r="D1132" s="42"/>
      <c r="E1132" s="42"/>
      <c r="F1132" s="42"/>
      <c r="G1132" s="42"/>
      <c r="H1132" s="14"/>
      <c r="I1132" s="14"/>
      <c r="J1132" s="14"/>
      <c r="K1132" s="14"/>
      <c r="L1132" s="14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1:23" x14ac:dyDescent="0.2">
      <c r="A1133" s="2"/>
      <c r="B1133" s="42"/>
      <c r="C1133" s="42"/>
      <c r="D1133" s="42"/>
      <c r="E1133" s="42"/>
      <c r="F1133" s="42"/>
      <c r="G1133" s="42"/>
      <c r="H1133" s="14"/>
      <c r="I1133" s="14"/>
      <c r="J1133" s="14"/>
      <c r="K1133" s="14"/>
      <c r="L1133" s="14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1:23" x14ac:dyDescent="0.2">
      <c r="A1134" s="2"/>
      <c r="B1134" s="42"/>
      <c r="C1134" s="42"/>
      <c r="D1134" s="42"/>
      <c r="E1134" s="42"/>
      <c r="F1134" s="42"/>
      <c r="G1134" s="42"/>
      <c r="H1134" s="14"/>
      <c r="I1134" s="14"/>
      <c r="J1134" s="14"/>
      <c r="K1134" s="14"/>
      <c r="L1134" s="14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1:23" x14ac:dyDescent="0.2">
      <c r="A1135" s="2"/>
      <c r="B1135" s="42"/>
      <c r="C1135" s="42"/>
      <c r="D1135" s="42"/>
      <c r="E1135" s="42"/>
      <c r="F1135" s="42"/>
      <c r="G1135" s="42"/>
      <c r="H1135" s="14"/>
      <c r="I1135" s="14"/>
      <c r="J1135" s="14"/>
      <c r="K1135" s="14"/>
      <c r="L1135" s="14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1:23" x14ac:dyDescent="0.2">
      <c r="A1136" s="2"/>
      <c r="B1136" s="42"/>
      <c r="C1136" s="42"/>
      <c r="D1136" s="42"/>
      <c r="E1136" s="42"/>
      <c r="F1136" s="42"/>
      <c r="G1136" s="42"/>
      <c r="H1136" s="14"/>
      <c r="I1136" s="14"/>
      <c r="J1136" s="14"/>
      <c r="K1136" s="14"/>
      <c r="L1136" s="14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1:23" x14ac:dyDescent="0.2">
      <c r="A1137" s="2"/>
      <c r="B1137" s="42"/>
      <c r="C1137" s="42"/>
      <c r="D1137" s="42"/>
      <c r="E1137" s="42"/>
      <c r="F1137" s="42"/>
      <c r="G1137" s="42"/>
      <c r="H1137" s="14"/>
      <c r="I1137" s="14"/>
      <c r="J1137" s="14"/>
      <c r="K1137" s="14"/>
      <c r="L1137" s="14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1:23" x14ac:dyDescent="0.2">
      <c r="A1138" s="2"/>
      <c r="B1138" s="42"/>
      <c r="C1138" s="42"/>
      <c r="D1138" s="42"/>
      <c r="E1138" s="42"/>
      <c r="F1138" s="42"/>
      <c r="G1138" s="42"/>
      <c r="H1138" s="14"/>
      <c r="I1138" s="14"/>
      <c r="J1138" s="14"/>
      <c r="K1138" s="14"/>
      <c r="L1138" s="14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1:23" x14ac:dyDescent="0.2">
      <c r="A1139" s="2"/>
      <c r="B1139" s="42"/>
      <c r="C1139" s="42"/>
      <c r="D1139" s="42"/>
      <c r="E1139" s="42"/>
      <c r="F1139" s="42"/>
      <c r="G1139" s="42"/>
      <c r="H1139" s="14"/>
      <c r="I1139" s="14"/>
      <c r="J1139" s="14"/>
      <c r="K1139" s="14"/>
      <c r="L1139" s="14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1:23" x14ac:dyDescent="0.2">
      <c r="A1140" s="2"/>
      <c r="B1140" s="42"/>
      <c r="C1140" s="42"/>
      <c r="D1140" s="42"/>
      <c r="E1140" s="42"/>
      <c r="F1140" s="42"/>
      <c r="G1140" s="42"/>
      <c r="H1140" s="14"/>
      <c r="I1140" s="14"/>
      <c r="J1140" s="14"/>
      <c r="K1140" s="14"/>
      <c r="L1140" s="14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1:23" x14ac:dyDescent="0.2">
      <c r="A1141" s="2"/>
      <c r="B1141" s="42"/>
      <c r="C1141" s="42"/>
      <c r="D1141" s="42"/>
      <c r="E1141" s="42"/>
      <c r="F1141" s="42"/>
      <c r="G1141" s="42"/>
      <c r="H1141" s="14"/>
      <c r="I1141" s="14"/>
      <c r="J1141" s="14"/>
      <c r="K1141" s="14"/>
      <c r="L1141" s="14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1:23" x14ac:dyDescent="0.2">
      <c r="A1142" s="2"/>
      <c r="B1142" s="42"/>
      <c r="C1142" s="42"/>
      <c r="D1142" s="42"/>
      <c r="E1142" s="42"/>
      <c r="F1142" s="42"/>
      <c r="G1142" s="42"/>
      <c r="H1142" s="14"/>
      <c r="I1142" s="14"/>
      <c r="J1142" s="14"/>
      <c r="K1142" s="14"/>
      <c r="L1142" s="14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</sheetData>
  <autoFilter ref="A1:N224" xr:uid="{00000000-0009-0000-0000-000001000000}"/>
  <customSheetViews>
    <customSheetView guid="{401B5895-FAE8-4D6A-8FAD-A92012277E53}" filter="1" showAutoFilter="1">
      <pageMargins left="0.7" right="0.7" top="0.75" bottom="0.75" header="0.3" footer="0.3"/>
      <autoFilter ref="A1:G227" xr:uid="{00000000-0000-0000-0000-000000000000}">
        <filterColumn colId="1">
          <filters blank="1">
            <filter val="Economy"/>
          </filters>
        </filterColumn>
      </autoFilter>
    </customSheetView>
    <customSheetView guid="{3B7C76C1-AA4E-4174-A5CD-F50B1C9BA613}" filter="1" showAutoFilter="1">
      <pageMargins left="0.7" right="0.7" top="0.75" bottom="0.75" header="0.3" footer="0.3"/>
      <autoFilter ref="A1:G227" xr:uid="{00000000-0000-0000-0000-000000000000}"/>
    </customSheetView>
    <customSheetView guid="{80752896-7851-41B0-89CB-747662CCB49D}" filter="1" showAutoFilter="1">
      <pageMargins left="0.7" right="0.7" top="0.75" bottom="0.75" header="0.3" footer="0.3"/>
      <autoFilter ref="A1:M224" xr:uid="{00000000-0000-0000-0000-000000000000}"/>
    </customSheetView>
    <customSheetView guid="{D547E740-86AB-4528-8A6C-74A093041A0B}" filter="1" showAutoFilter="1">
      <pageMargins left="0.7" right="0.7" top="0.75" bottom="0.75" header="0.3" footer="0.3"/>
      <autoFilter ref="A1:M224" xr:uid="{00000000-0000-0000-0000-000000000000}"/>
    </customSheetView>
    <customSheetView guid="{965FC833-8821-40D7-B17C-88742EC111C2}" filter="1" showAutoFilter="1">
      <pageMargins left="0.7" right="0.7" top="0.75" bottom="0.75" header="0.3" footer="0.3"/>
      <autoFilter ref="A1:J227" xr:uid="{00000000-0000-0000-0000-000000000000}">
        <filterColumn colId="1">
          <filters>
            <filter val="Business Friendliness"/>
          </filters>
        </filterColumn>
        <filterColumn colId="2">
          <filters blank="1">
            <filter val="Accessibility"/>
            <filter val="Affordability"/>
            <filter val="Air"/>
            <filter val="Biodiversity"/>
            <filter val="Crime"/>
            <filter val="Financial Inclusivity"/>
            <filter val="Fiscal Performance Index (A)"/>
            <filter val="Health System Performance"/>
            <filter val="Health Systems and Infrastructure"/>
            <filter val="Infrastructure and Institutions"/>
            <filter val="Judiciary &amp; Legal Aid"/>
            <filter val="Land"/>
            <filter val="Non Fiscal Performance Index"/>
            <filter val="Occupational Inclusivity"/>
            <filter val="Operating Environment"/>
            <filter val="Policing System"/>
            <filter val="Prison System"/>
            <filter val="Proficiency"/>
            <filter val="Quality of Employment"/>
            <filter val="Quality of Labour"/>
            <filter val="Renewable Energy"/>
            <filter val="Service Infrastructure"/>
            <filter val="Social Inclusivity"/>
            <filter val="Structural Inclusivity"/>
            <filter val="Supply of Employment"/>
            <filter val="Supply of Labour"/>
            <filter val="Utility Infrastructure"/>
            <filter val="Waste"/>
            <filter val="Water"/>
          </filters>
        </filterColumn>
      </autoFilter>
    </customSheetView>
  </customSheetViews>
  <hyperlinks>
    <hyperlink ref="G2" r:id="rId1" location="gid=674938567" xr:uid="{00000000-0004-0000-0100-000000000000}"/>
    <hyperlink ref="G3" r:id="rId2" location="gid=110454928" xr:uid="{00000000-0004-0000-0100-000001000000}"/>
    <hyperlink ref="G4" r:id="rId3" location="gid=311426586" xr:uid="{00000000-0004-0000-0100-000002000000}"/>
    <hyperlink ref="G5" r:id="rId4" location="gid=1081169969" xr:uid="{00000000-0004-0000-0100-000003000000}"/>
    <hyperlink ref="G6" r:id="rId5" location="gid=778026774" xr:uid="{00000000-0004-0000-0100-000004000000}"/>
    <hyperlink ref="G7" r:id="rId6" location="gid=1813656252" xr:uid="{00000000-0004-0000-0100-000005000000}"/>
    <hyperlink ref="G8" r:id="rId7" location="gid=1541845136" xr:uid="{00000000-0004-0000-0100-000006000000}"/>
    <hyperlink ref="G9" r:id="rId8" location="gid=151221485" xr:uid="{00000000-0004-0000-0100-000007000000}"/>
    <hyperlink ref="G10" r:id="rId9" location="gid=1302353876" xr:uid="{00000000-0004-0000-0100-000008000000}"/>
    <hyperlink ref="G11" r:id="rId10" location="gid=980012914" xr:uid="{00000000-0004-0000-0100-000009000000}"/>
    <hyperlink ref="G12" r:id="rId11" location="gid=1843973498" xr:uid="{00000000-0004-0000-0100-00000A000000}"/>
    <hyperlink ref="G13" r:id="rId12" location="gid=317062727" xr:uid="{00000000-0004-0000-0100-00000B000000}"/>
    <hyperlink ref="G14" r:id="rId13" location="gid=468606528" xr:uid="{00000000-0004-0000-0100-00000C000000}"/>
    <hyperlink ref="G15" r:id="rId14" location="gid=120879418" xr:uid="{00000000-0004-0000-0100-00000D000000}"/>
    <hyperlink ref="G16" r:id="rId15" location="gid=412646410" xr:uid="{00000000-0004-0000-0100-00000E000000}"/>
    <hyperlink ref="G17" r:id="rId16" location="gid=850692896" xr:uid="{00000000-0004-0000-0100-00000F000000}"/>
    <hyperlink ref="G18" r:id="rId17" location="gid=1968349780" xr:uid="{00000000-0004-0000-0100-000010000000}"/>
    <hyperlink ref="G19" r:id="rId18" location="gid=1159225829&amp;range=A1" xr:uid="{00000000-0004-0000-0100-000011000000}"/>
    <hyperlink ref="G20" r:id="rId19" location="gid=1221472172" xr:uid="{00000000-0004-0000-0100-000012000000}"/>
    <hyperlink ref="G21" r:id="rId20" location="gid=91146445" xr:uid="{00000000-0004-0000-0100-000013000000}"/>
    <hyperlink ref="G22" r:id="rId21" location="gid=1189898526" xr:uid="{00000000-0004-0000-0100-000014000000}"/>
    <hyperlink ref="G23" r:id="rId22" location="gid=1854889644" xr:uid="{00000000-0004-0000-0100-000015000000}"/>
    <hyperlink ref="G24" r:id="rId23" location="gid=941452690" xr:uid="{00000000-0004-0000-0100-000016000000}"/>
    <hyperlink ref="G25" r:id="rId24" location="gid=556797843" xr:uid="{00000000-0004-0000-0100-000017000000}"/>
    <hyperlink ref="G26" r:id="rId25" location="gid=868039639" xr:uid="{00000000-0004-0000-0100-000018000000}"/>
    <hyperlink ref="G27" r:id="rId26" location="gid=593636900" xr:uid="{00000000-0004-0000-0100-000019000000}"/>
    <hyperlink ref="G28" r:id="rId27" location="gid=89579733" xr:uid="{00000000-0004-0000-0100-00001A000000}"/>
    <hyperlink ref="G29" r:id="rId28" location="gid=1228822928" xr:uid="{00000000-0004-0000-0100-00001B000000}"/>
    <hyperlink ref="G30" r:id="rId29" location="gid=541611898" xr:uid="{00000000-0004-0000-0100-00001C000000}"/>
    <hyperlink ref="G31" r:id="rId30" location="gid=1649325693" xr:uid="{00000000-0004-0000-0100-00001D000000}"/>
    <hyperlink ref="G32" r:id="rId31" location="gid=246796785" xr:uid="{00000000-0004-0000-0100-00001E000000}"/>
    <hyperlink ref="G33" r:id="rId32" location="gid=1735733502" xr:uid="{00000000-0004-0000-0100-00001F000000}"/>
    <hyperlink ref="G34" r:id="rId33" location="gid=342396175" xr:uid="{00000000-0004-0000-0100-000020000000}"/>
    <hyperlink ref="G35" r:id="rId34" location="gid=122657104" xr:uid="{00000000-0004-0000-0100-000021000000}"/>
    <hyperlink ref="G36" r:id="rId35" location="gid=332882890" xr:uid="{00000000-0004-0000-0100-000022000000}"/>
    <hyperlink ref="G37" r:id="rId36" location="gid=1021260040" xr:uid="{00000000-0004-0000-0100-000023000000}"/>
    <hyperlink ref="G38" r:id="rId37" location="gid=1247922846" xr:uid="{00000000-0004-0000-0100-000024000000}"/>
    <hyperlink ref="G39" r:id="rId38" location="gid=1913734155" xr:uid="{00000000-0004-0000-0100-000025000000}"/>
    <hyperlink ref="G40" r:id="rId39" location="gid=2010364767" xr:uid="{00000000-0004-0000-0100-000026000000}"/>
    <hyperlink ref="G41" r:id="rId40" location="gid=988549960" xr:uid="{00000000-0004-0000-0100-000027000000}"/>
    <hyperlink ref="G42" r:id="rId41" location="gid=1285403601" xr:uid="{00000000-0004-0000-0100-000028000000}"/>
    <hyperlink ref="G43" r:id="rId42" location="gid=1399944254" xr:uid="{00000000-0004-0000-0100-000029000000}"/>
    <hyperlink ref="G44" r:id="rId43" location="gid=1996389004" xr:uid="{00000000-0004-0000-0100-00002A000000}"/>
    <hyperlink ref="G45" r:id="rId44" location="gid=1015228486" xr:uid="{00000000-0004-0000-0100-00002B000000}"/>
    <hyperlink ref="G46" r:id="rId45" location="gid=1989790381" xr:uid="{00000000-0004-0000-0100-00002C000000}"/>
    <hyperlink ref="G47" r:id="rId46" location="gid=1104843117" xr:uid="{00000000-0004-0000-0100-00002D000000}"/>
    <hyperlink ref="G48" r:id="rId47" location="gid=1639955047" xr:uid="{00000000-0004-0000-0100-00002E000000}"/>
    <hyperlink ref="G49" r:id="rId48" location="gid=393508104" xr:uid="{00000000-0004-0000-0100-00002F000000}"/>
    <hyperlink ref="G50" r:id="rId49" location="gid=1120496222" xr:uid="{00000000-0004-0000-0100-000030000000}"/>
    <hyperlink ref="G51" r:id="rId50" location="gid=1373031490" xr:uid="{00000000-0004-0000-0100-000031000000}"/>
    <hyperlink ref="G52" r:id="rId51" location="gid=620147239" xr:uid="{00000000-0004-0000-0100-000032000000}"/>
    <hyperlink ref="G53" r:id="rId52" location="gid=1110812960" xr:uid="{00000000-0004-0000-0100-000033000000}"/>
    <hyperlink ref="G54" r:id="rId53" location="gid=1900104238" xr:uid="{00000000-0004-0000-0100-000034000000}"/>
    <hyperlink ref="G55" r:id="rId54" location="gid=731548322" xr:uid="{00000000-0004-0000-0100-000035000000}"/>
    <hyperlink ref="G56" r:id="rId55" location="gid=1544256017" xr:uid="{00000000-0004-0000-0100-000036000000}"/>
    <hyperlink ref="G57" r:id="rId56" location="gid=332882890" xr:uid="{00000000-0004-0000-0100-000037000000}"/>
    <hyperlink ref="G58" r:id="rId57" location="gid=2050568165" xr:uid="{00000000-0004-0000-0100-000038000000}"/>
    <hyperlink ref="G59" r:id="rId58" location="gid=225480728" xr:uid="{00000000-0004-0000-0100-000039000000}"/>
    <hyperlink ref="G60" r:id="rId59" location="gid=73546786" xr:uid="{00000000-0004-0000-0100-00003A000000}"/>
    <hyperlink ref="G61" r:id="rId60" location="gid=87291848" xr:uid="{00000000-0004-0000-0100-00003B000000}"/>
    <hyperlink ref="G62" r:id="rId61" location="gid=276054853" xr:uid="{00000000-0004-0000-0100-00003C000000}"/>
    <hyperlink ref="G63" r:id="rId62" location="gid=2125143689" xr:uid="{00000000-0004-0000-0100-00003D000000}"/>
    <hyperlink ref="G64" r:id="rId63" location="gid=1822807154" xr:uid="{00000000-0004-0000-0100-00003E000000}"/>
    <hyperlink ref="G65" r:id="rId64" location="gid=1028690526" xr:uid="{00000000-0004-0000-0100-00003F000000}"/>
    <hyperlink ref="G66" r:id="rId65" location="gid=1136219172" xr:uid="{00000000-0004-0000-0100-000040000000}"/>
    <hyperlink ref="G67" r:id="rId66" location="gid=1458650959" xr:uid="{00000000-0004-0000-0100-000041000000}"/>
    <hyperlink ref="G68" r:id="rId67" location="gid=2146380756" xr:uid="{00000000-0004-0000-0100-000042000000}"/>
    <hyperlink ref="G69" r:id="rId68" location="gid=19246160" xr:uid="{00000000-0004-0000-0100-000043000000}"/>
    <hyperlink ref="G70" r:id="rId69" location="gid=2134257204" xr:uid="{00000000-0004-0000-0100-000044000000}"/>
    <hyperlink ref="G71" r:id="rId70" location="gid=1206250936" xr:uid="{00000000-0004-0000-0100-000045000000}"/>
    <hyperlink ref="G72" r:id="rId71" location="gid=1486979520" xr:uid="{00000000-0004-0000-0100-000046000000}"/>
    <hyperlink ref="G73" r:id="rId72" location="gid=1248732073" xr:uid="{00000000-0004-0000-0100-000047000000}"/>
    <hyperlink ref="G74" r:id="rId73" location="gid=1910609605" xr:uid="{00000000-0004-0000-0100-000048000000}"/>
    <hyperlink ref="G75" r:id="rId74" location="gid=662432313" xr:uid="{00000000-0004-0000-0100-000049000000}"/>
    <hyperlink ref="G76" r:id="rId75" location="gid=1801984891" xr:uid="{00000000-0004-0000-0100-00004A000000}"/>
    <hyperlink ref="G77" r:id="rId76" location="gid=1408339519" xr:uid="{00000000-0004-0000-0100-00004B000000}"/>
    <hyperlink ref="G78" r:id="rId77" location="gid=362371214" xr:uid="{00000000-0004-0000-0100-00004C000000}"/>
    <hyperlink ref="G79" r:id="rId78" location="gid=1572037522" xr:uid="{00000000-0004-0000-0100-00004D000000}"/>
    <hyperlink ref="G80" r:id="rId79" location="gid=1822169672" xr:uid="{00000000-0004-0000-0100-00004E000000}"/>
    <hyperlink ref="G81" r:id="rId80" location="gid=1936673155" xr:uid="{00000000-0004-0000-0100-00004F000000}"/>
    <hyperlink ref="G82" r:id="rId81" location="gid=1120522937" xr:uid="{00000000-0004-0000-0100-000050000000}"/>
    <hyperlink ref="G83" r:id="rId82" location="gid=781311761" xr:uid="{00000000-0004-0000-0100-000051000000}"/>
    <hyperlink ref="G84" r:id="rId83" location="gid=785109542" xr:uid="{00000000-0004-0000-0100-000052000000}"/>
    <hyperlink ref="G85" r:id="rId84" location="gid=178148564" xr:uid="{00000000-0004-0000-0100-000053000000}"/>
    <hyperlink ref="G86" r:id="rId85" location="gid=965822910" xr:uid="{00000000-0004-0000-0100-000054000000}"/>
    <hyperlink ref="G87" r:id="rId86" location="gid=170427136" xr:uid="{00000000-0004-0000-0100-000055000000}"/>
    <hyperlink ref="G88" r:id="rId87" location="gid=868766740" xr:uid="{00000000-0004-0000-0100-000056000000}"/>
    <hyperlink ref="G89" r:id="rId88" location="gid=881532698" xr:uid="{00000000-0004-0000-0100-000057000000}"/>
    <hyperlink ref="G90" r:id="rId89" location="gid=1837022675" xr:uid="{00000000-0004-0000-0100-000058000000}"/>
    <hyperlink ref="G91" r:id="rId90" location="gid=1820176492" xr:uid="{00000000-0004-0000-0100-000059000000}"/>
    <hyperlink ref="G92" r:id="rId91" location="gid=877632693" xr:uid="{00000000-0004-0000-0100-00005A000000}"/>
    <hyperlink ref="G93" r:id="rId92" location="gid=2055633758" xr:uid="{00000000-0004-0000-0100-00005B000000}"/>
    <hyperlink ref="G94" r:id="rId93" location="gid=448662719" xr:uid="{00000000-0004-0000-0100-00005C000000}"/>
    <hyperlink ref="G95" r:id="rId94" location="gid=1309944169" xr:uid="{00000000-0004-0000-0100-00005D000000}"/>
    <hyperlink ref="G96" r:id="rId95" location="gid=1617213679" xr:uid="{00000000-0004-0000-0100-00005E000000}"/>
    <hyperlink ref="G97" r:id="rId96" location="gid=2084027943" xr:uid="{00000000-0004-0000-0100-00005F000000}"/>
    <hyperlink ref="G98" r:id="rId97" location="gid=764668387" xr:uid="{00000000-0004-0000-0100-000060000000}"/>
    <hyperlink ref="G99" r:id="rId98" location="gid=440344049" xr:uid="{00000000-0004-0000-0100-000061000000}"/>
    <hyperlink ref="G100" r:id="rId99" location="gid=1344080990" xr:uid="{00000000-0004-0000-0100-000062000000}"/>
    <hyperlink ref="G101" r:id="rId100" location="gid=1760937194" xr:uid="{00000000-0004-0000-0100-000063000000}"/>
    <hyperlink ref="G102" r:id="rId101" location="gid=1948833727" xr:uid="{00000000-0004-0000-0100-000064000000}"/>
    <hyperlink ref="G103" r:id="rId102" location="gid=1002442273" xr:uid="{00000000-0004-0000-0100-000065000000}"/>
    <hyperlink ref="G104" r:id="rId103" location="gid=2042293310" xr:uid="{00000000-0004-0000-0100-000066000000}"/>
    <hyperlink ref="G105" r:id="rId104" location="gid=653975382" xr:uid="{00000000-0004-0000-0100-000067000000}"/>
    <hyperlink ref="G106" r:id="rId105" location="gid=183435882" xr:uid="{00000000-0004-0000-0100-000068000000}"/>
    <hyperlink ref="G107" r:id="rId106" location="gid=1476546712" xr:uid="{00000000-0004-0000-0100-000069000000}"/>
    <hyperlink ref="G108" r:id="rId107" location="gid=210034803" xr:uid="{00000000-0004-0000-0100-00006A000000}"/>
    <hyperlink ref="G109" r:id="rId108" location="gid=355384108" xr:uid="{00000000-0004-0000-0100-00006B000000}"/>
    <hyperlink ref="G110" r:id="rId109" location="gid=1062836181" xr:uid="{00000000-0004-0000-0100-00006C000000}"/>
    <hyperlink ref="G111" r:id="rId110" location="gid=1172529008" xr:uid="{00000000-0004-0000-0100-00006D000000}"/>
    <hyperlink ref="G112" r:id="rId111" location="gid=642904080" xr:uid="{00000000-0004-0000-0100-00006E000000}"/>
    <hyperlink ref="G113" r:id="rId112" location="gid=739788042" xr:uid="{00000000-0004-0000-0100-00006F000000}"/>
    <hyperlink ref="G114" r:id="rId113" location="gid=394571637" xr:uid="{00000000-0004-0000-0100-000070000000}"/>
    <hyperlink ref="G115" r:id="rId114" location="gid=1193223326" xr:uid="{00000000-0004-0000-0100-000071000000}"/>
    <hyperlink ref="G116" r:id="rId115" location="gid=813772548" xr:uid="{00000000-0004-0000-0100-000072000000}"/>
    <hyperlink ref="G117" r:id="rId116" location="gid=347468127" xr:uid="{00000000-0004-0000-0100-000073000000}"/>
    <hyperlink ref="G118" r:id="rId117" location="gid=508302256" xr:uid="{00000000-0004-0000-0100-000074000000}"/>
    <hyperlink ref="G119" r:id="rId118" location="gid=234166698" xr:uid="{00000000-0004-0000-0100-000075000000}"/>
    <hyperlink ref="G120" r:id="rId119" location="gid=1365355335" xr:uid="{00000000-0004-0000-0100-000076000000}"/>
    <hyperlink ref="G121" r:id="rId120" location="gid=952740139" xr:uid="{00000000-0004-0000-0100-000077000000}"/>
    <hyperlink ref="G122" r:id="rId121" location="gid=1365888942" xr:uid="{00000000-0004-0000-0100-000078000000}"/>
    <hyperlink ref="G123" r:id="rId122" location="gid=465654957" xr:uid="{00000000-0004-0000-0100-000079000000}"/>
    <hyperlink ref="G124" r:id="rId123" location="gid=1271496323" xr:uid="{00000000-0004-0000-0100-00007A000000}"/>
    <hyperlink ref="G125" r:id="rId124" location="gid=1572464421" xr:uid="{00000000-0004-0000-0100-00007B000000}"/>
    <hyperlink ref="G126" r:id="rId125" location="gid=1042080510" xr:uid="{00000000-0004-0000-0100-00007C000000}"/>
    <hyperlink ref="G127" r:id="rId126" location="gid=1436614208" xr:uid="{00000000-0004-0000-0100-00007D000000}"/>
    <hyperlink ref="G128" r:id="rId127" location="gid=1044859788" xr:uid="{00000000-0004-0000-0100-00007E000000}"/>
    <hyperlink ref="G129" r:id="rId128" location="gid=1475215378" xr:uid="{00000000-0004-0000-0100-00007F000000}"/>
    <hyperlink ref="G130" r:id="rId129" location="gid=215602898" xr:uid="{00000000-0004-0000-0100-000080000000}"/>
    <hyperlink ref="G131" r:id="rId130" location="gid=213010655" xr:uid="{00000000-0004-0000-0100-000081000000}"/>
    <hyperlink ref="G132" r:id="rId131" location="gid=489017173" xr:uid="{00000000-0004-0000-0100-000082000000}"/>
    <hyperlink ref="G133" r:id="rId132" location="gid=1543488089" xr:uid="{00000000-0004-0000-0100-000083000000}"/>
    <hyperlink ref="G134" r:id="rId133" location="gid=1316073041" xr:uid="{00000000-0004-0000-0100-000084000000}"/>
    <hyperlink ref="G135" r:id="rId134" location="gid=2094797347" xr:uid="{00000000-0004-0000-0100-000085000000}"/>
    <hyperlink ref="G136" r:id="rId135" location="gid=1230972555" xr:uid="{00000000-0004-0000-0100-000086000000}"/>
    <hyperlink ref="G137" r:id="rId136" location="gid=1259864228" xr:uid="{00000000-0004-0000-0100-000087000000}"/>
    <hyperlink ref="G138" r:id="rId137" location="gid=1430752857" xr:uid="{00000000-0004-0000-0100-000088000000}"/>
    <hyperlink ref="G139" r:id="rId138" location="gid=1996319698" xr:uid="{00000000-0004-0000-0100-000089000000}"/>
    <hyperlink ref="G140" r:id="rId139" location="gid=1815822676" xr:uid="{00000000-0004-0000-0100-00008A000000}"/>
    <hyperlink ref="G141" r:id="rId140" location="gid=1815822676" xr:uid="{00000000-0004-0000-0100-00008B000000}"/>
    <hyperlink ref="G142" r:id="rId141" location="gid=658274677" xr:uid="{00000000-0004-0000-0100-00008C000000}"/>
    <hyperlink ref="G143" r:id="rId142" location="gid=1757279903" xr:uid="{00000000-0004-0000-0100-00008D000000}"/>
    <hyperlink ref="G144" r:id="rId143" location="gid=1158218100" xr:uid="{00000000-0004-0000-0100-00008E000000}"/>
    <hyperlink ref="G145" r:id="rId144" location="gid=1610148941" xr:uid="{00000000-0004-0000-0100-00008F000000}"/>
    <hyperlink ref="G146" r:id="rId145" location="gid=1027641371" xr:uid="{00000000-0004-0000-0100-000090000000}"/>
    <hyperlink ref="G147" r:id="rId146" location="gid=1919105235" xr:uid="{00000000-0004-0000-0100-000091000000}"/>
    <hyperlink ref="G148" r:id="rId147" location="gid=2026654828" xr:uid="{00000000-0004-0000-0100-000092000000}"/>
    <hyperlink ref="G149" r:id="rId148" location="gid=1852023862" xr:uid="{00000000-0004-0000-0100-000093000000}"/>
    <hyperlink ref="G150" r:id="rId149" location="gid=279681101" xr:uid="{00000000-0004-0000-0100-000094000000}"/>
    <hyperlink ref="G151" r:id="rId150" location="gid=1287708326" xr:uid="{00000000-0004-0000-0100-000095000000}"/>
    <hyperlink ref="G152" r:id="rId151" location="gid=1562707192" xr:uid="{00000000-0004-0000-0100-000096000000}"/>
    <hyperlink ref="G153" r:id="rId152" location="gid=251296109" xr:uid="{00000000-0004-0000-0100-000097000000}"/>
    <hyperlink ref="G154" r:id="rId153" location="gid=1818901719" xr:uid="{00000000-0004-0000-0100-000098000000}"/>
    <hyperlink ref="G155" r:id="rId154" location="gid=371067793" xr:uid="{00000000-0004-0000-0100-000099000000}"/>
    <hyperlink ref="G156" r:id="rId155" location="gid=39025375" xr:uid="{00000000-0004-0000-0100-00009A000000}"/>
    <hyperlink ref="F157" r:id="rId156" location="gid=748242406" xr:uid="{00000000-0004-0000-0100-00009B000000}"/>
    <hyperlink ref="G157" r:id="rId157" location="gid=748242406" xr:uid="{00000000-0004-0000-0100-00009C000000}"/>
    <hyperlink ref="F158" r:id="rId158" location="gid=1926578380" xr:uid="{00000000-0004-0000-0100-00009D000000}"/>
    <hyperlink ref="G158" r:id="rId159" location="gid=1926578380" xr:uid="{00000000-0004-0000-0100-00009E000000}"/>
    <hyperlink ref="F159" r:id="rId160" location="gid=1437756195" xr:uid="{00000000-0004-0000-0100-00009F000000}"/>
    <hyperlink ref="G159" r:id="rId161" location="gid=1437756195" xr:uid="{00000000-0004-0000-0100-0000A0000000}"/>
    <hyperlink ref="F160" r:id="rId162" location="gid=1248770644" xr:uid="{00000000-0004-0000-0100-0000A1000000}"/>
    <hyperlink ref="G160" r:id="rId163" location="gid=1248770644" xr:uid="{00000000-0004-0000-0100-0000A2000000}"/>
    <hyperlink ref="F161" r:id="rId164" location="gid=1248770644" xr:uid="{00000000-0004-0000-0100-0000A3000000}"/>
    <hyperlink ref="G161" r:id="rId165" location="gid=1771869737" xr:uid="{00000000-0004-0000-0100-0000A4000000}"/>
    <hyperlink ref="F162" r:id="rId166" location="gid=151439149" xr:uid="{00000000-0004-0000-0100-0000A5000000}"/>
    <hyperlink ref="G162" r:id="rId167" location="gid=151439149" xr:uid="{00000000-0004-0000-0100-0000A6000000}"/>
    <hyperlink ref="F163" r:id="rId168" location="gid=1885727064" xr:uid="{00000000-0004-0000-0100-0000A7000000}"/>
    <hyperlink ref="G163" r:id="rId169" location="gid=1885727064" xr:uid="{00000000-0004-0000-0100-0000A8000000}"/>
    <hyperlink ref="F164" r:id="rId170" location="gid=1733880635" xr:uid="{00000000-0004-0000-0100-0000A9000000}"/>
    <hyperlink ref="G164" r:id="rId171" location="gid=1733880635" xr:uid="{00000000-0004-0000-0100-0000AA000000}"/>
    <hyperlink ref="F165" r:id="rId172" location="gid=735663737" xr:uid="{00000000-0004-0000-0100-0000AB000000}"/>
    <hyperlink ref="G165" r:id="rId173" location="gid=735663737" xr:uid="{00000000-0004-0000-0100-0000AC000000}"/>
    <hyperlink ref="F166" r:id="rId174" location="gid=1668019295" xr:uid="{00000000-0004-0000-0100-0000AD000000}"/>
    <hyperlink ref="G166" r:id="rId175" location="gid=1668019295" xr:uid="{00000000-0004-0000-0100-0000AE000000}"/>
    <hyperlink ref="F167" r:id="rId176" location="gid=734998982" xr:uid="{00000000-0004-0000-0100-0000AF000000}"/>
    <hyperlink ref="G167" r:id="rId177" location="gid=734998982" xr:uid="{00000000-0004-0000-0100-0000B0000000}"/>
    <hyperlink ref="F168" r:id="rId178" location="gid=2031742818" xr:uid="{00000000-0004-0000-0100-0000B1000000}"/>
    <hyperlink ref="G168" r:id="rId179" location="gid=2031742818" xr:uid="{00000000-0004-0000-0100-0000B2000000}"/>
    <hyperlink ref="F169" r:id="rId180" location="gid=1526146831" xr:uid="{00000000-0004-0000-0100-0000B3000000}"/>
    <hyperlink ref="G169" r:id="rId181" location="gid=1526146831" xr:uid="{00000000-0004-0000-0100-0000B4000000}"/>
    <hyperlink ref="F170" r:id="rId182" location="gid=2006828967" xr:uid="{00000000-0004-0000-0100-0000B5000000}"/>
    <hyperlink ref="G170" r:id="rId183" location="gid=2006828967" xr:uid="{00000000-0004-0000-0100-0000B6000000}"/>
    <hyperlink ref="F171" r:id="rId184" location="gid=633078801" xr:uid="{00000000-0004-0000-0100-0000B7000000}"/>
    <hyperlink ref="G171" r:id="rId185" location="gid=633078801" xr:uid="{00000000-0004-0000-0100-0000B8000000}"/>
    <hyperlink ref="F172" r:id="rId186" location="gid=1152355884" xr:uid="{00000000-0004-0000-0100-0000B9000000}"/>
    <hyperlink ref="G172" r:id="rId187" location="gid=1152355884" xr:uid="{00000000-0004-0000-0100-0000BA000000}"/>
    <hyperlink ref="F173" r:id="rId188" location="gid=524195068" xr:uid="{00000000-0004-0000-0100-0000BB000000}"/>
    <hyperlink ref="G173" r:id="rId189" location="gid=524195068" xr:uid="{00000000-0004-0000-0100-0000BC000000}"/>
    <hyperlink ref="F174" r:id="rId190" location="gid=870475984" xr:uid="{00000000-0004-0000-0100-0000BD000000}"/>
    <hyperlink ref="G174" r:id="rId191" location="gid=870475984" xr:uid="{00000000-0004-0000-0100-0000BE000000}"/>
    <hyperlink ref="F175" r:id="rId192" location="gid=777414533" xr:uid="{00000000-0004-0000-0100-0000BF000000}"/>
    <hyperlink ref="G175" r:id="rId193" location="gid=777414533" xr:uid="{00000000-0004-0000-0100-0000C0000000}"/>
    <hyperlink ref="F176" r:id="rId194" location="gid=117312208" xr:uid="{00000000-0004-0000-0100-0000C1000000}"/>
    <hyperlink ref="G176" r:id="rId195" location="gid=117312208" xr:uid="{00000000-0004-0000-0100-0000C2000000}"/>
    <hyperlink ref="G177" r:id="rId196" location="gid=468329830" xr:uid="{00000000-0004-0000-0100-0000C3000000}"/>
    <hyperlink ref="G178" r:id="rId197" location="gid=286796630" xr:uid="{00000000-0004-0000-0100-0000C4000000}"/>
    <hyperlink ref="G179" r:id="rId198" location="gid=611879660" xr:uid="{00000000-0004-0000-0100-0000C5000000}"/>
    <hyperlink ref="G180" r:id="rId199" location="gid=1671777193" xr:uid="{00000000-0004-0000-0100-0000C6000000}"/>
    <hyperlink ref="G181" r:id="rId200" location="gid=2034459955" xr:uid="{00000000-0004-0000-0100-0000C7000000}"/>
    <hyperlink ref="G182" r:id="rId201" location="gid=720903495" xr:uid="{00000000-0004-0000-0100-0000C8000000}"/>
    <hyperlink ref="G183" r:id="rId202" location="gid=365937983" xr:uid="{00000000-0004-0000-0100-0000C9000000}"/>
    <hyperlink ref="G184" r:id="rId203" location="gid=440720987" xr:uid="{00000000-0004-0000-0100-0000CA000000}"/>
    <hyperlink ref="G185" r:id="rId204" location="gid=750728123" xr:uid="{00000000-0004-0000-0100-0000CB000000}"/>
    <hyperlink ref="G186" r:id="rId205" location="gid=144576566" xr:uid="{00000000-0004-0000-0100-0000CC000000}"/>
    <hyperlink ref="G187" r:id="rId206" location="gid=835037878" xr:uid="{00000000-0004-0000-0100-0000CD000000}"/>
    <hyperlink ref="G188" r:id="rId207" location="gid=863432056" xr:uid="{00000000-0004-0000-0100-0000CE000000}"/>
    <hyperlink ref="G189" r:id="rId208" location="gid=395618347" xr:uid="{00000000-0004-0000-0100-0000CF000000}"/>
    <hyperlink ref="G190" r:id="rId209" location="gid=549522958" xr:uid="{00000000-0004-0000-0100-0000D0000000}"/>
    <hyperlink ref="G191" r:id="rId210" location="gid=908702792" xr:uid="{00000000-0004-0000-0100-0000D1000000}"/>
    <hyperlink ref="G192" r:id="rId211" location="gid=1575900224" xr:uid="{00000000-0004-0000-0100-0000D2000000}"/>
    <hyperlink ref="G193" r:id="rId212" location="gid=626398690" xr:uid="{00000000-0004-0000-0100-0000D3000000}"/>
    <hyperlink ref="G194" r:id="rId213" location="gid=1590459191" xr:uid="{00000000-0004-0000-0100-0000D4000000}"/>
    <hyperlink ref="G195" r:id="rId214" location="gid=2139830190" xr:uid="{00000000-0004-0000-0100-0000D5000000}"/>
    <hyperlink ref="G196" r:id="rId215" location="gid=1733432520" xr:uid="{00000000-0004-0000-0100-0000D6000000}"/>
    <hyperlink ref="G197" r:id="rId216" location="gid=1855471564" xr:uid="{00000000-0004-0000-0100-0000D7000000}"/>
    <hyperlink ref="G198" r:id="rId217" location="gid=539996338" xr:uid="{00000000-0004-0000-0100-0000D8000000}"/>
    <hyperlink ref="G199" r:id="rId218" location="gid=895505264" xr:uid="{00000000-0004-0000-0100-0000D9000000}"/>
    <hyperlink ref="G200" r:id="rId219" location="gid=1780572337" xr:uid="{00000000-0004-0000-0100-0000DA000000}"/>
    <hyperlink ref="G201" r:id="rId220" location="gid=1808196474" xr:uid="{00000000-0004-0000-0100-0000DB000000}"/>
    <hyperlink ref="G202" r:id="rId221" location="gid=1692427347" xr:uid="{00000000-0004-0000-0100-0000DC000000}"/>
    <hyperlink ref="G203" r:id="rId222" location="gid=222452960" xr:uid="{00000000-0004-0000-0100-0000DD000000}"/>
    <hyperlink ref="G204" r:id="rId223" location="gid=858289942" xr:uid="{00000000-0004-0000-0100-0000DE000000}"/>
    <hyperlink ref="G205" r:id="rId224" location="gid=1705038830" xr:uid="{00000000-0004-0000-0100-0000DF000000}"/>
    <hyperlink ref="G206" r:id="rId225" location="gid=178387825" xr:uid="{00000000-0004-0000-0100-0000E0000000}"/>
    <hyperlink ref="G207" r:id="rId226" location="gid=717988489" xr:uid="{00000000-0004-0000-0100-0000E1000000}"/>
    <hyperlink ref="G208" r:id="rId227" location="gid=2036764375" xr:uid="{00000000-0004-0000-0100-0000E2000000}"/>
    <hyperlink ref="G209" r:id="rId228" location="gid=2034805472" xr:uid="{00000000-0004-0000-0100-0000E3000000}"/>
    <hyperlink ref="G210" r:id="rId229" location="gid=1949616044" xr:uid="{00000000-0004-0000-0100-0000E4000000}"/>
    <hyperlink ref="G211" r:id="rId230" location="gid=557509948" xr:uid="{00000000-0004-0000-0100-0000E5000000}"/>
    <hyperlink ref="G212" r:id="rId231" location="gid=26287017" xr:uid="{00000000-0004-0000-0100-0000E6000000}"/>
    <hyperlink ref="G213" r:id="rId232" location="gid=1500210674" xr:uid="{00000000-0004-0000-0100-0000E7000000}"/>
    <hyperlink ref="G214" r:id="rId233" location="gid=1725279066" xr:uid="{00000000-0004-0000-0100-0000E8000000}"/>
    <hyperlink ref="G215" r:id="rId234" location="gid=1725279066" xr:uid="{00000000-0004-0000-0100-0000E9000000}"/>
    <hyperlink ref="G216" r:id="rId235" location="gid=797105444" xr:uid="{00000000-0004-0000-0100-0000EA000000}"/>
    <hyperlink ref="G217" r:id="rId236" location="gid=1365942575" xr:uid="{00000000-0004-0000-0100-0000EB000000}"/>
    <hyperlink ref="G218" r:id="rId237" location="gid=1281091575" xr:uid="{00000000-0004-0000-0100-0000EC000000}"/>
    <hyperlink ref="G219" r:id="rId238" location="gid=287384087" xr:uid="{00000000-0004-0000-0100-0000ED000000}"/>
    <hyperlink ref="G220" r:id="rId239" location="gid=769023270" xr:uid="{00000000-0004-0000-0100-0000EE000000}"/>
    <hyperlink ref="G221" r:id="rId240" location="gid=776171040" xr:uid="{00000000-0004-0000-0100-0000EF000000}"/>
    <hyperlink ref="G222" r:id="rId241" location="gid=182771906" xr:uid="{00000000-0004-0000-0100-0000F0000000}"/>
    <hyperlink ref="G223" r:id="rId242" location="gid=149070280" xr:uid="{00000000-0004-0000-0100-0000F1000000}"/>
    <hyperlink ref="G224" r:id="rId243" location="gid=7620500" xr:uid="{00000000-0004-0000-0100-0000F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8088-1CCF-467C-A4FA-1F1D7B04B06A}">
  <dimension ref="A1:B250"/>
  <sheetViews>
    <sheetView workbookViewId="0">
      <selection activeCell="A6" sqref="A6:A9"/>
    </sheetView>
  </sheetViews>
  <sheetFormatPr defaultRowHeight="12.75" x14ac:dyDescent="0.2"/>
  <cols>
    <col min="1" max="1" width="34.28515625" customWidth="1"/>
    <col min="2" max="2" width="16.5703125" customWidth="1"/>
  </cols>
  <sheetData>
    <row r="1" spans="1:2" ht="15.75" x14ac:dyDescent="0.2">
      <c r="A1" s="1" t="s">
        <v>3</v>
      </c>
      <c r="B1" s="1" t="s">
        <v>1261</v>
      </c>
    </row>
    <row r="2" spans="1:2" ht="31.5" x14ac:dyDescent="0.2">
      <c r="A2" s="44" t="s">
        <v>14</v>
      </c>
      <c r="B2" t="s">
        <v>1293</v>
      </c>
    </row>
    <row r="3" spans="1:2" ht="15.75" x14ac:dyDescent="0.2">
      <c r="A3" s="44" t="s">
        <v>17</v>
      </c>
      <c r="B3" t="s">
        <v>1294</v>
      </c>
    </row>
    <row r="4" spans="1:2" ht="15.75" x14ac:dyDescent="0.2">
      <c r="A4" s="44" t="s">
        <v>20</v>
      </c>
      <c r="B4" t="s">
        <v>1295</v>
      </c>
    </row>
    <row r="5" spans="1:2" ht="15.75" x14ac:dyDescent="0.2">
      <c r="A5" s="44" t="s">
        <v>23</v>
      </c>
      <c r="B5" t="s">
        <v>1296</v>
      </c>
    </row>
    <row r="6" spans="1:2" ht="15.75" x14ac:dyDescent="0.2">
      <c r="A6" s="48" t="s">
        <v>27</v>
      </c>
      <c r="B6" t="s">
        <v>1297</v>
      </c>
    </row>
    <row r="7" spans="1:2" ht="15.75" x14ac:dyDescent="0.2">
      <c r="A7" s="48" t="s">
        <v>30</v>
      </c>
      <c r="B7" t="s">
        <v>1298</v>
      </c>
    </row>
    <row r="8" spans="1:2" ht="31.5" x14ac:dyDescent="0.2">
      <c r="A8" s="48" t="s">
        <v>34</v>
      </c>
      <c r="B8" t="s">
        <v>1299</v>
      </c>
    </row>
    <row r="9" spans="1:2" ht="15.75" x14ac:dyDescent="0.2">
      <c r="A9" s="48" t="s">
        <v>37</v>
      </c>
      <c r="B9" t="s">
        <v>1300</v>
      </c>
    </row>
    <row r="10" spans="1:2" ht="15.75" x14ac:dyDescent="0.2">
      <c r="A10" s="48" t="s">
        <v>40</v>
      </c>
      <c r="B10" t="s">
        <v>1301</v>
      </c>
    </row>
    <row r="11" spans="1:2" ht="15.75" x14ac:dyDescent="0.2">
      <c r="A11" s="44" t="s">
        <v>46</v>
      </c>
      <c r="B11" t="s">
        <v>1302</v>
      </c>
    </row>
    <row r="12" spans="1:2" ht="15.75" x14ac:dyDescent="0.2">
      <c r="A12" s="44" t="s">
        <v>49</v>
      </c>
      <c r="B12" t="s">
        <v>1303</v>
      </c>
    </row>
    <row r="13" spans="1:2" ht="15.75" x14ac:dyDescent="0.2">
      <c r="A13" s="44" t="s">
        <v>52</v>
      </c>
      <c r="B13" t="s">
        <v>1304</v>
      </c>
    </row>
    <row r="14" spans="1:2" ht="15.75" x14ac:dyDescent="0.2">
      <c r="A14" s="15" t="s">
        <v>55</v>
      </c>
      <c r="B14" t="s">
        <v>1305</v>
      </c>
    </row>
    <row r="15" spans="1:2" ht="15.75" x14ac:dyDescent="0.2">
      <c r="A15" s="44" t="s">
        <v>58</v>
      </c>
      <c r="B15" t="s">
        <v>1306</v>
      </c>
    </row>
    <row r="16" spans="1:2" ht="31.5" x14ac:dyDescent="0.2">
      <c r="A16" s="48" t="s">
        <v>65</v>
      </c>
      <c r="B16" t="s">
        <v>1307</v>
      </c>
    </row>
    <row r="17" spans="1:2" ht="15.75" x14ac:dyDescent="0.2">
      <c r="A17" s="48" t="s">
        <v>68</v>
      </c>
      <c r="B17" t="s">
        <v>1308</v>
      </c>
    </row>
    <row r="18" spans="1:2" ht="15.75" x14ac:dyDescent="0.2">
      <c r="A18" s="44" t="s">
        <v>74</v>
      </c>
      <c r="B18" t="s">
        <v>1309</v>
      </c>
    </row>
    <row r="19" spans="1:2" ht="15.75" x14ac:dyDescent="0.2">
      <c r="A19" s="44" t="s">
        <v>79</v>
      </c>
      <c r="B19" t="s">
        <v>1310</v>
      </c>
    </row>
    <row r="20" spans="1:2" ht="15.75" x14ac:dyDescent="0.2">
      <c r="A20" s="44" t="s">
        <v>82</v>
      </c>
      <c r="B20" t="s">
        <v>1311</v>
      </c>
    </row>
    <row r="21" spans="1:2" ht="15.75" x14ac:dyDescent="0.2">
      <c r="A21" s="44" t="s">
        <v>84</v>
      </c>
      <c r="B21" t="s">
        <v>1312</v>
      </c>
    </row>
    <row r="22" spans="1:2" ht="15.75" x14ac:dyDescent="0.2">
      <c r="A22" s="44" t="s">
        <v>87</v>
      </c>
      <c r="B22" t="s">
        <v>1313</v>
      </c>
    </row>
    <row r="23" spans="1:2" ht="31.5" x14ac:dyDescent="0.2">
      <c r="A23" s="44" t="s">
        <v>90</v>
      </c>
      <c r="B23" t="s">
        <v>1314</v>
      </c>
    </row>
    <row r="24" spans="1:2" ht="31.5" x14ac:dyDescent="0.2">
      <c r="A24" s="44" t="s">
        <v>93</v>
      </c>
      <c r="B24" t="s">
        <v>1315</v>
      </c>
    </row>
    <row r="25" spans="1:2" ht="31.5" x14ac:dyDescent="0.2">
      <c r="A25" s="44" t="s">
        <v>96</v>
      </c>
      <c r="B25" t="s">
        <v>1316</v>
      </c>
    </row>
    <row r="26" spans="1:2" ht="15.75" x14ac:dyDescent="0.2">
      <c r="A26" s="48" t="s">
        <v>99</v>
      </c>
      <c r="B26" t="s">
        <v>1317</v>
      </c>
    </row>
    <row r="27" spans="1:2" ht="15.75" x14ac:dyDescent="0.2">
      <c r="A27" s="48" t="s">
        <v>102</v>
      </c>
      <c r="B27" t="s">
        <v>1318</v>
      </c>
    </row>
    <row r="28" spans="1:2" ht="15.75" x14ac:dyDescent="0.2">
      <c r="A28" s="48" t="s">
        <v>105</v>
      </c>
      <c r="B28" t="s">
        <v>1319</v>
      </c>
    </row>
    <row r="29" spans="1:2" ht="15.75" x14ac:dyDescent="0.2">
      <c r="A29" s="44" t="s">
        <v>109</v>
      </c>
      <c r="B29" t="s">
        <v>1320</v>
      </c>
    </row>
    <row r="30" spans="1:2" ht="15.75" x14ac:dyDescent="0.2">
      <c r="A30" s="44" t="s">
        <v>112</v>
      </c>
      <c r="B30" t="s">
        <v>1321</v>
      </c>
    </row>
    <row r="31" spans="1:2" ht="15.75" x14ac:dyDescent="0.2">
      <c r="A31" s="44" t="s">
        <v>115</v>
      </c>
      <c r="B31" t="s">
        <v>1322</v>
      </c>
    </row>
    <row r="32" spans="1:2" ht="15.75" x14ac:dyDescent="0.2">
      <c r="A32" s="44" t="s">
        <v>118</v>
      </c>
      <c r="B32" t="s">
        <v>1323</v>
      </c>
    </row>
    <row r="33" spans="1:2" ht="15.75" x14ac:dyDescent="0.2">
      <c r="A33" s="44" t="s">
        <v>121</v>
      </c>
      <c r="B33" t="s">
        <v>1324</v>
      </c>
    </row>
    <row r="34" spans="1:2" ht="63" x14ac:dyDescent="0.2">
      <c r="A34" s="22" t="s">
        <v>138</v>
      </c>
      <c r="B34" t="s">
        <v>1325</v>
      </c>
    </row>
    <row r="35" spans="1:2" ht="31.5" x14ac:dyDescent="0.2">
      <c r="A35" s="22" t="s">
        <v>144</v>
      </c>
      <c r="B35" t="s">
        <v>1326</v>
      </c>
    </row>
    <row r="36" spans="1:2" ht="15.75" x14ac:dyDescent="0.2">
      <c r="A36" s="22" t="s">
        <v>147</v>
      </c>
      <c r="B36" t="s">
        <v>1327</v>
      </c>
    </row>
    <row r="37" spans="1:2" ht="31.5" x14ac:dyDescent="0.2">
      <c r="A37" s="22" t="s">
        <v>150</v>
      </c>
      <c r="B37" t="s">
        <v>1328</v>
      </c>
    </row>
    <row r="38" spans="1:2" ht="31.5" x14ac:dyDescent="0.2">
      <c r="A38" s="22" t="s">
        <v>154</v>
      </c>
      <c r="B38" t="s">
        <v>1329</v>
      </c>
    </row>
    <row r="39" spans="1:2" ht="15.75" x14ac:dyDescent="0.2">
      <c r="A39" s="22" t="s">
        <v>157</v>
      </c>
      <c r="B39" t="s">
        <v>1330</v>
      </c>
    </row>
    <row r="40" spans="1:2" ht="15.75" x14ac:dyDescent="0.2">
      <c r="A40" s="22" t="s">
        <v>160</v>
      </c>
      <c r="B40" t="s">
        <v>1331</v>
      </c>
    </row>
    <row r="41" spans="1:2" ht="15.75" x14ac:dyDescent="0.2">
      <c r="A41" s="22" t="s">
        <v>163</v>
      </c>
      <c r="B41" t="s">
        <v>1332</v>
      </c>
    </row>
    <row r="42" spans="1:2" ht="15.75" x14ac:dyDescent="0.2">
      <c r="A42" s="22" t="s">
        <v>166</v>
      </c>
      <c r="B42" t="s">
        <v>1333</v>
      </c>
    </row>
    <row r="43" spans="1:2" ht="15.75" x14ac:dyDescent="0.2">
      <c r="A43" s="22" t="s">
        <v>169</v>
      </c>
      <c r="B43" t="s">
        <v>1334</v>
      </c>
    </row>
    <row r="44" spans="1:2" ht="31.5" x14ac:dyDescent="0.2">
      <c r="A44" s="22" t="s">
        <v>172</v>
      </c>
      <c r="B44" t="s">
        <v>1335</v>
      </c>
    </row>
    <row r="45" spans="1:2" ht="47.25" x14ac:dyDescent="0.2">
      <c r="A45" s="22" t="s">
        <v>175</v>
      </c>
      <c r="B45" t="s">
        <v>1336</v>
      </c>
    </row>
    <row r="46" spans="1:2" ht="15.75" x14ac:dyDescent="0.2">
      <c r="A46" s="22" t="s">
        <v>178</v>
      </c>
      <c r="B46" t="s">
        <v>1337</v>
      </c>
    </row>
    <row r="47" spans="1:2" ht="31.5" x14ac:dyDescent="0.2">
      <c r="A47" s="22" t="s">
        <v>181</v>
      </c>
      <c r="B47" t="s">
        <v>1338</v>
      </c>
    </row>
    <row r="48" spans="1:2" ht="15.75" x14ac:dyDescent="0.2">
      <c r="A48" s="22" t="s">
        <v>184</v>
      </c>
      <c r="B48" t="s">
        <v>1339</v>
      </c>
    </row>
    <row r="49" spans="1:2" ht="31.5" x14ac:dyDescent="0.2">
      <c r="A49" s="22" t="s">
        <v>187</v>
      </c>
      <c r="B49" t="s">
        <v>1340</v>
      </c>
    </row>
    <row r="50" spans="1:2" ht="15.75" x14ac:dyDescent="0.2">
      <c r="A50" s="22" t="s">
        <v>190</v>
      </c>
      <c r="B50" t="s">
        <v>1341</v>
      </c>
    </row>
    <row r="51" spans="1:2" ht="47.25" x14ac:dyDescent="0.2">
      <c r="A51" s="22" t="s">
        <v>193</v>
      </c>
      <c r="B51" t="s">
        <v>1342</v>
      </c>
    </row>
    <row r="52" spans="1:2" ht="31.5" x14ac:dyDescent="0.2">
      <c r="A52" s="23" t="s">
        <v>197</v>
      </c>
      <c r="B52" t="s">
        <v>1343</v>
      </c>
    </row>
    <row r="53" spans="1:2" ht="15.75" x14ac:dyDescent="0.2">
      <c r="A53" s="37" t="s">
        <v>200</v>
      </c>
      <c r="B53" t="s">
        <v>1344</v>
      </c>
    </row>
    <row r="54" spans="1:2" ht="31.5" x14ac:dyDescent="0.2">
      <c r="A54" s="37" t="s">
        <v>203</v>
      </c>
      <c r="B54" t="s">
        <v>1345</v>
      </c>
    </row>
    <row r="55" spans="1:2" ht="47.25" x14ac:dyDescent="0.2">
      <c r="A55" s="37" t="s">
        <v>206</v>
      </c>
      <c r="B55" t="s">
        <v>1346</v>
      </c>
    </row>
    <row r="56" spans="1:2" ht="31.5" x14ac:dyDescent="0.2">
      <c r="A56" s="37" t="s">
        <v>209</v>
      </c>
      <c r="B56" t="s">
        <v>1347</v>
      </c>
    </row>
    <row r="57" spans="1:2" ht="47.25" x14ac:dyDescent="0.2">
      <c r="A57" s="37" t="s">
        <v>212</v>
      </c>
      <c r="B57" t="s">
        <v>1348</v>
      </c>
    </row>
    <row r="58" spans="1:2" ht="31.5" x14ac:dyDescent="0.2">
      <c r="A58" s="22" t="s">
        <v>215</v>
      </c>
      <c r="B58" t="s">
        <v>1349</v>
      </c>
    </row>
    <row r="59" spans="1:2" ht="31.5" x14ac:dyDescent="0.2">
      <c r="A59" s="22" t="s">
        <v>218</v>
      </c>
      <c r="B59" t="s">
        <v>1350</v>
      </c>
    </row>
    <row r="60" spans="1:2" ht="31.5" x14ac:dyDescent="0.2">
      <c r="A60" s="22" t="s">
        <v>221</v>
      </c>
      <c r="B60" t="s">
        <v>1351</v>
      </c>
    </row>
    <row r="61" spans="1:2" ht="47.25" x14ac:dyDescent="0.2">
      <c r="A61" s="22" t="s">
        <v>227</v>
      </c>
      <c r="B61" t="s">
        <v>1352</v>
      </c>
    </row>
    <row r="62" spans="1:2" ht="47.25" x14ac:dyDescent="0.2">
      <c r="A62" s="22" t="s">
        <v>230</v>
      </c>
      <c r="B62" t="s">
        <v>1353</v>
      </c>
    </row>
    <row r="63" spans="1:2" ht="15.75" x14ac:dyDescent="0.2">
      <c r="A63" s="48" t="s">
        <v>235</v>
      </c>
      <c r="B63" t="s">
        <v>1354</v>
      </c>
    </row>
    <row r="64" spans="1:2" ht="31.5" x14ac:dyDescent="0.2">
      <c r="A64" s="48" t="s">
        <v>238</v>
      </c>
      <c r="B64" t="s">
        <v>1355</v>
      </c>
    </row>
    <row r="65" spans="1:2" ht="31.5" x14ac:dyDescent="0.2">
      <c r="A65" s="48" t="s">
        <v>241</v>
      </c>
      <c r="B65" t="s">
        <v>1356</v>
      </c>
    </row>
    <row r="66" spans="1:2" ht="31.5" x14ac:dyDescent="0.2">
      <c r="A66" s="48" t="s">
        <v>244</v>
      </c>
      <c r="B66" t="s">
        <v>1357</v>
      </c>
    </row>
    <row r="67" spans="1:2" ht="15.75" x14ac:dyDescent="0.2">
      <c r="A67" s="48" t="s">
        <v>247</v>
      </c>
      <c r="B67" t="s">
        <v>1358</v>
      </c>
    </row>
    <row r="68" spans="1:2" ht="15.75" x14ac:dyDescent="0.2">
      <c r="A68" s="48" t="s">
        <v>250</v>
      </c>
      <c r="B68" t="s">
        <v>1359</v>
      </c>
    </row>
    <row r="69" spans="1:2" ht="15.75" x14ac:dyDescent="0.2">
      <c r="A69" s="48" t="s">
        <v>253</v>
      </c>
      <c r="B69" t="s">
        <v>1360</v>
      </c>
    </row>
    <row r="70" spans="1:2" ht="15.75" x14ac:dyDescent="0.2">
      <c r="A70" s="48" t="s">
        <v>256</v>
      </c>
      <c r="B70" t="s">
        <v>1361</v>
      </c>
    </row>
    <row r="71" spans="1:2" ht="15.75" x14ac:dyDescent="0.2">
      <c r="A71" s="48" t="s">
        <v>260</v>
      </c>
      <c r="B71" t="s">
        <v>1362</v>
      </c>
    </row>
    <row r="72" spans="1:2" ht="31.5" x14ac:dyDescent="0.2">
      <c r="A72" s="48" t="s">
        <v>264</v>
      </c>
      <c r="B72" t="s">
        <v>1363</v>
      </c>
    </row>
    <row r="73" spans="1:2" ht="31.5" x14ac:dyDescent="0.2">
      <c r="A73" s="48" t="s">
        <v>267</v>
      </c>
      <c r="B73" t="s">
        <v>1364</v>
      </c>
    </row>
    <row r="74" spans="1:2" ht="15.75" x14ac:dyDescent="0.2">
      <c r="A74" s="48" t="s">
        <v>270</v>
      </c>
      <c r="B74" t="s">
        <v>1365</v>
      </c>
    </row>
    <row r="75" spans="1:2" ht="31.5" x14ac:dyDescent="0.2">
      <c r="A75" s="48" t="s">
        <v>273</v>
      </c>
      <c r="B75" t="s">
        <v>1366</v>
      </c>
    </row>
    <row r="76" spans="1:2" ht="31.5" x14ac:dyDescent="0.2">
      <c r="A76" s="48" t="s">
        <v>276</v>
      </c>
      <c r="B76" t="s">
        <v>1367</v>
      </c>
    </row>
    <row r="77" spans="1:2" ht="15.75" x14ac:dyDescent="0.2">
      <c r="A77" s="48" t="s">
        <v>280</v>
      </c>
      <c r="B77" t="s">
        <v>1368</v>
      </c>
    </row>
    <row r="78" spans="1:2" ht="31.5" x14ac:dyDescent="0.2">
      <c r="A78" s="48" t="s">
        <v>286</v>
      </c>
      <c r="B78" t="s">
        <v>1369</v>
      </c>
    </row>
    <row r="79" spans="1:2" ht="31.5" x14ac:dyDescent="0.2">
      <c r="A79" s="48" t="s">
        <v>289</v>
      </c>
      <c r="B79" t="s">
        <v>1370</v>
      </c>
    </row>
    <row r="80" spans="1:2" ht="31.5" x14ac:dyDescent="0.2">
      <c r="A80" s="48" t="s">
        <v>292</v>
      </c>
      <c r="B80" t="s">
        <v>1371</v>
      </c>
    </row>
    <row r="81" spans="1:2" ht="15.75" x14ac:dyDescent="0.2">
      <c r="A81" s="48" t="s">
        <v>296</v>
      </c>
      <c r="B81" t="s">
        <v>1372</v>
      </c>
    </row>
    <row r="82" spans="1:2" ht="15.75" x14ac:dyDescent="0.2">
      <c r="A82" s="48" t="s">
        <v>299</v>
      </c>
      <c r="B82" t="s">
        <v>1373</v>
      </c>
    </row>
    <row r="83" spans="1:2" ht="31.5" x14ac:dyDescent="0.2">
      <c r="A83" s="48" t="s">
        <v>302</v>
      </c>
      <c r="B83" t="s">
        <v>1374</v>
      </c>
    </row>
    <row r="84" spans="1:2" ht="31.5" x14ac:dyDescent="0.2">
      <c r="A84" s="48" t="s">
        <v>308</v>
      </c>
      <c r="B84" t="s">
        <v>1375</v>
      </c>
    </row>
    <row r="85" spans="1:2" ht="15.75" x14ac:dyDescent="0.2">
      <c r="A85" s="48" t="s">
        <v>109</v>
      </c>
      <c r="B85" t="s">
        <v>1376</v>
      </c>
    </row>
    <row r="86" spans="1:2" ht="15.75" x14ac:dyDescent="0.2">
      <c r="A86" s="48" t="s">
        <v>317</v>
      </c>
      <c r="B86" t="s">
        <v>1377</v>
      </c>
    </row>
    <row r="87" spans="1:2" ht="47.25" x14ac:dyDescent="0.2">
      <c r="A87" s="48" t="s">
        <v>323</v>
      </c>
      <c r="B87" t="s">
        <v>1378</v>
      </c>
    </row>
    <row r="88" spans="1:2" ht="47.25" x14ac:dyDescent="0.2">
      <c r="A88" s="48" t="s">
        <v>326</v>
      </c>
      <c r="B88" t="s">
        <v>1379</v>
      </c>
    </row>
    <row r="89" spans="1:2" ht="31.5" x14ac:dyDescent="0.2">
      <c r="A89" s="48" t="s">
        <v>329</v>
      </c>
      <c r="B89" t="s">
        <v>1380</v>
      </c>
    </row>
    <row r="90" spans="1:2" ht="15.75" x14ac:dyDescent="0.2">
      <c r="A90" s="48" t="s">
        <v>332</v>
      </c>
      <c r="B90" t="s">
        <v>1381</v>
      </c>
    </row>
    <row r="91" spans="1:2" ht="15.75" x14ac:dyDescent="0.2">
      <c r="A91" s="48" t="s">
        <v>338</v>
      </c>
      <c r="B91" t="s">
        <v>1382</v>
      </c>
    </row>
    <row r="92" spans="1:2" ht="15.75" x14ac:dyDescent="0.2">
      <c r="A92" s="30" t="s">
        <v>343</v>
      </c>
      <c r="B92" t="s">
        <v>1383</v>
      </c>
    </row>
    <row r="93" spans="1:2" ht="31.5" x14ac:dyDescent="0.2">
      <c r="A93" s="30" t="s">
        <v>346</v>
      </c>
      <c r="B93" t="s">
        <v>1384</v>
      </c>
    </row>
    <row r="94" spans="1:2" ht="15.75" x14ac:dyDescent="0.2">
      <c r="A94" s="30" t="s">
        <v>349</v>
      </c>
      <c r="B94" t="s">
        <v>1385</v>
      </c>
    </row>
    <row r="95" spans="1:2" ht="15.75" x14ac:dyDescent="0.2">
      <c r="A95" s="30" t="s">
        <v>352</v>
      </c>
      <c r="B95" t="s">
        <v>1386</v>
      </c>
    </row>
    <row r="96" spans="1:2" ht="15.75" x14ac:dyDescent="0.2">
      <c r="A96" s="30" t="s">
        <v>355</v>
      </c>
      <c r="B96" t="s">
        <v>1387</v>
      </c>
    </row>
    <row r="97" spans="1:2" ht="47.25" x14ac:dyDescent="0.2">
      <c r="A97" s="30" t="s">
        <v>358</v>
      </c>
      <c r="B97" t="s">
        <v>1388</v>
      </c>
    </row>
    <row r="98" spans="1:2" ht="15.75" x14ac:dyDescent="0.2">
      <c r="A98" s="30" t="s">
        <v>361</v>
      </c>
      <c r="B98" t="s">
        <v>1389</v>
      </c>
    </row>
    <row r="99" spans="1:2" ht="15.75" x14ac:dyDescent="0.2">
      <c r="A99" s="30" t="s">
        <v>364</v>
      </c>
      <c r="B99" t="s">
        <v>1390</v>
      </c>
    </row>
    <row r="100" spans="1:2" ht="15.75" x14ac:dyDescent="0.2">
      <c r="A100" s="30" t="s">
        <v>367</v>
      </c>
      <c r="B100" t="s">
        <v>1391</v>
      </c>
    </row>
    <row r="101" spans="1:2" ht="15.75" x14ac:dyDescent="0.2">
      <c r="A101" s="30" t="s">
        <v>370</v>
      </c>
      <c r="B101" t="s">
        <v>1392</v>
      </c>
    </row>
    <row r="102" spans="1:2" ht="47.25" x14ac:dyDescent="0.2">
      <c r="A102" s="30" t="s">
        <v>373</v>
      </c>
      <c r="B102" t="s">
        <v>1393</v>
      </c>
    </row>
    <row r="103" spans="1:2" ht="15.75" x14ac:dyDescent="0.2">
      <c r="A103" s="30" t="s">
        <v>376</v>
      </c>
      <c r="B103" t="s">
        <v>1394</v>
      </c>
    </row>
    <row r="104" spans="1:2" ht="15.75" x14ac:dyDescent="0.2">
      <c r="A104" s="30" t="s">
        <v>379</v>
      </c>
      <c r="B104" t="s">
        <v>1395</v>
      </c>
    </row>
    <row r="105" spans="1:2" ht="15.75" x14ac:dyDescent="0.2">
      <c r="A105" s="30" t="s">
        <v>382</v>
      </c>
      <c r="B105" t="s">
        <v>1396</v>
      </c>
    </row>
    <row r="106" spans="1:2" ht="15.75" x14ac:dyDescent="0.2">
      <c r="A106" s="30" t="s">
        <v>385</v>
      </c>
      <c r="B106" t="s">
        <v>1397</v>
      </c>
    </row>
    <row r="107" spans="1:2" ht="31.5" x14ac:dyDescent="0.2">
      <c r="A107" s="30" t="s">
        <v>388</v>
      </c>
      <c r="B107" t="s">
        <v>1398</v>
      </c>
    </row>
    <row r="108" spans="1:2" ht="15.75" x14ac:dyDescent="0.2">
      <c r="A108" s="30" t="s">
        <v>391</v>
      </c>
      <c r="B108" t="s">
        <v>1399</v>
      </c>
    </row>
    <row r="109" spans="1:2" ht="15.75" x14ac:dyDescent="0.2">
      <c r="A109" s="22" t="s">
        <v>395</v>
      </c>
      <c r="B109" t="s">
        <v>1400</v>
      </c>
    </row>
    <row r="110" spans="1:2" ht="15.75" x14ac:dyDescent="0.2">
      <c r="A110" s="22" t="s">
        <v>398</v>
      </c>
      <c r="B110" t="s">
        <v>1401</v>
      </c>
    </row>
    <row r="111" spans="1:2" ht="15.75" x14ac:dyDescent="0.2">
      <c r="A111" s="22" t="s">
        <v>401</v>
      </c>
      <c r="B111" t="s">
        <v>1402</v>
      </c>
    </row>
    <row r="112" spans="1:2" ht="31.5" x14ac:dyDescent="0.2">
      <c r="A112" s="22" t="s">
        <v>404</v>
      </c>
      <c r="B112" t="s">
        <v>1403</v>
      </c>
    </row>
    <row r="113" spans="1:2" ht="31.5" x14ac:dyDescent="0.2">
      <c r="A113" s="22" t="s">
        <v>407</v>
      </c>
      <c r="B113" t="s">
        <v>1404</v>
      </c>
    </row>
    <row r="114" spans="1:2" ht="15.75" x14ac:dyDescent="0.2">
      <c r="A114" s="22" t="s">
        <v>410</v>
      </c>
      <c r="B114" t="s">
        <v>1405</v>
      </c>
    </row>
    <row r="115" spans="1:2" ht="15.75" x14ac:dyDescent="0.2">
      <c r="A115" s="22" t="s">
        <v>413</v>
      </c>
      <c r="B115" t="s">
        <v>1406</v>
      </c>
    </row>
    <row r="116" spans="1:2" ht="15.75" x14ac:dyDescent="0.2">
      <c r="A116" s="22" t="s">
        <v>417</v>
      </c>
      <c r="B116" t="s">
        <v>1407</v>
      </c>
    </row>
    <row r="117" spans="1:2" ht="15.75" x14ac:dyDescent="0.2">
      <c r="A117" s="22" t="s">
        <v>420</v>
      </c>
      <c r="B117" t="s">
        <v>1408</v>
      </c>
    </row>
    <row r="118" spans="1:2" ht="15.75" x14ac:dyDescent="0.2">
      <c r="A118" s="22" t="s">
        <v>423</v>
      </c>
      <c r="B118" t="s">
        <v>1409</v>
      </c>
    </row>
    <row r="119" spans="1:2" ht="15.75" x14ac:dyDescent="0.2">
      <c r="A119" s="22" t="s">
        <v>426</v>
      </c>
      <c r="B119" t="s">
        <v>1410</v>
      </c>
    </row>
    <row r="120" spans="1:2" ht="15.75" x14ac:dyDescent="0.2">
      <c r="A120" s="22" t="s">
        <v>430</v>
      </c>
      <c r="B120" t="s">
        <v>1411</v>
      </c>
    </row>
    <row r="121" spans="1:2" ht="15.75" x14ac:dyDescent="0.2">
      <c r="A121" s="22" t="s">
        <v>433</v>
      </c>
      <c r="B121" t="s">
        <v>1412</v>
      </c>
    </row>
    <row r="122" spans="1:2" ht="15.75" x14ac:dyDescent="0.2">
      <c r="A122" s="22" t="s">
        <v>436</v>
      </c>
      <c r="B122" t="s">
        <v>1413</v>
      </c>
    </row>
    <row r="123" spans="1:2" ht="15.75" x14ac:dyDescent="0.2">
      <c r="A123" s="22" t="s">
        <v>439</v>
      </c>
      <c r="B123" t="s">
        <v>1414</v>
      </c>
    </row>
    <row r="124" spans="1:2" ht="15.75" x14ac:dyDescent="0.2">
      <c r="A124" s="22" t="s">
        <v>442</v>
      </c>
      <c r="B124" t="s">
        <v>1415</v>
      </c>
    </row>
    <row r="125" spans="1:2" ht="31.5" x14ac:dyDescent="0.2">
      <c r="A125" s="22" t="s">
        <v>445</v>
      </c>
      <c r="B125" t="s">
        <v>1416</v>
      </c>
    </row>
    <row r="126" spans="1:2" ht="31.5" x14ac:dyDescent="0.2">
      <c r="A126" s="22" t="s">
        <v>448</v>
      </c>
      <c r="B126" t="s">
        <v>1417</v>
      </c>
    </row>
    <row r="127" spans="1:2" ht="15.75" x14ac:dyDescent="0.2">
      <c r="A127" s="22" t="s">
        <v>451</v>
      </c>
      <c r="B127" t="s">
        <v>1418</v>
      </c>
    </row>
    <row r="128" spans="1:2" ht="31.5" x14ac:dyDescent="0.2">
      <c r="A128" s="44" t="s">
        <v>456</v>
      </c>
      <c r="B128" t="s">
        <v>1419</v>
      </c>
    </row>
    <row r="129" spans="1:2" ht="15.75" x14ac:dyDescent="0.2">
      <c r="A129" s="44" t="s">
        <v>459</v>
      </c>
      <c r="B129" t="s">
        <v>1420</v>
      </c>
    </row>
    <row r="130" spans="1:2" ht="31.5" x14ac:dyDescent="0.2">
      <c r="A130" s="44" t="s">
        <v>462</v>
      </c>
      <c r="B130" t="s">
        <v>1421</v>
      </c>
    </row>
    <row r="131" spans="1:2" ht="31.5" x14ac:dyDescent="0.2">
      <c r="A131" s="44" t="str">
        <f>PROPER("Problem related to getting approvals before starting business")</f>
        <v>Problem Related To Getting Approvals Before Starting Business</v>
      </c>
      <c r="B131" t="s">
        <v>1422</v>
      </c>
    </row>
    <row r="132" spans="1:2" ht="31.5" x14ac:dyDescent="0.2">
      <c r="A132" s="44" t="s">
        <v>467</v>
      </c>
      <c r="B132" t="s">
        <v>1423</v>
      </c>
    </row>
    <row r="133" spans="1:2" ht="31.5" x14ac:dyDescent="0.2">
      <c r="A133" s="44" t="s">
        <v>470</v>
      </c>
      <c r="B133" t="s">
        <v>1424</v>
      </c>
    </row>
    <row r="134" spans="1:2" ht="31.5" x14ac:dyDescent="0.2">
      <c r="A134" s="44" t="s">
        <v>473</v>
      </c>
      <c r="B134" t="s">
        <v>1425</v>
      </c>
    </row>
    <row r="135" spans="1:2" ht="31.5" x14ac:dyDescent="0.2">
      <c r="A135" s="44" t="str">
        <f>PROPER("STATE-WISE CREDIT TO INDUSTRY BY SCHEDULED COMMERCIAL BANKS")</f>
        <v>State-Wise Credit To Industry By Scheduled Commercial Banks</v>
      </c>
      <c r="B135" t="s">
        <v>1426</v>
      </c>
    </row>
    <row r="136" spans="1:2" ht="31.5" x14ac:dyDescent="0.2">
      <c r="A136" s="44" t="s">
        <v>478</v>
      </c>
      <c r="B136" t="s">
        <v>1427</v>
      </c>
    </row>
    <row r="137" spans="1:2" ht="31.5" x14ac:dyDescent="0.2">
      <c r="A137" s="44" t="s">
        <v>481</v>
      </c>
      <c r="B137" t="s">
        <v>1428</v>
      </c>
    </row>
    <row r="138" spans="1:2" ht="15.75" x14ac:dyDescent="0.2">
      <c r="A138" s="44" t="str">
        <f>PROPER("Problem in access to finance")</f>
        <v>Problem In Access To Finance</v>
      </c>
      <c r="B138" t="s">
        <v>1429</v>
      </c>
    </row>
    <row r="139" spans="1:2" ht="15.75" x14ac:dyDescent="0.2">
      <c r="A139" s="44" t="s">
        <v>487</v>
      </c>
      <c r="B139" t="s">
        <v>1430</v>
      </c>
    </row>
    <row r="140" spans="1:2" ht="31.5" x14ac:dyDescent="0.2">
      <c r="A140" s="44" t="s">
        <v>490</v>
      </c>
      <c r="B140" t="s">
        <v>1431</v>
      </c>
    </row>
    <row r="141" spans="1:2" ht="15.75" x14ac:dyDescent="0.2">
      <c r="A141" s="44" t="s">
        <v>493</v>
      </c>
      <c r="B141" t="s">
        <v>1432</v>
      </c>
    </row>
    <row r="142" spans="1:2" ht="15.75" x14ac:dyDescent="0.2">
      <c r="A142" s="44" t="s">
        <v>496</v>
      </c>
      <c r="B142" t="s">
        <v>1433</v>
      </c>
    </row>
    <row r="143" spans="1:2" ht="31.5" x14ac:dyDescent="0.2">
      <c r="A143" s="44" t="s">
        <v>499</v>
      </c>
      <c r="B143" t="s">
        <v>1434</v>
      </c>
    </row>
    <row r="144" spans="1:2" ht="31.5" x14ac:dyDescent="0.2">
      <c r="A144" s="44" t="s">
        <v>502</v>
      </c>
      <c r="B144" t="s">
        <v>1435</v>
      </c>
    </row>
    <row r="145" spans="1:2" ht="15.75" x14ac:dyDescent="0.2">
      <c r="A145" s="44" t="s">
        <v>506</v>
      </c>
      <c r="B145" t="s">
        <v>1436</v>
      </c>
    </row>
    <row r="146" spans="1:2" ht="15.75" x14ac:dyDescent="0.2">
      <c r="A146" s="44" t="s">
        <v>510</v>
      </c>
      <c r="B146" t="s">
        <v>1437</v>
      </c>
    </row>
    <row r="147" spans="1:2" ht="15.75" x14ac:dyDescent="0.2">
      <c r="A147" s="44" t="s">
        <v>513</v>
      </c>
      <c r="B147" t="s">
        <v>1438</v>
      </c>
    </row>
    <row r="148" spans="1:2" ht="15.75" x14ac:dyDescent="0.2">
      <c r="A148" s="44" t="s">
        <v>516</v>
      </c>
      <c r="B148" t="s">
        <v>1439</v>
      </c>
    </row>
    <row r="149" spans="1:2" ht="15.75" x14ac:dyDescent="0.2">
      <c r="A149" s="44" t="s">
        <v>519</v>
      </c>
      <c r="B149" t="s">
        <v>1440</v>
      </c>
    </row>
    <row r="150" spans="1:2" ht="31.5" x14ac:dyDescent="0.2">
      <c r="A150" s="44" t="s">
        <v>522</v>
      </c>
      <c r="B150" t="s">
        <v>1441</v>
      </c>
    </row>
    <row r="151" spans="1:2" ht="31.5" x14ac:dyDescent="0.2">
      <c r="A151" s="44" t="s">
        <v>525</v>
      </c>
      <c r="B151" t="s">
        <v>1442</v>
      </c>
    </row>
    <row r="152" spans="1:2" ht="31.5" x14ac:dyDescent="0.2">
      <c r="A152" s="44" t="s">
        <v>528</v>
      </c>
      <c r="B152" t="s">
        <v>1443</v>
      </c>
    </row>
    <row r="153" spans="1:2" ht="15.75" x14ac:dyDescent="0.2">
      <c r="A153" s="44" t="s">
        <v>531</v>
      </c>
      <c r="B153" t="s">
        <v>1444</v>
      </c>
    </row>
    <row r="154" spans="1:2" ht="15.75" x14ac:dyDescent="0.2">
      <c r="A154" s="44" t="s">
        <v>534</v>
      </c>
      <c r="B154" t="s">
        <v>1445</v>
      </c>
    </row>
    <row r="155" spans="1:2" ht="15.75" x14ac:dyDescent="0.2">
      <c r="A155" s="44" t="s">
        <v>537</v>
      </c>
      <c r="B155" t="s">
        <v>1446</v>
      </c>
    </row>
    <row r="156" spans="1:2" ht="15.75" x14ac:dyDescent="0.2">
      <c r="A156" s="22" t="s">
        <v>540</v>
      </c>
      <c r="B156" t="s">
        <v>1447</v>
      </c>
    </row>
    <row r="157" spans="1:2" ht="31.5" x14ac:dyDescent="0.2">
      <c r="A157" s="44" t="s">
        <v>544</v>
      </c>
      <c r="B157" t="s">
        <v>1448</v>
      </c>
    </row>
    <row r="158" spans="1:2" ht="15.75" x14ac:dyDescent="0.2">
      <c r="A158" s="44" t="s">
        <v>547</v>
      </c>
      <c r="B158" t="s">
        <v>1449</v>
      </c>
    </row>
    <row r="159" spans="1:2" ht="47.25" x14ac:dyDescent="0.2">
      <c r="A159" s="44" t="s">
        <v>550</v>
      </c>
      <c r="B159" t="s">
        <v>1450</v>
      </c>
    </row>
    <row r="160" spans="1:2" ht="31.5" x14ac:dyDescent="0.2">
      <c r="A160" s="44" t="s">
        <v>553</v>
      </c>
      <c r="B160" t="s">
        <v>1451</v>
      </c>
    </row>
    <row r="161" spans="1:2" ht="31.5" x14ac:dyDescent="0.2">
      <c r="A161" s="44" t="s">
        <v>559</v>
      </c>
      <c r="B161" t="s">
        <v>1452</v>
      </c>
    </row>
    <row r="162" spans="1:2" ht="31.5" x14ac:dyDescent="0.2">
      <c r="A162" s="44" t="s">
        <v>563</v>
      </c>
      <c r="B162" t="s">
        <v>1453</v>
      </c>
    </row>
    <row r="163" spans="1:2" ht="31.5" x14ac:dyDescent="0.2">
      <c r="A163" s="44" t="s">
        <v>566</v>
      </c>
      <c r="B163" t="s">
        <v>1454</v>
      </c>
    </row>
    <row r="164" spans="1:2" ht="31.5" x14ac:dyDescent="0.2">
      <c r="A164" s="44" t="s">
        <v>569</v>
      </c>
      <c r="B164" t="s">
        <v>1455</v>
      </c>
    </row>
    <row r="165" spans="1:2" ht="15.75" x14ac:dyDescent="0.2">
      <c r="A165" s="44" t="s">
        <v>572</v>
      </c>
      <c r="B165" t="s">
        <v>1456</v>
      </c>
    </row>
    <row r="166" spans="1:2" ht="15.75" x14ac:dyDescent="0.2">
      <c r="A166" s="44" t="s">
        <v>575</v>
      </c>
      <c r="B166" t="s">
        <v>1457</v>
      </c>
    </row>
    <row r="167" spans="1:2" ht="15.75" x14ac:dyDescent="0.2">
      <c r="A167" s="44" t="s">
        <v>578</v>
      </c>
      <c r="B167" t="s">
        <v>1458</v>
      </c>
    </row>
    <row r="168" spans="1:2" ht="31.5" x14ac:dyDescent="0.2">
      <c r="A168" s="44" t="s">
        <v>581</v>
      </c>
      <c r="B168" t="s">
        <v>1459</v>
      </c>
    </row>
    <row r="169" spans="1:2" ht="31.5" x14ac:dyDescent="0.2">
      <c r="A169" s="44" t="s">
        <v>584</v>
      </c>
      <c r="B169" t="s">
        <v>1460</v>
      </c>
    </row>
    <row r="170" spans="1:2" ht="47.25" x14ac:dyDescent="0.2">
      <c r="A170" s="44" t="s">
        <v>588</v>
      </c>
      <c r="B170" t="s">
        <v>1461</v>
      </c>
    </row>
    <row r="171" spans="1:2" ht="31.5" x14ac:dyDescent="0.2">
      <c r="A171" s="44" t="s">
        <v>591</v>
      </c>
      <c r="B171" t="s">
        <v>1462</v>
      </c>
    </row>
    <row r="172" spans="1:2" ht="15.75" x14ac:dyDescent="0.2">
      <c r="A172" s="44" t="s">
        <v>594</v>
      </c>
      <c r="B172" t="s">
        <v>1463</v>
      </c>
    </row>
    <row r="173" spans="1:2" ht="47.25" x14ac:dyDescent="0.2">
      <c r="A173" s="44" t="s">
        <v>597</v>
      </c>
      <c r="B173" t="s">
        <v>1464</v>
      </c>
    </row>
    <row r="174" spans="1:2" ht="15.75" x14ac:dyDescent="0.2">
      <c r="A174" s="44" t="s">
        <v>601</v>
      </c>
      <c r="B174" t="s">
        <v>1465</v>
      </c>
    </row>
    <row r="175" spans="1:2" ht="15.75" x14ac:dyDescent="0.2">
      <c r="A175" s="44" t="s">
        <v>604</v>
      </c>
      <c r="B175" t="s">
        <v>1466</v>
      </c>
    </row>
    <row r="176" spans="1:2" ht="31.5" x14ac:dyDescent="0.2">
      <c r="A176" s="44" t="s">
        <v>607</v>
      </c>
      <c r="B176" t="s">
        <v>1467</v>
      </c>
    </row>
    <row r="177" spans="1:2" ht="31.5" x14ac:dyDescent="0.2">
      <c r="A177" s="44" t="s">
        <v>610</v>
      </c>
      <c r="B177" t="s">
        <v>1468</v>
      </c>
    </row>
    <row r="178" spans="1:2" ht="47.25" x14ac:dyDescent="0.2">
      <c r="A178" s="22" t="s">
        <v>614</v>
      </c>
      <c r="B178" t="s">
        <v>1469</v>
      </c>
    </row>
    <row r="179" spans="1:2" ht="47.25" x14ac:dyDescent="0.2">
      <c r="A179" s="22" t="s">
        <v>617</v>
      </c>
      <c r="B179" t="s">
        <v>1470</v>
      </c>
    </row>
    <row r="180" spans="1:2" ht="31.5" x14ac:dyDescent="0.2">
      <c r="A180" s="22" t="s">
        <v>620</v>
      </c>
      <c r="B180" t="s">
        <v>1471</v>
      </c>
    </row>
    <row r="181" spans="1:2" ht="31.5" x14ac:dyDescent="0.2">
      <c r="A181" s="22" t="s">
        <v>623</v>
      </c>
      <c r="B181" t="s">
        <v>1472</v>
      </c>
    </row>
    <row r="182" spans="1:2" ht="15.75" x14ac:dyDescent="0.2">
      <c r="A182" s="22" t="s">
        <v>626</v>
      </c>
      <c r="B182" t="s">
        <v>1473</v>
      </c>
    </row>
    <row r="183" spans="1:2" ht="31.5" x14ac:dyDescent="0.2">
      <c r="A183" s="22" t="s">
        <v>629</v>
      </c>
      <c r="B183" t="s">
        <v>1474</v>
      </c>
    </row>
    <row r="184" spans="1:2" ht="31.5" x14ac:dyDescent="0.2">
      <c r="A184" s="22" t="s">
        <v>632</v>
      </c>
      <c r="B184" t="s">
        <v>1475</v>
      </c>
    </row>
    <row r="185" spans="1:2" ht="47.25" x14ac:dyDescent="0.2">
      <c r="A185" s="22" t="s">
        <v>635</v>
      </c>
      <c r="B185" t="s">
        <v>1476</v>
      </c>
    </row>
    <row r="186" spans="1:2" ht="31.5" x14ac:dyDescent="0.2">
      <c r="A186" s="22" t="s">
        <v>638</v>
      </c>
      <c r="B186" t="s">
        <v>1477</v>
      </c>
    </row>
    <row r="187" spans="1:2" ht="31.5" x14ac:dyDescent="0.2">
      <c r="A187" s="22" t="s">
        <v>641</v>
      </c>
      <c r="B187" t="s">
        <v>1478</v>
      </c>
    </row>
    <row r="188" spans="1:2" ht="31.5" x14ac:dyDescent="0.2">
      <c r="A188" s="22" t="s">
        <v>644</v>
      </c>
      <c r="B188" t="s">
        <v>1479</v>
      </c>
    </row>
    <row r="189" spans="1:2" ht="47.25" x14ac:dyDescent="0.2">
      <c r="A189" s="22" t="s">
        <v>647</v>
      </c>
      <c r="B189" t="s">
        <v>1480</v>
      </c>
    </row>
    <row r="190" spans="1:2" ht="47.25" x14ac:dyDescent="0.2">
      <c r="A190" s="22" t="s">
        <v>650</v>
      </c>
      <c r="B190" t="s">
        <v>1481</v>
      </c>
    </row>
    <row r="191" spans="1:2" ht="47.25" x14ac:dyDescent="0.2">
      <c r="A191" s="22" t="s">
        <v>657</v>
      </c>
      <c r="B191" t="s">
        <v>1482</v>
      </c>
    </row>
    <row r="192" spans="1:2" ht="63" x14ac:dyDescent="0.2">
      <c r="A192" s="36" t="s">
        <v>660</v>
      </c>
      <c r="B192" t="s">
        <v>1483</v>
      </c>
    </row>
    <row r="193" spans="1:2" ht="47.25" x14ac:dyDescent="0.2">
      <c r="A193" s="22" t="s">
        <v>663</v>
      </c>
      <c r="B193" t="s">
        <v>1484</v>
      </c>
    </row>
    <row r="194" spans="1:2" ht="47.25" x14ac:dyDescent="0.2">
      <c r="A194" s="37" t="s">
        <v>666</v>
      </c>
      <c r="B194" t="s">
        <v>1485</v>
      </c>
    </row>
    <row r="195" spans="1:2" ht="31.5" x14ac:dyDescent="0.2">
      <c r="A195" s="22" t="s">
        <v>669</v>
      </c>
      <c r="B195" t="s">
        <v>1486</v>
      </c>
    </row>
    <row r="196" spans="1:2" ht="47.25" x14ac:dyDescent="0.2">
      <c r="A196" s="22" t="s">
        <v>672</v>
      </c>
      <c r="B196" t="s">
        <v>1487</v>
      </c>
    </row>
    <row r="197" spans="1:2" ht="47.25" x14ac:dyDescent="0.2">
      <c r="A197" s="22" t="s">
        <v>675</v>
      </c>
      <c r="B197" t="s">
        <v>1488</v>
      </c>
    </row>
    <row r="198" spans="1:2" ht="63" x14ac:dyDescent="0.2">
      <c r="A198" s="22" t="s">
        <v>678</v>
      </c>
      <c r="B198" t="s">
        <v>1489</v>
      </c>
    </row>
    <row r="199" spans="1:2" ht="47.25" x14ac:dyDescent="0.2">
      <c r="A199" s="22" t="s">
        <v>681</v>
      </c>
      <c r="B199" t="s">
        <v>1490</v>
      </c>
    </row>
    <row r="200" spans="1:2" ht="31.5" x14ac:dyDescent="0.2">
      <c r="A200" s="22" t="s">
        <v>684</v>
      </c>
      <c r="B200" t="s">
        <v>1491</v>
      </c>
    </row>
    <row r="201" spans="1:2" ht="31.5" x14ac:dyDescent="0.2">
      <c r="A201" s="22" t="s">
        <v>687</v>
      </c>
      <c r="B201" t="s">
        <v>1492</v>
      </c>
    </row>
    <row r="202" spans="1:2" ht="31.5" x14ac:dyDescent="0.2">
      <c r="A202" s="22" t="s">
        <v>690</v>
      </c>
      <c r="B202" t="s">
        <v>1493</v>
      </c>
    </row>
    <row r="203" spans="1:2" ht="31.5" x14ac:dyDescent="0.2">
      <c r="A203" s="22" t="s">
        <v>693</v>
      </c>
      <c r="B203" t="s">
        <v>1494</v>
      </c>
    </row>
    <row r="204" spans="1:2" ht="31.5" x14ac:dyDescent="0.2">
      <c r="A204" s="22" t="s">
        <v>697</v>
      </c>
      <c r="B204" t="s">
        <v>1495</v>
      </c>
    </row>
    <row r="205" spans="1:2" ht="47.25" x14ac:dyDescent="0.2">
      <c r="A205" s="22" t="s">
        <v>700</v>
      </c>
      <c r="B205" t="s">
        <v>1496</v>
      </c>
    </row>
    <row r="206" spans="1:2" ht="78.75" x14ac:dyDescent="0.2">
      <c r="A206" s="22" t="s">
        <v>703</v>
      </c>
      <c r="B206" t="s">
        <v>1497</v>
      </c>
    </row>
    <row r="207" spans="1:2" ht="31.5" x14ac:dyDescent="0.2">
      <c r="A207" s="22" t="s">
        <v>706</v>
      </c>
      <c r="B207" t="s">
        <v>1498</v>
      </c>
    </row>
    <row r="208" spans="1:2" ht="31.5" x14ac:dyDescent="0.2">
      <c r="A208" s="22" t="s">
        <v>709</v>
      </c>
      <c r="B208" t="s">
        <v>1499</v>
      </c>
    </row>
    <row r="209" spans="1:2" ht="31.5" x14ac:dyDescent="0.2">
      <c r="A209" s="48" t="s">
        <v>713</v>
      </c>
      <c r="B209" t="s">
        <v>1500</v>
      </c>
    </row>
    <row r="210" spans="1:2" ht="15.75" x14ac:dyDescent="0.2">
      <c r="A210" s="48" t="s">
        <v>726</v>
      </c>
      <c r="B210" t="s">
        <v>1501</v>
      </c>
    </row>
    <row r="211" spans="1:2" ht="15.75" x14ac:dyDescent="0.2">
      <c r="A211" s="48" t="s">
        <v>729</v>
      </c>
      <c r="B211" t="s">
        <v>1502</v>
      </c>
    </row>
    <row r="212" spans="1:2" ht="47.25" x14ac:dyDescent="0.2">
      <c r="A212" s="48" t="s">
        <v>732</v>
      </c>
      <c r="B212" t="s">
        <v>1503</v>
      </c>
    </row>
    <row r="213" spans="1:2" ht="15.75" x14ac:dyDescent="0.2">
      <c r="A213" s="48" t="s">
        <v>735</v>
      </c>
      <c r="B213" t="s">
        <v>1504</v>
      </c>
    </row>
    <row r="214" spans="1:2" ht="15.75" x14ac:dyDescent="0.2">
      <c r="A214" s="48" t="s">
        <v>739</v>
      </c>
      <c r="B214" t="s">
        <v>1505</v>
      </c>
    </row>
    <row r="215" spans="1:2" ht="31.5" x14ac:dyDescent="0.2">
      <c r="A215" s="48" t="s">
        <v>742</v>
      </c>
      <c r="B215" t="s">
        <v>1506</v>
      </c>
    </row>
    <row r="216" spans="1:2" ht="31.5" x14ac:dyDescent="0.2">
      <c r="A216" s="48" t="s">
        <v>745</v>
      </c>
      <c r="B216" t="s">
        <v>1507</v>
      </c>
    </row>
    <row r="217" spans="1:2" ht="31.5" x14ac:dyDescent="0.2">
      <c r="A217" s="48" t="s">
        <v>749</v>
      </c>
      <c r="B217" t="s">
        <v>1508</v>
      </c>
    </row>
    <row r="218" spans="1:2" ht="31.5" x14ac:dyDescent="0.2">
      <c r="A218" s="48" t="s">
        <v>752</v>
      </c>
      <c r="B218" t="s">
        <v>1509</v>
      </c>
    </row>
    <row r="219" spans="1:2" ht="15.75" x14ac:dyDescent="0.2">
      <c r="A219" s="48" t="s">
        <v>755</v>
      </c>
      <c r="B219" t="s">
        <v>1510</v>
      </c>
    </row>
    <row r="220" spans="1:2" ht="15.75" x14ac:dyDescent="0.2">
      <c r="A220" s="48" t="s">
        <v>765</v>
      </c>
      <c r="B220" t="s">
        <v>1511</v>
      </c>
    </row>
    <row r="221" spans="1:2" ht="15.75" x14ac:dyDescent="0.2">
      <c r="A221" s="48" t="s">
        <v>778</v>
      </c>
      <c r="B221" t="s">
        <v>1512</v>
      </c>
    </row>
    <row r="222" spans="1:2" ht="15.75" x14ac:dyDescent="0.2">
      <c r="A222" s="48" t="s">
        <v>781</v>
      </c>
      <c r="B222" t="s">
        <v>1513</v>
      </c>
    </row>
    <row r="223" spans="1:2" ht="31.5" x14ac:dyDescent="0.2">
      <c r="A223" s="48" t="s">
        <v>784</v>
      </c>
      <c r="B223" t="s">
        <v>1514</v>
      </c>
    </row>
    <row r="224" spans="1:2" ht="15.75" x14ac:dyDescent="0.2">
      <c r="A224" s="48" t="s">
        <v>787</v>
      </c>
      <c r="B224" t="s">
        <v>1515</v>
      </c>
    </row>
    <row r="225" spans="1:2" ht="15.75" x14ac:dyDescent="0.2">
      <c r="A225" s="48" t="s">
        <v>43</v>
      </c>
      <c r="B225" t="s">
        <v>1516</v>
      </c>
    </row>
    <row r="226" spans="1:2" ht="15.75" x14ac:dyDescent="0.2">
      <c r="A226" s="48" t="s">
        <v>62</v>
      </c>
      <c r="B226" t="s">
        <v>1517</v>
      </c>
    </row>
    <row r="227" spans="1:2" ht="31.5" x14ac:dyDescent="0.2">
      <c r="A227" s="48" t="s">
        <v>71</v>
      </c>
      <c r="B227" t="s">
        <v>1518</v>
      </c>
    </row>
    <row r="228" spans="1:2" ht="15.75" x14ac:dyDescent="0.2">
      <c r="A228" s="44" t="s">
        <v>124</v>
      </c>
      <c r="B228" t="s">
        <v>1519</v>
      </c>
    </row>
    <row r="229" spans="1:2" ht="15.75" x14ac:dyDescent="0.2">
      <c r="A229" s="44" t="s">
        <v>127</v>
      </c>
      <c r="B229" t="s">
        <v>1520</v>
      </c>
    </row>
    <row r="230" spans="1:2" ht="31.5" x14ac:dyDescent="0.2">
      <c r="A230" s="44" t="s">
        <v>132</v>
      </c>
      <c r="B230" t="s">
        <v>1521</v>
      </c>
    </row>
    <row r="231" spans="1:2" ht="15.75" x14ac:dyDescent="0.2">
      <c r="A231" s="22" t="s">
        <v>135</v>
      </c>
      <c r="B231" t="s">
        <v>1522</v>
      </c>
    </row>
    <row r="232" spans="1:2" ht="31.5" x14ac:dyDescent="0.2">
      <c r="A232" s="21" t="s">
        <v>141</v>
      </c>
      <c r="B232" t="s">
        <v>1523</v>
      </c>
    </row>
    <row r="233" spans="1:2" ht="31.5" x14ac:dyDescent="0.2">
      <c r="A233" s="22" t="s">
        <v>224</v>
      </c>
      <c r="B233" t="s">
        <v>1524</v>
      </c>
    </row>
    <row r="234" spans="1:2" ht="38.25" x14ac:dyDescent="0.2">
      <c r="A234" s="26" t="s">
        <v>230</v>
      </c>
      <c r="B234" t="s">
        <v>1525</v>
      </c>
    </row>
    <row r="235" spans="1:2" ht="31.5" x14ac:dyDescent="0.2">
      <c r="A235" s="48" t="s">
        <v>283</v>
      </c>
      <c r="B235" t="s">
        <v>1526</v>
      </c>
    </row>
    <row r="236" spans="1:2" ht="31.5" x14ac:dyDescent="0.2">
      <c r="A236" s="48" t="s">
        <v>305</v>
      </c>
      <c r="B236" t="s">
        <v>1527</v>
      </c>
    </row>
    <row r="237" spans="1:2" ht="31.5" x14ac:dyDescent="0.2">
      <c r="A237" s="48" t="s">
        <v>311</v>
      </c>
      <c r="B237" t="s">
        <v>1528</v>
      </c>
    </row>
    <row r="238" spans="1:2" ht="15.75" x14ac:dyDescent="0.2">
      <c r="A238" s="48" t="s">
        <v>320</v>
      </c>
      <c r="B238" t="s">
        <v>1529</v>
      </c>
    </row>
    <row r="239" spans="1:2" ht="47.25" x14ac:dyDescent="0.2">
      <c r="A239" s="48" t="s">
        <v>335</v>
      </c>
      <c r="B239" t="s">
        <v>1530</v>
      </c>
    </row>
    <row r="240" spans="1:2" ht="31.5" x14ac:dyDescent="0.2">
      <c r="A240" s="44" t="s">
        <v>556</v>
      </c>
      <c r="B240" t="s">
        <v>1531</v>
      </c>
    </row>
    <row r="241" spans="1:2" ht="31.5" x14ac:dyDescent="0.2">
      <c r="A241" s="22" t="s">
        <v>653</v>
      </c>
      <c r="B241" t="s">
        <v>1532</v>
      </c>
    </row>
    <row r="242" spans="1:2" ht="15.75" x14ac:dyDescent="0.2">
      <c r="A242" s="48" t="s">
        <v>716</v>
      </c>
      <c r="B242" t="s">
        <v>1533</v>
      </c>
    </row>
    <row r="243" spans="1:2" ht="15.75" x14ac:dyDescent="0.2">
      <c r="A243" s="48" t="s">
        <v>719</v>
      </c>
      <c r="B243" t="s">
        <v>1534</v>
      </c>
    </row>
    <row r="244" spans="1:2" ht="15.75" x14ac:dyDescent="0.2">
      <c r="A244" s="48" t="s">
        <v>722</v>
      </c>
      <c r="B244" t="s">
        <v>1535</v>
      </c>
    </row>
    <row r="245" spans="1:2" ht="15.75" x14ac:dyDescent="0.2">
      <c r="A245" s="48" t="s">
        <v>758</v>
      </c>
      <c r="B245" t="s">
        <v>1536</v>
      </c>
    </row>
    <row r="246" spans="1:2" ht="31.5" x14ac:dyDescent="0.2">
      <c r="A246" s="48" t="s">
        <v>761</v>
      </c>
      <c r="B246" t="s">
        <v>1537</v>
      </c>
    </row>
    <row r="247" spans="1:2" ht="15.75" x14ac:dyDescent="0.2">
      <c r="A247" s="48" t="s">
        <v>768</v>
      </c>
      <c r="B247" t="s">
        <v>1538</v>
      </c>
    </row>
    <row r="248" spans="1:2" ht="15.75" x14ac:dyDescent="0.2">
      <c r="A248" s="48" t="s">
        <v>771</v>
      </c>
      <c r="B248" t="s">
        <v>1539</v>
      </c>
    </row>
    <row r="249" spans="1:2" ht="15.75" x14ac:dyDescent="0.2">
      <c r="A249" s="48" t="s">
        <v>774</v>
      </c>
      <c r="B249" t="s">
        <v>1540</v>
      </c>
    </row>
    <row r="250" spans="1:2" x14ac:dyDescent="0.2">
      <c r="A250" s="40"/>
      <c r="B250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C9D6-389B-4205-A8A7-4741A5E7682C}">
  <dimension ref="A1:J1142"/>
  <sheetViews>
    <sheetView topLeftCell="B1" workbookViewId="0">
      <selection activeCell="F8" sqref="F8"/>
    </sheetView>
  </sheetViews>
  <sheetFormatPr defaultRowHeight="12.75" x14ac:dyDescent="0.2"/>
  <cols>
    <col min="1" max="1" width="28.5703125" customWidth="1"/>
    <col min="2" max="2" width="13.28515625" customWidth="1"/>
    <col min="5" max="5" width="25.140625" customWidth="1"/>
    <col min="6" max="6" width="13.28515625" customWidth="1"/>
    <col min="9" max="9" width="34.28515625" customWidth="1"/>
    <col min="10" max="10" width="13.28515625" customWidth="1"/>
  </cols>
  <sheetData>
    <row r="1" spans="1:10" ht="31.5" x14ac:dyDescent="0.2">
      <c r="A1" s="1" t="s">
        <v>1</v>
      </c>
      <c r="B1" s="1" t="s">
        <v>1239</v>
      </c>
      <c r="E1" s="1" t="s">
        <v>2</v>
      </c>
      <c r="F1" s="52" t="s">
        <v>2</v>
      </c>
      <c r="G1" s="55" t="s">
        <v>1239</v>
      </c>
      <c r="I1" s="1" t="s">
        <v>3</v>
      </c>
      <c r="J1" s="1" t="s">
        <v>1239</v>
      </c>
    </row>
    <row r="2" spans="1:10" ht="31.5" x14ac:dyDescent="0.2">
      <c r="A2" s="44" t="s">
        <v>12</v>
      </c>
      <c r="B2" s="44" t="s">
        <v>1240</v>
      </c>
      <c r="E2" s="44" t="s">
        <v>13</v>
      </c>
      <c r="F2" s="53" t="str">
        <f>VLOOKUP(E2,'Master Code RY'!C:F,4,FALSE)</f>
        <v>01A012018</v>
      </c>
      <c r="G2" s="56" t="str">
        <f>LEFT(F2,3)</f>
        <v>01A</v>
      </c>
      <c r="I2" s="44" t="s">
        <v>14</v>
      </c>
      <c r="J2" s="44" t="s">
        <v>1240</v>
      </c>
    </row>
    <row r="3" spans="1:10" ht="15.75" x14ac:dyDescent="0.2">
      <c r="A3" s="44" t="s">
        <v>77</v>
      </c>
      <c r="B3" s="44" t="s">
        <v>1241</v>
      </c>
      <c r="E3" s="44" t="s">
        <v>26</v>
      </c>
      <c r="F3" s="53" t="str">
        <f>VLOOKUP(E3,'Master Code RY'!C:F,4,FALSE)</f>
        <v>01B012018</v>
      </c>
      <c r="G3" s="56" t="str">
        <f t="shared" ref="G3:G33" si="0">LEFT(F3,3)</f>
        <v>01B</v>
      </c>
      <c r="I3" s="44" t="s">
        <v>17</v>
      </c>
      <c r="J3" s="44" t="s">
        <v>1241</v>
      </c>
    </row>
    <row r="4" spans="1:10" ht="15.75" x14ac:dyDescent="0.2">
      <c r="A4" s="22" t="s">
        <v>130</v>
      </c>
      <c r="B4" s="22" t="s">
        <v>1242</v>
      </c>
      <c r="E4" s="44" t="s">
        <v>33</v>
      </c>
      <c r="F4" s="53" t="str">
        <f>VLOOKUP(E4,'Master Code RY'!C:F,4,FALSE)</f>
        <v>01C012018</v>
      </c>
      <c r="G4" s="56" t="str">
        <f t="shared" si="0"/>
        <v>01C</v>
      </c>
      <c r="I4" s="44" t="s">
        <v>20</v>
      </c>
      <c r="J4" s="22" t="s">
        <v>1242</v>
      </c>
    </row>
    <row r="5" spans="1:10" ht="15.75" x14ac:dyDescent="0.2">
      <c r="A5" s="44" t="s">
        <v>153</v>
      </c>
      <c r="B5" s="44" t="s">
        <v>1243</v>
      </c>
      <c r="E5" s="44" t="s">
        <v>61</v>
      </c>
      <c r="F5" s="53" t="str">
        <f>VLOOKUP(E5,'Master Code RY'!C:F,4,FALSE)</f>
        <v>01D012018</v>
      </c>
      <c r="G5" s="56" t="str">
        <f t="shared" si="0"/>
        <v>01D</v>
      </c>
      <c r="I5" s="44" t="s">
        <v>23</v>
      </c>
      <c r="J5" s="44" t="s">
        <v>1243</v>
      </c>
    </row>
    <row r="6" spans="1:10" ht="31.5" x14ac:dyDescent="0.2">
      <c r="A6" s="44" t="s">
        <v>341</v>
      </c>
      <c r="B6" s="44" t="s">
        <v>1244</v>
      </c>
      <c r="E6" s="44" t="s">
        <v>78</v>
      </c>
      <c r="F6" s="53" t="str">
        <f>VLOOKUP(E6,'Master Code RY'!C:F,4,FALSE)</f>
        <v>02A012019</v>
      </c>
      <c r="G6" s="56" t="str">
        <f t="shared" si="0"/>
        <v>02A</v>
      </c>
      <c r="I6" s="48" t="s">
        <v>27</v>
      </c>
      <c r="J6" s="44" t="s">
        <v>1240</v>
      </c>
    </row>
    <row r="7" spans="1:10" ht="31.5" x14ac:dyDescent="0.2">
      <c r="A7" s="44" t="s">
        <v>454</v>
      </c>
      <c r="B7" s="44" t="s">
        <v>1245</v>
      </c>
      <c r="E7" s="44" t="s">
        <v>108</v>
      </c>
      <c r="F7" s="53" t="str">
        <f>VLOOKUP(E7,'Master Code RY'!C:F,4,FALSE)</f>
        <v>02B012018</v>
      </c>
      <c r="G7" s="56" t="str">
        <f t="shared" si="0"/>
        <v>02B</v>
      </c>
      <c r="I7" s="48" t="s">
        <v>30</v>
      </c>
      <c r="J7" s="44" t="s">
        <v>1241</v>
      </c>
    </row>
    <row r="8" spans="1:10" ht="31.5" x14ac:dyDescent="0.2">
      <c r="A8" s="44" t="s">
        <v>111</v>
      </c>
      <c r="B8" s="44" t="s">
        <v>1246</v>
      </c>
      <c r="E8" s="22" t="s">
        <v>131</v>
      </c>
      <c r="F8" s="53" t="str">
        <f>VLOOKUP(E8,'Master Code RY'!C:F,4,FALSE)</f>
        <v>03A012018</v>
      </c>
      <c r="G8" s="56" t="str">
        <f t="shared" si="0"/>
        <v>03A</v>
      </c>
      <c r="I8" s="48" t="s">
        <v>34</v>
      </c>
      <c r="J8" s="44" t="s">
        <v>1240</v>
      </c>
    </row>
    <row r="9" spans="1:10" ht="31.5" x14ac:dyDescent="0.2">
      <c r="A9" s="44" t="s">
        <v>263</v>
      </c>
      <c r="B9" s="44" t="s">
        <v>1247</v>
      </c>
      <c r="E9" s="22" t="s">
        <v>196</v>
      </c>
      <c r="F9" s="53" t="str">
        <f>VLOOKUP(E9,'Master Code RY'!C:F,4,FALSE)</f>
        <v>03B012018</v>
      </c>
      <c r="G9" s="56" t="str">
        <f t="shared" si="0"/>
        <v>03B</v>
      </c>
      <c r="I9" s="48" t="s">
        <v>37</v>
      </c>
      <c r="J9" s="44" t="s">
        <v>1241</v>
      </c>
    </row>
    <row r="10" spans="1:10" ht="31.5" x14ac:dyDescent="0.2">
      <c r="A10" s="44" t="s">
        <v>712</v>
      </c>
      <c r="B10" s="44" t="s">
        <v>1248</v>
      </c>
      <c r="E10" s="44" t="s">
        <v>259</v>
      </c>
      <c r="F10" s="53" t="str">
        <f>VLOOKUP(E10,'Master Code RY'!C:F,4,FALSE)</f>
        <v>04B012018</v>
      </c>
      <c r="G10" s="56" t="str">
        <f t="shared" si="0"/>
        <v>04B</v>
      </c>
      <c r="I10" s="48" t="s">
        <v>40</v>
      </c>
      <c r="J10" s="44" t="s">
        <v>1242</v>
      </c>
    </row>
    <row r="11" spans="1:10" ht="15.75" x14ac:dyDescent="0.2">
      <c r="A11" s="40"/>
      <c r="B11" s="40"/>
      <c r="E11" s="44" t="s">
        <v>295</v>
      </c>
      <c r="F11" s="53" t="str">
        <f>VLOOKUP(E11,'Master Code RY'!C:F,4,FALSE)</f>
        <v>04C012018</v>
      </c>
      <c r="G11" s="56" t="str">
        <f t="shared" si="0"/>
        <v>04C</v>
      </c>
      <c r="I11" s="44" t="s">
        <v>46</v>
      </c>
      <c r="J11" s="40" t="s">
        <v>1244</v>
      </c>
    </row>
    <row r="12" spans="1:10" ht="15.75" x14ac:dyDescent="0.2">
      <c r="E12" s="44" t="s">
        <v>314</v>
      </c>
      <c r="F12" s="53" t="str">
        <f>VLOOKUP(E12,'Master Code RY'!C:F,4,FALSE)</f>
        <v>04D012018</v>
      </c>
      <c r="G12" s="56" t="str">
        <f t="shared" si="0"/>
        <v>04D</v>
      </c>
      <c r="I12" s="44" t="s">
        <v>49</v>
      </c>
      <c r="J12" t="s">
        <v>1245</v>
      </c>
    </row>
    <row r="13" spans="1:10" ht="15.75" x14ac:dyDescent="0.2">
      <c r="E13" s="44" t="s">
        <v>968</v>
      </c>
      <c r="F13" s="54" t="s">
        <v>344</v>
      </c>
      <c r="G13" s="56" t="str">
        <f t="shared" si="0"/>
        <v>05A</v>
      </c>
      <c r="I13" s="44" t="s">
        <v>52</v>
      </c>
      <c r="J13" t="s">
        <v>1246</v>
      </c>
    </row>
    <row r="14" spans="1:10" ht="15.75" x14ac:dyDescent="0.2">
      <c r="E14" s="44" t="s">
        <v>1004</v>
      </c>
      <c r="F14" s="53" t="str">
        <f>VLOOKUP(E14,'Master Code RY'!C:F,4,FALSE)</f>
        <v>05B012019</v>
      </c>
      <c r="G14" s="56" t="str">
        <f t="shared" si="0"/>
        <v>05B</v>
      </c>
      <c r="I14" s="15" t="s">
        <v>55</v>
      </c>
      <c r="J14" t="s">
        <v>1247</v>
      </c>
    </row>
    <row r="15" spans="1:10" ht="15.75" x14ac:dyDescent="0.2">
      <c r="E15" s="44" t="s">
        <v>416</v>
      </c>
      <c r="F15" s="53" t="str">
        <f>VLOOKUP(E15,'Master Code RY'!C:F,4,FALSE)</f>
        <v>05C012018</v>
      </c>
      <c r="G15" s="56" t="str">
        <f t="shared" si="0"/>
        <v>05C</v>
      </c>
      <c r="I15" s="44" t="s">
        <v>58</v>
      </c>
      <c r="J15" t="s">
        <v>1248</v>
      </c>
    </row>
    <row r="16" spans="1:10" ht="31.5" x14ac:dyDescent="0.2">
      <c r="E16" s="44" t="s">
        <v>429</v>
      </c>
      <c r="F16" s="53" t="str">
        <f>VLOOKUP(E16,'Master Code RY'!C:F,4,FALSE)</f>
        <v>05D012018</v>
      </c>
      <c r="G16" s="56" t="str">
        <f t="shared" si="0"/>
        <v>05D</v>
      </c>
      <c r="I16" s="48" t="s">
        <v>65</v>
      </c>
      <c r="J16" t="s">
        <v>1241</v>
      </c>
    </row>
    <row r="17" spans="5:10" ht="15.75" x14ac:dyDescent="0.2">
      <c r="E17" s="44" t="s">
        <v>455</v>
      </c>
      <c r="F17" s="53" t="str">
        <f>VLOOKUP(E17,'Master Code RY'!C:F,4,FALSE)</f>
        <v>06A012018</v>
      </c>
      <c r="G17" s="56" t="str">
        <f t="shared" si="0"/>
        <v>06A</v>
      </c>
      <c r="I17" s="48" t="s">
        <v>68</v>
      </c>
      <c r="J17" t="s">
        <v>1242</v>
      </c>
    </row>
    <row r="18" spans="5:10" ht="15.75" x14ac:dyDescent="0.2">
      <c r="E18" s="44" t="s">
        <v>486</v>
      </c>
      <c r="F18" s="53" t="str">
        <f>VLOOKUP(E18,'Master Code RY'!C:F,4,FALSE)</f>
        <v>06B012018</v>
      </c>
      <c r="G18" s="56" t="str">
        <f t="shared" si="0"/>
        <v>06B</v>
      </c>
      <c r="I18" s="44" t="s">
        <v>74</v>
      </c>
      <c r="J18" t="s">
        <v>1244</v>
      </c>
    </row>
    <row r="19" spans="5:10" ht="31.5" x14ac:dyDescent="0.2">
      <c r="E19" s="44" t="s">
        <v>505</v>
      </c>
      <c r="F19" s="53" t="str">
        <f>VLOOKUP(E19,'Master Code RY'!C:F,4,FALSE)</f>
        <v>06C012018</v>
      </c>
      <c r="G19" s="56" t="str">
        <f t="shared" si="0"/>
        <v>06C</v>
      </c>
      <c r="I19" s="44" t="s">
        <v>79</v>
      </c>
      <c r="J19" t="s">
        <v>1240</v>
      </c>
    </row>
    <row r="20" spans="5:10" ht="15.75" x14ac:dyDescent="0.2">
      <c r="E20" s="44" t="s">
        <v>543</v>
      </c>
      <c r="F20" s="53" t="str">
        <f>VLOOKUP(E20,'Master Code RY'!C:F,4,FALSE)</f>
        <v>07A042018</v>
      </c>
      <c r="G20" s="56" t="str">
        <f t="shared" si="0"/>
        <v>07A</v>
      </c>
      <c r="I20" s="44" t="s">
        <v>82</v>
      </c>
      <c r="J20" t="s">
        <v>1241</v>
      </c>
    </row>
    <row r="21" spans="5:10" ht="15.75" x14ac:dyDescent="0.2">
      <c r="E21" s="44" t="s">
        <v>562</v>
      </c>
      <c r="F21" s="53" t="str">
        <f>VLOOKUP(E21,'Master Code RY'!C:F,4,FALSE)</f>
        <v>07B012018</v>
      </c>
      <c r="G21" s="56" t="str">
        <f t="shared" si="0"/>
        <v>07B</v>
      </c>
      <c r="I21" s="44" t="s">
        <v>84</v>
      </c>
      <c r="J21" t="s">
        <v>1242</v>
      </c>
    </row>
    <row r="22" spans="5:10" ht="15.75" x14ac:dyDescent="0.2">
      <c r="E22" s="44" t="s">
        <v>587</v>
      </c>
      <c r="F22" s="53" t="str">
        <f>VLOOKUP(E22,'Master Code RY'!C:F,4,FALSE)</f>
        <v>07C012018</v>
      </c>
      <c r="G22" s="56" t="str">
        <f t="shared" si="0"/>
        <v>07C</v>
      </c>
      <c r="I22" s="44" t="s">
        <v>87</v>
      </c>
      <c r="J22" t="s">
        <v>1243</v>
      </c>
    </row>
    <row r="23" spans="5:10" ht="31.5" x14ac:dyDescent="0.2">
      <c r="E23" s="44" t="s">
        <v>600</v>
      </c>
      <c r="F23" s="53" t="str">
        <f>VLOOKUP(E23,'Master Code RY'!C:F,4,FALSE)</f>
        <v>07D012018</v>
      </c>
      <c r="G23" s="56" t="str">
        <f t="shared" si="0"/>
        <v>07D</v>
      </c>
      <c r="I23" s="44" t="s">
        <v>90</v>
      </c>
      <c r="J23" t="s">
        <v>1244</v>
      </c>
    </row>
    <row r="24" spans="5:10" ht="31.5" x14ac:dyDescent="0.2">
      <c r="E24" s="44" t="s">
        <v>613</v>
      </c>
      <c r="F24" s="53" t="str">
        <f>VLOOKUP(E24,'Master Code RY'!C:F,4,FALSE)</f>
        <v>08A012018</v>
      </c>
      <c r="G24" s="56" t="str">
        <f t="shared" si="0"/>
        <v>08A</v>
      </c>
      <c r="I24" s="44" t="s">
        <v>93</v>
      </c>
      <c r="J24" t="s">
        <v>1245</v>
      </c>
    </row>
    <row r="25" spans="5:10" ht="31.5" x14ac:dyDescent="0.2">
      <c r="E25" s="44" t="s">
        <v>656</v>
      </c>
      <c r="F25" s="53" t="str">
        <f>VLOOKUP(E25,'Master Code RY'!C:F,4,FALSE)</f>
        <v>08B012018</v>
      </c>
      <c r="G25" s="56" t="str">
        <f t="shared" si="0"/>
        <v>08B</v>
      </c>
      <c r="I25" s="44" t="s">
        <v>96</v>
      </c>
      <c r="J25" t="s">
        <v>1246</v>
      </c>
    </row>
    <row r="26" spans="5:10" ht="15.75" x14ac:dyDescent="0.2">
      <c r="E26" s="44" t="s">
        <v>696</v>
      </c>
      <c r="F26" s="53" t="str">
        <f>VLOOKUP(E26,'Master Code RY'!C:F,4,FALSE)</f>
        <v>08C012018</v>
      </c>
      <c r="G26" s="56" t="str">
        <f t="shared" si="0"/>
        <v>08C</v>
      </c>
      <c r="I26" s="48" t="s">
        <v>99</v>
      </c>
      <c r="J26" t="s">
        <v>1247</v>
      </c>
    </row>
    <row r="27" spans="5:10" ht="15.75" x14ac:dyDescent="0.2">
      <c r="E27" s="48" t="s">
        <v>20</v>
      </c>
      <c r="F27" s="53" t="str">
        <f>VLOOKUP(E27,'Master Code RY'!C:F,4,FALSE)</f>
        <v>09A012018</v>
      </c>
      <c r="G27" s="56" t="str">
        <f t="shared" si="0"/>
        <v>09A</v>
      </c>
      <c r="I27" s="48" t="s">
        <v>102</v>
      </c>
      <c r="J27" t="s">
        <v>1248</v>
      </c>
    </row>
    <row r="28" spans="5:10" ht="15.75" x14ac:dyDescent="0.2">
      <c r="E28" s="48" t="s">
        <v>725</v>
      </c>
      <c r="F28" s="53" t="str">
        <f>VLOOKUP(E28,'Master Code RY'!C:F,4,FALSE)</f>
        <v>09B012018</v>
      </c>
      <c r="G28" s="56" t="str">
        <f t="shared" si="0"/>
        <v>09B</v>
      </c>
      <c r="I28" s="48" t="s">
        <v>105</v>
      </c>
      <c r="J28" t="s">
        <v>1249</v>
      </c>
    </row>
    <row r="29" spans="5:10" ht="15.75" x14ac:dyDescent="0.2">
      <c r="E29" s="48" t="s">
        <v>738</v>
      </c>
      <c r="F29" s="53" t="str">
        <f>VLOOKUP(E29,'Master Code RY'!C:F,4,FALSE)</f>
        <v>09C012018</v>
      </c>
      <c r="G29" s="56" t="str">
        <f t="shared" si="0"/>
        <v>09C</v>
      </c>
      <c r="I29" s="44" t="s">
        <v>109</v>
      </c>
      <c r="J29" t="s">
        <v>1240</v>
      </c>
    </row>
    <row r="30" spans="5:10" ht="15.75" x14ac:dyDescent="0.2">
      <c r="E30" s="48" t="s">
        <v>748</v>
      </c>
      <c r="F30" s="53" t="str">
        <f>VLOOKUP(E30,'Master Code RY'!C:F,4,FALSE)</f>
        <v>09D012018</v>
      </c>
      <c r="G30" s="56" t="str">
        <f t="shared" si="0"/>
        <v>09D</v>
      </c>
      <c r="I30" s="44" t="s">
        <v>112</v>
      </c>
      <c r="J30" t="s">
        <v>1241</v>
      </c>
    </row>
    <row r="31" spans="5:10" ht="15.75" x14ac:dyDescent="0.2">
      <c r="E31" s="48" t="s">
        <v>764</v>
      </c>
      <c r="F31" s="53" t="str">
        <f>VLOOKUP(E31,'Master Code RY'!C:F,4,FALSE)</f>
        <v>09E012018</v>
      </c>
      <c r="G31" s="56" t="str">
        <f t="shared" si="0"/>
        <v>09E</v>
      </c>
      <c r="I31" s="44" t="s">
        <v>115</v>
      </c>
      <c r="J31" t="s">
        <v>1242</v>
      </c>
    </row>
    <row r="32" spans="5:10" ht="15.75" x14ac:dyDescent="0.2">
      <c r="E32" s="48" t="s">
        <v>777</v>
      </c>
      <c r="F32" s="53" t="str">
        <f>VLOOKUP(E32,'Master Code RY'!C:F,4,FALSE)</f>
        <v>09F012018</v>
      </c>
      <c r="G32" s="56" t="str">
        <f t="shared" si="0"/>
        <v>09F</v>
      </c>
      <c r="I32" s="44" t="s">
        <v>118</v>
      </c>
      <c r="J32" t="s">
        <v>1243</v>
      </c>
    </row>
    <row r="33" spans="5:10" ht="15.75" x14ac:dyDescent="0.2">
      <c r="E33" s="40"/>
      <c r="F33" s="53"/>
      <c r="G33" s="56" t="str">
        <f t="shared" si="0"/>
        <v/>
      </c>
      <c r="I33" s="44" t="s">
        <v>121</v>
      </c>
      <c r="J33" t="s">
        <v>1244</v>
      </c>
    </row>
    <row r="34" spans="5:10" ht="63" x14ac:dyDescent="0.2">
      <c r="F34" s="44"/>
      <c r="I34" s="22" t="s">
        <v>138</v>
      </c>
      <c r="J34" t="s">
        <v>1242</v>
      </c>
    </row>
    <row r="35" spans="5:10" ht="31.5" x14ac:dyDescent="0.2">
      <c r="F35" s="44"/>
      <c r="I35" s="22" t="s">
        <v>144</v>
      </c>
      <c r="J35" t="s">
        <v>1244</v>
      </c>
    </row>
    <row r="36" spans="5:10" ht="15.75" x14ac:dyDescent="0.2">
      <c r="F36" s="44"/>
      <c r="I36" s="22" t="s">
        <v>147</v>
      </c>
      <c r="J36" t="s">
        <v>1245</v>
      </c>
    </row>
    <row r="37" spans="5:10" ht="31.5" x14ac:dyDescent="0.2">
      <c r="F37" s="44"/>
      <c r="I37" s="22" t="s">
        <v>150</v>
      </c>
      <c r="J37" t="s">
        <v>1246</v>
      </c>
    </row>
    <row r="38" spans="5:10" ht="31.5" x14ac:dyDescent="0.2">
      <c r="F38" s="44"/>
      <c r="I38" s="22" t="s">
        <v>154</v>
      </c>
      <c r="J38" t="s">
        <v>1247</v>
      </c>
    </row>
    <row r="39" spans="5:10" ht="15.75" x14ac:dyDescent="0.2">
      <c r="F39" s="44"/>
      <c r="I39" s="22" t="s">
        <v>157</v>
      </c>
      <c r="J39" t="s">
        <v>1248</v>
      </c>
    </row>
    <row r="40" spans="5:10" ht="15.75" x14ac:dyDescent="0.2">
      <c r="F40" s="44"/>
      <c r="I40" s="22" t="s">
        <v>160</v>
      </c>
      <c r="J40" t="s">
        <v>1249</v>
      </c>
    </row>
    <row r="41" spans="5:10" ht="15.75" x14ac:dyDescent="0.2">
      <c r="F41" s="44"/>
      <c r="I41" s="22" t="s">
        <v>163</v>
      </c>
      <c r="J41" t="s">
        <v>1250</v>
      </c>
    </row>
    <row r="42" spans="5:10" ht="15.75" x14ac:dyDescent="0.2">
      <c r="F42" s="44"/>
      <c r="I42" s="22" t="s">
        <v>166</v>
      </c>
      <c r="J42" t="s">
        <v>1251</v>
      </c>
    </row>
    <row r="43" spans="5:10" ht="15.75" x14ac:dyDescent="0.2">
      <c r="F43" s="44"/>
      <c r="I43" s="22" t="s">
        <v>169</v>
      </c>
      <c r="J43" t="s">
        <v>1252</v>
      </c>
    </row>
    <row r="44" spans="5:10" ht="31.5" x14ac:dyDescent="0.2">
      <c r="F44" s="44"/>
      <c r="I44" s="22" t="s">
        <v>172</v>
      </c>
      <c r="J44" t="s">
        <v>1253</v>
      </c>
    </row>
    <row r="45" spans="5:10" ht="47.25" x14ac:dyDescent="0.2">
      <c r="F45" s="44"/>
      <c r="I45" s="22" t="s">
        <v>175</v>
      </c>
      <c r="J45" t="s">
        <v>1254</v>
      </c>
    </row>
    <row r="46" spans="5:10" ht="15.75" x14ac:dyDescent="0.2">
      <c r="F46" s="44"/>
      <c r="I46" s="22" t="s">
        <v>178</v>
      </c>
      <c r="J46" t="s">
        <v>1255</v>
      </c>
    </row>
    <row r="47" spans="5:10" ht="31.5" x14ac:dyDescent="0.2">
      <c r="F47" s="44"/>
      <c r="I47" s="22" t="s">
        <v>181</v>
      </c>
      <c r="J47" t="s">
        <v>1256</v>
      </c>
    </row>
    <row r="48" spans="5:10" ht="15.75" x14ac:dyDescent="0.2">
      <c r="F48" s="44"/>
      <c r="I48" s="22" t="s">
        <v>184</v>
      </c>
      <c r="J48" t="s">
        <v>1257</v>
      </c>
    </row>
    <row r="49" spans="6:10" ht="31.5" x14ac:dyDescent="0.2">
      <c r="F49" s="44"/>
      <c r="I49" s="22" t="s">
        <v>187</v>
      </c>
      <c r="J49" t="s">
        <v>1258</v>
      </c>
    </row>
    <row r="50" spans="6:10" ht="15.75" x14ac:dyDescent="0.2">
      <c r="F50" s="44"/>
      <c r="I50" s="22" t="s">
        <v>190</v>
      </c>
      <c r="J50" t="s">
        <v>1259</v>
      </c>
    </row>
    <row r="51" spans="6:10" ht="47.25" x14ac:dyDescent="0.2">
      <c r="F51" s="44"/>
      <c r="I51" s="22" t="s">
        <v>193</v>
      </c>
      <c r="J51" t="s">
        <v>1260</v>
      </c>
    </row>
    <row r="52" spans="6:10" ht="31.5" x14ac:dyDescent="0.2">
      <c r="F52" s="44"/>
      <c r="I52" s="23" t="s">
        <v>197</v>
      </c>
      <c r="J52" t="s">
        <v>1240</v>
      </c>
    </row>
    <row r="53" spans="6:10" ht="15.75" x14ac:dyDescent="0.2">
      <c r="F53" s="44"/>
      <c r="I53" s="37" t="s">
        <v>200</v>
      </c>
      <c r="J53" t="s">
        <v>1241</v>
      </c>
    </row>
    <row r="54" spans="6:10" ht="31.5" x14ac:dyDescent="0.2">
      <c r="F54" s="44"/>
      <c r="I54" s="37" t="s">
        <v>203</v>
      </c>
      <c r="J54" t="s">
        <v>1242</v>
      </c>
    </row>
    <row r="55" spans="6:10" ht="47.25" x14ac:dyDescent="0.2">
      <c r="F55" s="44"/>
      <c r="I55" s="37" t="s">
        <v>206</v>
      </c>
      <c r="J55" t="s">
        <v>1243</v>
      </c>
    </row>
    <row r="56" spans="6:10" ht="31.5" x14ac:dyDescent="0.2">
      <c r="F56" s="44"/>
      <c r="I56" s="37" t="s">
        <v>209</v>
      </c>
      <c r="J56" t="s">
        <v>1244</v>
      </c>
    </row>
    <row r="57" spans="6:10" ht="47.25" x14ac:dyDescent="0.2">
      <c r="F57" s="44"/>
      <c r="I57" s="37" t="s">
        <v>212</v>
      </c>
      <c r="J57" t="s">
        <v>1245</v>
      </c>
    </row>
    <row r="58" spans="6:10" ht="31.5" x14ac:dyDescent="0.2">
      <c r="F58" s="44"/>
      <c r="I58" s="22" t="s">
        <v>215</v>
      </c>
      <c r="J58" t="s">
        <v>1246</v>
      </c>
    </row>
    <row r="59" spans="6:10" ht="31.5" x14ac:dyDescent="0.2">
      <c r="F59" s="44"/>
      <c r="I59" s="22" t="s">
        <v>218</v>
      </c>
      <c r="J59" t="s">
        <v>1247</v>
      </c>
    </row>
    <row r="60" spans="6:10" ht="31.5" x14ac:dyDescent="0.2">
      <c r="F60" s="44"/>
      <c r="I60" s="22" t="s">
        <v>221</v>
      </c>
      <c r="J60" t="s">
        <v>1248</v>
      </c>
    </row>
    <row r="61" spans="6:10" ht="47.25" x14ac:dyDescent="0.2">
      <c r="F61" s="44"/>
      <c r="I61" s="22" t="s">
        <v>227</v>
      </c>
      <c r="J61" t="s">
        <v>1250</v>
      </c>
    </row>
    <row r="62" spans="6:10" ht="47.25" x14ac:dyDescent="0.2">
      <c r="F62" s="44"/>
      <c r="I62" s="22" t="s">
        <v>230</v>
      </c>
      <c r="J62" t="s">
        <v>1251</v>
      </c>
    </row>
    <row r="63" spans="6:10" ht="15.75" x14ac:dyDescent="0.2">
      <c r="F63" s="44"/>
      <c r="I63" s="48" t="s">
        <v>235</v>
      </c>
      <c r="J63" t="s">
        <v>1240</v>
      </c>
    </row>
    <row r="64" spans="6:10" ht="31.5" x14ac:dyDescent="0.2">
      <c r="F64" s="44"/>
      <c r="I64" s="48" t="s">
        <v>238</v>
      </c>
      <c r="J64" t="s">
        <v>1241</v>
      </c>
    </row>
    <row r="65" spans="6:10" ht="31.5" x14ac:dyDescent="0.2">
      <c r="F65" s="44"/>
      <c r="I65" s="48" t="s">
        <v>241</v>
      </c>
      <c r="J65" t="s">
        <v>1242</v>
      </c>
    </row>
    <row r="66" spans="6:10" ht="31.5" x14ac:dyDescent="0.2">
      <c r="F66" s="44"/>
      <c r="I66" s="48" t="s">
        <v>244</v>
      </c>
      <c r="J66" t="s">
        <v>1243</v>
      </c>
    </row>
    <row r="67" spans="6:10" ht="15.75" x14ac:dyDescent="0.2">
      <c r="F67" s="44"/>
      <c r="I67" s="48" t="s">
        <v>247</v>
      </c>
      <c r="J67" t="s">
        <v>1244</v>
      </c>
    </row>
    <row r="68" spans="6:10" ht="15.75" x14ac:dyDescent="0.2">
      <c r="F68" s="44"/>
      <c r="I68" s="48" t="s">
        <v>250</v>
      </c>
      <c r="J68" t="s">
        <v>1245</v>
      </c>
    </row>
    <row r="69" spans="6:10" ht="15.75" x14ac:dyDescent="0.2">
      <c r="F69" s="44"/>
      <c r="I69" s="48" t="s">
        <v>253</v>
      </c>
      <c r="J69" t="s">
        <v>1246</v>
      </c>
    </row>
    <row r="70" spans="6:10" ht="15.75" x14ac:dyDescent="0.2">
      <c r="F70" s="44"/>
      <c r="I70" s="48" t="s">
        <v>256</v>
      </c>
      <c r="J70" t="s">
        <v>1247</v>
      </c>
    </row>
    <row r="71" spans="6:10" ht="15.75" x14ac:dyDescent="0.2">
      <c r="F71" s="44"/>
      <c r="I71" s="48" t="s">
        <v>260</v>
      </c>
      <c r="J71" t="s">
        <v>1240</v>
      </c>
    </row>
    <row r="72" spans="6:10" ht="31.5" x14ac:dyDescent="0.2">
      <c r="F72" s="44"/>
      <c r="I72" s="48" t="s">
        <v>264</v>
      </c>
      <c r="J72" t="s">
        <v>1241</v>
      </c>
    </row>
    <row r="73" spans="6:10" ht="31.5" x14ac:dyDescent="0.2">
      <c r="F73" s="44"/>
      <c r="I73" s="48" t="s">
        <v>267</v>
      </c>
      <c r="J73" t="s">
        <v>1242</v>
      </c>
    </row>
    <row r="74" spans="6:10" ht="15.75" x14ac:dyDescent="0.2">
      <c r="F74" s="44"/>
      <c r="I74" s="48" t="s">
        <v>270</v>
      </c>
      <c r="J74" t="s">
        <v>1243</v>
      </c>
    </row>
    <row r="75" spans="6:10" ht="31.5" x14ac:dyDescent="0.2">
      <c r="F75" s="44"/>
      <c r="I75" s="48" t="s">
        <v>273</v>
      </c>
      <c r="J75" t="s">
        <v>1244</v>
      </c>
    </row>
    <row r="76" spans="6:10" ht="31.5" x14ac:dyDescent="0.2">
      <c r="F76" s="44"/>
      <c r="I76" s="48" t="s">
        <v>276</v>
      </c>
      <c r="J76" t="s">
        <v>1245</v>
      </c>
    </row>
    <row r="77" spans="6:10" ht="15.75" x14ac:dyDescent="0.2">
      <c r="F77" s="44"/>
      <c r="I77" s="48" t="s">
        <v>280</v>
      </c>
      <c r="J77" t="s">
        <v>1246</v>
      </c>
    </row>
    <row r="78" spans="6:10" ht="31.5" x14ac:dyDescent="0.2">
      <c r="F78" s="44"/>
      <c r="I78" s="48" t="s">
        <v>286</v>
      </c>
      <c r="J78" t="s">
        <v>1248</v>
      </c>
    </row>
    <row r="79" spans="6:10" ht="31.5" x14ac:dyDescent="0.2">
      <c r="F79" s="44"/>
      <c r="I79" s="48" t="s">
        <v>289</v>
      </c>
      <c r="J79" t="s">
        <v>1249</v>
      </c>
    </row>
    <row r="80" spans="6:10" ht="31.5" x14ac:dyDescent="0.2">
      <c r="F80" s="44"/>
      <c r="I80" s="48" t="s">
        <v>292</v>
      </c>
      <c r="J80" t="s">
        <v>1250</v>
      </c>
    </row>
    <row r="81" spans="6:10" ht="15.75" x14ac:dyDescent="0.2">
      <c r="F81" s="44"/>
      <c r="I81" s="48" t="s">
        <v>296</v>
      </c>
      <c r="J81" t="s">
        <v>1240</v>
      </c>
    </row>
    <row r="82" spans="6:10" ht="15.75" x14ac:dyDescent="0.2">
      <c r="F82" s="44"/>
      <c r="I82" s="48" t="s">
        <v>299</v>
      </c>
      <c r="J82" t="s">
        <v>1241</v>
      </c>
    </row>
    <row r="83" spans="6:10" ht="31.5" x14ac:dyDescent="0.2">
      <c r="F83" s="44"/>
      <c r="I83" s="48" t="s">
        <v>302</v>
      </c>
      <c r="J83" t="s">
        <v>1242</v>
      </c>
    </row>
    <row r="84" spans="6:10" ht="31.5" x14ac:dyDescent="0.2">
      <c r="F84" s="44"/>
      <c r="I84" s="48" t="s">
        <v>308</v>
      </c>
      <c r="J84" t="s">
        <v>1244</v>
      </c>
    </row>
    <row r="85" spans="6:10" ht="15.75" x14ac:dyDescent="0.2">
      <c r="F85" s="44"/>
      <c r="I85" s="48" t="s">
        <v>109</v>
      </c>
      <c r="J85" t="s">
        <v>1240</v>
      </c>
    </row>
    <row r="86" spans="6:10" ht="15.75" x14ac:dyDescent="0.2">
      <c r="F86" s="44"/>
      <c r="I86" s="48" t="s">
        <v>317</v>
      </c>
      <c r="J86" t="s">
        <v>1241</v>
      </c>
    </row>
    <row r="87" spans="6:10" ht="47.25" x14ac:dyDescent="0.2">
      <c r="F87" s="44"/>
      <c r="I87" s="48" t="s">
        <v>323</v>
      </c>
      <c r="J87" t="s">
        <v>1243</v>
      </c>
    </row>
    <row r="88" spans="6:10" ht="47.25" x14ac:dyDescent="0.2">
      <c r="F88" s="44"/>
      <c r="I88" s="48" t="s">
        <v>326</v>
      </c>
      <c r="J88" t="s">
        <v>1244</v>
      </c>
    </row>
    <row r="89" spans="6:10" ht="31.5" x14ac:dyDescent="0.2">
      <c r="F89" s="44"/>
      <c r="I89" s="48" t="s">
        <v>329</v>
      </c>
      <c r="J89" t="s">
        <v>1245</v>
      </c>
    </row>
    <row r="90" spans="6:10" ht="15.75" x14ac:dyDescent="0.2">
      <c r="F90" s="44"/>
      <c r="I90" s="48" t="s">
        <v>332</v>
      </c>
      <c r="J90" t="s">
        <v>1246</v>
      </c>
    </row>
    <row r="91" spans="6:10" ht="15.75" x14ac:dyDescent="0.2">
      <c r="F91" s="44"/>
      <c r="I91" s="48" t="s">
        <v>338</v>
      </c>
      <c r="J91" t="s">
        <v>1248</v>
      </c>
    </row>
    <row r="92" spans="6:10" ht="15.75" x14ac:dyDescent="0.2">
      <c r="F92" s="44"/>
      <c r="I92" s="30" t="s">
        <v>343</v>
      </c>
      <c r="J92" t="s">
        <v>1240</v>
      </c>
    </row>
    <row r="93" spans="6:10" ht="31.5" x14ac:dyDescent="0.2">
      <c r="F93" s="44"/>
      <c r="I93" s="30" t="s">
        <v>346</v>
      </c>
      <c r="J93" t="s">
        <v>1241</v>
      </c>
    </row>
    <row r="94" spans="6:10" ht="15.75" x14ac:dyDescent="0.2">
      <c r="F94" s="44"/>
      <c r="I94" s="30" t="s">
        <v>349</v>
      </c>
      <c r="J94" t="s">
        <v>1242</v>
      </c>
    </row>
    <row r="95" spans="6:10" ht="15.75" x14ac:dyDescent="0.2">
      <c r="F95" s="44"/>
      <c r="I95" s="30" t="s">
        <v>352</v>
      </c>
      <c r="J95" t="s">
        <v>1243</v>
      </c>
    </row>
    <row r="96" spans="6:10" ht="15.75" x14ac:dyDescent="0.2">
      <c r="F96" s="44"/>
      <c r="I96" s="30" t="s">
        <v>355</v>
      </c>
      <c r="J96" t="s">
        <v>1244</v>
      </c>
    </row>
    <row r="97" spans="6:10" ht="47.25" x14ac:dyDescent="0.2">
      <c r="F97" s="44"/>
      <c r="I97" s="30" t="s">
        <v>358</v>
      </c>
      <c r="J97" t="s">
        <v>1245</v>
      </c>
    </row>
    <row r="98" spans="6:10" ht="15.75" x14ac:dyDescent="0.2">
      <c r="F98" s="44"/>
      <c r="I98" s="30" t="s">
        <v>361</v>
      </c>
      <c r="J98" t="s">
        <v>1246</v>
      </c>
    </row>
    <row r="99" spans="6:10" ht="15.75" x14ac:dyDescent="0.2">
      <c r="F99" s="44"/>
      <c r="I99" s="30" t="s">
        <v>364</v>
      </c>
      <c r="J99" t="s">
        <v>1247</v>
      </c>
    </row>
    <row r="100" spans="6:10" ht="15.75" x14ac:dyDescent="0.2">
      <c r="F100" s="44"/>
      <c r="I100" s="30" t="s">
        <v>367</v>
      </c>
      <c r="J100" t="s">
        <v>1248</v>
      </c>
    </row>
    <row r="101" spans="6:10" ht="15.75" x14ac:dyDescent="0.2">
      <c r="F101" s="44"/>
      <c r="I101" s="30" t="s">
        <v>370</v>
      </c>
      <c r="J101" t="s">
        <v>1249</v>
      </c>
    </row>
    <row r="102" spans="6:10" ht="47.25" x14ac:dyDescent="0.2">
      <c r="F102" s="44"/>
      <c r="I102" s="30" t="s">
        <v>373</v>
      </c>
      <c r="J102" t="s">
        <v>1250</v>
      </c>
    </row>
    <row r="103" spans="6:10" ht="15.75" x14ac:dyDescent="0.2">
      <c r="F103" s="44"/>
      <c r="I103" s="30" t="s">
        <v>376</v>
      </c>
      <c r="J103" t="s">
        <v>1251</v>
      </c>
    </row>
    <row r="104" spans="6:10" ht="15.75" x14ac:dyDescent="0.2">
      <c r="F104" s="44"/>
      <c r="I104" s="30" t="s">
        <v>379</v>
      </c>
      <c r="J104" t="s">
        <v>1252</v>
      </c>
    </row>
    <row r="105" spans="6:10" ht="15.75" x14ac:dyDescent="0.2">
      <c r="F105" s="44"/>
      <c r="I105" s="30" t="s">
        <v>382</v>
      </c>
      <c r="J105" t="s">
        <v>1253</v>
      </c>
    </row>
    <row r="106" spans="6:10" ht="15.75" x14ac:dyDescent="0.2">
      <c r="F106" s="44"/>
      <c r="I106" s="30" t="s">
        <v>385</v>
      </c>
      <c r="J106" t="s">
        <v>1254</v>
      </c>
    </row>
    <row r="107" spans="6:10" ht="31.5" x14ac:dyDescent="0.2">
      <c r="F107" s="44"/>
      <c r="I107" s="30" t="s">
        <v>388</v>
      </c>
      <c r="J107" t="s">
        <v>1255</v>
      </c>
    </row>
    <row r="108" spans="6:10" ht="15.75" x14ac:dyDescent="0.2">
      <c r="F108" s="44"/>
      <c r="I108" s="30" t="s">
        <v>391</v>
      </c>
      <c r="J108" t="s">
        <v>1256</v>
      </c>
    </row>
    <row r="109" spans="6:10" ht="15.75" x14ac:dyDescent="0.2">
      <c r="F109" s="44"/>
      <c r="I109" s="22" t="s">
        <v>395</v>
      </c>
      <c r="J109" t="s">
        <v>1240</v>
      </c>
    </row>
    <row r="110" spans="6:10" ht="15.75" x14ac:dyDescent="0.2">
      <c r="F110" s="44"/>
      <c r="I110" s="22" t="s">
        <v>398</v>
      </c>
      <c r="J110" t="s">
        <v>1241</v>
      </c>
    </row>
    <row r="111" spans="6:10" ht="15.75" x14ac:dyDescent="0.2">
      <c r="F111" s="44"/>
      <c r="I111" s="22" t="s">
        <v>401</v>
      </c>
      <c r="J111" t="s">
        <v>1242</v>
      </c>
    </row>
    <row r="112" spans="6:10" ht="31.5" x14ac:dyDescent="0.2">
      <c r="F112" s="44"/>
      <c r="I112" s="22" t="s">
        <v>404</v>
      </c>
      <c r="J112" t="s">
        <v>1243</v>
      </c>
    </row>
    <row r="113" spans="6:10" ht="31.5" x14ac:dyDescent="0.2">
      <c r="F113" s="44"/>
      <c r="I113" s="22" t="s">
        <v>407</v>
      </c>
      <c r="J113" t="s">
        <v>1244</v>
      </c>
    </row>
    <row r="114" spans="6:10" ht="15.75" x14ac:dyDescent="0.2">
      <c r="F114" s="44"/>
      <c r="I114" s="22" t="s">
        <v>410</v>
      </c>
      <c r="J114" t="s">
        <v>1245</v>
      </c>
    </row>
    <row r="115" spans="6:10" ht="15.75" x14ac:dyDescent="0.2">
      <c r="F115" s="44"/>
      <c r="I115" s="22" t="s">
        <v>413</v>
      </c>
      <c r="J115" t="s">
        <v>1246</v>
      </c>
    </row>
    <row r="116" spans="6:10" ht="15.75" x14ac:dyDescent="0.2">
      <c r="F116" s="44"/>
      <c r="I116" s="22" t="s">
        <v>417</v>
      </c>
      <c r="J116" t="s">
        <v>1240</v>
      </c>
    </row>
    <row r="117" spans="6:10" ht="15.75" x14ac:dyDescent="0.2">
      <c r="F117" s="44"/>
      <c r="I117" s="22" t="s">
        <v>420</v>
      </c>
      <c r="J117" t="s">
        <v>1241</v>
      </c>
    </row>
    <row r="118" spans="6:10" ht="15.75" x14ac:dyDescent="0.2">
      <c r="F118" s="44"/>
      <c r="I118" s="22" t="s">
        <v>423</v>
      </c>
      <c r="J118" t="s">
        <v>1242</v>
      </c>
    </row>
    <row r="119" spans="6:10" ht="15.75" x14ac:dyDescent="0.2">
      <c r="F119" s="44"/>
      <c r="I119" s="22" t="s">
        <v>426</v>
      </c>
      <c r="J119" t="s">
        <v>1243</v>
      </c>
    </row>
    <row r="120" spans="6:10" ht="15.75" x14ac:dyDescent="0.2">
      <c r="F120" s="44"/>
      <c r="I120" s="22" t="s">
        <v>430</v>
      </c>
      <c r="J120" t="s">
        <v>1240</v>
      </c>
    </row>
    <row r="121" spans="6:10" ht="15.75" x14ac:dyDescent="0.2">
      <c r="F121" s="44"/>
      <c r="I121" s="22" t="s">
        <v>433</v>
      </c>
      <c r="J121" t="s">
        <v>1241</v>
      </c>
    </row>
    <row r="122" spans="6:10" ht="15.75" x14ac:dyDescent="0.2">
      <c r="F122" s="44"/>
      <c r="I122" s="22" t="s">
        <v>436</v>
      </c>
      <c r="J122" t="s">
        <v>1242</v>
      </c>
    </row>
    <row r="123" spans="6:10" ht="15.75" x14ac:dyDescent="0.2">
      <c r="F123" s="44"/>
      <c r="I123" s="22" t="s">
        <v>439</v>
      </c>
      <c r="J123" t="s">
        <v>1243</v>
      </c>
    </row>
    <row r="124" spans="6:10" ht="15.75" x14ac:dyDescent="0.2">
      <c r="F124" s="44"/>
      <c r="I124" s="22" t="s">
        <v>442</v>
      </c>
      <c r="J124" t="s">
        <v>1244</v>
      </c>
    </row>
    <row r="125" spans="6:10" ht="31.5" x14ac:dyDescent="0.2">
      <c r="F125" s="44"/>
      <c r="I125" s="22" t="s">
        <v>445</v>
      </c>
      <c r="J125" t="s">
        <v>1245</v>
      </c>
    </row>
    <row r="126" spans="6:10" ht="31.5" x14ac:dyDescent="0.2">
      <c r="F126" s="44"/>
      <c r="I126" s="22" t="s">
        <v>448</v>
      </c>
      <c r="J126" t="s">
        <v>1246</v>
      </c>
    </row>
    <row r="127" spans="6:10" ht="15.75" x14ac:dyDescent="0.2">
      <c r="F127" s="44"/>
      <c r="I127" s="22" t="s">
        <v>451</v>
      </c>
      <c r="J127" t="s">
        <v>1247</v>
      </c>
    </row>
    <row r="128" spans="6:10" ht="31.5" x14ac:dyDescent="0.2">
      <c r="F128" s="44"/>
      <c r="I128" s="44" t="s">
        <v>456</v>
      </c>
      <c r="J128" t="s">
        <v>1240</v>
      </c>
    </row>
    <row r="129" spans="6:10" ht="15.75" x14ac:dyDescent="0.2">
      <c r="F129" s="44"/>
      <c r="I129" s="44" t="s">
        <v>459</v>
      </c>
      <c r="J129" t="s">
        <v>1241</v>
      </c>
    </row>
    <row r="130" spans="6:10" ht="31.5" x14ac:dyDescent="0.2">
      <c r="F130" s="44"/>
      <c r="I130" s="44" t="s">
        <v>462</v>
      </c>
      <c r="J130" t="s">
        <v>1242</v>
      </c>
    </row>
    <row r="131" spans="6:10" ht="31.5" x14ac:dyDescent="0.2">
      <c r="F131" s="44"/>
      <c r="I131" s="44" t="str">
        <f>PROPER("Problem related to getting approvals before starting business")</f>
        <v>Problem Related To Getting Approvals Before Starting Business</v>
      </c>
      <c r="J131" t="s">
        <v>1243</v>
      </c>
    </row>
    <row r="132" spans="6:10" ht="31.5" x14ac:dyDescent="0.2">
      <c r="F132" s="44"/>
      <c r="I132" s="44" t="s">
        <v>467</v>
      </c>
      <c r="J132" t="s">
        <v>1244</v>
      </c>
    </row>
    <row r="133" spans="6:10" ht="31.5" x14ac:dyDescent="0.2">
      <c r="F133" s="44"/>
      <c r="I133" s="44" t="s">
        <v>470</v>
      </c>
      <c r="J133" t="s">
        <v>1245</v>
      </c>
    </row>
    <row r="134" spans="6:10" ht="31.5" x14ac:dyDescent="0.2">
      <c r="F134" s="44"/>
      <c r="I134" s="44" t="s">
        <v>473</v>
      </c>
      <c r="J134" t="s">
        <v>1246</v>
      </c>
    </row>
    <row r="135" spans="6:10" ht="31.5" x14ac:dyDescent="0.2">
      <c r="F135" s="44"/>
      <c r="I135" s="44" t="str">
        <f>PROPER("STATE-WISE CREDIT TO INDUSTRY BY SCHEDULED COMMERCIAL BANKS")</f>
        <v>State-Wise Credit To Industry By Scheduled Commercial Banks</v>
      </c>
      <c r="J135" t="s">
        <v>1247</v>
      </c>
    </row>
    <row r="136" spans="6:10" ht="31.5" x14ac:dyDescent="0.2">
      <c r="F136" s="44"/>
      <c r="I136" s="44" t="s">
        <v>478</v>
      </c>
      <c r="J136" t="s">
        <v>1248</v>
      </c>
    </row>
    <row r="137" spans="6:10" ht="31.5" x14ac:dyDescent="0.2">
      <c r="F137" s="44"/>
      <c r="I137" s="44" t="s">
        <v>481</v>
      </c>
      <c r="J137" t="s">
        <v>1249</v>
      </c>
    </row>
    <row r="138" spans="6:10" ht="15.75" x14ac:dyDescent="0.2">
      <c r="F138" s="44"/>
      <c r="I138" s="44" t="str">
        <f>PROPER("Problem in access to finance")</f>
        <v>Problem In Access To Finance</v>
      </c>
      <c r="J138" t="s">
        <v>1250</v>
      </c>
    </row>
    <row r="139" spans="6:10" ht="15.75" x14ac:dyDescent="0.2">
      <c r="F139" s="44"/>
      <c r="I139" s="44" t="s">
        <v>487</v>
      </c>
      <c r="J139" t="s">
        <v>1240</v>
      </c>
    </row>
    <row r="140" spans="6:10" ht="31.5" x14ac:dyDescent="0.2">
      <c r="F140" s="44"/>
      <c r="I140" s="44" t="s">
        <v>490</v>
      </c>
      <c r="J140" t="s">
        <v>1241</v>
      </c>
    </row>
    <row r="141" spans="6:10" ht="15.75" x14ac:dyDescent="0.2">
      <c r="F141" s="44"/>
      <c r="I141" s="44" t="s">
        <v>493</v>
      </c>
      <c r="J141" t="s">
        <v>1242</v>
      </c>
    </row>
    <row r="142" spans="6:10" ht="15.75" x14ac:dyDescent="0.2">
      <c r="F142" s="44"/>
      <c r="I142" s="44" t="s">
        <v>496</v>
      </c>
      <c r="J142" t="s">
        <v>1243</v>
      </c>
    </row>
    <row r="143" spans="6:10" ht="31.5" x14ac:dyDescent="0.2">
      <c r="F143" s="44"/>
      <c r="I143" s="44" t="s">
        <v>499</v>
      </c>
      <c r="J143" t="s">
        <v>1244</v>
      </c>
    </row>
    <row r="144" spans="6:10" ht="31.5" x14ac:dyDescent="0.2">
      <c r="F144" s="44"/>
      <c r="I144" s="44" t="s">
        <v>502</v>
      </c>
      <c r="J144" t="s">
        <v>1245</v>
      </c>
    </row>
    <row r="145" spans="6:10" ht="15.75" x14ac:dyDescent="0.2">
      <c r="F145" s="44"/>
      <c r="I145" s="44" t="s">
        <v>506</v>
      </c>
      <c r="J145" t="s">
        <v>1240</v>
      </c>
    </row>
    <row r="146" spans="6:10" ht="15.75" x14ac:dyDescent="0.2">
      <c r="F146" s="44"/>
      <c r="I146" s="44" t="s">
        <v>510</v>
      </c>
      <c r="J146" t="s">
        <v>1241</v>
      </c>
    </row>
    <row r="147" spans="6:10" ht="15.75" x14ac:dyDescent="0.2">
      <c r="F147" s="44"/>
      <c r="I147" s="44" t="s">
        <v>513</v>
      </c>
      <c r="J147" t="s">
        <v>1242</v>
      </c>
    </row>
    <row r="148" spans="6:10" ht="15.75" x14ac:dyDescent="0.2">
      <c r="F148" s="44"/>
      <c r="I148" s="44" t="s">
        <v>516</v>
      </c>
      <c r="J148" t="s">
        <v>1243</v>
      </c>
    </row>
    <row r="149" spans="6:10" ht="15.75" x14ac:dyDescent="0.2">
      <c r="F149" s="44"/>
      <c r="I149" s="44" t="s">
        <v>519</v>
      </c>
      <c r="J149" t="s">
        <v>1244</v>
      </c>
    </row>
    <row r="150" spans="6:10" ht="31.5" x14ac:dyDescent="0.2">
      <c r="F150" s="44"/>
      <c r="I150" s="44" t="s">
        <v>522</v>
      </c>
      <c r="J150" t="s">
        <v>1245</v>
      </c>
    </row>
    <row r="151" spans="6:10" ht="31.5" x14ac:dyDescent="0.2">
      <c r="F151" s="44"/>
      <c r="I151" s="44" t="s">
        <v>525</v>
      </c>
      <c r="J151" t="s">
        <v>1246</v>
      </c>
    </row>
    <row r="152" spans="6:10" ht="31.5" x14ac:dyDescent="0.2">
      <c r="F152" s="44"/>
      <c r="I152" s="44" t="s">
        <v>528</v>
      </c>
      <c r="J152" t="s">
        <v>1247</v>
      </c>
    </row>
    <row r="153" spans="6:10" ht="15.75" x14ac:dyDescent="0.2">
      <c r="F153" s="44"/>
      <c r="I153" s="44" t="s">
        <v>531</v>
      </c>
      <c r="J153" t="s">
        <v>1248</v>
      </c>
    </row>
    <row r="154" spans="6:10" ht="15.75" x14ac:dyDescent="0.2">
      <c r="F154" s="44"/>
      <c r="I154" s="44" t="s">
        <v>534</v>
      </c>
      <c r="J154" t="s">
        <v>1249</v>
      </c>
    </row>
    <row r="155" spans="6:10" ht="15.75" x14ac:dyDescent="0.2">
      <c r="F155" s="44"/>
      <c r="I155" s="44" t="s">
        <v>537</v>
      </c>
      <c r="J155" t="s">
        <v>1250</v>
      </c>
    </row>
    <row r="156" spans="6:10" ht="15.75" x14ac:dyDescent="0.2">
      <c r="F156" s="44"/>
      <c r="I156" s="22" t="s">
        <v>540</v>
      </c>
      <c r="J156" t="s">
        <v>1251</v>
      </c>
    </row>
    <row r="157" spans="6:10" ht="31.5" x14ac:dyDescent="0.2">
      <c r="F157" s="44"/>
      <c r="I157" s="44" t="s">
        <v>544</v>
      </c>
      <c r="J157" t="s">
        <v>1243</v>
      </c>
    </row>
    <row r="158" spans="6:10" ht="15.75" x14ac:dyDescent="0.2">
      <c r="F158" s="44"/>
      <c r="I158" s="44" t="s">
        <v>547</v>
      </c>
      <c r="J158" t="s">
        <v>1244</v>
      </c>
    </row>
    <row r="159" spans="6:10" ht="47.25" x14ac:dyDescent="0.2">
      <c r="F159" s="44"/>
      <c r="I159" s="44" t="s">
        <v>550</v>
      </c>
      <c r="J159" t="s">
        <v>1245</v>
      </c>
    </row>
    <row r="160" spans="6:10" ht="31.5" x14ac:dyDescent="0.2">
      <c r="F160" s="44"/>
      <c r="I160" s="44" t="s">
        <v>553</v>
      </c>
      <c r="J160" t="s">
        <v>1246</v>
      </c>
    </row>
    <row r="161" spans="6:10" ht="31.5" x14ac:dyDescent="0.2">
      <c r="F161" s="44"/>
      <c r="I161" s="44" t="s">
        <v>559</v>
      </c>
      <c r="J161" t="s">
        <v>1248</v>
      </c>
    </row>
    <row r="162" spans="6:10" ht="31.5" x14ac:dyDescent="0.2">
      <c r="F162" s="44"/>
      <c r="I162" s="44" t="s">
        <v>563</v>
      </c>
      <c r="J162" t="s">
        <v>1240</v>
      </c>
    </row>
    <row r="163" spans="6:10" ht="31.5" x14ac:dyDescent="0.2">
      <c r="F163" s="44"/>
      <c r="I163" s="44" t="s">
        <v>566</v>
      </c>
      <c r="J163" t="s">
        <v>1241</v>
      </c>
    </row>
    <row r="164" spans="6:10" ht="31.5" x14ac:dyDescent="0.2">
      <c r="F164" s="44"/>
      <c r="I164" s="44" t="s">
        <v>569</v>
      </c>
      <c r="J164" t="s">
        <v>1242</v>
      </c>
    </row>
    <row r="165" spans="6:10" ht="15.75" x14ac:dyDescent="0.2">
      <c r="F165" s="44"/>
      <c r="I165" s="44" t="s">
        <v>572</v>
      </c>
      <c r="J165" t="s">
        <v>1243</v>
      </c>
    </row>
    <row r="166" spans="6:10" ht="15.75" x14ac:dyDescent="0.2">
      <c r="F166" s="44"/>
      <c r="I166" s="44" t="s">
        <v>575</v>
      </c>
      <c r="J166" t="s">
        <v>1244</v>
      </c>
    </row>
    <row r="167" spans="6:10" ht="15.75" x14ac:dyDescent="0.2">
      <c r="F167" s="44"/>
      <c r="I167" s="44" t="s">
        <v>578</v>
      </c>
      <c r="J167" t="s">
        <v>1245</v>
      </c>
    </row>
    <row r="168" spans="6:10" ht="31.5" x14ac:dyDescent="0.2">
      <c r="F168" s="44"/>
      <c r="I168" s="44" t="s">
        <v>581</v>
      </c>
      <c r="J168" t="s">
        <v>1246</v>
      </c>
    </row>
    <row r="169" spans="6:10" ht="31.5" x14ac:dyDescent="0.2">
      <c r="F169" s="44"/>
      <c r="I169" s="44" t="s">
        <v>584</v>
      </c>
      <c r="J169" t="s">
        <v>1247</v>
      </c>
    </row>
    <row r="170" spans="6:10" ht="47.25" x14ac:dyDescent="0.2">
      <c r="F170" s="44"/>
      <c r="I170" s="44" t="s">
        <v>588</v>
      </c>
      <c r="J170" t="s">
        <v>1240</v>
      </c>
    </row>
    <row r="171" spans="6:10" ht="31.5" x14ac:dyDescent="0.2">
      <c r="F171" s="44"/>
      <c r="I171" s="44" t="s">
        <v>591</v>
      </c>
      <c r="J171" t="s">
        <v>1241</v>
      </c>
    </row>
    <row r="172" spans="6:10" ht="15.75" x14ac:dyDescent="0.2">
      <c r="F172" s="44"/>
      <c r="I172" s="44" t="s">
        <v>594</v>
      </c>
      <c r="J172" t="s">
        <v>1242</v>
      </c>
    </row>
    <row r="173" spans="6:10" ht="47.25" x14ac:dyDescent="0.2">
      <c r="F173" s="44"/>
      <c r="I173" s="44" t="s">
        <v>597</v>
      </c>
      <c r="J173" t="s">
        <v>1243</v>
      </c>
    </row>
    <row r="174" spans="6:10" ht="15.75" x14ac:dyDescent="0.2">
      <c r="F174" s="44"/>
      <c r="I174" s="44" t="s">
        <v>601</v>
      </c>
      <c r="J174" t="s">
        <v>1240</v>
      </c>
    </row>
    <row r="175" spans="6:10" ht="15.75" x14ac:dyDescent="0.2">
      <c r="F175" s="44"/>
      <c r="I175" s="44" t="s">
        <v>604</v>
      </c>
      <c r="J175" t="s">
        <v>1241</v>
      </c>
    </row>
    <row r="176" spans="6:10" ht="31.5" x14ac:dyDescent="0.2">
      <c r="F176" s="44"/>
      <c r="I176" s="44" t="s">
        <v>607</v>
      </c>
      <c r="J176" t="s">
        <v>1242</v>
      </c>
    </row>
    <row r="177" spans="6:10" ht="31.5" x14ac:dyDescent="0.2">
      <c r="F177" s="44"/>
      <c r="I177" s="44" t="s">
        <v>610</v>
      </c>
      <c r="J177" t="s">
        <v>1243</v>
      </c>
    </row>
    <row r="178" spans="6:10" ht="47.25" x14ac:dyDescent="0.2">
      <c r="F178" s="44"/>
      <c r="I178" s="22" t="s">
        <v>614</v>
      </c>
      <c r="J178" t="s">
        <v>1240</v>
      </c>
    </row>
    <row r="179" spans="6:10" ht="47.25" x14ac:dyDescent="0.2">
      <c r="F179" s="44"/>
      <c r="I179" s="22" t="s">
        <v>617</v>
      </c>
      <c r="J179" t="s">
        <v>1241</v>
      </c>
    </row>
    <row r="180" spans="6:10" ht="31.5" x14ac:dyDescent="0.2">
      <c r="F180" s="44"/>
      <c r="I180" s="22" t="s">
        <v>620</v>
      </c>
      <c r="J180" t="s">
        <v>1242</v>
      </c>
    </row>
    <row r="181" spans="6:10" ht="31.5" x14ac:dyDescent="0.2">
      <c r="F181" s="44"/>
      <c r="I181" s="22" t="s">
        <v>623</v>
      </c>
      <c r="J181" t="s">
        <v>1243</v>
      </c>
    </row>
    <row r="182" spans="6:10" ht="15.75" x14ac:dyDescent="0.2">
      <c r="F182" s="44"/>
      <c r="I182" s="22" t="s">
        <v>626</v>
      </c>
      <c r="J182" t="s">
        <v>1244</v>
      </c>
    </row>
    <row r="183" spans="6:10" ht="31.5" x14ac:dyDescent="0.2">
      <c r="F183" s="44"/>
      <c r="I183" s="22" t="s">
        <v>629</v>
      </c>
      <c r="J183" t="s">
        <v>1245</v>
      </c>
    </row>
    <row r="184" spans="6:10" ht="31.5" x14ac:dyDescent="0.2">
      <c r="F184" s="44"/>
      <c r="I184" s="22" t="s">
        <v>632</v>
      </c>
      <c r="J184" t="s">
        <v>1246</v>
      </c>
    </row>
    <row r="185" spans="6:10" ht="47.25" x14ac:dyDescent="0.2">
      <c r="F185" s="44"/>
      <c r="I185" s="22" t="s">
        <v>635</v>
      </c>
      <c r="J185" t="s">
        <v>1248</v>
      </c>
    </row>
    <row r="186" spans="6:10" ht="31.5" x14ac:dyDescent="0.2">
      <c r="F186" s="44"/>
      <c r="I186" s="22" t="s">
        <v>638</v>
      </c>
      <c r="J186" t="s">
        <v>1249</v>
      </c>
    </row>
    <row r="187" spans="6:10" ht="31.5" x14ac:dyDescent="0.2">
      <c r="F187" s="44"/>
      <c r="I187" s="22" t="s">
        <v>641</v>
      </c>
      <c r="J187" t="s">
        <v>1250</v>
      </c>
    </row>
    <row r="188" spans="6:10" ht="31.5" x14ac:dyDescent="0.2">
      <c r="F188" s="44"/>
      <c r="I188" s="22" t="s">
        <v>644</v>
      </c>
      <c r="J188" t="s">
        <v>1251</v>
      </c>
    </row>
    <row r="189" spans="6:10" ht="47.25" x14ac:dyDescent="0.2">
      <c r="F189" s="44"/>
      <c r="I189" s="22" t="s">
        <v>647</v>
      </c>
      <c r="J189" t="s">
        <v>1252</v>
      </c>
    </row>
    <row r="190" spans="6:10" ht="47.25" x14ac:dyDescent="0.2">
      <c r="F190" s="44"/>
      <c r="I190" s="22" t="s">
        <v>650</v>
      </c>
      <c r="J190" t="s">
        <v>1253</v>
      </c>
    </row>
    <row r="191" spans="6:10" ht="47.25" x14ac:dyDescent="0.2">
      <c r="F191" s="44"/>
      <c r="I191" s="22" t="s">
        <v>657</v>
      </c>
      <c r="J191" t="s">
        <v>1240</v>
      </c>
    </row>
    <row r="192" spans="6:10" ht="63" x14ac:dyDescent="0.2">
      <c r="F192" s="44"/>
      <c r="I192" s="36" t="s">
        <v>660</v>
      </c>
      <c r="J192" t="s">
        <v>1241</v>
      </c>
    </row>
    <row r="193" spans="6:10" ht="47.25" x14ac:dyDescent="0.2">
      <c r="F193" s="44"/>
      <c r="I193" s="22" t="s">
        <v>663</v>
      </c>
      <c r="J193" t="s">
        <v>1242</v>
      </c>
    </row>
    <row r="194" spans="6:10" ht="47.25" x14ac:dyDescent="0.2">
      <c r="F194" s="44"/>
      <c r="I194" s="37" t="s">
        <v>666</v>
      </c>
      <c r="J194" t="s">
        <v>1243</v>
      </c>
    </row>
    <row r="195" spans="6:10" ht="31.5" x14ac:dyDescent="0.2">
      <c r="F195" s="44"/>
      <c r="I195" s="22" t="s">
        <v>669</v>
      </c>
      <c r="J195" t="s">
        <v>1244</v>
      </c>
    </row>
    <row r="196" spans="6:10" ht="47.25" x14ac:dyDescent="0.2">
      <c r="F196" s="44"/>
      <c r="I196" s="22" t="s">
        <v>672</v>
      </c>
      <c r="J196" t="s">
        <v>1245</v>
      </c>
    </row>
    <row r="197" spans="6:10" ht="47.25" x14ac:dyDescent="0.2">
      <c r="F197" s="44"/>
      <c r="I197" s="22" t="s">
        <v>675</v>
      </c>
      <c r="J197" t="s">
        <v>1246</v>
      </c>
    </row>
    <row r="198" spans="6:10" ht="63" x14ac:dyDescent="0.2">
      <c r="F198" s="44"/>
      <c r="I198" s="22" t="s">
        <v>678</v>
      </c>
      <c r="J198" t="s">
        <v>1247</v>
      </c>
    </row>
    <row r="199" spans="6:10" ht="47.25" x14ac:dyDescent="0.2">
      <c r="F199" s="44"/>
      <c r="I199" s="22" t="s">
        <v>681</v>
      </c>
      <c r="J199" t="s">
        <v>1248</v>
      </c>
    </row>
    <row r="200" spans="6:10" ht="31.5" x14ac:dyDescent="0.2">
      <c r="F200" s="44"/>
      <c r="I200" s="22" t="s">
        <v>684</v>
      </c>
      <c r="J200" t="s">
        <v>1249</v>
      </c>
    </row>
    <row r="201" spans="6:10" ht="31.5" x14ac:dyDescent="0.2">
      <c r="F201" s="44"/>
      <c r="I201" s="22" t="s">
        <v>687</v>
      </c>
      <c r="J201" t="s">
        <v>1250</v>
      </c>
    </row>
    <row r="202" spans="6:10" ht="31.5" x14ac:dyDescent="0.2">
      <c r="F202" s="44"/>
      <c r="I202" s="22" t="s">
        <v>690</v>
      </c>
      <c r="J202" t="s">
        <v>1251</v>
      </c>
    </row>
    <row r="203" spans="6:10" ht="31.5" x14ac:dyDescent="0.2">
      <c r="F203" s="44"/>
      <c r="I203" s="22" t="s">
        <v>693</v>
      </c>
      <c r="J203" t="s">
        <v>1252</v>
      </c>
    </row>
    <row r="204" spans="6:10" ht="31.5" x14ac:dyDescent="0.2">
      <c r="F204" s="44"/>
      <c r="I204" s="22" t="s">
        <v>697</v>
      </c>
      <c r="J204" t="s">
        <v>1240</v>
      </c>
    </row>
    <row r="205" spans="6:10" ht="47.25" x14ac:dyDescent="0.2">
      <c r="F205" s="44"/>
      <c r="I205" s="22" t="s">
        <v>700</v>
      </c>
      <c r="J205" t="s">
        <v>1241</v>
      </c>
    </row>
    <row r="206" spans="6:10" ht="78.75" x14ac:dyDescent="0.2">
      <c r="F206" s="44"/>
      <c r="I206" s="22" t="s">
        <v>703</v>
      </c>
      <c r="J206" t="s">
        <v>1242</v>
      </c>
    </row>
    <row r="207" spans="6:10" ht="31.5" x14ac:dyDescent="0.2">
      <c r="F207" s="44"/>
      <c r="I207" s="22" t="s">
        <v>706</v>
      </c>
      <c r="J207" t="s">
        <v>1243</v>
      </c>
    </row>
    <row r="208" spans="6:10" ht="31.5" x14ac:dyDescent="0.2">
      <c r="F208" s="44"/>
      <c r="I208" s="22" t="s">
        <v>709</v>
      </c>
      <c r="J208" t="s">
        <v>1244</v>
      </c>
    </row>
    <row r="209" spans="6:10" ht="31.5" x14ac:dyDescent="0.2">
      <c r="F209" s="44"/>
      <c r="I209" s="48" t="s">
        <v>713</v>
      </c>
      <c r="J209" t="s">
        <v>1240</v>
      </c>
    </row>
    <row r="210" spans="6:10" ht="15.75" x14ac:dyDescent="0.2">
      <c r="F210" s="44"/>
      <c r="I210" s="48" t="s">
        <v>726</v>
      </c>
      <c r="J210" t="s">
        <v>1240</v>
      </c>
    </row>
    <row r="211" spans="6:10" ht="15.75" x14ac:dyDescent="0.2">
      <c r="F211" s="44"/>
      <c r="I211" s="48" t="s">
        <v>729</v>
      </c>
      <c r="J211" t="s">
        <v>1241</v>
      </c>
    </row>
    <row r="212" spans="6:10" ht="47.25" x14ac:dyDescent="0.2">
      <c r="F212" s="44"/>
      <c r="I212" s="48" t="s">
        <v>732</v>
      </c>
      <c r="J212" t="s">
        <v>1242</v>
      </c>
    </row>
    <row r="213" spans="6:10" ht="15.75" x14ac:dyDescent="0.2">
      <c r="F213" s="44"/>
      <c r="I213" s="48" t="s">
        <v>735</v>
      </c>
      <c r="J213" t="s">
        <v>1243</v>
      </c>
    </row>
    <row r="214" spans="6:10" ht="15.75" x14ac:dyDescent="0.2">
      <c r="F214" s="44"/>
      <c r="I214" s="48" t="s">
        <v>739</v>
      </c>
      <c r="J214" t="s">
        <v>1240</v>
      </c>
    </row>
    <row r="215" spans="6:10" ht="31.5" x14ac:dyDescent="0.2">
      <c r="F215" s="44"/>
      <c r="I215" s="48" t="s">
        <v>742</v>
      </c>
      <c r="J215" t="s">
        <v>1241</v>
      </c>
    </row>
    <row r="216" spans="6:10" ht="31.5" x14ac:dyDescent="0.2">
      <c r="F216" s="44"/>
      <c r="I216" s="48" t="s">
        <v>745</v>
      </c>
      <c r="J216" t="s">
        <v>1242</v>
      </c>
    </row>
    <row r="217" spans="6:10" ht="31.5" x14ac:dyDescent="0.2">
      <c r="F217" s="44"/>
      <c r="I217" s="48" t="s">
        <v>749</v>
      </c>
      <c r="J217" t="s">
        <v>1240</v>
      </c>
    </row>
    <row r="218" spans="6:10" ht="31.5" x14ac:dyDescent="0.2">
      <c r="F218" s="44"/>
      <c r="I218" s="48" t="s">
        <v>752</v>
      </c>
      <c r="J218" t="s">
        <v>1241</v>
      </c>
    </row>
    <row r="219" spans="6:10" ht="15.75" x14ac:dyDescent="0.2">
      <c r="F219" s="44"/>
      <c r="I219" s="48" t="s">
        <v>755</v>
      </c>
      <c r="J219" t="s">
        <v>1242</v>
      </c>
    </row>
    <row r="220" spans="6:10" ht="15.75" x14ac:dyDescent="0.2">
      <c r="F220" s="44"/>
      <c r="I220" s="48" t="s">
        <v>765</v>
      </c>
      <c r="J220" t="s">
        <v>1240</v>
      </c>
    </row>
    <row r="221" spans="6:10" ht="15.75" x14ac:dyDescent="0.2">
      <c r="F221" s="44"/>
      <c r="I221" s="48" t="s">
        <v>778</v>
      </c>
      <c r="J221" t="s">
        <v>1240</v>
      </c>
    </row>
    <row r="222" spans="6:10" ht="15.75" x14ac:dyDescent="0.2">
      <c r="F222" s="44"/>
      <c r="I222" s="48" t="s">
        <v>781</v>
      </c>
      <c r="J222" t="s">
        <v>1241</v>
      </c>
    </row>
    <row r="223" spans="6:10" ht="31.5" x14ac:dyDescent="0.2">
      <c r="F223" s="44"/>
      <c r="I223" s="48" t="s">
        <v>784</v>
      </c>
      <c r="J223" t="s">
        <v>1242</v>
      </c>
    </row>
    <row r="224" spans="6:10" ht="15.75" x14ac:dyDescent="0.2">
      <c r="F224" s="44"/>
      <c r="I224" s="48" t="s">
        <v>787</v>
      </c>
      <c r="J224" t="s">
        <v>1243</v>
      </c>
    </row>
    <row r="225" spans="9:9" x14ac:dyDescent="0.2">
      <c r="I225" s="50"/>
    </row>
    <row r="226" spans="9:9" x14ac:dyDescent="0.2">
      <c r="I226" s="50"/>
    </row>
    <row r="227" spans="9:9" x14ac:dyDescent="0.2">
      <c r="I227" s="50"/>
    </row>
    <row r="228" spans="9:9" x14ac:dyDescent="0.2">
      <c r="I228" s="50"/>
    </row>
    <row r="229" spans="9:9" x14ac:dyDescent="0.2">
      <c r="I229" s="50"/>
    </row>
    <row r="230" spans="9:9" x14ac:dyDescent="0.2">
      <c r="I230" s="50"/>
    </row>
    <row r="231" spans="9:9" x14ac:dyDescent="0.2">
      <c r="I231" s="50"/>
    </row>
    <row r="232" spans="9:9" x14ac:dyDescent="0.2">
      <c r="I232" s="50"/>
    </row>
    <row r="233" spans="9:9" x14ac:dyDescent="0.2">
      <c r="I233" s="50"/>
    </row>
    <row r="234" spans="9:9" x14ac:dyDescent="0.2">
      <c r="I234" s="50"/>
    </row>
    <row r="235" spans="9:9" x14ac:dyDescent="0.2">
      <c r="I235" s="50"/>
    </row>
    <row r="236" spans="9:9" x14ac:dyDescent="0.2">
      <c r="I236" s="50"/>
    </row>
    <row r="237" spans="9:9" x14ac:dyDescent="0.2">
      <c r="I237" s="50"/>
    </row>
    <row r="238" spans="9:9" x14ac:dyDescent="0.2">
      <c r="I238" s="50"/>
    </row>
    <row r="239" spans="9:9" x14ac:dyDescent="0.2">
      <c r="I239" s="50"/>
    </row>
    <row r="240" spans="9:9" x14ac:dyDescent="0.2">
      <c r="I240" s="50"/>
    </row>
    <row r="241" spans="9:9" x14ac:dyDescent="0.2">
      <c r="I241" s="50"/>
    </row>
    <row r="242" spans="9:9" x14ac:dyDescent="0.2">
      <c r="I242" s="50"/>
    </row>
    <row r="243" spans="9:9" x14ac:dyDescent="0.2">
      <c r="I243" s="50"/>
    </row>
    <row r="244" spans="9:9" x14ac:dyDescent="0.2">
      <c r="I244" s="50"/>
    </row>
    <row r="245" spans="9:9" x14ac:dyDescent="0.2">
      <c r="I245" s="50"/>
    </row>
    <row r="246" spans="9:9" x14ac:dyDescent="0.2">
      <c r="I246" s="50"/>
    </row>
    <row r="247" spans="9:9" x14ac:dyDescent="0.2">
      <c r="I247" s="50"/>
    </row>
    <row r="248" spans="9:9" x14ac:dyDescent="0.2">
      <c r="I248" s="50"/>
    </row>
    <row r="249" spans="9:9" x14ac:dyDescent="0.2">
      <c r="I249" s="50"/>
    </row>
    <row r="250" spans="9:9" x14ac:dyDescent="0.2">
      <c r="I250" s="50"/>
    </row>
    <row r="251" spans="9:9" x14ac:dyDescent="0.2">
      <c r="I251" s="50"/>
    </row>
    <row r="252" spans="9:9" x14ac:dyDescent="0.2">
      <c r="I252" s="50"/>
    </row>
    <row r="253" spans="9:9" x14ac:dyDescent="0.2">
      <c r="I253" s="50"/>
    </row>
    <row r="254" spans="9:9" x14ac:dyDescent="0.2">
      <c r="I254" s="50"/>
    </row>
    <row r="255" spans="9:9" x14ac:dyDescent="0.2">
      <c r="I255" s="50"/>
    </row>
    <row r="256" spans="9:9" x14ac:dyDescent="0.2">
      <c r="I256" s="50"/>
    </row>
    <row r="257" spans="9:9" x14ac:dyDescent="0.2">
      <c r="I257" s="50"/>
    </row>
    <row r="258" spans="9:9" x14ac:dyDescent="0.2">
      <c r="I258" s="50"/>
    </row>
    <row r="259" spans="9:9" x14ac:dyDescent="0.2">
      <c r="I259" s="50"/>
    </row>
    <row r="260" spans="9:9" x14ac:dyDescent="0.2">
      <c r="I260" s="50"/>
    </row>
    <row r="261" spans="9:9" x14ac:dyDescent="0.2">
      <c r="I261" s="50"/>
    </row>
    <row r="262" spans="9:9" x14ac:dyDescent="0.2">
      <c r="I262" s="50"/>
    </row>
    <row r="263" spans="9:9" x14ac:dyDescent="0.2">
      <c r="I263" s="50"/>
    </row>
    <row r="264" spans="9:9" x14ac:dyDescent="0.2">
      <c r="I264" s="50"/>
    </row>
    <row r="265" spans="9:9" x14ac:dyDescent="0.2">
      <c r="I265" s="50"/>
    </row>
    <row r="266" spans="9:9" x14ac:dyDescent="0.2">
      <c r="I266" s="50"/>
    </row>
    <row r="267" spans="9:9" x14ac:dyDescent="0.2">
      <c r="I267" s="50"/>
    </row>
    <row r="268" spans="9:9" x14ac:dyDescent="0.2">
      <c r="I268" s="50"/>
    </row>
    <row r="269" spans="9:9" x14ac:dyDescent="0.2">
      <c r="I269" s="50"/>
    </row>
    <row r="270" spans="9:9" x14ac:dyDescent="0.2">
      <c r="I270" s="50"/>
    </row>
    <row r="271" spans="9:9" x14ac:dyDescent="0.2">
      <c r="I271" s="50"/>
    </row>
    <row r="272" spans="9:9" x14ac:dyDescent="0.2">
      <c r="I272" s="50"/>
    </row>
    <row r="273" spans="9:9" x14ac:dyDescent="0.2">
      <c r="I273" s="50"/>
    </row>
    <row r="274" spans="9:9" x14ac:dyDescent="0.2">
      <c r="I274" s="50"/>
    </row>
    <row r="275" spans="9:9" x14ac:dyDescent="0.2">
      <c r="I275" s="50"/>
    </row>
    <row r="276" spans="9:9" x14ac:dyDescent="0.2">
      <c r="I276" s="50"/>
    </row>
    <row r="277" spans="9:9" x14ac:dyDescent="0.2">
      <c r="I277" s="50"/>
    </row>
    <row r="278" spans="9:9" x14ac:dyDescent="0.2">
      <c r="I278" s="50"/>
    </row>
    <row r="279" spans="9:9" x14ac:dyDescent="0.2">
      <c r="I279" s="50"/>
    </row>
    <row r="280" spans="9:9" x14ac:dyDescent="0.2">
      <c r="I280" s="50"/>
    </row>
    <row r="281" spans="9:9" x14ac:dyDescent="0.2">
      <c r="I281" s="50"/>
    </row>
    <row r="282" spans="9:9" x14ac:dyDescent="0.2">
      <c r="I282" s="50"/>
    </row>
    <row r="283" spans="9:9" x14ac:dyDescent="0.2">
      <c r="I283" s="50"/>
    </row>
    <row r="284" spans="9:9" x14ac:dyDescent="0.2">
      <c r="I284" s="50"/>
    </row>
    <row r="285" spans="9:9" x14ac:dyDescent="0.2">
      <c r="I285" s="50"/>
    </row>
    <row r="286" spans="9:9" x14ac:dyDescent="0.2">
      <c r="I286" s="50"/>
    </row>
    <row r="287" spans="9:9" x14ac:dyDescent="0.2">
      <c r="I287" s="50"/>
    </row>
    <row r="288" spans="9:9" x14ac:dyDescent="0.2">
      <c r="I288" s="50"/>
    </row>
    <row r="289" spans="9:9" x14ac:dyDescent="0.2">
      <c r="I289" s="50"/>
    </row>
    <row r="290" spans="9:9" x14ac:dyDescent="0.2">
      <c r="I290" s="50"/>
    </row>
    <row r="291" spans="9:9" x14ac:dyDescent="0.2">
      <c r="I291" s="50"/>
    </row>
    <row r="292" spans="9:9" x14ac:dyDescent="0.2">
      <c r="I292" s="50"/>
    </row>
    <row r="293" spans="9:9" x14ac:dyDescent="0.2">
      <c r="I293" s="50"/>
    </row>
    <row r="294" spans="9:9" x14ac:dyDescent="0.2">
      <c r="I294" s="50"/>
    </row>
    <row r="295" spans="9:9" x14ac:dyDescent="0.2">
      <c r="I295" s="50"/>
    </row>
    <row r="296" spans="9:9" x14ac:dyDescent="0.2">
      <c r="I296" s="50"/>
    </row>
    <row r="297" spans="9:9" x14ac:dyDescent="0.2">
      <c r="I297" s="50"/>
    </row>
    <row r="298" spans="9:9" x14ac:dyDescent="0.2">
      <c r="I298" s="50"/>
    </row>
    <row r="299" spans="9:9" x14ac:dyDescent="0.2">
      <c r="I299" s="50"/>
    </row>
    <row r="300" spans="9:9" x14ac:dyDescent="0.2">
      <c r="I300" s="50"/>
    </row>
    <row r="301" spans="9:9" x14ac:dyDescent="0.2">
      <c r="I301" s="50"/>
    </row>
    <row r="302" spans="9:9" x14ac:dyDescent="0.2">
      <c r="I302" s="50"/>
    </row>
    <row r="303" spans="9:9" x14ac:dyDescent="0.2">
      <c r="I303" s="50"/>
    </row>
    <row r="304" spans="9:9" x14ac:dyDescent="0.2">
      <c r="I304" s="50"/>
    </row>
    <row r="305" spans="9:9" x14ac:dyDescent="0.2">
      <c r="I305" s="50"/>
    </row>
    <row r="306" spans="9:9" x14ac:dyDescent="0.2">
      <c r="I306" s="50"/>
    </row>
    <row r="307" spans="9:9" x14ac:dyDescent="0.2">
      <c r="I307" s="50"/>
    </row>
    <row r="308" spans="9:9" x14ac:dyDescent="0.2">
      <c r="I308" s="50"/>
    </row>
    <row r="309" spans="9:9" x14ac:dyDescent="0.2">
      <c r="I309" s="50"/>
    </row>
    <row r="310" spans="9:9" x14ac:dyDescent="0.2">
      <c r="I310" s="50"/>
    </row>
    <row r="311" spans="9:9" x14ac:dyDescent="0.2">
      <c r="I311" s="50"/>
    </row>
    <row r="312" spans="9:9" x14ac:dyDescent="0.2">
      <c r="I312" s="50"/>
    </row>
    <row r="313" spans="9:9" x14ac:dyDescent="0.2">
      <c r="I313" s="50"/>
    </row>
    <row r="314" spans="9:9" x14ac:dyDescent="0.2">
      <c r="I314" s="50"/>
    </row>
    <row r="315" spans="9:9" x14ac:dyDescent="0.2">
      <c r="I315" s="50"/>
    </row>
    <row r="316" spans="9:9" x14ac:dyDescent="0.2">
      <c r="I316" s="50"/>
    </row>
    <row r="317" spans="9:9" x14ac:dyDescent="0.2">
      <c r="I317" s="50"/>
    </row>
    <row r="318" spans="9:9" x14ac:dyDescent="0.2">
      <c r="I318" s="50"/>
    </row>
    <row r="319" spans="9:9" x14ac:dyDescent="0.2">
      <c r="I319" s="50"/>
    </row>
    <row r="320" spans="9:9" x14ac:dyDescent="0.2">
      <c r="I320" s="50"/>
    </row>
    <row r="321" spans="9:9" x14ac:dyDescent="0.2">
      <c r="I321" s="50"/>
    </row>
    <row r="322" spans="9:9" x14ac:dyDescent="0.2">
      <c r="I322" s="50"/>
    </row>
    <row r="323" spans="9:9" x14ac:dyDescent="0.2">
      <c r="I323" s="50"/>
    </row>
    <row r="324" spans="9:9" x14ac:dyDescent="0.2">
      <c r="I324" s="50"/>
    </row>
    <row r="325" spans="9:9" x14ac:dyDescent="0.2">
      <c r="I325" s="50"/>
    </row>
    <row r="326" spans="9:9" x14ac:dyDescent="0.2">
      <c r="I326" s="50"/>
    </row>
    <row r="327" spans="9:9" x14ac:dyDescent="0.2">
      <c r="I327" s="50"/>
    </row>
    <row r="328" spans="9:9" x14ac:dyDescent="0.2">
      <c r="I328" s="50"/>
    </row>
    <row r="329" spans="9:9" x14ac:dyDescent="0.2">
      <c r="I329" s="50"/>
    </row>
    <row r="330" spans="9:9" x14ac:dyDescent="0.2">
      <c r="I330" s="50"/>
    </row>
    <row r="331" spans="9:9" x14ac:dyDescent="0.2">
      <c r="I331" s="50"/>
    </row>
    <row r="332" spans="9:9" x14ac:dyDescent="0.2">
      <c r="I332" s="50"/>
    </row>
    <row r="333" spans="9:9" x14ac:dyDescent="0.2">
      <c r="I333" s="50"/>
    </row>
    <row r="334" spans="9:9" x14ac:dyDescent="0.2">
      <c r="I334" s="50"/>
    </row>
    <row r="335" spans="9:9" x14ac:dyDescent="0.2">
      <c r="I335" s="50"/>
    </row>
    <row r="336" spans="9:9" x14ac:dyDescent="0.2">
      <c r="I336" s="50"/>
    </row>
    <row r="337" spans="9:9" x14ac:dyDescent="0.2">
      <c r="I337" s="50"/>
    </row>
    <row r="338" spans="9:9" x14ac:dyDescent="0.2">
      <c r="I338" s="50"/>
    </row>
    <row r="339" spans="9:9" x14ac:dyDescent="0.2">
      <c r="I339" s="50"/>
    </row>
    <row r="340" spans="9:9" x14ac:dyDescent="0.2">
      <c r="I340" s="50"/>
    </row>
    <row r="341" spans="9:9" x14ac:dyDescent="0.2">
      <c r="I341" s="50"/>
    </row>
    <row r="342" spans="9:9" x14ac:dyDescent="0.2">
      <c r="I342" s="50"/>
    </row>
    <row r="343" spans="9:9" x14ac:dyDescent="0.2">
      <c r="I343" s="50"/>
    </row>
    <row r="344" spans="9:9" x14ac:dyDescent="0.2">
      <c r="I344" s="50"/>
    </row>
    <row r="345" spans="9:9" x14ac:dyDescent="0.2">
      <c r="I345" s="50"/>
    </row>
    <row r="346" spans="9:9" x14ac:dyDescent="0.2">
      <c r="I346" s="50"/>
    </row>
    <row r="347" spans="9:9" x14ac:dyDescent="0.2">
      <c r="I347" s="50"/>
    </row>
    <row r="348" spans="9:9" x14ac:dyDescent="0.2">
      <c r="I348" s="50"/>
    </row>
    <row r="349" spans="9:9" x14ac:dyDescent="0.2">
      <c r="I349" s="50"/>
    </row>
    <row r="350" spans="9:9" x14ac:dyDescent="0.2">
      <c r="I350" s="50"/>
    </row>
    <row r="351" spans="9:9" x14ac:dyDescent="0.2">
      <c r="I351" s="50"/>
    </row>
    <row r="352" spans="9:9" x14ac:dyDescent="0.2">
      <c r="I352" s="50"/>
    </row>
    <row r="353" spans="9:9" x14ac:dyDescent="0.2">
      <c r="I353" s="50"/>
    </row>
    <row r="354" spans="9:9" x14ac:dyDescent="0.2">
      <c r="I354" s="50"/>
    </row>
    <row r="355" spans="9:9" x14ac:dyDescent="0.2">
      <c r="I355" s="50"/>
    </row>
    <row r="356" spans="9:9" x14ac:dyDescent="0.2">
      <c r="I356" s="50"/>
    </row>
    <row r="357" spans="9:9" x14ac:dyDescent="0.2">
      <c r="I357" s="50"/>
    </row>
    <row r="358" spans="9:9" x14ac:dyDescent="0.2">
      <c r="I358" s="50"/>
    </row>
    <row r="359" spans="9:9" x14ac:dyDescent="0.2">
      <c r="I359" s="50"/>
    </row>
    <row r="360" spans="9:9" x14ac:dyDescent="0.2">
      <c r="I360" s="50"/>
    </row>
    <row r="361" spans="9:9" x14ac:dyDescent="0.2">
      <c r="I361" s="50"/>
    </row>
    <row r="362" spans="9:9" x14ac:dyDescent="0.2">
      <c r="I362" s="50"/>
    </row>
    <row r="363" spans="9:9" x14ac:dyDescent="0.2">
      <c r="I363" s="50"/>
    </row>
    <row r="364" spans="9:9" x14ac:dyDescent="0.2">
      <c r="I364" s="50"/>
    </row>
    <row r="365" spans="9:9" x14ac:dyDescent="0.2">
      <c r="I365" s="50"/>
    </row>
    <row r="366" spans="9:9" x14ac:dyDescent="0.2">
      <c r="I366" s="50"/>
    </row>
    <row r="367" spans="9:9" x14ac:dyDescent="0.2">
      <c r="I367" s="50"/>
    </row>
    <row r="368" spans="9:9" x14ac:dyDescent="0.2">
      <c r="I368" s="50"/>
    </row>
    <row r="369" spans="9:9" x14ac:dyDescent="0.2">
      <c r="I369" s="50"/>
    </row>
    <row r="370" spans="9:9" x14ac:dyDescent="0.2">
      <c r="I370" s="50"/>
    </row>
    <row r="371" spans="9:9" x14ac:dyDescent="0.2">
      <c r="I371" s="50"/>
    </row>
    <row r="372" spans="9:9" x14ac:dyDescent="0.2">
      <c r="I372" s="50"/>
    </row>
    <row r="373" spans="9:9" x14ac:dyDescent="0.2">
      <c r="I373" s="50"/>
    </row>
    <row r="374" spans="9:9" x14ac:dyDescent="0.2">
      <c r="I374" s="50"/>
    </row>
    <row r="375" spans="9:9" x14ac:dyDescent="0.2">
      <c r="I375" s="50"/>
    </row>
    <row r="376" spans="9:9" x14ac:dyDescent="0.2">
      <c r="I376" s="50"/>
    </row>
    <row r="377" spans="9:9" x14ac:dyDescent="0.2">
      <c r="I377" s="50"/>
    </row>
    <row r="378" spans="9:9" x14ac:dyDescent="0.2">
      <c r="I378" s="50"/>
    </row>
    <row r="379" spans="9:9" x14ac:dyDescent="0.2">
      <c r="I379" s="50"/>
    </row>
    <row r="380" spans="9:9" x14ac:dyDescent="0.2">
      <c r="I380" s="50"/>
    </row>
    <row r="381" spans="9:9" x14ac:dyDescent="0.2">
      <c r="I381" s="50"/>
    </row>
    <row r="382" spans="9:9" x14ac:dyDescent="0.2">
      <c r="I382" s="50"/>
    </row>
    <row r="383" spans="9:9" x14ac:dyDescent="0.2">
      <c r="I383" s="50"/>
    </row>
    <row r="384" spans="9:9" x14ac:dyDescent="0.2">
      <c r="I384" s="50"/>
    </row>
    <row r="385" spans="9:9" x14ac:dyDescent="0.2">
      <c r="I385" s="50"/>
    </row>
    <row r="386" spans="9:9" x14ac:dyDescent="0.2">
      <c r="I386" s="50"/>
    </row>
    <row r="387" spans="9:9" x14ac:dyDescent="0.2">
      <c r="I387" s="50"/>
    </row>
    <row r="388" spans="9:9" x14ac:dyDescent="0.2">
      <c r="I388" s="50"/>
    </row>
    <row r="389" spans="9:9" x14ac:dyDescent="0.2">
      <c r="I389" s="50"/>
    </row>
    <row r="390" spans="9:9" x14ac:dyDescent="0.2">
      <c r="I390" s="50"/>
    </row>
    <row r="391" spans="9:9" x14ac:dyDescent="0.2">
      <c r="I391" s="50"/>
    </row>
    <row r="392" spans="9:9" x14ac:dyDescent="0.2">
      <c r="I392" s="50"/>
    </row>
    <row r="393" spans="9:9" x14ac:dyDescent="0.2">
      <c r="I393" s="50"/>
    </row>
    <row r="394" spans="9:9" x14ac:dyDescent="0.2">
      <c r="I394" s="50"/>
    </row>
    <row r="395" spans="9:9" x14ac:dyDescent="0.2">
      <c r="I395" s="50"/>
    </row>
    <row r="396" spans="9:9" x14ac:dyDescent="0.2">
      <c r="I396" s="50"/>
    </row>
    <row r="397" spans="9:9" x14ac:dyDescent="0.2">
      <c r="I397" s="50"/>
    </row>
    <row r="398" spans="9:9" x14ac:dyDescent="0.2">
      <c r="I398" s="50"/>
    </row>
    <row r="399" spans="9:9" x14ac:dyDescent="0.2">
      <c r="I399" s="50"/>
    </row>
    <row r="400" spans="9:9" x14ac:dyDescent="0.2">
      <c r="I400" s="50"/>
    </row>
    <row r="401" spans="9:9" x14ac:dyDescent="0.2">
      <c r="I401" s="50"/>
    </row>
    <row r="402" spans="9:9" x14ac:dyDescent="0.2">
      <c r="I402" s="50"/>
    </row>
    <row r="403" spans="9:9" x14ac:dyDescent="0.2">
      <c r="I403" s="50"/>
    </row>
    <row r="404" spans="9:9" x14ac:dyDescent="0.2">
      <c r="I404" s="50"/>
    </row>
    <row r="405" spans="9:9" x14ac:dyDescent="0.2">
      <c r="I405" s="50"/>
    </row>
    <row r="406" spans="9:9" x14ac:dyDescent="0.2">
      <c r="I406" s="50"/>
    </row>
    <row r="407" spans="9:9" x14ac:dyDescent="0.2">
      <c r="I407" s="50"/>
    </row>
    <row r="408" spans="9:9" x14ac:dyDescent="0.2">
      <c r="I408" s="50"/>
    </row>
    <row r="409" spans="9:9" x14ac:dyDescent="0.2">
      <c r="I409" s="50"/>
    </row>
    <row r="410" spans="9:9" x14ac:dyDescent="0.2">
      <c r="I410" s="50"/>
    </row>
    <row r="411" spans="9:9" x14ac:dyDescent="0.2">
      <c r="I411" s="50"/>
    </row>
    <row r="412" spans="9:9" x14ac:dyDescent="0.2">
      <c r="I412" s="50"/>
    </row>
    <row r="413" spans="9:9" x14ac:dyDescent="0.2">
      <c r="I413" s="50"/>
    </row>
    <row r="414" spans="9:9" x14ac:dyDescent="0.2">
      <c r="I414" s="50"/>
    </row>
    <row r="415" spans="9:9" x14ac:dyDescent="0.2">
      <c r="I415" s="50"/>
    </row>
    <row r="416" spans="9:9" x14ac:dyDescent="0.2">
      <c r="I416" s="50"/>
    </row>
    <row r="417" spans="9:9" x14ac:dyDescent="0.2">
      <c r="I417" s="50"/>
    </row>
    <row r="418" spans="9:9" x14ac:dyDescent="0.2">
      <c r="I418" s="50"/>
    </row>
    <row r="419" spans="9:9" x14ac:dyDescent="0.2">
      <c r="I419" s="50"/>
    </row>
    <row r="420" spans="9:9" x14ac:dyDescent="0.2">
      <c r="I420" s="50"/>
    </row>
    <row r="421" spans="9:9" x14ac:dyDescent="0.2">
      <c r="I421" s="50"/>
    </row>
    <row r="422" spans="9:9" x14ac:dyDescent="0.2">
      <c r="I422" s="50"/>
    </row>
    <row r="423" spans="9:9" x14ac:dyDescent="0.2">
      <c r="I423" s="50"/>
    </row>
    <row r="424" spans="9:9" x14ac:dyDescent="0.2">
      <c r="I424" s="50"/>
    </row>
    <row r="425" spans="9:9" x14ac:dyDescent="0.2">
      <c r="I425" s="50"/>
    </row>
    <row r="426" spans="9:9" x14ac:dyDescent="0.2">
      <c r="I426" s="50"/>
    </row>
    <row r="427" spans="9:9" x14ac:dyDescent="0.2">
      <c r="I427" s="50"/>
    </row>
    <row r="428" spans="9:9" x14ac:dyDescent="0.2">
      <c r="I428" s="50"/>
    </row>
    <row r="429" spans="9:9" x14ac:dyDescent="0.2">
      <c r="I429" s="50"/>
    </row>
    <row r="430" spans="9:9" x14ac:dyDescent="0.2">
      <c r="I430" s="50"/>
    </row>
    <row r="431" spans="9:9" x14ac:dyDescent="0.2">
      <c r="I431" s="50"/>
    </row>
    <row r="432" spans="9:9" x14ac:dyDescent="0.2">
      <c r="I432" s="50"/>
    </row>
    <row r="433" spans="9:9" x14ac:dyDescent="0.2">
      <c r="I433" s="50"/>
    </row>
    <row r="434" spans="9:9" x14ac:dyDescent="0.2">
      <c r="I434" s="50"/>
    </row>
    <row r="435" spans="9:9" x14ac:dyDescent="0.2">
      <c r="I435" s="50"/>
    </row>
    <row r="436" spans="9:9" x14ac:dyDescent="0.2">
      <c r="I436" s="50"/>
    </row>
    <row r="437" spans="9:9" x14ac:dyDescent="0.2">
      <c r="I437" s="50"/>
    </row>
    <row r="438" spans="9:9" x14ac:dyDescent="0.2">
      <c r="I438" s="50"/>
    </row>
    <row r="439" spans="9:9" x14ac:dyDescent="0.2">
      <c r="I439" s="50"/>
    </row>
    <row r="440" spans="9:9" x14ac:dyDescent="0.2">
      <c r="I440" s="50"/>
    </row>
    <row r="441" spans="9:9" x14ac:dyDescent="0.2">
      <c r="I441" s="50"/>
    </row>
    <row r="442" spans="9:9" x14ac:dyDescent="0.2">
      <c r="I442" s="50"/>
    </row>
    <row r="443" spans="9:9" x14ac:dyDescent="0.2">
      <c r="I443" s="50"/>
    </row>
    <row r="444" spans="9:9" x14ac:dyDescent="0.2">
      <c r="I444" s="50"/>
    </row>
    <row r="445" spans="9:9" x14ac:dyDescent="0.2">
      <c r="I445" s="50"/>
    </row>
    <row r="446" spans="9:9" x14ac:dyDescent="0.2">
      <c r="I446" s="50"/>
    </row>
    <row r="447" spans="9:9" x14ac:dyDescent="0.2">
      <c r="I447" s="50"/>
    </row>
    <row r="448" spans="9:9" x14ac:dyDescent="0.2">
      <c r="I448" s="50"/>
    </row>
    <row r="449" spans="9:9" x14ac:dyDescent="0.2">
      <c r="I449" s="50"/>
    </row>
    <row r="450" spans="9:9" x14ac:dyDescent="0.2">
      <c r="I450" s="50"/>
    </row>
    <row r="451" spans="9:9" x14ac:dyDescent="0.2">
      <c r="I451" s="50"/>
    </row>
    <row r="452" spans="9:9" x14ac:dyDescent="0.2">
      <c r="I452" s="50"/>
    </row>
    <row r="453" spans="9:9" x14ac:dyDescent="0.2">
      <c r="I453" s="50"/>
    </row>
    <row r="454" spans="9:9" x14ac:dyDescent="0.2">
      <c r="I454" s="50"/>
    </row>
    <row r="455" spans="9:9" x14ac:dyDescent="0.2">
      <c r="I455" s="50"/>
    </row>
    <row r="456" spans="9:9" x14ac:dyDescent="0.2">
      <c r="I456" s="50"/>
    </row>
    <row r="457" spans="9:9" x14ac:dyDescent="0.2">
      <c r="I457" s="50"/>
    </row>
    <row r="458" spans="9:9" x14ac:dyDescent="0.2">
      <c r="I458" s="50"/>
    </row>
    <row r="459" spans="9:9" x14ac:dyDescent="0.2">
      <c r="I459" s="50"/>
    </row>
    <row r="460" spans="9:9" x14ac:dyDescent="0.2">
      <c r="I460" s="50"/>
    </row>
    <row r="461" spans="9:9" x14ac:dyDescent="0.2">
      <c r="I461" s="50"/>
    </row>
    <row r="462" spans="9:9" x14ac:dyDescent="0.2">
      <c r="I462" s="50"/>
    </row>
    <row r="463" spans="9:9" x14ac:dyDescent="0.2">
      <c r="I463" s="50"/>
    </row>
    <row r="464" spans="9:9" x14ac:dyDescent="0.2">
      <c r="I464" s="50"/>
    </row>
    <row r="465" spans="9:9" x14ac:dyDescent="0.2">
      <c r="I465" s="50"/>
    </row>
    <row r="466" spans="9:9" x14ac:dyDescent="0.2">
      <c r="I466" s="50"/>
    </row>
    <row r="467" spans="9:9" x14ac:dyDescent="0.2">
      <c r="I467" s="50"/>
    </row>
    <row r="468" spans="9:9" x14ac:dyDescent="0.2">
      <c r="I468" s="50"/>
    </row>
    <row r="469" spans="9:9" x14ac:dyDescent="0.2">
      <c r="I469" s="50"/>
    </row>
    <row r="470" spans="9:9" x14ac:dyDescent="0.2">
      <c r="I470" s="50"/>
    </row>
    <row r="471" spans="9:9" x14ac:dyDescent="0.2">
      <c r="I471" s="50"/>
    </row>
    <row r="472" spans="9:9" x14ac:dyDescent="0.2">
      <c r="I472" s="50"/>
    </row>
    <row r="473" spans="9:9" x14ac:dyDescent="0.2">
      <c r="I473" s="50"/>
    </row>
    <row r="474" spans="9:9" x14ac:dyDescent="0.2">
      <c r="I474" s="50"/>
    </row>
    <row r="475" spans="9:9" x14ac:dyDescent="0.2">
      <c r="I475" s="50"/>
    </row>
    <row r="476" spans="9:9" x14ac:dyDescent="0.2">
      <c r="I476" s="50"/>
    </row>
    <row r="477" spans="9:9" x14ac:dyDescent="0.2">
      <c r="I477" s="50"/>
    </row>
    <row r="478" spans="9:9" x14ac:dyDescent="0.2">
      <c r="I478" s="50"/>
    </row>
    <row r="479" spans="9:9" x14ac:dyDescent="0.2">
      <c r="I479" s="50"/>
    </row>
    <row r="480" spans="9:9" x14ac:dyDescent="0.2">
      <c r="I480" s="50"/>
    </row>
    <row r="481" spans="9:9" x14ac:dyDescent="0.2">
      <c r="I481" s="50"/>
    </row>
    <row r="482" spans="9:9" x14ac:dyDescent="0.2">
      <c r="I482" s="50"/>
    </row>
    <row r="483" spans="9:9" x14ac:dyDescent="0.2">
      <c r="I483" s="50"/>
    </row>
    <row r="484" spans="9:9" x14ac:dyDescent="0.2">
      <c r="I484" s="50"/>
    </row>
    <row r="485" spans="9:9" x14ac:dyDescent="0.2">
      <c r="I485" s="50"/>
    </row>
    <row r="486" spans="9:9" x14ac:dyDescent="0.2">
      <c r="I486" s="50"/>
    </row>
    <row r="487" spans="9:9" x14ac:dyDescent="0.2">
      <c r="I487" s="50"/>
    </row>
    <row r="488" spans="9:9" x14ac:dyDescent="0.2">
      <c r="I488" s="50"/>
    </row>
    <row r="489" spans="9:9" x14ac:dyDescent="0.2">
      <c r="I489" s="50"/>
    </row>
    <row r="490" spans="9:9" x14ac:dyDescent="0.2">
      <c r="I490" s="50"/>
    </row>
    <row r="491" spans="9:9" x14ac:dyDescent="0.2">
      <c r="I491" s="50"/>
    </row>
    <row r="492" spans="9:9" x14ac:dyDescent="0.2">
      <c r="I492" s="50"/>
    </row>
    <row r="493" spans="9:9" x14ac:dyDescent="0.2">
      <c r="I493" s="50"/>
    </row>
    <row r="494" spans="9:9" x14ac:dyDescent="0.2">
      <c r="I494" s="50"/>
    </row>
    <row r="495" spans="9:9" x14ac:dyDescent="0.2">
      <c r="I495" s="50"/>
    </row>
    <row r="496" spans="9:9" x14ac:dyDescent="0.2">
      <c r="I496" s="50"/>
    </row>
    <row r="497" spans="9:9" x14ac:dyDescent="0.2">
      <c r="I497" s="50"/>
    </row>
    <row r="498" spans="9:9" x14ac:dyDescent="0.2">
      <c r="I498" s="50"/>
    </row>
    <row r="499" spans="9:9" x14ac:dyDescent="0.2">
      <c r="I499" s="50"/>
    </row>
    <row r="500" spans="9:9" x14ac:dyDescent="0.2">
      <c r="I500" s="50"/>
    </row>
    <row r="501" spans="9:9" x14ac:dyDescent="0.2">
      <c r="I501" s="50"/>
    </row>
    <row r="502" spans="9:9" x14ac:dyDescent="0.2">
      <c r="I502" s="50"/>
    </row>
    <row r="503" spans="9:9" x14ac:dyDescent="0.2">
      <c r="I503" s="50"/>
    </row>
    <row r="504" spans="9:9" x14ac:dyDescent="0.2">
      <c r="I504" s="50"/>
    </row>
    <row r="505" spans="9:9" x14ac:dyDescent="0.2">
      <c r="I505" s="50"/>
    </row>
    <row r="506" spans="9:9" x14ac:dyDescent="0.2">
      <c r="I506" s="50"/>
    </row>
    <row r="507" spans="9:9" x14ac:dyDescent="0.2">
      <c r="I507" s="50"/>
    </row>
    <row r="508" spans="9:9" x14ac:dyDescent="0.2">
      <c r="I508" s="50"/>
    </row>
    <row r="509" spans="9:9" x14ac:dyDescent="0.2">
      <c r="I509" s="50"/>
    </row>
    <row r="510" spans="9:9" x14ac:dyDescent="0.2">
      <c r="I510" s="50"/>
    </row>
    <row r="511" spans="9:9" x14ac:dyDescent="0.2">
      <c r="I511" s="50"/>
    </row>
    <row r="512" spans="9:9" x14ac:dyDescent="0.2">
      <c r="I512" s="50"/>
    </row>
    <row r="513" spans="9:9" x14ac:dyDescent="0.2">
      <c r="I513" s="50"/>
    </row>
    <row r="514" spans="9:9" x14ac:dyDescent="0.2">
      <c r="I514" s="50"/>
    </row>
    <row r="515" spans="9:9" x14ac:dyDescent="0.2">
      <c r="I515" s="50"/>
    </row>
    <row r="516" spans="9:9" x14ac:dyDescent="0.2">
      <c r="I516" s="50"/>
    </row>
    <row r="517" spans="9:9" x14ac:dyDescent="0.2">
      <c r="I517" s="50"/>
    </row>
    <row r="518" spans="9:9" x14ac:dyDescent="0.2">
      <c r="I518" s="50"/>
    </row>
    <row r="519" spans="9:9" x14ac:dyDescent="0.2">
      <c r="I519" s="50"/>
    </row>
    <row r="520" spans="9:9" x14ac:dyDescent="0.2">
      <c r="I520" s="50"/>
    </row>
    <row r="521" spans="9:9" x14ac:dyDescent="0.2">
      <c r="I521" s="50"/>
    </row>
    <row r="522" spans="9:9" x14ac:dyDescent="0.2">
      <c r="I522" s="50"/>
    </row>
    <row r="523" spans="9:9" x14ac:dyDescent="0.2">
      <c r="I523" s="50"/>
    </row>
    <row r="524" spans="9:9" x14ac:dyDescent="0.2">
      <c r="I524" s="50"/>
    </row>
    <row r="525" spans="9:9" x14ac:dyDescent="0.2">
      <c r="I525" s="50"/>
    </row>
    <row r="526" spans="9:9" x14ac:dyDescent="0.2">
      <c r="I526" s="50"/>
    </row>
    <row r="527" spans="9:9" x14ac:dyDescent="0.2">
      <c r="I527" s="50"/>
    </row>
    <row r="528" spans="9:9" x14ac:dyDescent="0.2">
      <c r="I528" s="50"/>
    </row>
    <row r="529" spans="9:9" x14ac:dyDescent="0.2">
      <c r="I529" s="50"/>
    </row>
    <row r="530" spans="9:9" x14ac:dyDescent="0.2">
      <c r="I530" s="50"/>
    </row>
    <row r="531" spans="9:9" x14ac:dyDescent="0.2">
      <c r="I531" s="50"/>
    </row>
    <row r="532" spans="9:9" x14ac:dyDescent="0.2">
      <c r="I532" s="50"/>
    </row>
    <row r="533" spans="9:9" x14ac:dyDescent="0.2">
      <c r="I533" s="50"/>
    </row>
    <row r="534" spans="9:9" x14ac:dyDescent="0.2">
      <c r="I534" s="50"/>
    </row>
    <row r="535" spans="9:9" x14ac:dyDescent="0.2">
      <c r="I535" s="50"/>
    </row>
    <row r="536" spans="9:9" x14ac:dyDescent="0.2">
      <c r="I536" s="50"/>
    </row>
    <row r="537" spans="9:9" x14ac:dyDescent="0.2">
      <c r="I537" s="50"/>
    </row>
    <row r="538" spans="9:9" x14ac:dyDescent="0.2">
      <c r="I538" s="50"/>
    </row>
    <row r="539" spans="9:9" x14ac:dyDescent="0.2">
      <c r="I539" s="50"/>
    </row>
    <row r="540" spans="9:9" x14ac:dyDescent="0.2">
      <c r="I540" s="50"/>
    </row>
    <row r="541" spans="9:9" x14ac:dyDescent="0.2">
      <c r="I541" s="50"/>
    </row>
    <row r="542" spans="9:9" x14ac:dyDescent="0.2">
      <c r="I542" s="50"/>
    </row>
    <row r="543" spans="9:9" x14ac:dyDescent="0.2">
      <c r="I543" s="50"/>
    </row>
    <row r="544" spans="9:9" x14ac:dyDescent="0.2">
      <c r="I544" s="50"/>
    </row>
    <row r="545" spans="9:9" x14ac:dyDescent="0.2">
      <c r="I545" s="50"/>
    </row>
    <row r="546" spans="9:9" x14ac:dyDescent="0.2">
      <c r="I546" s="50"/>
    </row>
    <row r="547" spans="9:9" x14ac:dyDescent="0.2">
      <c r="I547" s="50"/>
    </row>
    <row r="548" spans="9:9" x14ac:dyDescent="0.2">
      <c r="I548" s="50"/>
    </row>
    <row r="549" spans="9:9" x14ac:dyDescent="0.2">
      <c r="I549" s="50"/>
    </row>
    <row r="550" spans="9:9" x14ac:dyDescent="0.2">
      <c r="I550" s="50"/>
    </row>
    <row r="551" spans="9:9" x14ac:dyDescent="0.2">
      <c r="I551" s="50"/>
    </row>
    <row r="552" spans="9:9" x14ac:dyDescent="0.2">
      <c r="I552" s="50"/>
    </row>
    <row r="553" spans="9:9" x14ac:dyDescent="0.2">
      <c r="I553" s="50"/>
    </row>
    <row r="554" spans="9:9" x14ac:dyDescent="0.2">
      <c r="I554" s="50"/>
    </row>
    <row r="555" spans="9:9" x14ac:dyDescent="0.2">
      <c r="I555" s="50"/>
    </row>
    <row r="556" spans="9:9" x14ac:dyDescent="0.2">
      <c r="I556" s="50"/>
    </row>
    <row r="557" spans="9:9" x14ac:dyDescent="0.2">
      <c r="I557" s="50"/>
    </row>
    <row r="558" spans="9:9" x14ac:dyDescent="0.2">
      <c r="I558" s="50"/>
    </row>
    <row r="559" spans="9:9" x14ac:dyDescent="0.2">
      <c r="I559" s="50"/>
    </row>
    <row r="560" spans="9:9" x14ac:dyDescent="0.2">
      <c r="I560" s="50"/>
    </row>
    <row r="561" spans="9:9" x14ac:dyDescent="0.2">
      <c r="I561" s="50"/>
    </row>
    <row r="562" spans="9:9" x14ac:dyDescent="0.2">
      <c r="I562" s="50"/>
    </row>
    <row r="563" spans="9:9" x14ac:dyDescent="0.2">
      <c r="I563" s="50"/>
    </row>
    <row r="564" spans="9:9" x14ac:dyDescent="0.2">
      <c r="I564" s="50"/>
    </row>
    <row r="565" spans="9:9" x14ac:dyDescent="0.2">
      <c r="I565" s="50"/>
    </row>
    <row r="566" spans="9:9" x14ac:dyDescent="0.2">
      <c r="I566" s="50"/>
    </row>
    <row r="567" spans="9:9" x14ac:dyDescent="0.2">
      <c r="I567" s="50"/>
    </row>
    <row r="568" spans="9:9" x14ac:dyDescent="0.2">
      <c r="I568" s="50"/>
    </row>
    <row r="569" spans="9:9" x14ac:dyDescent="0.2">
      <c r="I569" s="50"/>
    </row>
    <row r="570" spans="9:9" x14ac:dyDescent="0.2">
      <c r="I570" s="50"/>
    </row>
    <row r="571" spans="9:9" x14ac:dyDescent="0.2">
      <c r="I571" s="50"/>
    </row>
    <row r="572" spans="9:9" x14ac:dyDescent="0.2">
      <c r="I572" s="50"/>
    </row>
    <row r="573" spans="9:9" x14ac:dyDescent="0.2">
      <c r="I573" s="50"/>
    </row>
    <row r="574" spans="9:9" x14ac:dyDescent="0.2">
      <c r="I574" s="50"/>
    </row>
    <row r="575" spans="9:9" x14ac:dyDescent="0.2">
      <c r="I575" s="50"/>
    </row>
    <row r="576" spans="9:9" x14ac:dyDescent="0.2">
      <c r="I576" s="50"/>
    </row>
    <row r="577" spans="9:9" x14ac:dyDescent="0.2">
      <c r="I577" s="50"/>
    </row>
    <row r="578" spans="9:9" x14ac:dyDescent="0.2">
      <c r="I578" s="50"/>
    </row>
    <row r="579" spans="9:9" x14ac:dyDescent="0.2">
      <c r="I579" s="50"/>
    </row>
    <row r="580" spans="9:9" x14ac:dyDescent="0.2">
      <c r="I580" s="50"/>
    </row>
    <row r="581" spans="9:9" x14ac:dyDescent="0.2">
      <c r="I581" s="50"/>
    </row>
    <row r="582" spans="9:9" x14ac:dyDescent="0.2">
      <c r="I582" s="50"/>
    </row>
    <row r="583" spans="9:9" x14ac:dyDescent="0.2">
      <c r="I583" s="50"/>
    </row>
    <row r="584" spans="9:9" x14ac:dyDescent="0.2">
      <c r="I584" s="50"/>
    </row>
    <row r="585" spans="9:9" x14ac:dyDescent="0.2">
      <c r="I585" s="50"/>
    </row>
    <row r="586" spans="9:9" x14ac:dyDescent="0.2">
      <c r="I586" s="50"/>
    </row>
    <row r="587" spans="9:9" x14ac:dyDescent="0.2">
      <c r="I587" s="50"/>
    </row>
    <row r="588" spans="9:9" x14ac:dyDescent="0.2">
      <c r="I588" s="50"/>
    </row>
    <row r="589" spans="9:9" x14ac:dyDescent="0.2">
      <c r="I589" s="50"/>
    </row>
    <row r="590" spans="9:9" x14ac:dyDescent="0.2">
      <c r="I590" s="50"/>
    </row>
    <row r="591" spans="9:9" x14ac:dyDescent="0.2">
      <c r="I591" s="50"/>
    </row>
    <row r="592" spans="9:9" x14ac:dyDescent="0.2">
      <c r="I592" s="50"/>
    </row>
    <row r="593" spans="9:9" x14ac:dyDescent="0.2">
      <c r="I593" s="50"/>
    </row>
    <row r="594" spans="9:9" x14ac:dyDescent="0.2">
      <c r="I594" s="50"/>
    </row>
    <row r="595" spans="9:9" x14ac:dyDescent="0.2">
      <c r="I595" s="50"/>
    </row>
    <row r="596" spans="9:9" x14ac:dyDescent="0.2">
      <c r="I596" s="50"/>
    </row>
    <row r="597" spans="9:9" x14ac:dyDescent="0.2">
      <c r="I597" s="50"/>
    </row>
    <row r="598" spans="9:9" x14ac:dyDescent="0.2">
      <c r="I598" s="50"/>
    </row>
    <row r="599" spans="9:9" x14ac:dyDescent="0.2">
      <c r="I599" s="50"/>
    </row>
    <row r="600" spans="9:9" x14ac:dyDescent="0.2">
      <c r="I600" s="50"/>
    </row>
    <row r="601" spans="9:9" x14ac:dyDescent="0.2">
      <c r="I601" s="50"/>
    </row>
    <row r="602" spans="9:9" x14ac:dyDescent="0.2">
      <c r="I602" s="50"/>
    </row>
    <row r="603" spans="9:9" x14ac:dyDescent="0.2">
      <c r="I603" s="50"/>
    </row>
    <row r="604" spans="9:9" x14ac:dyDescent="0.2">
      <c r="I604" s="50"/>
    </row>
    <row r="605" spans="9:9" x14ac:dyDescent="0.2">
      <c r="I605" s="50"/>
    </row>
    <row r="606" spans="9:9" x14ac:dyDescent="0.2">
      <c r="I606" s="50"/>
    </row>
    <row r="607" spans="9:9" x14ac:dyDescent="0.2">
      <c r="I607" s="50"/>
    </row>
    <row r="608" spans="9:9" x14ac:dyDescent="0.2">
      <c r="I608" s="50"/>
    </row>
    <row r="609" spans="9:9" x14ac:dyDescent="0.2">
      <c r="I609" s="50"/>
    </row>
    <row r="610" spans="9:9" x14ac:dyDescent="0.2">
      <c r="I610" s="50"/>
    </row>
    <row r="611" spans="9:9" x14ac:dyDescent="0.2">
      <c r="I611" s="50"/>
    </row>
    <row r="612" spans="9:9" x14ac:dyDescent="0.2">
      <c r="I612" s="50"/>
    </row>
    <row r="613" spans="9:9" x14ac:dyDescent="0.2">
      <c r="I613" s="50"/>
    </row>
    <row r="614" spans="9:9" x14ac:dyDescent="0.2">
      <c r="I614" s="50"/>
    </row>
    <row r="615" spans="9:9" x14ac:dyDescent="0.2">
      <c r="I615" s="50"/>
    </row>
    <row r="616" spans="9:9" x14ac:dyDescent="0.2">
      <c r="I616" s="50"/>
    </row>
    <row r="617" spans="9:9" x14ac:dyDescent="0.2">
      <c r="I617" s="50"/>
    </row>
    <row r="618" spans="9:9" x14ac:dyDescent="0.2">
      <c r="I618" s="50"/>
    </row>
    <row r="619" spans="9:9" x14ac:dyDescent="0.2">
      <c r="I619" s="50"/>
    </row>
    <row r="620" spans="9:9" x14ac:dyDescent="0.2">
      <c r="I620" s="50"/>
    </row>
    <row r="621" spans="9:9" x14ac:dyDescent="0.2">
      <c r="I621" s="50"/>
    </row>
    <row r="622" spans="9:9" x14ac:dyDescent="0.2">
      <c r="I622" s="50"/>
    </row>
    <row r="623" spans="9:9" x14ac:dyDescent="0.2">
      <c r="I623" s="50"/>
    </row>
    <row r="624" spans="9:9" x14ac:dyDescent="0.2">
      <c r="I624" s="50"/>
    </row>
    <row r="625" spans="9:9" x14ac:dyDescent="0.2">
      <c r="I625" s="50"/>
    </row>
    <row r="626" spans="9:9" x14ac:dyDescent="0.2">
      <c r="I626" s="50"/>
    </row>
    <row r="627" spans="9:9" x14ac:dyDescent="0.2">
      <c r="I627" s="50"/>
    </row>
    <row r="628" spans="9:9" x14ac:dyDescent="0.2">
      <c r="I628" s="50"/>
    </row>
    <row r="629" spans="9:9" x14ac:dyDescent="0.2">
      <c r="I629" s="50"/>
    </row>
    <row r="630" spans="9:9" x14ac:dyDescent="0.2">
      <c r="I630" s="50"/>
    </row>
    <row r="631" spans="9:9" x14ac:dyDescent="0.2">
      <c r="I631" s="50"/>
    </row>
    <row r="632" spans="9:9" x14ac:dyDescent="0.2">
      <c r="I632" s="50"/>
    </row>
    <row r="633" spans="9:9" x14ac:dyDescent="0.2">
      <c r="I633" s="50"/>
    </row>
    <row r="634" spans="9:9" x14ac:dyDescent="0.2">
      <c r="I634" s="50"/>
    </row>
    <row r="635" spans="9:9" x14ac:dyDescent="0.2">
      <c r="I635" s="50"/>
    </row>
    <row r="636" spans="9:9" x14ac:dyDescent="0.2">
      <c r="I636" s="50"/>
    </row>
    <row r="637" spans="9:9" x14ac:dyDescent="0.2">
      <c r="I637" s="50"/>
    </row>
    <row r="638" spans="9:9" x14ac:dyDescent="0.2">
      <c r="I638" s="50"/>
    </row>
    <row r="639" spans="9:9" x14ac:dyDescent="0.2">
      <c r="I639" s="50"/>
    </row>
    <row r="640" spans="9:9" x14ac:dyDescent="0.2">
      <c r="I640" s="50"/>
    </row>
    <row r="641" spans="9:9" x14ac:dyDescent="0.2">
      <c r="I641" s="50"/>
    </row>
    <row r="642" spans="9:9" x14ac:dyDescent="0.2">
      <c r="I642" s="50"/>
    </row>
    <row r="643" spans="9:9" x14ac:dyDescent="0.2">
      <c r="I643" s="50"/>
    </row>
    <row r="644" spans="9:9" x14ac:dyDescent="0.2">
      <c r="I644" s="50"/>
    </row>
    <row r="645" spans="9:9" x14ac:dyDescent="0.2">
      <c r="I645" s="50"/>
    </row>
    <row r="646" spans="9:9" x14ac:dyDescent="0.2">
      <c r="I646" s="50"/>
    </row>
    <row r="647" spans="9:9" x14ac:dyDescent="0.2">
      <c r="I647" s="50"/>
    </row>
    <row r="648" spans="9:9" x14ac:dyDescent="0.2">
      <c r="I648" s="50"/>
    </row>
    <row r="649" spans="9:9" x14ac:dyDescent="0.2">
      <c r="I649" s="50"/>
    </row>
    <row r="650" spans="9:9" x14ac:dyDescent="0.2">
      <c r="I650" s="50"/>
    </row>
    <row r="651" spans="9:9" x14ac:dyDescent="0.2">
      <c r="I651" s="50"/>
    </row>
    <row r="652" spans="9:9" x14ac:dyDescent="0.2">
      <c r="I652" s="50"/>
    </row>
    <row r="653" spans="9:9" x14ac:dyDescent="0.2">
      <c r="I653" s="50"/>
    </row>
    <row r="654" spans="9:9" x14ac:dyDescent="0.2">
      <c r="I654" s="50"/>
    </row>
    <row r="655" spans="9:9" x14ac:dyDescent="0.2">
      <c r="I655" s="50"/>
    </row>
    <row r="656" spans="9:9" x14ac:dyDescent="0.2">
      <c r="I656" s="50"/>
    </row>
    <row r="657" spans="9:9" x14ac:dyDescent="0.2">
      <c r="I657" s="50"/>
    </row>
    <row r="658" spans="9:9" x14ac:dyDescent="0.2">
      <c r="I658" s="50"/>
    </row>
    <row r="659" spans="9:9" x14ac:dyDescent="0.2">
      <c r="I659" s="50"/>
    </row>
    <row r="660" spans="9:9" x14ac:dyDescent="0.2">
      <c r="I660" s="50"/>
    </row>
    <row r="661" spans="9:9" x14ac:dyDescent="0.2">
      <c r="I661" s="50"/>
    </row>
    <row r="662" spans="9:9" x14ac:dyDescent="0.2">
      <c r="I662" s="50"/>
    </row>
    <row r="663" spans="9:9" x14ac:dyDescent="0.2">
      <c r="I663" s="50"/>
    </row>
    <row r="664" spans="9:9" x14ac:dyDescent="0.2">
      <c r="I664" s="50"/>
    </row>
    <row r="665" spans="9:9" x14ac:dyDescent="0.2">
      <c r="I665" s="50"/>
    </row>
    <row r="666" spans="9:9" x14ac:dyDescent="0.2">
      <c r="I666" s="50"/>
    </row>
    <row r="667" spans="9:9" x14ac:dyDescent="0.2">
      <c r="I667" s="50"/>
    </row>
    <row r="668" spans="9:9" x14ac:dyDescent="0.2">
      <c r="I668" s="50"/>
    </row>
    <row r="669" spans="9:9" x14ac:dyDescent="0.2">
      <c r="I669" s="50"/>
    </row>
    <row r="670" spans="9:9" x14ac:dyDescent="0.2">
      <c r="I670" s="50"/>
    </row>
    <row r="671" spans="9:9" x14ac:dyDescent="0.2">
      <c r="I671" s="50"/>
    </row>
    <row r="672" spans="9:9" x14ac:dyDescent="0.2">
      <c r="I672" s="50"/>
    </row>
    <row r="673" spans="9:9" x14ac:dyDescent="0.2">
      <c r="I673" s="50"/>
    </row>
    <row r="674" spans="9:9" x14ac:dyDescent="0.2">
      <c r="I674" s="50"/>
    </row>
    <row r="675" spans="9:9" x14ac:dyDescent="0.2">
      <c r="I675" s="50"/>
    </row>
    <row r="676" spans="9:9" x14ac:dyDescent="0.2">
      <c r="I676" s="50"/>
    </row>
    <row r="677" spans="9:9" x14ac:dyDescent="0.2">
      <c r="I677" s="50"/>
    </row>
    <row r="678" spans="9:9" x14ac:dyDescent="0.2">
      <c r="I678" s="50"/>
    </row>
    <row r="679" spans="9:9" x14ac:dyDescent="0.2">
      <c r="I679" s="50"/>
    </row>
    <row r="680" spans="9:9" x14ac:dyDescent="0.2">
      <c r="I680" s="50"/>
    </row>
    <row r="681" spans="9:9" x14ac:dyDescent="0.2">
      <c r="I681" s="50"/>
    </row>
    <row r="682" spans="9:9" x14ac:dyDescent="0.2">
      <c r="I682" s="50"/>
    </row>
    <row r="683" spans="9:9" x14ac:dyDescent="0.2">
      <c r="I683" s="50"/>
    </row>
    <row r="684" spans="9:9" x14ac:dyDescent="0.2">
      <c r="I684" s="50"/>
    </row>
    <row r="685" spans="9:9" x14ac:dyDescent="0.2">
      <c r="I685" s="50"/>
    </row>
    <row r="686" spans="9:9" x14ac:dyDescent="0.2">
      <c r="I686" s="50"/>
    </row>
    <row r="687" spans="9:9" x14ac:dyDescent="0.2">
      <c r="I687" s="50"/>
    </row>
    <row r="688" spans="9:9" x14ac:dyDescent="0.2">
      <c r="I688" s="50"/>
    </row>
    <row r="689" spans="9:9" x14ac:dyDescent="0.2">
      <c r="I689" s="50"/>
    </row>
    <row r="690" spans="9:9" x14ac:dyDescent="0.2">
      <c r="I690" s="50"/>
    </row>
    <row r="691" spans="9:9" x14ac:dyDescent="0.2">
      <c r="I691" s="50"/>
    </row>
    <row r="692" spans="9:9" x14ac:dyDescent="0.2">
      <c r="I692" s="50"/>
    </row>
    <row r="693" spans="9:9" x14ac:dyDescent="0.2">
      <c r="I693" s="50"/>
    </row>
    <row r="694" spans="9:9" x14ac:dyDescent="0.2">
      <c r="I694" s="50"/>
    </row>
    <row r="695" spans="9:9" x14ac:dyDescent="0.2">
      <c r="I695" s="50"/>
    </row>
    <row r="696" spans="9:9" x14ac:dyDescent="0.2">
      <c r="I696" s="50"/>
    </row>
    <row r="697" spans="9:9" x14ac:dyDescent="0.2">
      <c r="I697" s="50"/>
    </row>
    <row r="698" spans="9:9" x14ac:dyDescent="0.2">
      <c r="I698" s="50"/>
    </row>
    <row r="699" spans="9:9" x14ac:dyDescent="0.2">
      <c r="I699" s="50"/>
    </row>
    <row r="700" spans="9:9" x14ac:dyDescent="0.2">
      <c r="I700" s="50"/>
    </row>
    <row r="701" spans="9:9" x14ac:dyDescent="0.2">
      <c r="I701" s="50"/>
    </row>
    <row r="702" spans="9:9" x14ac:dyDescent="0.2">
      <c r="I702" s="50"/>
    </row>
    <row r="703" spans="9:9" x14ac:dyDescent="0.2">
      <c r="I703" s="50"/>
    </row>
    <row r="704" spans="9:9" x14ac:dyDescent="0.2">
      <c r="I704" s="50"/>
    </row>
    <row r="705" spans="9:9" x14ac:dyDescent="0.2">
      <c r="I705" s="50"/>
    </row>
    <row r="706" spans="9:9" x14ac:dyDescent="0.2">
      <c r="I706" s="50"/>
    </row>
    <row r="707" spans="9:9" x14ac:dyDescent="0.2">
      <c r="I707" s="50"/>
    </row>
    <row r="708" spans="9:9" x14ac:dyDescent="0.2">
      <c r="I708" s="50"/>
    </row>
    <row r="709" spans="9:9" x14ac:dyDescent="0.2">
      <c r="I709" s="50"/>
    </row>
    <row r="710" spans="9:9" x14ac:dyDescent="0.2">
      <c r="I710" s="50"/>
    </row>
    <row r="711" spans="9:9" x14ac:dyDescent="0.2">
      <c r="I711" s="50"/>
    </row>
    <row r="712" spans="9:9" x14ac:dyDescent="0.2">
      <c r="I712" s="50"/>
    </row>
    <row r="713" spans="9:9" x14ac:dyDescent="0.2">
      <c r="I713" s="50"/>
    </row>
    <row r="714" spans="9:9" x14ac:dyDescent="0.2">
      <c r="I714" s="50"/>
    </row>
    <row r="715" spans="9:9" x14ac:dyDescent="0.2">
      <c r="I715" s="50"/>
    </row>
    <row r="716" spans="9:9" x14ac:dyDescent="0.2">
      <c r="I716" s="50"/>
    </row>
    <row r="717" spans="9:9" x14ac:dyDescent="0.2">
      <c r="I717" s="50"/>
    </row>
    <row r="718" spans="9:9" x14ac:dyDescent="0.2">
      <c r="I718" s="50"/>
    </row>
    <row r="719" spans="9:9" x14ac:dyDescent="0.2">
      <c r="I719" s="50"/>
    </row>
    <row r="720" spans="9:9" x14ac:dyDescent="0.2">
      <c r="I720" s="50"/>
    </row>
    <row r="721" spans="9:9" x14ac:dyDescent="0.2">
      <c r="I721" s="50"/>
    </row>
    <row r="722" spans="9:9" x14ac:dyDescent="0.2">
      <c r="I722" s="50"/>
    </row>
    <row r="723" spans="9:9" x14ac:dyDescent="0.2">
      <c r="I723" s="50"/>
    </row>
    <row r="724" spans="9:9" x14ac:dyDescent="0.2">
      <c r="I724" s="50"/>
    </row>
    <row r="725" spans="9:9" x14ac:dyDescent="0.2">
      <c r="I725" s="50"/>
    </row>
    <row r="726" spans="9:9" x14ac:dyDescent="0.2">
      <c r="I726" s="50"/>
    </row>
    <row r="727" spans="9:9" x14ac:dyDescent="0.2">
      <c r="I727" s="50"/>
    </row>
    <row r="728" spans="9:9" x14ac:dyDescent="0.2">
      <c r="I728" s="50"/>
    </row>
    <row r="729" spans="9:9" x14ac:dyDescent="0.2">
      <c r="I729" s="50"/>
    </row>
    <row r="730" spans="9:9" x14ac:dyDescent="0.2">
      <c r="I730" s="50"/>
    </row>
    <row r="731" spans="9:9" x14ac:dyDescent="0.2">
      <c r="I731" s="50"/>
    </row>
    <row r="732" spans="9:9" x14ac:dyDescent="0.2">
      <c r="I732" s="50"/>
    </row>
    <row r="733" spans="9:9" x14ac:dyDescent="0.2">
      <c r="I733" s="50"/>
    </row>
    <row r="734" spans="9:9" x14ac:dyDescent="0.2">
      <c r="I734" s="50"/>
    </row>
    <row r="735" spans="9:9" x14ac:dyDescent="0.2">
      <c r="I735" s="50"/>
    </row>
    <row r="736" spans="9:9" x14ac:dyDescent="0.2">
      <c r="I736" s="50"/>
    </row>
    <row r="737" spans="9:9" x14ac:dyDescent="0.2">
      <c r="I737" s="50"/>
    </row>
    <row r="738" spans="9:9" x14ac:dyDescent="0.2">
      <c r="I738" s="50"/>
    </row>
    <row r="739" spans="9:9" x14ac:dyDescent="0.2">
      <c r="I739" s="50"/>
    </row>
    <row r="740" spans="9:9" x14ac:dyDescent="0.2">
      <c r="I740" s="50"/>
    </row>
    <row r="741" spans="9:9" x14ac:dyDescent="0.2">
      <c r="I741" s="50"/>
    </row>
    <row r="742" spans="9:9" x14ac:dyDescent="0.2">
      <c r="I742" s="50"/>
    </row>
    <row r="743" spans="9:9" x14ac:dyDescent="0.2">
      <c r="I743" s="50"/>
    </row>
    <row r="744" spans="9:9" x14ac:dyDescent="0.2">
      <c r="I744" s="50"/>
    </row>
    <row r="745" spans="9:9" x14ac:dyDescent="0.2">
      <c r="I745" s="50"/>
    </row>
    <row r="746" spans="9:9" x14ac:dyDescent="0.2">
      <c r="I746" s="50"/>
    </row>
    <row r="747" spans="9:9" x14ac:dyDescent="0.2">
      <c r="I747" s="50"/>
    </row>
    <row r="748" spans="9:9" x14ac:dyDescent="0.2">
      <c r="I748" s="50"/>
    </row>
    <row r="749" spans="9:9" x14ac:dyDescent="0.2">
      <c r="I749" s="50"/>
    </row>
    <row r="750" spans="9:9" x14ac:dyDescent="0.2">
      <c r="I750" s="50"/>
    </row>
    <row r="751" spans="9:9" x14ac:dyDescent="0.2">
      <c r="I751" s="50"/>
    </row>
    <row r="752" spans="9:9" x14ac:dyDescent="0.2">
      <c r="I752" s="50"/>
    </row>
    <row r="753" spans="9:9" x14ac:dyDescent="0.2">
      <c r="I753" s="50"/>
    </row>
    <row r="754" spans="9:9" x14ac:dyDescent="0.2">
      <c r="I754" s="50"/>
    </row>
    <row r="755" spans="9:9" x14ac:dyDescent="0.2">
      <c r="I755" s="50"/>
    </row>
    <row r="756" spans="9:9" x14ac:dyDescent="0.2">
      <c r="I756" s="50"/>
    </row>
    <row r="757" spans="9:9" x14ac:dyDescent="0.2">
      <c r="I757" s="50"/>
    </row>
    <row r="758" spans="9:9" x14ac:dyDescent="0.2">
      <c r="I758" s="50"/>
    </row>
    <row r="759" spans="9:9" x14ac:dyDescent="0.2">
      <c r="I759" s="50"/>
    </row>
    <row r="760" spans="9:9" x14ac:dyDescent="0.2">
      <c r="I760" s="50"/>
    </row>
    <row r="761" spans="9:9" x14ac:dyDescent="0.2">
      <c r="I761" s="50"/>
    </row>
    <row r="762" spans="9:9" x14ac:dyDescent="0.2">
      <c r="I762" s="50"/>
    </row>
    <row r="763" spans="9:9" x14ac:dyDescent="0.2">
      <c r="I763" s="50"/>
    </row>
    <row r="764" spans="9:9" x14ac:dyDescent="0.2">
      <c r="I764" s="50"/>
    </row>
    <row r="765" spans="9:9" x14ac:dyDescent="0.2">
      <c r="I765" s="50"/>
    </row>
    <row r="766" spans="9:9" x14ac:dyDescent="0.2">
      <c r="I766" s="50"/>
    </row>
    <row r="767" spans="9:9" x14ac:dyDescent="0.2">
      <c r="I767" s="50"/>
    </row>
    <row r="768" spans="9:9" x14ac:dyDescent="0.2">
      <c r="I768" s="50"/>
    </row>
    <row r="769" spans="9:9" x14ac:dyDescent="0.2">
      <c r="I769" s="50"/>
    </row>
    <row r="770" spans="9:9" x14ac:dyDescent="0.2">
      <c r="I770" s="50"/>
    </row>
    <row r="771" spans="9:9" x14ac:dyDescent="0.2">
      <c r="I771" s="50"/>
    </row>
    <row r="772" spans="9:9" x14ac:dyDescent="0.2">
      <c r="I772" s="50"/>
    </row>
    <row r="773" spans="9:9" x14ac:dyDescent="0.2">
      <c r="I773" s="50"/>
    </row>
    <row r="774" spans="9:9" x14ac:dyDescent="0.2">
      <c r="I774" s="50"/>
    </row>
    <row r="775" spans="9:9" x14ac:dyDescent="0.2">
      <c r="I775" s="50"/>
    </row>
    <row r="776" spans="9:9" x14ac:dyDescent="0.2">
      <c r="I776" s="50"/>
    </row>
    <row r="777" spans="9:9" x14ac:dyDescent="0.2">
      <c r="I777" s="50"/>
    </row>
    <row r="778" spans="9:9" x14ac:dyDescent="0.2">
      <c r="I778" s="50"/>
    </row>
    <row r="779" spans="9:9" x14ac:dyDescent="0.2">
      <c r="I779" s="50"/>
    </row>
    <row r="780" spans="9:9" x14ac:dyDescent="0.2">
      <c r="I780" s="50"/>
    </row>
    <row r="781" spans="9:9" x14ac:dyDescent="0.2">
      <c r="I781" s="50"/>
    </row>
    <row r="782" spans="9:9" x14ac:dyDescent="0.2">
      <c r="I782" s="50"/>
    </row>
    <row r="783" spans="9:9" x14ac:dyDescent="0.2">
      <c r="I783" s="50"/>
    </row>
    <row r="784" spans="9:9" x14ac:dyDescent="0.2">
      <c r="I784" s="50"/>
    </row>
    <row r="785" spans="9:9" x14ac:dyDescent="0.2">
      <c r="I785" s="50"/>
    </row>
    <row r="786" spans="9:9" x14ac:dyDescent="0.2">
      <c r="I786" s="50"/>
    </row>
    <row r="787" spans="9:9" x14ac:dyDescent="0.2">
      <c r="I787" s="50"/>
    </row>
    <row r="788" spans="9:9" x14ac:dyDescent="0.2">
      <c r="I788" s="50"/>
    </row>
    <row r="789" spans="9:9" x14ac:dyDescent="0.2">
      <c r="I789" s="50"/>
    </row>
    <row r="790" spans="9:9" x14ac:dyDescent="0.2">
      <c r="I790" s="50"/>
    </row>
    <row r="791" spans="9:9" x14ac:dyDescent="0.2">
      <c r="I791" s="50"/>
    </row>
    <row r="792" spans="9:9" x14ac:dyDescent="0.2">
      <c r="I792" s="50"/>
    </row>
    <row r="793" spans="9:9" x14ac:dyDescent="0.2">
      <c r="I793" s="50"/>
    </row>
    <row r="794" spans="9:9" x14ac:dyDescent="0.2">
      <c r="I794" s="50"/>
    </row>
    <row r="795" spans="9:9" x14ac:dyDescent="0.2">
      <c r="I795" s="50"/>
    </row>
    <row r="796" spans="9:9" x14ac:dyDescent="0.2">
      <c r="I796" s="50"/>
    </row>
    <row r="797" spans="9:9" x14ac:dyDescent="0.2">
      <c r="I797" s="50"/>
    </row>
    <row r="798" spans="9:9" x14ac:dyDescent="0.2">
      <c r="I798" s="50"/>
    </row>
    <row r="799" spans="9:9" x14ac:dyDescent="0.2">
      <c r="I799" s="50"/>
    </row>
    <row r="800" spans="9:9" x14ac:dyDescent="0.2">
      <c r="I800" s="50"/>
    </row>
    <row r="801" spans="9:9" x14ac:dyDescent="0.2">
      <c r="I801" s="50"/>
    </row>
    <row r="802" spans="9:9" x14ac:dyDescent="0.2">
      <c r="I802" s="50"/>
    </row>
    <row r="803" spans="9:9" x14ac:dyDescent="0.2">
      <c r="I803" s="50"/>
    </row>
    <row r="804" spans="9:9" x14ac:dyDescent="0.2">
      <c r="I804" s="50"/>
    </row>
    <row r="805" spans="9:9" x14ac:dyDescent="0.2">
      <c r="I805" s="50"/>
    </row>
    <row r="806" spans="9:9" x14ac:dyDescent="0.2">
      <c r="I806" s="50"/>
    </row>
    <row r="807" spans="9:9" x14ac:dyDescent="0.2">
      <c r="I807" s="50"/>
    </row>
    <row r="808" spans="9:9" x14ac:dyDescent="0.2">
      <c r="I808" s="50"/>
    </row>
    <row r="809" spans="9:9" x14ac:dyDescent="0.2">
      <c r="I809" s="50"/>
    </row>
    <row r="810" spans="9:9" x14ac:dyDescent="0.2">
      <c r="I810" s="50"/>
    </row>
    <row r="811" spans="9:9" x14ac:dyDescent="0.2">
      <c r="I811" s="50"/>
    </row>
    <row r="812" spans="9:9" x14ac:dyDescent="0.2">
      <c r="I812" s="50"/>
    </row>
    <row r="813" spans="9:9" x14ac:dyDescent="0.2">
      <c r="I813" s="50"/>
    </row>
    <row r="814" spans="9:9" x14ac:dyDescent="0.2">
      <c r="I814" s="50"/>
    </row>
    <row r="815" spans="9:9" x14ac:dyDescent="0.2">
      <c r="I815" s="50"/>
    </row>
    <row r="816" spans="9:9" x14ac:dyDescent="0.2">
      <c r="I816" s="50"/>
    </row>
    <row r="817" spans="9:9" x14ac:dyDescent="0.2">
      <c r="I817" s="50"/>
    </row>
    <row r="818" spans="9:9" x14ac:dyDescent="0.2">
      <c r="I818" s="50"/>
    </row>
    <row r="819" spans="9:9" x14ac:dyDescent="0.2">
      <c r="I819" s="50"/>
    </row>
    <row r="820" spans="9:9" x14ac:dyDescent="0.2">
      <c r="I820" s="50"/>
    </row>
    <row r="821" spans="9:9" x14ac:dyDescent="0.2">
      <c r="I821" s="50"/>
    </row>
    <row r="822" spans="9:9" x14ac:dyDescent="0.2">
      <c r="I822" s="50"/>
    </row>
    <row r="823" spans="9:9" x14ac:dyDescent="0.2">
      <c r="I823" s="50"/>
    </row>
    <row r="824" spans="9:9" x14ac:dyDescent="0.2">
      <c r="I824" s="50"/>
    </row>
    <row r="825" spans="9:9" x14ac:dyDescent="0.2">
      <c r="I825" s="50"/>
    </row>
    <row r="826" spans="9:9" x14ac:dyDescent="0.2">
      <c r="I826" s="50"/>
    </row>
    <row r="827" spans="9:9" x14ac:dyDescent="0.2">
      <c r="I827" s="50"/>
    </row>
    <row r="828" spans="9:9" x14ac:dyDescent="0.2">
      <c r="I828" s="50"/>
    </row>
    <row r="829" spans="9:9" x14ac:dyDescent="0.2">
      <c r="I829" s="50"/>
    </row>
    <row r="830" spans="9:9" x14ac:dyDescent="0.2">
      <c r="I830" s="50"/>
    </row>
    <row r="831" spans="9:9" x14ac:dyDescent="0.2">
      <c r="I831" s="50"/>
    </row>
    <row r="832" spans="9:9" x14ac:dyDescent="0.2">
      <c r="I832" s="50"/>
    </row>
    <row r="833" spans="9:9" x14ac:dyDescent="0.2">
      <c r="I833" s="50"/>
    </row>
    <row r="834" spans="9:9" x14ac:dyDescent="0.2">
      <c r="I834" s="50"/>
    </row>
    <row r="835" spans="9:9" x14ac:dyDescent="0.2">
      <c r="I835" s="50"/>
    </row>
    <row r="836" spans="9:9" x14ac:dyDescent="0.2">
      <c r="I836" s="50"/>
    </row>
    <row r="837" spans="9:9" x14ac:dyDescent="0.2">
      <c r="I837" s="50"/>
    </row>
    <row r="838" spans="9:9" x14ac:dyDescent="0.2">
      <c r="I838" s="50"/>
    </row>
    <row r="839" spans="9:9" x14ac:dyDescent="0.2">
      <c r="I839" s="50"/>
    </row>
    <row r="840" spans="9:9" x14ac:dyDescent="0.2">
      <c r="I840" s="50"/>
    </row>
    <row r="841" spans="9:9" x14ac:dyDescent="0.2">
      <c r="I841" s="50"/>
    </row>
    <row r="842" spans="9:9" x14ac:dyDescent="0.2">
      <c r="I842" s="50"/>
    </row>
    <row r="843" spans="9:9" x14ac:dyDescent="0.2">
      <c r="I843" s="50"/>
    </row>
    <row r="844" spans="9:9" x14ac:dyDescent="0.2">
      <c r="I844" s="50"/>
    </row>
    <row r="845" spans="9:9" x14ac:dyDescent="0.2">
      <c r="I845" s="50"/>
    </row>
    <row r="846" spans="9:9" x14ac:dyDescent="0.2">
      <c r="I846" s="50"/>
    </row>
    <row r="847" spans="9:9" x14ac:dyDescent="0.2">
      <c r="I847" s="50"/>
    </row>
    <row r="848" spans="9:9" x14ac:dyDescent="0.2">
      <c r="I848" s="50"/>
    </row>
    <row r="849" spans="9:9" x14ac:dyDescent="0.2">
      <c r="I849" s="50"/>
    </row>
    <row r="850" spans="9:9" x14ac:dyDescent="0.2">
      <c r="I850" s="50"/>
    </row>
    <row r="851" spans="9:9" x14ac:dyDescent="0.2">
      <c r="I851" s="50"/>
    </row>
    <row r="852" spans="9:9" x14ac:dyDescent="0.2">
      <c r="I852" s="50"/>
    </row>
    <row r="853" spans="9:9" x14ac:dyDescent="0.2">
      <c r="I853" s="50"/>
    </row>
    <row r="854" spans="9:9" x14ac:dyDescent="0.2">
      <c r="I854" s="50"/>
    </row>
    <row r="855" spans="9:9" x14ac:dyDescent="0.2">
      <c r="I855" s="50"/>
    </row>
    <row r="856" spans="9:9" x14ac:dyDescent="0.2">
      <c r="I856" s="50"/>
    </row>
    <row r="857" spans="9:9" x14ac:dyDescent="0.2">
      <c r="I857" s="50"/>
    </row>
    <row r="858" spans="9:9" x14ac:dyDescent="0.2">
      <c r="I858" s="50"/>
    </row>
    <row r="859" spans="9:9" x14ac:dyDescent="0.2">
      <c r="I859" s="50"/>
    </row>
    <row r="860" spans="9:9" x14ac:dyDescent="0.2">
      <c r="I860" s="50"/>
    </row>
    <row r="861" spans="9:9" x14ac:dyDescent="0.2">
      <c r="I861" s="50"/>
    </row>
    <row r="862" spans="9:9" x14ac:dyDescent="0.2">
      <c r="I862" s="50"/>
    </row>
    <row r="863" spans="9:9" x14ac:dyDescent="0.2">
      <c r="I863" s="50"/>
    </row>
    <row r="864" spans="9:9" x14ac:dyDescent="0.2">
      <c r="I864" s="50"/>
    </row>
    <row r="865" spans="9:9" x14ac:dyDescent="0.2">
      <c r="I865" s="50"/>
    </row>
    <row r="866" spans="9:9" x14ac:dyDescent="0.2">
      <c r="I866" s="50"/>
    </row>
    <row r="867" spans="9:9" x14ac:dyDescent="0.2">
      <c r="I867" s="50"/>
    </row>
    <row r="868" spans="9:9" x14ac:dyDescent="0.2">
      <c r="I868" s="50"/>
    </row>
    <row r="869" spans="9:9" x14ac:dyDescent="0.2">
      <c r="I869" s="50"/>
    </row>
    <row r="870" spans="9:9" x14ac:dyDescent="0.2">
      <c r="I870" s="50"/>
    </row>
    <row r="871" spans="9:9" x14ac:dyDescent="0.2">
      <c r="I871" s="50"/>
    </row>
    <row r="872" spans="9:9" x14ac:dyDescent="0.2">
      <c r="I872" s="50"/>
    </row>
    <row r="873" spans="9:9" x14ac:dyDescent="0.2">
      <c r="I873" s="50"/>
    </row>
    <row r="874" spans="9:9" x14ac:dyDescent="0.2">
      <c r="I874" s="50"/>
    </row>
    <row r="875" spans="9:9" x14ac:dyDescent="0.2">
      <c r="I875" s="50"/>
    </row>
    <row r="876" spans="9:9" x14ac:dyDescent="0.2">
      <c r="I876" s="50"/>
    </row>
    <row r="877" spans="9:9" x14ac:dyDescent="0.2">
      <c r="I877" s="50"/>
    </row>
    <row r="878" spans="9:9" x14ac:dyDescent="0.2">
      <c r="I878" s="50"/>
    </row>
    <row r="879" spans="9:9" x14ac:dyDescent="0.2">
      <c r="I879" s="50"/>
    </row>
    <row r="880" spans="9:9" x14ac:dyDescent="0.2">
      <c r="I880" s="50"/>
    </row>
    <row r="881" spans="9:9" x14ac:dyDescent="0.2">
      <c r="I881" s="50"/>
    </row>
    <row r="882" spans="9:9" x14ac:dyDescent="0.2">
      <c r="I882" s="50"/>
    </row>
    <row r="883" spans="9:9" x14ac:dyDescent="0.2">
      <c r="I883" s="50"/>
    </row>
    <row r="884" spans="9:9" x14ac:dyDescent="0.2">
      <c r="I884" s="50"/>
    </row>
    <row r="885" spans="9:9" x14ac:dyDescent="0.2">
      <c r="I885" s="50"/>
    </row>
    <row r="886" spans="9:9" x14ac:dyDescent="0.2">
      <c r="I886" s="50"/>
    </row>
    <row r="887" spans="9:9" x14ac:dyDescent="0.2">
      <c r="I887" s="50"/>
    </row>
    <row r="888" spans="9:9" x14ac:dyDescent="0.2">
      <c r="I888" s="50"/>
    </row>
    <row r="889" spans="9:9" x14ac:dyDescent="0.2">
      <c r="I889" s="50"/>
    </row>
    <row r="890" spans="9:9" x14ac:dyDescent="0.2">
      <c r="I890" s="50"/>
    </row>
    <row r="891" spans="9:9" x14ac:dyDescent="0.2">
      <c r="I891" s="50"/>
    </row>
    <row r="892" spans="9:9" x14ac:dyDescent="0.2">
      <c r="I892" s="50"/>
    </row>
    <row r="893" spans="9:9" x14ac:dyDescent="0.2">
      <c r="I893" s="50"/>
    </row>
    <row r="894" spans="9:9" x14ac:dyDescent="0.2">
      <c r="I894" s="50"/>
    </row>
    <row r="895" spans="9:9" x14ac:dyDescent="0.2">
      <c r="I895" s="50"/>
    </row>
    <row r="896" spans="9:9" x14ac:dyDescent="0.2">
      <c r="I896" s="50"/>
    </row>
    <row r="897" spans="9:9" x14ac:dyDescent="0.2">
      <c r="I897" s="50"/>
    </row>
    <row r="898" spans="9:9" x14ac:dyDescent="0.2">
      <c r="I898" s="50"/>
    </row>
    <row r="899" spans="9:9" x14ac:dyDescent="0.2">
      <c r="I899" s="50"/>
    </row>
    <row r="900" spans="9:9" x14ac:dyDescent="0.2">
      <c r="I900" s="50"/>
    </row>
    <row r="901" spans="9:9" x14ac:dyDescent="0.2">
      <c r="I901" s="50"/>
    </row>
    <row r="902" spans="9:9" x14ac:dyDescent="0.2">
      <c r="I902" s="50"/>
    </row>
    <row r="903" spans="9:9" x14ac:dyDescent="0.2">
      <c r="I903" s="50"/>
    </row>
    <row r="904" spans="9:9" x14ac:dyDescent="0.2">
      <c r="I904" s="50"/>
    </row>
    <row r="905" spans="9:9" x14ac:dyDescent="0.2">
      <c r="I905" s="50"/>
    </row>
    <row r="906" spans="9:9" x14ac:dyDescent="0.2">
      <c r="I906" s="50"/>
    </row>
    <row r="907" spans="9:9" x14ac:dyDescent="0.2">
      <c r="I907" s="50"/>
    </row>
    <row r="908" spans="9:9" x14ac:dyDescent="0.2">
      <c r="I908" s="50"/>
    </row>
    <row r="909" spans="9:9" x14ac:dyDescent="0.2">
      <c r="I909" s="50"/>
    </row>
    <row r="910" spans="9:9" x14ac:dyDescent="0.2">
      <c r="I910" s="50"/>
    </row>
    <row r="911" spans="9:9" x14ac:dyDescent="0.2">
      <c r="I911" s="50"/>
    </row>
    <row r="912" spans="9:9" x14ac:dyDescent="0.2">
      <c r="I912" s="50"/>
    </row>
    <row r="913" spans="9:9" x14ac:dyDescent="0.2">
      <c r="I913" s="50"/>
    </row>
    <row r="914" spans="9:9" x14ac:dyDescent="0.2">
      <c r="I914" s="50"/>
    </row>
    <row r="915" spans="9:9" x14ac:dyDescent="0.2">
      <c r="I915" s="50"/>
    </row>
    <row r="916" spans="9:9" x14ac:dyDescent="0.2">
      <c r="I916" s="50"/>
    </row>
    <row r="917" spans="9:9" x14ac:dyDescent="0.2">
      <c r="I917" s="50"/>
    </row>
    <row r="918" spans="9:9" x14ac:dyDescent="0.2">
      <c r="I918" s="50"/>
    </row>
    <row r="919" spans="9:9" x14ac:dyDescent="0.2">
      <c r="I919" s="50"/>
    </row>
    <row r="920" spans="9:9" x14ac:dyDescent="0.2">
      <c r="I920" s="50"/>
    </row>
    <row r="921" spans="9:9" x14ac:dyDescent="0.2">
      <c r="I921" s="50"/>
    </row>
    <row r="922" spans="9:9" x14ac:dyDescent="0.2">
      <c r="I922" s="50"/>
    </row>
    <row r="923" spans="9:9" x14ac:dyDescent="0.2">
      <c r="I923" s="50"/>
    </row>
    <row r="924" spans="9:9" x14ac:dyDescent="0.2">
      <c r="I924" s="50"/>
    </row>
    <row r="925" spans="9:9" x14ac:dyDescent="0.2">
      <c r="I925" s="50"/>
    </row>
    <row r="926" spans="9:9" x14ac:dyDescent="0.2">
      <c r="I926" s="50"/>
    </row>
    <row r="927" spans="9:9" x14ac:dyDescent="0.2">
      <c r="I927" s="50"/>
    </row>
    <row r="928" spans="9:9" x14ac:dyDescent="0.2">
      <c r="I928" s="50"/>
    </row>
    <row r="929" spans="9:9" x14ac:dyDescent="0.2">
      <c r="I929" s="50"/>
    </row>
    <row r="930" spans="9:9" x14ac:dyDescent="0.2">
      <c r="I930" s="50"/>
    </row>
    <row r="931" spans="9:9" x14ac:dyDescent="0.2">
      <c r="I931" s="50"/>
    </row>
    <row r="932" spans="9:9" x14ac:dyDescent="0.2">
      <c r="I932" s="50"/>
    </row>
    <row r="933" spans="9:9" x14ac:dyDescent="0.2">
      <c r="I933" s="50"/>
    </row>
    <row r="934" spans="9:9" x14ac:dyDescent="0.2">
      <c r="I934" s="50"/>
    </row>
    <row r="935" spans="9:9" x14ac:dyDescent="0.2">
      <c r="I935" s="50"/>
    </row>
    <row r="936" spans="9:9" x14ac:dyDescent="0.2">
      <c r="I936" s="50"/>
    </row>
    <row r="937" spans="9:9" x14ac:dyDescent="0.2">
      <c r="I937" s="50"/>
    </row>
    <row r="938" spans="9:9" x14ac:dyDescent="0.2">
      <c r="I938" s="50"/>
    </row>
    <row r="939" spans="9:9" x14ac:dyDescent="0.2">
      <c r="I939" s="50"/>
    </row>
    <row r="940" spans="9:9" x14ac:dyDescent="0.2">
      <c r="I940" s="50"/>
    </row>
    <row r="941" spans="9:9" x14ac:dyDescent="0.2">
      <c r="I941" s="50"/>
    </row>
    <row r="942" spans="9:9" x14ac:dyDescent="0.2">
      <c r="I942" s="50"/>
    </row>
    <row r="943" spans="9:9" x14ac:dyDescent="0.2">
      <c r="I943" s="50"/>
    </row>
    <row r="944" spans="9:9" x14ac:dyDescent="0.2">
      <c r="I944" s="50"/>
    </row>
    <row r="945" spans="9:9" x14ac:dyDescent="0.2">
      <c r="I945" s="50"/>
    </row>
    <row r="946" spans="9:9" x14ac:dyDescent="0.2">
      <c r="I946" s="50"/>
    </row>
    <row r="947" spans="9:9" x14ac:dyDescent="0.2">
      <c r="I947" s="50"/>
    </row>
    <row r="948" spans="9:9" x14ac:dyDescent="0.2">
      <c r="I948" s="50"/>
    </row>
    <row r="949" spans="9:9" x14ac:dyDescent="0.2">
      <c r="I949" s="50"/>
    </row>
    <row r="950" spans="9:9" x14ac:dyDescent="0.2">
      <c r="I950" s="50"/>
    </row>
    <row r="951" spans="9:9" x14ac:dyDescent="0.2">
      <c r="I951" s="50"/>
    </row>
    <row r="952" spans="9:9" x14ac:dyDescent="0.2">
      <c r="I952" s="50"/>
    </row>
    <row r="953" spans="9:9" x14ac:dyDescent="0.2">
      <c r="I953" s="50"/>
    </row>
    <row r="954" spans="9:9" x14ac:dyDescent="0.2">
      <c r="I954" s="50"/>
    </row>
    <row r="955" spans="9:9" x14ac:dyDescent="0.2">
      <c r="I955" s="50"/>
    </row>
    <row r="956" spans="9:9" x14ac:dyDescent="0.2">
      <c r="I956" s="50"/>
    </row>
    <row r="957" spans="9:9" x14ac:dyDescent="0.2">
      <c r="I957" s="50"/>
    </row>
    <row r="958" spans="9:9" x14ac:dyDescent="0.2">
      <c r="I958" s="50"/>
    </row>
    <row r="959" spans="9:9" x14ac:dyDescent="0.2">
      <c r="I959" s="50"/>
    </row>
    <row r="960" spans="9:9" x14ac:dyDescent="0.2">
      <c r="I960" s="50"/>
    </row>
    <row r="961" spans="9:9" x14ac:dyDescent="0.2">
      <c r="I961" s="50"/>
    </row>
    <row r="962" spans="9:9" x14ac:dyDescent="0.2">
      <c r="I962" s="50"/>
    </row>
    <row r="963" spans="9:9" x14ac:dyDescent="0.2">
      <c r="I963" s="50"/>
    </row>
    <row r="964" spans="9:9" x14ac:dyDescent="0.2">
      <c r="I964" s="50"/>
    </row>
    <row r="965" spans="9:9" x14ac:dyDescent="0.2">
      <c r="I965" s="50"/>
    </row>
    <row r="966" spans="9:9" x14ac:dyDescent="0.2">
      <c r="I966" s="50"/>
    </row>
    <row r="967" spans="9:9" x14ac:dyDescent="0.2">
      <c r="I967" s="50"/>
    </row>
    <row r="968" spans="9:9" x14ac:dyDescent="0.2">
      <c r="I968" s="50"/>
    </row>
    <row r="969" spans="9:9" x14ac:dyDescent="0.2">
      <c r="I969" s="50"/>
    </row>
    <row r="970" spans="9:9" x14ac:dyDescent="0.2">
      <c r="I970" s="50"/>
    </row>
    <row r="971" spans="9:9" x14ac:dyDescent="0.2">
      <c r="I971" s="50"/>
    </row>
    <row r="972" spans="9:9" x14ac:dyDescent="0.2">
      <c r="I972" s="50"/>
    </row>
    <row r="973" spans="9:9" x14ac:dyDescent="0.2">
      <c r="I973" s="50"/>
    </row>
    <row r="974" spans="9:9" x14ac:dyDescent="0.2">
      <c r="I974" s="50"/>
    </row>
    <row r="975" spans="9:9" x14ac:dyDescent="0.2">
      <c r="I975" s="50"/>
    </row>
    <row r="976" spans="9:9" x14ac:dyDescent="0.2">
      <c r="I976" s="50"/>
    </row>
    <row r="977" spans="9:9" x14ac:dyDescent="0.2">
      <c r="I977" s="50"/>
    </row>
    <row r="978" spans="9:9" x14ac:dyDescent="0.2">
      <c r="I978" s="50"/>
    </row>
    <row r="979" spans="9:9" x14ac:dyDescent="0.2">
      <c r="I979" s="50"/>
    </row>
    <row r="980" spans="9:9" x14ac:dyDescent="0.2">
      <c r="I980" s="50"/>
    </row>
    <row r="981" spans="9:9" x14ac:dyDescent="0.2">
      <c r="I981" s="50"/>
    </row>
    <row r="982" spans="9:9" x14ac:dyDescent="0.2">
      <c r="I982" s="50"/>
    </row>
    <row r="983" spans="9:9" x14ac:dyDescent="0.2">
      <c r="I983" s="50"/>
    </row>
    <row r="984" spans="9:9" x14ac:dyDescent="0.2">
      <c r="I984" s="50"/>
    </row>
    <row r="985" spans="9:9" x14ac:dyDescent="0.2">
      <c r="I985" s="50"/>
    </row>
    <row r="986" spans="9:9" x14ac:dyDescent="0.2">
      <c r="I986" s="50"/>
    </row>
    <row r="987" spans="9:9" x14ac:dyDescent="0.2">
      <c r="I987" s="50"/>
    </row>
    <row r="988" spans="9:9" x14ac:dyDescent="0.2">
      <c r="I988" s="50"/>
    </row>
    <row r="989" spans="9:9" x14ac:dyDescent="0.2">
      <c r="I989" s="50"/>
    </row>
    <row r="990" spans="9:9" x14ac:dyDescent="0.2">
      <c r="I990" s="50"/>
    </row>
    <row r="991" spans="9:9" x14ac:dyDescent="0.2">
      <c r="I991" s="50"/>
    </row>
    <row r="992" spans="9:9" x14ac:dyDescent="0.2">
      <c r="I992" s="50"/>
    </row>
    <row r="993" spans="9:9" x14ac:dyDescent="0.2">
      <c r="I993" s="50"/>
    </row>
    <row r="994" spans="9:9" x14ac:dyDescent="0.2">
      <c r="I994" s="50"/>
    </row>
    <row r="995" spans="9:9" x14ac:dyDescent="0.2">
      <c r="I995" s="50"/>
    </row>
    <row r="996" spans="9:9" x14ac:dyDescent="0.2">
      <c r="I996" s="50"/>
    </row>
    <row r="997" spans="9:9" x14ac:dyDescent="0.2">
      <c r="I997" s="50"/>
    </row>
    <row r="998" spans="9:9" x14ac:dyDescent="0.2">
      <c r="I998" s="50"/>
    </row>
    <row r="999" spans="9:9" x14ac:dyDescent="0.2">
      <c r="I999" s="50"/>
    </row>
    <row r="1000" spans="9:9" x14ac:dyDescent="0.2">
      <c r="I1000" s="50"/>
    </row>
    <row r="1001" spans="9:9" x14ac:dyDescent="0.2">
      <c r="I1001" s="50"/>
    </row>
    <row r="1002" spans="9:9" x14ac:dyDescent="0.2">
      <c r="I1002" s="50"/>
    </row>
    <row r="1003" spans="9:9" x14ac:dyDescent="0.2">
      <c r="I1003" s="50"/>
    </row>
    <row r="1004" spans="9:9" x14ac:dyDescent="0.2">
      <c r="I1004" s="50"/>
    </row>
    <row r="1005" spans="9:9" x14ac:dyDescent="0.2">
      <c r="I1005" s="50"/>
    </row>
    <row r="1006" spans="9:9" x14ac:dyDescent="0.2">
      <c r="I1006" s="50"/>
    </row>
    <row r="1007" spans="9:9" x14ac:dyDescent="0.2">
      <c r="I1007" s="50"/>
    </row>
    <row r="1008" spans="9:9" x14ac:dyDescent="0.2">
      <c r="I1008" s="50"/>
    </row>
    <row r="1009" spans="9:9" x14ac:dyDescent="0.2">
      <c r="I1009" s="50"/>
    </row>
    <row r="1010" spans="9:9" x14ac:dyDescent="0.2">
      <c r="I1010" s="50"/>
    </row>
    <row r="1011" spans="9:9" x14ac:dyDescent="0.2">
      <c r="I1011" s="50"/>
    </row>
    <row r="1012" spans="9:9" x14ac:dyDescent="0.2">
      <c r="I1012" s="50"/>
    </row>
    <row r="1013" spans="9:9" x14ac:dyDescent="0.2">
      <c r="I1013" s="50"/>
    </row>
    <row r="1014" spans="9:9" x14ac:dyDescent="0.2">
      <c r="I1014" s="50"/>
    </row>
    <row r="1015" spans="9:9" x14ac:dyDescent="0.2">
      <c r="I1015" s="50"/>
    </row>
    <row r="1016" spans="9:9" x14ac:dyDescent="0.2">
      <c r="I1016" s="50"/>
    </row>
    <row r="1017" spans="9:9" x14ac:dyDescent="0.2">
      <c r="I1017" s="50"/>
    </row>
    <row r="1018" spans="9:9" x14ac:dyDescent="0.2">
      <c r="I1018" s="50"/>
    </row>
    <row r="1019" spans="9:9" x14ac:dyDescent="0.2">
      <c r="I1019" s="50"/>
    </row>
    <row r="1020" spans="9:9" x14ac:dyDescent="0.2">
      <c r="I1020" s="50"/>
    </row>
    <row r="1021" spans="9:9" x14ac:dyDescent="0.2">
      <c r="I1021" s="50"/>
    </row>
    <row r="1022" spans="9:9" x14ac:dyDescent="0.2">
      <c r="I1022" s="50"/>
    </row>
    <row r="1023" spans="9:9" x14ac:dyDescent="0.2">
      <c r="I1023" s="50"/>
    </row>
    <row r="1024" spans="9:9" x14ac:dyDescent="0.2">
      <c r="I1024" s="50"/>
    </row>
    <row r="1025" spans="9:9" x14ac:dyDescent="0.2">
      <c r="I1025" s="50"/>
    </row>
    <row r="1026" spans="9:9" x14ac:dyDescent="0.2">
      <c r="I1026" s="50"/>
    </row>
    <row r="1027" spans="9:9" x14ac:dyDescent="0.2">
      <c r="I1027" s="50"/>
    </row>
    <row r="1028" spans="9:9" x14ac:dyDescent="0.2">
      <c r="I1028" s="50"/>
    </row>
    <row r="1029" spans="9:9" x14ac:dyDescent="0.2">
      <c r="I1029" s="50"/>
    </row>
    <row r="1030" spans="9:9" x14ac:dyDescent="0.2">
      <c r="I1030" s="50"/>
    </row>
    <row r="1031" spans="9:9" x14ac:dyDescent="0.2">
      <c r="I1031" s="50"/>
    </row>
    <row r="1032" spans="9:9" x14ac:dyDescent="0.2">
      <c r="I1032" s="50"/>
    </row>
    <row r="1033" spans="9:9" x14ac:dyDescent="0.2">
      <c r="I1033" s="50"/>
    </row>
    <row r="1034" spans="9:9" x14ac:dyDescent="0.2">
      <c r="I1034" s="50"/>
    </row>
    <row r="1035" spans="9:9" x14ac:dyDescent="0.2">
      <c r="I1035" s="50"/>
    </row>
    <row r="1036" spans="9:9" x14ac:dyDescent="0.2">
      <c r="I1036" s="50"/>
    </row>
    <row r="1037" spans="9:9" x14ac:dyDescent="0.2">
      <c r="I1037" s="50"/>
    </row>
    <row r="1038" spans="9:9" x14ac:dyDescent="0.2">
      <c r="I1038" s="50"/>
    </row>
    <row r="1039" spans="9:9" x14ac:dyDescent="0.2">
      <c r="I1039" s="50"/>
    </row>
    <row r="1040" spans="9:9" x14ac:dyDescent="0.2">
      <c r="I1040" s="50"/>
    </row>
    <row r="1041" spans="9:9" x14ac:dyDescent="0.2">
      <c r="I1041" s="50"/>
    </row>
    <row r="1042" spans="9:9" x14ac:dyDescent="0.2">
      <c r="I1042" s="50"/>
    </row>
    <row r="1043" spans="9:9" x14ac:dyDescent="0.2">
      <c r="I1043" s="50"/>
    </row>
    <row r="1044" spans="9:9" x14ac:dyDescent="0.2">
      <c r="I1044" s="50"/>
    </row>
    <row r="1045" spans="9:9" x14ac:dyDescent="0.2">
      <c r="I1045" s="50"/>
    </row>
    <row r="1046" spans="9:9" x14ac:dyDescent="0.2">
      <c r="I1046" s="50"/>
    </row>
    <row r="1047" spans="9:9" x14ac:dyDescent="0.2">
      <c r="I1047" s="50"/>
    </row>
    <row r="1048" spans="9:9" x14ac:dyDescent="0.2">
      <c r="I1048" s="50"/>
    </row>
    <row r="1049" spans="9:9" x14ac:dyDescent="0.2">
      <c r="I1049" s="50"/>
    </row>
    <row r="1050" spans="9:9" x14ac:dyDescent="0.2">
      <c r="I1050" s="50"/>
    </row>
    <row r="1051" spans="9:9" x14ac:dyDescent="0.2">
      <c r="I1051" s="50"/>
    </row>
    <row r="1052" spans="9:9" x14ac:dyDescent="0.2">
      <c r="I1052" s="50"/>
    </row>
    <row r="1053" spans="9:9" x14ac:dyDescent="0.2">
      <c r="I1053" s="50"/>
    </row>
    <row r="1054" spans="9:9" x14ac:dyDescent="0.2">
      <c r="I1054" s="50"/>
    </row>
    <row r="1055" spans="9:9" x14ac:dyDescent="0.2">
      <c r="I1055" s="50"/>
    </row>
    <row r="1056" spans="9:9" x14ac:dyDescent="0.2">
      <c r="I1056" s="50"/>
    </row>
    <row r="1057" spans="9:9" x14ac:dyDescent="0.2">
      <c r="I1057" s="50"/>
    </row>
    <row r="1058" spans="9:9" x14ac:dyDescent="0.2">
      <c r="I1058" s="50"/>
    </row>
    <row r="1059" spans="9:9" x14ac:dyDescent="0.2">
      <c r="I1059" s="50"/>
    </row>
    <row r="1060" spans="9:9" x14ac:dyDescent="0.2">
      <c r="I1060" s="50"/>
    </row>
    <row r="1061" spans="9:9" x14ac:dyDescent="0.2">
      <c r="I1061" s="50"/>
    </row>
    <row r="1062" spans="9:9" x14ac:dyDescent="0.2">
      <c r="I1062" s="50"/>
    </row>
    <row r="1063" spans="9:9" x14ac:dyDescent="0.2">
      <c r="I1063" s="50"/>
    </row>
    <row r="1064" spans="9:9" x14ac:dyDescent="0.2">
      <c r="I1064" s="50"/>
    </row>
    <row r="1065" spans="9:9" x14ac:dyDescent="0.2">
      <c r="I1065" s="50"/>
    </row>
    <row r="1066" spans="9:9" x14ac:dyDescent="0.2">
      <c r="I1066" s="50"/>
    </row>
    <row r="1067" spans="9:9" x14ac:dyDescent="0.2">
      <c r="I1067" s="50"/>
    </row>
    <row r="1068" spans="9:9" x14ac:dyDescent="0.2">
      <c r="I1068" s="50"/>
    </row>
    <row r="1069" spans="9:9" x14ac:dyDescent="0.2">
      <c r="I1069" s="50"/>
    </row>
    <row r="1070" spans="9:9" x14ac:dyDescent="0.2">
      <c r="I1070" s="50"/>
    </row>
    <row r="1071" spans="9:9" x14ac:dyDescent="0.2">
      <c r="I1071" s="50"/>
    </row>
    <row r="1072" spans="9:9" x14ac:dyDescent="0.2">
      <c r="I1072" s="50"/>
    </row>
    <row r="1073" spans="9:9" x14ac:dyDescent="0.2">
      <c r="I1073" s="50"/>
    </row>
    <row r="1074" spans="9:9" x14ac:dyDescent="0.2">
      <c r="I1074" s="50"/>
    </row>
    <row r="1075" spans="9:9" x14ac:dyDescent="0.2">
      <c r="I1075" s="50"/>
    </row>
    <row r="1076" spans="9:9" x14ac:dyDescent="0.2">
      <c r="I1076" s="50"/>
    </row>
    <row r="1077" spans="9:9" x14ac:dyDescent="0.2">
      <c r="I1077" s="50"/>
    </row>
    <row r="1078" spans="9:9" x14ac:dyDescent="0.2">
      <c r="I1078" s="50"/>
    </row>
    <row r="1079" spans="9:9" x14ac:dyDescent="0.2">
      <c r="I1079" s="50"/>
    </row>
    <row r="1080" spans="9:9" x14ac:dyDescent="0.2">
      <c r="I1080" s="50"/>
    </row>
    <row r="1081" spans="9:9" x14ac:dyDescent="0.2">
      <c r="I1081" s="50"/>
    </row>
    <row r="1082" spans="9:9" x14ac:dyDescent="0.2">
      <c r="I1082" s="50"/>
    </row>
    <row r="1083" spans="9:9" x14ac:dyDescent="0.2">
      <c r="I1083" s="50"/>
    </row>
    <row r="1084" spans="9:9" x14ac:dyDescent="0.2">
      <c r="I1084" s="50"/>
    </row>
    <row r="1085" spans="9:9" x14ac:dyDescent="0.2">
      <c r="I1085" s="50"/>
    </row>
    <row r="1086" spans="9:9" x14ac:dyDescent="0.2">
      <c r="I1086" s="50"/>
    </row>
    <row r="1087" spans="9:9" x14ac:dyDescent="0.2">
      <c r="I1087" s="50"/>
    </row>
    <row r="1088" spans="9:9" x14ac:dyDescent="0.2">
      <c r="I1088" s="50"/>
    </row>
    <row r="1089" spans="9:9" x14ac:dyDescent="0.2">
      <c r="I1089" s="50"/>
    </row>
    <row r="1090" spans="9:9" x14ac:dyDescent="0.2">
      <c r="I1090" s="50"/>
    </row>
    <row r="1091" spans="9:9" x14ac:dyDescent="0.2">
      <c r="I1091" s="50"/>
    </row>
    <row r="1092" spans="9:9" x14ac:dyDescent="0.2">
      <c r="I1092" s="50"/>
    </row>
    <row r="1093" spans="9:9" x14ac:dyDescent="0.2">
      <c r="I1093" s="50"/>
    </row>
    <row r="1094" spans="9:9" x14ac:dyDescent="0.2">
      <c r="I1094" s="50"/>
    </row>
    <row r="1095" spans="9:9" x14ac:dyDescent="0.2">
      <c r="I1095" s="50"/>
    </row>
    <row r="1096" spans="9:9" x14ac:dyDescent="0.2">
      <c r="I1096" s="50"/>
    </row>
    <row r="1097" spans="9:9" x14ac:dyDescent="0.2">
      <c r="I1097" s="50"/>
    </row>
    <row r="1098" spans="9:9" x14ac:dyDescent="0.2">
      <c r="I1098" s="50"/>
    </row>
    <row r="1099" spans="9:9" x14ac:dyDescent="0.2">
      <c r="I1099" s="50"/>
    </row>
    <row r="1100" spans="9:9" x14ac:dyDescent="0.2">
      <c r="I1100" s="50"/>
    </row>
    <row r="1101" spans="9:9" x14ac:dyDescent="0.2">
      <c r="I1101" s="50"/>
    </row>
    <row r="1102" spans="9:9" x14ac:dyDescent="0.2">
      <c r="I1102" s="50"/>
    </row>
    <row r="1103" spans="9:9" x14ac:dyDescent="0.2">
      <c r="I1103" s="50"/>
    </row>
    <row r="1104" spans="9:9" x14ac:dyDescent="0.2">
      <c r="I1104" s="50"/>
    </row>
    <row r="1105" spans="9:9" x14ac:dyDescent="0.2">
      <c r="I1105" s="50"/>
    </row>
    <row r="1106" spans="9:9" x14ac:dyDescent="0.2">
      <c r="I1106" s="50"/>
    </row>
    <row r="1107" spans="9:9" x14ac:dyDescent="0.2">
      <c r="I1107" s="50"/>
    </row>
    <row r="1108" spans="9:9" x14ac:dyDescent="0.2">
      <c r="I1108" s="50"/>
    </row>
    <row r="1109" spans="9:9" x14ac:dyDescent="0.2">
      <c r="I1109" s="50"/>
    </row>
    <row r="1110" spans="9:9" x14ac:dyDescent="0.2">
      <c r="I1110" s="50"/>
    </row>
    <row r="1111" spans="9:9" x14ac:dyDescent="0.2">
      <c r="I1111" s="50"/>
    </row>
    <row r="1112" spans="9:9" x14ac:dyDescent="0.2">
      <c r="I1112" s="50"/>
    </row>
    <row r="1113" spans="9:9" x14ac:dyDescent="0.2">
      <c r="I1113" s="50"/>
    </row>
    <row r="1114" spans="9:9" x14ac:dyDescent="0.2">
      <c r="I1114" s="50"/>
    </row>
    <row r="1115" spans="9:9" x14ac:dyDescent="0.2">
      <c r="I1115" s="50"/>
    </row>
    <row r="1116" spans="9:9" x14ac:dyDescent="0.2">
      <c r="I1116" s="50"/>
    </row>
    <row r="1117" spans="9:9" x14ac:dyDescent="0.2">
      <c r="I1117" s="50"/>
    </row>
    <row r="1118" spans="9:9" x14ac:dyDescent="0.2">
      <c r="I1118" s="50"/>
    </row>
    <row r="1119" spans="9:9" x14ac:dyDescent="0.2">
      <c r="I1119" s="50"/>
    </row>
    <row r="1120" spans="9:9" x14ac:dyDescent="0.2">
      <c r="I1120" s="50"/>
    </row>
    <row r="1121" spans="9:9" x14ac:dyDescent="0.2">
      <c r="I1121" s="50"/>
    </row>
    <row r="1122" spans="9:9" x14ac:dyDescent="0.2">
      <c r="I1122" s="50"/>
    </row>
    <row r="1123" spans="9:9" x14ac:dyDescent="0.2">
      <c r="I1123" s="50"/>
    </row>
    <row r="1124" spans="9:9" x14ac:dyDescent="0.2">
      <c r="I1124" s="50"/>
    </row>
    <row r="1125" spans="9:9" x14ac:dyDescent="0.2">
      <c r="I1125" s="50"/>
    </row>
    <row r="1126" spans="9:9" x14ac:dyDescent="0.2">
      <c r="I1126" s="50"/>
    </row>
    <row r="1127" spans="9:9" x14ac:dyDescent="0.2">
      <c r="I1127" s="50"/>
    </row>
    <row r="1128" spans="9:9" x14ac:dyDescent="0.2">
      <c r="I1128" s="50"/>
    </row>
    <row r="1129" spans="9:9" x14ac:dyDescent="0.2">
      <c r="I1129" s="50"/>
    </row>
    <row r="1130" spans="9:9" x14ac:dyDescent="0.2">
      <c r="I1130" s="50"/>
    </row>
    <row r="1131" spans="9:9" x14ac:dyDescent="0.2">
      <c r="I1131" s="50"/>
    </row>
    <row r="1132" spans="9:9" x14ac:dyDescent="0.2">
      <c r="I1132" s="50"/>
    </row>
    <row r="1133" spans="9:9" x14ac:dyDescent="0.2">
      <c r="I1133" s="50"/>
    </row>
    <row r="1134" spans="9:9" x14ac:dyDescent="0.2">
      <c r="I1134" s="50"/>
    </row>
    <row r="1135" spans="9:9" x14ac:dyDescent="0.2">
      <c r="I1135" s="50"/>
    </row>
    <row r="1136" spans="9:9" x14ac:dyDescent="0.2">
      <c r="I1136" s="50"/>
    </row>
    <row r="1137" spans="9:9" x14ac:dyDescent="0.2">
      <c r="I1137" s="50"/>
    </row>
    <row r="1138" spans="9:9" x14ac:dyDescent="0.2">
      <c r="I1138" s="50"/>
    </row>
    <row r="1139" spans="9:9" x14ac:dyDescent="0.2">
      <c r="I1139" s="50"/>
    </row>
    <row r="1140" spans="9:9" x14ac:dyDescent="0.2">
      <c r="I1140" s="50"/>
    </row>
    <row r="1141" spans="9:9" x14ac:dyDescent="0.2">
      <c r="I1141" s="50"/>
    </row>
    <row r="1142" spans="9:9" x14ac:dyDescent="0.2">
      <c r="I1142" s="50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19C1-2B9E-4727-B545-0D031E57070F}">
  <dimension ref="A1:E410"/>
  <sheetViews>
    <sheetView tabSelected="1" workbookViewId="0">
      <selection activeCell="A11" sqref="A11"/>
    </sheetView>
  </sheetViews>
  <sheetFormatPr defaultRowHeight="12.75" x14ac:dyDescent="0.2"/>
  <cols>
    <col min="1" max="1" width="30.42578125" bestFit="1" customWidth="1"/>
    <col min="636" max="637" width="12.42578125" bestFit="1" customWidth="1"/>
  </cols>
  <sheetData>
    <row r="1" spans="1:2" x14ac:dyDescent="0.2">
      <c r="A1" s="57" t="s">
        <v>2</v>
      </c>
      <c r="B1" s="57" t="s">
        <v>1239</v>
      </c>
    </row>
    <row r="2" spans="1:2" x14ac:dyDescent="0.2">
      <c r="A2" s="56" t="s">
        <v>13</v>
      </c>
      <c r="B2" s="56" t="s">
        <v>1262</v>
      </c>
    </row>
    <row r="3" spans="1:2" x14ac:dyDescent="0.2">
      <c r="A3" s="56" t="s">
        <v>26</v>
      </c>
      <c r="B3" s="56" t="s">
        <v>1263</v>
      </c>
    </row>
    <row r="4" spans="1:2" x14ac:dyDescent="0.2">
      <c r="A4" s="56" t="s">
        <v>33</v>
      </c>
      <c r="B4" s="56" t="s">
        <v>1264</v>
      </c>
    </row>
    <row r="5" spans="1:2" x14ac:dyDescent="0.2">
      <c r="A5" s="56" t="s">
        <v>61</v>
      </c>
      <c r="B5" s="56" t="s">
        <v>1265</v>
      </c>
    </row>
    <row r="6" spans="1:2" x14ac:dyDescent="0.2">
      <c r="A6" s="56" t="s">
        <v>78</v>
      </c>
      <c r="B6" s="56" t="s">
        <v>1266</v>
      </c>
    </row>
    <row r="7" spans="1:2" x14ac:dyDescent="0.2">
      <c r="A7" s="56" t="s">
        <v>108</v>
      </c>
      <c r="B7" s="56" t="s">
        <v>1267</v>
      </c>
    </row>
    <row r="8" spans="1:2" x14ac:dyDescent="0.2">
      <c r="A8" s="56" t="s">
        <v>131</v>
      </c>
      <c r="B8" s="56" t="s">
        <v>1268</v>
      </c>
    </row>
    <row r="9" spans="1:2" x14ac:dyDescent="0.2">
      <c r="A9" s="56" t="s">
        <v>196</v>
      </c>
      <c r="B9" s="56" t="s">
        <v>1269</v>
      </c>
    </row>
    <row r="10" spans="1:2" x14ac:dyDescent="0.2">
      <c r="A10" s="56" t="s">
        <v>1542</v>
      </c>
      <c r="B10" s="56" t="s">
        <v>1541</v>
      </c>
    </row>
    <row r="11" spans="1:2" x14ac:dyDescent="0.2">
      <c r="A11" s="56" t="s">
        <v>259</v>
      </c>
      <c r="B11" s="56" t="s">
        <v>1270</v>
      </c>
    </row>
    <row r="12" spans="1:2" x14ac:dyDescent="0.2">
      <c r="A12" s="56" t="s">
        <v>295</v>
      </c>
      <c r="B12" s="56" t="s">
        <v>1271</v>
      </c>
    </row>
    <row r="13" spans="1:2" x14ac:dyDescent="0.2">
      <c r="A13" s="56" t="s">
        <v>314</v>
      </c>
      <c r="B13" s="56" t="s">
        <v>1272</v>
      </c>
    </row>
    <row r="14" spans="1:2" x14ac:dyDescent="0.2">
      <c r="A14" s="56" t="s">
        <v>968</v>
      </c>
      <c r="B14" s="56" t="s">
        <v>1273</v>
      </c>
    </row>
    <row r="15" spans="1:2" x14ac:dyDescent="0.2">
      <c r="A15" s="56" t="s">
        <v>1004</v>
      </c>
      <c r="B15" s="56" t="s">
        <v>1274</v>
      </c>
    </row>
    <row r="16" spans="1:2" x14ac:dyDescent="0.2">
      <c r="A16" s="56" t="s">
        <v>416</v>
      </c>
      <c r="B16" s="56" t="s">
        <v>1275</v>
      </c>
    </row>
    <row r="17" spans="1:2" x14ac:dyDescent="0.2">
      <c r="A17" s="56" t="s">
        <v>429</v>
      </c>
      <c r="B17" s="56" t="s">
        <v>1276</v>
      </c>
    </row>
    <row r="18" spans="1:2" x14ac:dyDescent="0.2">
      <c r="A18" s="56" t="s">
        <v>455</v>
      </c>
      <c r="B18" s="56" t="s">
        <v>1277</v>
      </c>
    </row>
    <row r="19" spans="1:2" x14ac:dyDescent="0.2">
      <c r="A19" s="56" t="s">
        <v>486</v>
      </c>
      <c r="B19" s="56" t="s">
        <v>1278</v>
      </c>
    </row>
    <row r="20" spans="1:2" x14ac:dyDescent="0.2">
      <c r="A20" s="56" t="s">
        <v>505</v>
      </c>
      <c r="B20" s="56" t="s">
        <v>1279</v>
      </c>
    </row>
    <row r="21" spans="1:2" x14ac:dyDescent="0.2">
      <c r="A21" s="56" t="s">
        <v>543</v>
      </c>
      <c r="B21" s="56" t="s">
        <v>1280</v>
      </c>
    </row>
    <row r="22" spans="1:2" x14ac:dyDescent="0.2">
      <c r="A22" s="56" t="s">
        <v>562</v>
      </c>
      <c r="B22" s="56" t="s">
        <v>1281</v>
      </c>
    </row>
    <row r="23" spans="1:2" x14ac:dyDescent="0.2">
      <c r="A23" s="56" t="s">
        <v>587</v>
      </c>
      <c r="B23" s="56" t="s">
        <v>1282</v>
      </c>
    </row>
    <row r="24" spans="1:2" x14ac:dyDescent="0.2">
      <c r="A24" s="56" t="s">
        <v>600</v>
      </c>
      <c r="B24" s="56" t="s">
        <v>1283</v>
      </c>
    </row>
    <row r="25" spans="1:2" x14ac:dyDescent="0.2">
      <c r="A25" s="56" t="s">
        <v>613</v>
      </c>
      <c r="B25" s="56" t="s">
        <v>1284</v>
      </c>
    </row>
    <row r="26" spans="1:2" x14ac:dyDescent="0.2">
      <c r="A26" s="56" t="s">
        <v>656</v>
      </c>
      <c r="B26" s="56" t="s">
        <v>1285</v>
      </c>
    </row>
    <row r="27" spans="1:2" x14ac:dyDescent="0.2">
      <c r="A27" s="56" t="s">
        <v>696</v>
      </c>
      <c r="B27" s="56" t="s">
        <v>1286</v>
      </c>
    </row>
    <row r="28" spans="1:2" x14ac:dyDescent="0.2">
      <c r="A28" s="56" t="s">
        <v>20</v>
      </c>
      <c r="B28" s="56" t="s">
        <v>1287</v>
      </c>
    </row>
    <row r="29" spans="1:2" x14ac:dyDescent="0.2">
      <c r="A29" s="56" t="s">
        <v>725</v>
      </c>
      <c r="B29" s="56" t="s">
        <v>1288</v>
      </c>
    </row>
    <row r="30" spans="1:2" x14ac:dyDescent="0.2">
      <c r="A30" s="56" t="s">
        <v>738</v>
      </c>
      <c r="B30" s="56" t="s">
        <v>1289</v>
      </c>
    </row>
    <row r="31" spans="1:2" x14ac:dyDescent="0.2">
      <c r="A31" s="56" t="s">
        <v>748</v>
      </c>
      <c r="B31" s="56" t="s">
        <v>1290</v>
      </c>
    </row>
    <row r="32" spans="1:2" x14ac:dyDescent="0.2">
      <c r="A32" s="56" t="s">
        <v>764</v>
      </c>
      <c r="B32" s="56" t="s">
        <v>1291</v>
      </c>
    </row>
    <row r="33" spans="1:2" x14ac:dyDescent="0.2">
      <c r="A33" s="56" t="s">
        <v>777</v>
      </c>
      <c r="B33" s="56" t="s">
        <v>1292</v>
      </c>
    </row>
    <row r="410" spans="5:5" x14ac:dyDescent="0.2"/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"/>
  <sheetViews>
    <sheetView workbookViewId="0"/>
  </sheetViews>
  <sheetFormatPr defaultColWidth="14.42578125" defaultRowHeight="15.75" customHeight="1" x14ac:dyDescent="0.2"/>
  <sheetData>
    <row r="1" spans="1:2" x14ac:dyDescent="0.2">
      <c r="A1" s="51" t="s">
        <v>1238</v>
      </c>
    </row>
    <row r="2" spans="1:2" x14ac:dyDescent="0.2">
      <c r="A2" s="50" t="s">
        <v>1</v>
      </c>
      <c r="B2" s="50" t="s">
        <v>1239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Code RY</vt:lpstr>
      <vt:lpstr>Master Code BY</vt:lpstr>
      <vt:lpstr>Sheet2</vt:lpstr>
      <vt:lpstr>Sheet1</vt:lpstr>
      <vt:lpstr>Sheet3</vt:lpstr>
      <vt:lpstr>Category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2020-07-23T05:26:01Z</dcterms:modified>
</cp:coreProperties>
</file>