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234f8afc0825c2/Documents/SOM 660/"/>
    </mc:Choice>
  </mc:AlternateContent>
  <xr:revisionPtr revIDLastSave="236" documentId="8_{E702EDA7-D605-4D57-9B6B-30BA33D71E56}" xr6:coauthVersionLast="47" xr6:coauthVersionMax="47" xr10:uidLastSave="{8480C686-EBF7-4F8D-B865-63A562E9017C}"/>
  <bookViews>
    <workbookView xWindow="-110" yWindow="-110" windowWidth="19420" windowHeight="11500" activeTab="1" xr2:uid="{A69C07CD-4720-456D-B7D8-D45B189B8339}"/>
  </bookViews>
  <sheets>
    <sheet name="20-year-old vs. 35-year-old" sheetId="1" r:id="rId1"/>
    <sheet name="Ta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O7" i="2"/>
  <c r="O6" i="2"/>
  <c r="M6" i="2"/>
  <c r="L6" i="2"/>
  <c r="K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C6" i="2"/>
  <c r="D6" i="2" s="1"/>
  <c r="A7" i="2"/>
  <c r="I12" i="1"/>
  <c r="I13" i="1"/>
  <c r="I14" i="1"/>
  <c r="I15" i="1"/>
  <c r="I16" i="1"/>
  <c r="I17" i="1"/>
  <c r="I27" i="1"/>
  <c r="I28" i="1"/>
  <c r="I29" i="1"/>
  <c r="D6" i="1"/>
  <c r="D7" i="1"/>
  <c r="D8" i="1"/>
  <c r="D9" i="1"/>
  <c r="D10" i="1"/>
  <c r="D11" i="1"/>
  <c r="D12" i="1"/>
  <c r="D13" i="1"/>
  <c r="D14" i="1"/>
  <c r="D5" i="1"/>
  <c r="H15" i="1"/>
  <c r="H16" i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H29" i="1"/>
  <c r="H14" i="1"/>
  <c r="H13" i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C6" i="1"/>
  <c r="C7" i="1"/>
  <c r="C8" i="1"/>
  <c r="C9" i="1"/>
  <c r="C10" i="1"/>
  <c r="C11" i="1"/>
  <c r="C12" i="1"/>
  <c r="C13" i="1"/>
  <c r="C14" i="1"/>
  <c r="C5" i="1"/>
  <c r="C7" i="2" l="1"/>
  <c r="D7" i="2" s="1"/>
  <c r="N6" i="2"/>
  <c r="E6" i="2"/>
  <c r="F6" i="2" s="1"/>
  <c r="A8" i="2"/>
  <c r="A9" i="2"/>
  <c r="D15" i="1"/>
  <c r="I30" i="1"/>
  <c r="E7" i="2" l="1"/>
  <c r="F7" i="2" s="1"/>
  <c r="K7" i="2"/>
  <c r="L7" i="2" s="1"/>
  <c r="M7" i="2" s="1"/>
  <c r="A10" i="2"/>
  <c r="N7" i="2" l="1"/>
  <c r="K8" i="2" s="1"/>
  <c r="L8" i="2" s="1"/>
  <c r="C8" i="2"/>
  <c r="A11" i="2"/>
  <c r="D8" i="2" l="1"/>
  <c r="M8" i="2"/>
  <c r="N8" i="2"/>
  <c r="E8" i="2"/>
  <c r="F8" i="2" s="1"/>
  <c r="A12" i="2"/>
  <c r="G8" i="2" l="1"/>
  <c r="C9" i="2" s="1"/>
  <c r="O8" i="2"/>
  <c r="K9" i="2" s="1"/>
  <c r="L9" i="2" s="1"/>
  <c r="A13" i="2"/>
  <c r="D9" i="2" l="1"/>
  <c r="E9" i="2" s="1"/>
  <c r="F9" i="2" s="1"/>
  <c r="G9" i="2"/>
  <c r="C10" i="2" s="1"/>
  <c r="M9" i="2"/>
  <c r="N9" i="2" s="1"/>
  <c r="O9" i="2"/>
  <c r="K10" i="2"/>
  <c r="L10" i="2" s="1"/>
  <c r="A14" i="2"/>
  <c r="D10" i="2" l="1"/>
  <c r="E10" i="2" s="1"/>
  <c r="F10" i="2" s="1"/>
  <c r="G10" i="2"/>
  <c r="M10" i="2"/>
  <c r="N10" i="2"/>
  <c r="O10" i="2" s="1"/>
  <c r="K11" i="2" s="1"/>
  <c r="L11" i="2" s="1"/>
  <c r="C11" i="2"/>
  <c r="A15" i="2"/>
  <c r="D11" i="2" l="1"/>
  <c r="M11" i="2"/>
  <c r="N11" i="2"/>
  <c r="O11" i="2" s="1"/>
  <c r="K12" i="2" s="1"/>
  <c r="L12" i="2" s="1"/>
  <c r="E11" i="2"/>
  <c r="F11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G11" i="2" l="1"/>
  <c r="C12" i="2" s="1"/>
  <c r="M12" i="2"/>
  <c r="N12" i="2"/>
  <c r="O12" i="2" s="1"/>
  <c r="D12" i="2" l="1"/>
  <c r="E12" i="2" s="1"/>
  <c r="F12" i="2" s="1"/>
  <c r="G12" i="2"/>
  <c r="C13" i="2" s="1"/>
  <c r="K13" i="2"/>
  <c r="L13" i="2" s="1"/>
  <c r="D13" i="2" l="1"/>
  <c r="E13" i="2" s="1"/>
  <c r="F13" i="2" s="1"/>
  <c r="G13" i="2"/>
  <c r="M13" i="2"/>
  <c r="N13" i="2"/>
  <c r="O13" i="2" s="1"/>
  <c r="K14" i="2" s="1"/>
  <c r="L14" i="2" s="1"/>
  <c r="C14" i="2"/>
  <c r="D14" i="2" l="1"/>
  <c r="M14" i="2"/>
  <c r="N14" i="2"/>
  <c r="O14" i="2" s="1"/>
  <c r="K15" i="2" s="1"/>
  <c r="L15" i="2" s="1"/>
  <c r="E14" i="2"/>
  <c r="F14" i="2" s="1"/>
  <c r="G14" i="2" l="1"/>
  <c r="M15" i="2"/>
  <c r="N15" i="2"/>
  <c r="C15" i="2"/>
  <c r="D15" i="2" l="1"/>
  <c r="O15" i="2"/>
  <c r="K16" i="2" s="1"/>
  <c r="L16" i="2" s="1"/>
  <c r="E15" i="2"/>
  <c r="F15" i="2" s="1"/>
  <c r="G15" i="2" l="1"/>
  <c r="M16" i="2"/>
  <c r="N16" i="2" s="1"/>
  <c r="O16" i="2"/>
  <c r="K17" i="2" s="1"/>
  <c r="L17" i="2" s="1"/>
  <c r="C16" i="2"/>
  <c r="D16" i="2" l="1"/>
  <c r="M17" i="2"/>
  <c r="N17" i="2" s="1"/>
  <c r="O17" i="2"/>
  <c r="K18" i="2" s="1"/>
  <c r="L18" i="2" s="1"/>
  <c r="E16" i="2"/>
  <c r="F16" i="2" s="1"/>
  <c r="G16" i="2" l="1"/>
  <c r="M18" i="2"/>
  <c r="N18" i="2" s="1"/>
  <c r="O18" i="2"/>
  <c r="K19" i="2" s="1"/>
  <c r="L19" i="2" s="1"/>
  <c r="C17" i="2"/>
  <c r="D17" i="2" l="1"/>
  <c r="M19" i="2"/>
  <c r="N19" i="2" s="1"/>
  <c r="O19" i="2"/>
  <c r="K20" i="2" s="1"/>
  <c r="L20" i="2" s="1"/>
  <c r="E17" i="2"/>
  <c r="F17" i="2" s="1"/>
  <c r="G17" i="2" l="1"/>
  <c r="C18" i="2" s="1"/>
  <c r="M20" i="2"/>
  <c r="N20" i="2" s="1"/>
  <c r="O20" i="2"/>
  <c r="K21" i="2" s="1"/>
  <c r="L21" i="2" s="1"/>
  <c r="D18" i="2" l="1"/>
  <c r="E18" i="2" s="1"/>
  <c r="F18" i="2" s="1"/>
  <c r="G18" i="2"/>
  <c r="C19" i="2" s="1"/>
  <c r="M21" i="2"/>
  <c r="N21" i="2" s="1"/>
  <c r="O21" i="2"/>
  <c r="K22" i="2" s="1"/>
  <c r="L22" i="2" s="1"/>
  <c r="M22" i="2"/>
  <c r="D19" i="2" l="1"/>
  <c r="E19" i="2" s="1"/>
  <c r="F19" i="2" s="1"/>
  <c r="G19" i="2"/>
  <c r="C20" i="2" s="1"/>
  <c r="N22" i="2"/>
  <c r="D20" i="2" l="1"/>
  <c r="E20" i="2" s="1"/>
  <c r="F20" i="2" s="1"/>
  <c r="G20" i="2"/>
  <c r="C21" i="2" s="1"/>
  <c r="O22" i="2"/>
  <c r="K23" i="2" s="1"/>
  <c r="L23" i="2" s="1"/>
  <c r="D21" i="2" l="1"/>
  <c r="E21" i="2" s="1"/>
  <c r="F21" i="2" s="1"/>
  <c r="G21" i="2"/>
  <c r="M23" i="2"/>
  <c r="N23" i="2" s="1"/>
  <c r="O23" i="2" s="1"/>
  <c r="K24" i="2" s="1"/>
  <c r="L24" i="2" s="1"/>
  <c r="C22" i="2"/>
  <c r="D22" i="2" l="1"/>
  <c r="M24" i="2"/>
  <c r="N24" i="2" s="1"/>
  <c r="O24" i="2"/>
  <c r="K25" i="2" s="1"/>
  <c r="L25" i="2" s="1"/>
  <c r="E22" i="2"/>
  <c r="F22" i="2" s="1"/>
  <c r="G22" i="2" l="1"/>
  <c r="M25" i="2"/>
  <c r="N25" i="2" s="1"/>
  <c r="O25" i="2"/>
  <c r="K26" i="2" s="1"/>
  <c r="L26" i="2" s="1"/>
  <c r="C23" i="2"/>
  <c r="D23" i="2" l="1"/>
  <c r="M26" i="2"/>
  <c r="N26" i="2" s="1"/>
  <c r="O26" i="2"/>
  <c r="K27" i="2" s="1"/>
  <c r="L27" i="2" s="1"/>
  <c r="E23" i="2"/>
  <c r="F23" i="2" s="1"/>
  <c r="G23" i="2" l="1"/>
  <c r="C24" i="2" s="1"/>
  <c r="M27" i="2"/>
  <c r="N27" i="2" s="1"/>
  <c r="O27" i="2"/>
  <c r="K28" i="2"/>
  <c r="L28" i="2" s="1"/>
  <c r="D24" i="2" l="1"/>
  <c r="E24" i="2" s="1"/>
  <c r="F24" i="2" s="1"/>
  <c r="G24" i="2"/>
  <c r="C25" i="2" s="1"/>
  <c r="M28" i="2"/>
  <c r="N28" i="2"/>
  <c r="O28" i="2" s="1"/>
  <c r="D25" i="2" l="1"/>
  <c r="E25" i="2" s="1"/>
  <c r="F25" i="2" s="1"/>
  <c r="G25" i="2"/>
  <c r="K29" i="2"/>
  <c r="L29" i="2" s="1"/>
  <c r="C26" i="2"/>
  <c r="D26" i="2" l="1"/>
  <c r="M29" i="2"/>
  <c r="N29" i="2"/>
  <c r="O29" i="2" s="1"/>
  <c r="K30" i="2" s="1"/>
  <c r="L30" i="2" s="1"/>
  <c r="E26" i="2"/>
  <c r="F26" i="2" s="1"/>
  <c r="G26" i="2" l="1"/>
  <c r="M30" i="2"/>
  <c r="N30" i="2"/>
  <c r="O30" i="2" s="1"/>
  <c r="K31" i="2" s="1"/>
  <c r="L31" i="2" s="1"/>
  <c r="C27" i="2"/>
  <c r="D27" i="2" l="1"/>
  <c r="M31" i="2"/>
  <c r="N31" i="2"/>
  <c r="O31" i="2" s="1"/>
  <c r="K32" i="2" s="1"/>
  <c r="L32" i="2" s="1"/>
  <c r="E27" i="2"/>
  <c r="F27" i="2" s="1"/>
  <c r="G27" i="2" l="1"/>
  <c r="M32" i="2"/>
  <c r="N32" i="2"/>
  <c r="O32" i="2" s="1"/>
  <c r="K33" i="2" s="1"/>
  <c r="L33" i="2" s="1"/>
  <c r="C28" i="2"/>
  <c r="D28" i="2" l="1"/>
  <c r="M33" i="2"/>
  <c r="N33" i="2"/>
  <c r="O33" i="2" s="1"/>
  <c r="K34" i="2" s="1"/>
  <c r="L34" i="2" s="1"/>
  <c r="E28" i="2"/>
  <c r="F28" i="2" s="1"/>
  <c r="G28" i="2" l="1"/>
  <c r="M34" i="2"/>
  <c r="N34" i="2"/>
  <c r="O34" i="2" s="1"/>
  <c r="C29" i="2"/>
  <c r="D29" i="2" l="1"/>
  <c r="K35" i="2"/>
  <c r="L35" i="2" s="1"/>
  <c r="E29" i="2"/>
  <c r="F29" i="2" s="1"/>
  <c r="G29" i="2" l="1"/>
  <c r="C30" i="2" s="1"/>
  <c r="M35" i="2"/>
  <c r="N35" i="2"/>
  <c r="O35" i="2" s="1"/>
  <c r="D30" i="2" l="1"/>
  <c r="E30" i="2" s="1"/>
  <c r="F30" i="2" s="1"/>
  <c r="G30" i="2"/>
  <c r="C31" i="2" s="1"/>
  <c r="K36" i="2"/>
  <c r="L36" i="2" s="1"/>
  <c r="D31" i="2" l="1"/>
  <c r="E31" i="2" s="1"/>
  <c r="F31" i="2" s="1"/>
  <c r="G31" i="2"/>
  <c r="C32" i="2" s="1"/>
  <c r="M36" i="2"/>
  <c r="N36" i="2"/>
  <c r="O36" i="2" s="1"/>
  <c r="D32" i="2" l="1"/>
  <c r="E32" i="2" s="1"/>
  <c r="F32" i="2" s="1"/>
  <c r="G32" i="2"/>
  <c r="C33" i="2" s="1"/>
  <c r="D33" i="2" l="1"/>
  <c r="E33" i="2" s="1"/>
  <c r="F33" i="2" s="1"/>
  <c r="G33" i="2"/>
  <c r="C34" i="2"/>
  <c r="D34" i="2" l="1"/>
  <c r="E34" i="2"/>
  <c r="F34" i="2" s="1"/>
  <c r="G34" i="2" l="1"/>
  <c r="C35" i="2"/>
  <c r="D35" i="2" l="1"/>
  <c r="E35" i="2"/>
  <c r="F35" i="2" s="1"/>
  <c r="G35" i="2" l="1"/>
  <c r="C36" i="2" s="1"/>
  <c r="D36" i="2" l="1"/>
  <c r="E36" i="2" s="1"/>
  <c r="F36" i="2" s="1"/>
  <c r="G36" i="2"/>
</calcChain>
</file>

<file path=xl/sharedStrings.xml><?xml version="1.0" encoding="utf-8"?>
<sst xmlns="http://schemas.openxmlformats.org/spreadsheetml/2006/main" count="36" uniqueCount="18">
  <si>
    <t>20-year-old</t>
  </si>
  <si>
    <t>per annum</t>
  </si>
  <si>
    <t>t=</t>
  </si>
  <si>
    <t>Years till age of 60</t>
  </si>
  <si>
    <t>Contribution</t>
  </si>
  <si>
    <t>Rate</t>
  </si>
  <si>
    <t>35-year-old</t>
  </si>
  <si>
    <t>Compounded value</t>
  </si>
  <si>
    <t>Recurring Deposit</t>
  </si>
  <si>
    <t>Capital Asset</t>
  </si>
  <si>
    <t>Tax rate</t>
  </si>
  <si>
    <t>Post-tax value</t>
  </si>
  <si>
    <t>Taxes due</t>
  </si>
  <si>
    <t>Taxes due on unrealized capital gains</t>
  </si>
  <si>
    <t>Capital gains that year</t>
  </si>
  <si>
    <t>Compounded value at year-end</t>
  </si>
  <si>
    <t>Total at start of year</t>
  </si>
  <si>
    <t>Interest is "other income"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</si>
</sst>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6" fontId="2" fillId="0" borderId="0" xfId="0" applyNumberFormat="1" applyFont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0" fontId="2" fillId="0" borderId="0" xfId="0" quotePrefix="1" applyFont="1" applyAlignment="1">
      <alignment horizontal="right" vertical="top" wrapText="1" indent="1"/>
    </xf>
    <xf numFmtId="0" fontId="2" fillId="0" borderId="0" xfId="0" applyFont="1" applyAlignment="1">
      <alignment horizontal="right" vertical="top" wrapText="1" indent="1"/>
    </xf>
    <xf numFmtId="0" fontId="2" fillId="0" borderId="0" xfId="0" applyFont="1" applyAlignment="1">
      <alignment horizontal="centerContinuous" vertical="center"/>
    </xf>
    <xf numFmtId="6" fontId="2" fillId="0" borderId="2" xfId="0" applyNumberFormat="1" applyFont="1" applyBorder="1" applyAlignment="1">
      <alignment horizontal="right" vertical="center" indent="1"/>
    </xf>
    <xf numFmtId="164" fontId="2" fillId="2" borderId="1" xfId="0" applyNumberFormat="1" applyFont="1" applyFill="1" applyBorder="1" applyAlignment="1">
      <alignment horizontal="right" vertical="center" indent="1"/>
    </xf>
    <xf numFmtId="0" fontId="1" fillId="0" borderId="0" xfId="0" applyFont="1" applyAlignment="1">
      <alignment horizontal="centerContinuous" vertical="center"/>
    </xf>
    <xf numFmtId="0" fontId="1" fillId="0" borderId="0" xfId="0" applyFont="1"/>
    <xf numFmtId="6" fontId="3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vertical="top" wrapText="1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EEFD-D7A0-4E51-9E20-71671C2BB7D2}">
  <dimension ref="A1:I31"/>
  <sheetViews>
    <sheetView workbookViewId="0">
      <pane ySplit="4" topLeftCell="A5" activePane="bottomLeft" state="frozen"/>
      <selection pane="bottomLeft" activeCell="A3" sqref="A3:XFD3"/>
    </sheetView>
  </sheetViews>
  <sheetFormatPr defaultRowHeight="13.5" x14ac:dyDescent="0.35"/>
  <cols>
    <col min="1" max="1" width="4.6328125" style="1" bestFit="1" customWidth="1"/>
    <col min="2" max="2" width="12.54296875" style="1" bestFit="1" customWidth="1"/>
    <col min="3" max="3" width="8.7265625" style="1"/>
    <col min="4" max="4" width="12.6328125" style="1" customWidth="1"/>
    <col min="5" max="8" width="8.7265625" style="1"/>
    <col min="9" max="9" width="12.6328125" style="1" customWidth="1"/>
    <col min="10" max="16384" width="8.7265625" style="1"/>
  </cols>
  <sheetData>
    <row r="1" spans="1:9" x14ac:dyDescent="0.35">
      <c r="A1" s="1" t="s">
        <v>5</v>
      </c>
      <c r="B1" s="10">
        <v>7.0000000000000007E-2</v>
      </c>
      <c r="C1" s="3" t="s">
        <v>1</v>
      </c>
    </row>
    <row r="3" spans="1:9" x14ac:dyDescent="0.35">
      <c r="A3" s="8" t="s">
        <v>0</v>
      </c>
      <c r="B3" s="8"/>
      <c r="C3" s="8"/>
      <c r="F3" s="8" t="s">
        <v>6</v>
      </c>
      <c r="G3" s="8"/>
      <c r="H3" s="8"/>
    </row>
    <row r="4" spans="1:9" s="7" customFormat="1" ht="40.5" x14ac:dyDescent="0.35">
      <c r="A4" s="6" t="s">
        <v>2</v>
      </c>
      <c r="B4" s="7" t="s">
        <v>4</v>
      </c>
      <c r="C4" s="7" t="s">
        <v>3</v>
      </c>
      <c r="D4" s="7" t="s">
        <v>7</v>
      </c>
      <c r="F4" s="6" t="s">
        <v>2</v>
      </c>
      <c r="G4" s="7" t="s">
        <v>4</v>
      </c>
      <c r="H4" s="7" t="s">
        <v>3</v>
      </c>
      <c r="I4" s="7" t="s">
        <v>7</v>
      </c>
    </row>
    <row r="5" spans="1:9" x14ac:dyDescent="0.35">
      <c r="A5" s="5">
        <v>20</v>
      </c>
      <c r="B5" s="4">
        <v>3000</v>
      </c>
      <c r="C5" s="5">
        <f>60-A5</f>
        <v>40</v>
      </c>
      <c r="D5" s="4">
        <f>B5*(1+$B$1)^C5</f>
        <v>44923.373517620865</v>
      </c>
      <c r="F5" s="5">
        <v>35</v>
      </c>
      <c r="G5" s="4">
        <v>5000</v>
      </c>
      <c r="H5" s="5">
        <f>60-F5</f>
        <v>25</v>
      </c>
      <c r="I5" s="4">
        <f>G5*(1+$B$1)^H5</f>
        <v>27137.163200614457</v>
      </c>
    </row>
    <row r="6" spans="1:9" x14ac:dyDescent="0.35">
      <c r="A6" s="5">
        <v>21</v>
      </c>
      <c r="B6" s="4">
        <v>3000</v>
      </c>
      <c r="C6" s="5">
        <f t="shared" ref="C6:C14" si="0">60-A6</f>
        <v>39</v>
      </c>
      <c r="D6" s="4">
        <f t="shared" ref="D6:D14" si="1">B6*(1+$B$1)^C6</f>
        <v>41984.461231421366</v>
      </c>
      <c r="F6" s="5">
        <v>36</v>
      </c>
      <c r="G6" s="4">
        <v>5000</v>
      </c>
      <c r="H6" s="5">
        <f t="shared" ref="H6:H29" si="2">60-F6</f>
        <v>24</v>
      </c>
      <c r="I6" s="4">
        <f t="shared" ref="I6:I29" si="3">G6*(1+$B$1)^H6</f>
        <v>25361.834766929398</v>
      </c>
    </row>
    <row r="7" spans="1:9" x14ac:dyDescent="0.35">
      <c r="A7" s="5">
        <v>22</v>
      </c>
      <c r="B7" s="4">
        <v>3000</v>
      </c>
      <c r="C7" s="5">
        <f t="shared" si="0"/>
        <v>38</v>
      </c>
      <c r="D7" s="4">
        <f t="shared" si="1"/>
        <v>39237.814234973237</v>
      </c>
      <c r="F7" s="5">
        <v>37</v>
      </c>
      <c r="G7" s="4">
        <v>5000</v>
      </c>
      <c r="H7" s="5">
        <f t="shared" si="2"/>
        <v>23</v>
      </c>
      <c r="I7" s="4">
        <f t="shared" si="3"/>
        <v>23702.649314887287</v>
      </c>
    </row>
    <row r="8" spans="1:9" x14ac:dyDescent="0.35">
      <c r="A8" s="5">
        <v>23</v>
      </c>
      <c r="B8" s="4">
        <v>3000</v>
      </c>
      <c r="C8" s="5">
        <f t="shared" si="0"/>
        <v>37</v>
      </c>
      <c r="D8" s="4">
        <f t="shared" si="1"/>
        <v>36670.854425208636</v>
      </c>
      <c r="F8" s="5">
        <v>38</v>
      </c>
      <c r="G8" s="4">
        <v>5000</v>
      </c>
      <c r="H8" s="5">
        <f t="shared" si="2"/>
        <v>22</v>
      </c>
      <c r="I8" s="4">
        <f t="shared" si="3"/>
        <v>22152.008705502136</v>
      </c>
    </row>
    <row r="9" spans="1:9" x14ac:dyDescent="0.35">
      <c r="A9" s="5">
        <v>24</v>
      </c>
      <c r="B9" s="4">
        <v>3000</v>
      </c>
      <c r="C9" s="5">
        <f t="shared" si="0"/>
        <v>36</v>
      </c>
      <c r="D9" s="4">
        <f t="shared" si="1"/>
        <v>34271.826565615542</v>
      </c>
      <c r="F9" s="5">
        <v>39</v>
      </c>
      <c r="G9" s="4">
        <v>5000</v>
      </c>
      <c r="H9" s="5">
        <f t="shared" si="2"/>
        <v>21</v>
      </c>
      <c r="I9" s="4">
        <f t="shared" si="3"/>
        <v>20702.81187430106</v>
      </c>
    </row>
    <row r="10" spans="1:9" x14ac:dyDescent="0.35">
      <c r="A10" s="5">
        <v>25</v>
      </c>
      <c r="B10" s="4">
        <v>3000</v>
      </c>
      <c r="C10" s="5">
        <f t="shared" si="0"/>
        <v>35</v>
      </c>
      <c r="D10" s="4">
        <f t="shared" si="1"/>
        <v>32029.744453846302</v>
      </c>
      <c r="F10" s="5">
        <v>40</v>
      </c>
      <c r="G10" s="4">
        <v>5000</v>
      </c>
      <c r="H10" s="5">
        <f t="shared" si="2"/>
        <v>20</v>
      </c>
      <c r="I10" s="4">
        <f t="shared" si="3"/>
        <v>19348.422312430899</v>
      </c>
    </row>
    <row r="11" spans="1:9" x14ac:dyDescent="0.35">
      <c r="A11" s="5">
        <v>26</v>
      </c>
      <c r="B11" s="4">
        <v>3000</v>
      </c>
      <c r="C11" s="5">
        <f t="shared" si="0"/>
        <v>34</v>
      </c>
      <c r="D11" s="4">
        <f>B11*(1+$B$1)^C11</f>
        <v>29934.340611071311</v>
      </c>
      <c r="F11" s="5">
        <v>41</v>
      </c>
      <c r="G11" s="4">
        <v>5000</v>
      </c>
      <c r="H11" s="5">
        <f t="shared" si="2"/>
        <v>19</v>
      </c>
      <c r="I11" s="4">
        <f t="shared" si="3"/>
        <v>18082.637675169066</v>
      </c>
    </row>
    <row r="12" spans="1:9" x14ac:dyDescent="0.35">
      <c r="A12" s="5">
        <v>27</v>
      </c>
      <c r="B12" s="4">
        <v>3000</v>
      </c>
      <c r="C12" s="5">
        <f t="shared" si="0"/>
        <v>33</v>
      </c>
      <c r="D12" s="4">
        <f t="shared" si="1"/>
        <v>27976.019262683469</v>
      </c>
      <c r="F12" s="5">
        <v>42</v>
      </c>
      <c r="G12" s="4">
        <v>5000</v>
      </c>
      <c r="H12" s="5">
        <f t="shared" si="2"/>
        <v>18</v>
      </c>
      <c r="I12" s="4">
        <f t="shared" si="3"/>
        <v>16899.661378662677</v>
      </c>
    </row>
    <row r="13" spans="1:9" x14ac:dyDescent="0.35">
      <c r="A13" s="5">
        <v>28</v>
      </c>
      <c r="B13" s="4">
        <v>3000</v>
      </c>
      <c r="C13" s="5">
        <f t="shared" si="0"/>
        <v>32</v>
      </c>
      <c r="D13" s="4">
        <f t="shared" si="1"/>
        <v>26145.812395031277</v>
      </c>
      <c r="F13" s="5">
        <v>43</v>
      </c>
      <c r="G13" s="4">
        <v>5000</v>
      </c>
      <c r="H13" s="5">
        <f t="shared" si="2"/>
        <v>17</v>
      </c>
      <c r="I13" s="4">
        <f t="shared" si="3"/>
        <v>15794.076054824931</v>
      </c>
    </row>
    <row r="14" spans="1:9" x14ac:dyDescent="0.35">
      <c r="A14" s="5">
        <v>29</v>
      </c>
      <c r="B14" s="4">
        <v>3000</v>
      </c>
      <c r="C14" s="5">
        <f t="shared" si="0"/>
        <v>31</v>
      </c>
      <c r="D14" s="4">
        <f t="shared" si="1"/>
        <v>24435.338686945124</v>
      </c>
      <c r="F14" s="5">
        <v>44</v>
      </c>
      <c r="G14" s="4">
        <v>5000</v>
      </c>
      <c r="H14" s="5">
        <f t="shared" si="2"/>
        <v>16</v>
      </c>
      <c r="I14" s="4">
        <f t="shared" si="3"/>
        <v>14760.818742827038</v>
      </c>
    </row>
    <row r="15" spans="1:9" ht="14" thickBot="1" x14ac:dyDescent="0.4">
      <c r="A15" s="2"/>
      <c r="D15" s="9">
        <f>SUM(D5:D14)</f>
        <v>337609.58538441715</v>
      </c>
      <c r="F15" s="5">
        <v>45</v>
      </c>
      <c r="G15" s="4">
        <v>5000</v>
      </c>
      <c r="H15" s="5">
        <f t="shared" si="2"/>
        <v>15</v>
      </c>
      <c r="I15" s="4">
        <f t="shared" si="3"/>
        <v>13795.157703576673</v>
      </c>
    </row>
    <row r="16" spans="1:9" ht="14" thickTop="1" x14ac:dyDescent="0.35">
      <c r="F16" s="5">
        <v>46</v>
      </c>
      <c r="G16" s="4">
        <v>5000</v>
      </c>
      <c r="H16" s="5">
        <f t="shared" si="2"/>
        <v>14</v>
      </c>
      <c r="I16" s="4">
        <f t="shared" si="3"/>
        <v>12892.670751006235</v>
      </c>
    </row>
    <row r="17" spans="6:9" x14ac:dyDescent="0.35">
      <c r="F17" s="5">
        <v>47</v>
      </c>
      <c r="G17" s="4">
        <v>5000</v>
      </c>
      <c r="H17" s="5">
        <f t="shared" si="2"/>
        <v>13</v>
      </c>
      <c r="I17" s="4">
        <f t="shared" si="3"/>
        <v>12049.225000940407</v>
      </c>
    </row>
    <row r="18" spans="6:9" x14ac:dyDescent="0.35">
      <c r="F18" s="5">
        <v>48</v>
      </c>
      <c r="G18" s="4">
        <v>5000</v>
      </c>
      <c r="H18" s="5">
        <f t="shared" si="2"/>
        <v>12</v>
      </c>
      <c r="I18" s="4">
        <f t="shared" si="3"/>
        <v>11260.957944804117</v>
      </c>
    </row>
    <row r="19" spans="6:9" x14ac:dyDescent="0.35">
      <c r="F19" s="5">
        <v>49</v>
      </c>
      <c r="G19" s="4">
        <v>5000</v>
      </c>
      <c r="H19" s="5">
        <f t="shared" si="2"/>
        <v>11</v>
      </c>
      <c r="I19" s="4">
        <f t="shared" si="3"/>
        <v>10524.259761499177</v>
      </c>
    </row>
    <row r="20" spans="6:9" x14ac:dyDescent="0.35">
      <c r="F20" s="5">
        <v>50</v>
      </c>
      <c r="G20" s="4">
        <v>5000</v>
      </c>
      <c r="H20" s="5">
        <f t="shared" si="2"/>
        <v>10</v>
      </c>
      <c r="I20" s="4">
        <f t="shared" si="3"/>
        <v>9835.7567864478278</v>
      </c>
    </row>
    <row r="21" spans="6:9" x14ac:dyDescent="0.35">
      <c r="F21" s="5">
        <v>51</v>
      </c>
      <c r="G21" s="4">
        <v>5000</v>
      </c>
      <c r="H21" s="5">
        <f t="shared" si="2"/>
        <v>9</v>
      </c>
      <c r="I21" s="4">
        <f t="shared" si="3"/>
        <v>9192.2960621007751</v>
      </c>
    </row>
    <row r="22" spans="6:9" x14ac:dyDescent="0.35">
      <c r="F22" s="5">
        <v>52</v>
      </c>
      <c r="G22" s="4">
        <v>5000</v>
      </c>
      <c r="H22" s="5">
        <f t="shared" si="2"/>
        <v>8</v>
      </c>
      <c r="I22" s="4">
        <f t="shared" si="3"/>
        <v>8590.9308991596008</v>
      </c>
    </row>
    <row r="23" spans="6:9" x14ac:dyDescent="0.35">
      <c r="F23" s="5">
        <v>53</v>
      </c>
      <c r="G23" s="4">
        <v>5000</v>
      </c>
      <c r="H23" s="5">
        <f t="shared" si="2"/>
        <v>7</v>
      </c>
      <c r="I23" s="4">
        <f t="shared" si="3"/>
        <v>8028.9073823921508</v>
      </c>
    </row>
    <row r="24" spans="6:9" x14ac:dyDescent="0.35">
      <c r="F24" s="5">
        <v>54</v>
      </c>
      <c r="G24" s="4">
        <v>5000</v>
      </c>
      <c r="H24" s="5">
        <f t="shared" si="2"/>
        <v>6</v>
      </c>
      <c r="I24" s="4">
        <f t="shared" si="3"/>
        <v>7503.651759245</v>
      </c>
    </row>
    <row r="25" spans="6:9" x14ac:dyDescent="0.35">
      <c r="F25" s="5">
        <v>55</v>
      </c>
      <c r="G25" s="4">
        <v>5000</v>
      </c>
      <c r="H25" s="5">
        <f t="shared" si="2"/>
        <v>5</v>
      </c>
      <c r="I25" s="4">
        <f t="shared" si="3"/>
        <v>7012.7586535000009</v>
      </c>
    </row>
    <row r="26" spans="6:9" x14ac:dyDescent="0.35">
      <c r="F26" s="5">
        <v>56</v>
      </c>
      <c r="G26" s="4">
        <v>5000</v>
      </c>
      <c r="H26" s="5">
        <f t="shared" si="2"/>
        <v>4</v>
      </c>
      <c r="I26" s="4">
        <f t="shared" si="3"/>
        <v>6553.9800500000001</v>
      </c>
    </row>
    <row r="27" spans="6:9" x14ac:dyDescent="0.35">
      <c r="F27" s="5">
        <v>57</v>
      </c>
      <c r="G27" s="4">
        <v>5000</v>
      </c>
      <c r="H27" s="5">
        <f t="shared" si="2"/>
        <v>3</v>
      </c>
      <c r="I27" s="4">
        <f t="shared" si="3"/>
        <v>6125.2150000000001</v>
      </c>
    </row>
    <row r="28" spans="6:9" x14ac:dyDescent="0.35">
      <c r="F28" s="5">
        <v>58</v>
      </c>
      <c r="G28" s="4">
        <v>5000</v>
      </c>
      <c r="H28" s="5">
        <f t="shared" si="2"/>
        <v>2</v>
      </c>
      <c r="I28" s="4">
        <f t="shared" si="3"/>
        <v>5724.5</v>
      </c>
    </row>
    <row r="29" spans="6:9" x14ac:dyDescent="0.35">
      <c r="F29" s="5">
        <v>59</v>
      </c>
      <c r="G29" s="4">
        <v>5000</v>
      </c>
      <c r="H29" s="5">
        <f t="shared" si="2"/>
        <v>1</v>
      </c>
      <c r="I29" s="4">
        <f t="shared" si="3"/>
        <v>5350</v>
      </c>
    </row>
    <row r="30" spans="6:9" ht="14" thickBot="1" x14ac:dyDescent="0.4">
      <c r="F30" s="5"/>
      <c r="I30" s="9">
        <f>SUM(I5:I29)</f>
        <v>338382.35178082093</v>
      </c>
    </row>
    <row r="31" spans="6:9" ht="14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A3B3-B5EA-42AE-9C35-32646563569B}">
  <dimension ref="A1:O44"/>
  <sheetViews>
    <sheetView tabSelected="1" topLeftCell="D1" workbookViewId="0">
      <pane ySplit="5" topLeftCell="A20" activePane="bottomLeft" state="frozen"/>
      <selection pane="bottomLeft" activeCell="O28" sqref="O28"/>
    </sheetView>
  </sheetViews>
  <sheetFormatPr defaultRowHeight="14.5" x14ac:dyDescent="0.35"/>
  <cols>
    <col min="1" max="1" width="10.6328125" customWidth="1"/>
    <col min="2" max="2" width="12.54296875" bestFit="1" customWidth="1"/>
    <col min="3" max="3" width="12.453125" bestFit="1" customWidth="1"/>
    <col min="4" max="4" width="11.81640625" bestFit="1" customWidth="1"/>
    <col min="5" max="6" width="10.453125" bestFit="1" customWidth="1"/>
    <col min="7" max="7" width="11.26953125" bestFit="1" customWidth="1"/>
    <col min="8" max="8" width="4.6328125" customWidth="1"/>
    <col min="9" max="9" width="10.6328125" customWidth="1"/>
    <col min="10" max="10" width="12.54296875" bestFit="1" customWidth="1"/>
    <col min="11" max="11" width="12.453125" bestFit="1" customWidth="1"/>
    <col min="12" max="12" width="12.90625" bestFit="1" customWidth="1"/>
    <col min="13" max="13" width="10.36328125" bestFit="1" customWidth="1"/>
    <col min="14" max="14" width="13.08984375" bestFit="1" customWidth="1"/>
    <col min="15" max="15" width="11.26953125" bestFit="1" customWidth="1"/>
  </cols>
  <sheetData>
    <row r="1" spans="1:15" x14ac:dyDescent="0.35">
      <c r="A1" s="3" t="s">
        <v>5</v>
      </c>
      <c r="B1" s="10">
        <v>7.4999999999999997E-2</v>
      </c>
      <c r="C1" s="3" t="s">
        <v>1</v>
      </c>
      <c r="D1" s="1"/>
      <c r="E1" s="1"/>
      <c r="F1" s="1"/>
      <c r="G1" s="1"/>
      <c r="H1" s="1"/>
      <c r="I1" s="3" t="s">
        <v>5</v>
      </c>
      <c r="J1" s="10">
        <v>0.06</v>
      </c>
      <c r="K1" s="3" t="s">
        <v>1</v>
      </c>
      <c r="L1" s="1"/>
    </row>
    <row r="2" spans="1:15" x14ac:dyDescent="0.35">
      <c r="A2" s="15" t="s">
        <v>10</v>
      </c>
      <c r="B2" s="10">
        <v>0.3</v>
      </c>
      <c r="C2" s="3" t="s">
        <v>1</v>
      </c>
      <c r="D2" s="1"/>
      <c r="E2" s="1"/>
      <c r="F2" s="1"/>
      <c r="G2" s="1"/>
      <c r="H2" s="1"/>
      <c r="I2" s="15" t="s">
        <v>10</v>
      </c>
      <c r="J2" s="10">
        <v>0</v>
      </c>
      <c r="K2" s="3" t="s">
        <v>1</v>
      </c>
    </row>
    <row r="3" spans="1:15" x14ac:dyDescent="0.35">
      <c r="A3" s="12"/>
      <c r="B3" s="1"/>
      <c r="C3" s="1"/>
      <c r="D3" s="1"/>
      <c r="E3" s="1"/>
      <c r="F3" s="1"/>
      <c r="G3" s="1"/>
      <c r="H3" s="1"/>
    </row>
    <row r="4" spans="1:15" s="1" customFormat="1" ht="13.5" x14ac:dyDescent="0.35">
      <c r="A4" s="11" t="s">
        <v>8</v>
      </c>
      <c r="B4" s="8"/>
      <c r="C4" s="8"/>
      <c r="I4" s="11" t="s">
        <v>9</v>
      </c>
      <c r="J4" s="8"/>
      <c r="K4" s="8"/>
    </row>
    <row r="5" spans="1:15" ht="40.5" x14ac:dyDescent="0.35">
      <c r="A5" s="6" t="s">
        <v>2</v>
      </c>
      <c r="B5" s="7" t="s">
        <v>4</v>
      </c>
      <c r="C5" s="14" t="s">
        <v>16</v>
      </c>
      <c r="D5" s="14" t="s">
        <v>15</v>
      </c>
      <c r="E5" s="14" t="s">
        <v>17</v>
      </c>
      <c r="F5" s="14" t="s">
        <v>12</v>
      </c>
      <c r="G5" s="14" t="s">
        <v>11</v>
      </c>
      <c r="H5" s="7"/>
      <c r="I5" s="6" t="s">
        <v>2</v>
      </c>
      <c r="J5" s="7" t="s">
        <v>4</v>
      </c>
      <c r="K5" s="14" t="s">
        <v>16</v>
      </c>
      <c r="L5" s="14" t="s">
        <v>15</v>
      </c>
      <c r="M5" s="14" t="s">
        <v>14</v>
      </c>
      <c r="N5" s="14" t="s">
        <v>13</v>
      </c>
      <c r="O5" s="14" t="s">
        <v>11</v>
      </c>
    </row>
    <row r="6" spans="1:15" x14ac:dyDescent="0.35">
      <c r="A6" s="5">
        <v>0</v>
      </c>
      <c r="B6" s="13">
        <v>100000</v>
      </c>
      <c r="C6" s="4">
        <f>B6</f>
        <v>100000</v>
      </c>
      <c r="D6" s="4">
        <f>C6*(1+$B$1)</f>
        <v>107500</v>
      </c>
      <c r="E6" s="4">
        <f>D6-C6</f>
        <v>7500</v>
      </c>
      <c r="F6" s="4">
        <f>E6*$B$2</f>
        <v>2250</v>
      </c>
      <c r="G6" s="4">
        <f>C6+E6-F6</f>
        <v>105250</v>
      </c>
      <c r="H6" s="1"/>
      <c r="I6" s="5">
        <v>0</v>
      </c>
      <c r="J6" s="13">
        <v>100000</v>
      </c>
      <c r="K6" s="4">
        <f>J6</f>
        <v>100000</v>
      </c>
      <c r="L6" s="4">
        <f>K6*(1+$J$1)</f>
        <v>106000</v>
      </c>
      <c r="M6" s="4">
        <f>L6-K6</f>
        <v>6000</v>
      </c>
      <c r="N6" s="4">
        <f>M6*$J$2</f>
        <v>0</v>
      </c>
      <c r="O6" s="4">
        <f>L6-N6</f>
        <v>106000</v>
      </c>
    </row>
    <row r="7" spans="1:15" x14ac:dyDescent="0.35">
      <c r="A7" s="5">
        <f>A6+1</f>
        <v>1</v>
      </c>
      <c r="B7" s="13">
        <v>100000</v>
      </c>
      <c r="C7" s="4">
        <f>B7+G6</f>
        <v>205250</v>
      </c>
      <c r="D7" s="4">
        <f>C7*(1+$B$1)</f>
        <v>220643.75</v>
      </c>
      <c r="E7" s="4">
        <f t="shared" ref="E7:E36" si="0">D7-C7</f>
        <v>15393.75</v>
      </c>
      <c r="F7" s="4">
        <f t="shared" ref="F7:F36" si="1">E7*$B$2</f>
        <v>4618.125</v>
      </c>
      <c r="G7" s="4">
        <f t="shared" ref="G7:G36" si="2">C7+E7-F7</f>
        <v>216025.625</v>
      </c>
      <c r="H7" s="1"/>
      <c r="I7" s="5">
        <f>I6+1</f>
        <v>1</v>
      </c>
      <c r="J7" s="13">
        <v>100000</v>
      </c>
      <c r="K7" s="4">
        <f>J7+O6</f>
        <v>206000</v>
      </c>
      <c r="L7" s="4">
        <f>K7*(1+$J$1)</f>
        <v>218360</v>
      </c>
      <c r="M7" s="4">
        <f t="shared" ref="M7:M36" si="3">L7-K7</f>
        <v>12360</v>
      </c>
      <c r="N7" s="4">
        <f t="shared" ref="N7:N36" si="4">M7*$J$2</f>
        <v>0</v>
      </c>
      <c r="O7" s="4">
        <f t="shared" ref="O7:O36" si="5">L7-N7</f>
        <v>218360</v>
      </c>
    </row>
    <row r="8" spans="1:15" x14ac:dyDescent="0.35">
      <c r="A8" s="5">
        <f t="shared" ref="A8:A36" si="6">A7+1</f>
        <v>2</v>
      </c>
      <c r="B8" s="13">
        <v>100000</v>
      </c>
      <c r="C8" s="4">
        <f>B8+G7</f>
        <v>316025.625</v>
      </c>
      <c r="D8" s="4">
        <f t="shared" ref="D8:D36" si="7">C8*(1+$B$1)</f>
        <v>339727.546875</v>
      </c>
      <c r="E8" s="4">
        <f t="shared" si="0"/>
        <v>23701.921875</v>
      </c>
      <c r="F8" s="4">
        <f t="shared" si="1"/>
        <v>7110.5765624999995</v>
      </c>
      <c r="G8" s="4">
        <f t="shared" si="2"/>
        <v>332616.97031250002</v>
      </c>
      <c r="H8" s="1"/>
      <c r="I8" s="5">
        <f t="shared" ref="I8:I36" si="8">I7+1</f>
        <v>2</v>
      </c>
      <c r="J8" s="13">
        <v>100000</v>
      </c>
      <c r="K8" s="4">
        <f t="shared" ref="K8:K36" si="9">J8+O7</f>
        <v>318360</v>
      </c>
      <c r="L8" s="4">
        <f t="shared" ref="L8:L36" si="10">K8*(1+$J$1)</f>
        <v>337461.60000000003</v>
      </c>
      <c r="M8" s="4">
        <f t="shared" si="3"/>
        <v>19101.600000000035</v>
      </c>
      <c r="N8" s="4">
        <f t="shared" si="4"/>
        <v>0</v>
      </c>
      <c r="O8" s="4">
        <f t="shared" si="5"/>
        <v>337461.60000000003</v>
      </c>
    </row>
    <row r="9" spans="1:15" x14ac:dyDescent="0.35">
      <c r="A9" s="5">
        <f t="shared" si="6"/>
        <v>3</v>
      </c>
      <c r="B9" s="13">
        <v>100000</v>
      </c>
      <c r="C9" s="4">
        <f>B9+G8</f>
        <v>432616.97031250002</v>
      </c>
      <c r="D9" s="4">
        <f t="shared" si="7"/>
        <v>465063.24308593752</v>
      </c>
      <c r="E9" s="4">
        <f t="shared" si="0"/>
        <v>32446.272773437493</v>
      </c>
      <c r="F9" s="4">
        <f t="shared" si="1"/>
        <v>9733.8818320312475</v>
      </c>
      <c r="G9" s="4">
        <f t="shared" si="2"/>
        <v>455329.36125390627</v>
      </c>
      <c r="H9" s="1"/>
      <c r="I9" s="5">
        <f t="shared" si="8"/>
        <v>3</v>
      </c>
      <c r="J9" s="13">
        <v>100000</v>
      </c>
      <c r="K9" s="4">
        <f t="shared" si="9"/>
        <v>437461.60000000003</v>
      </c>
      <c r="L9" s="4">
        <f t="shared" si="10"/>
        <v>463709.29600000009</v>
      </c>
      <c r="M9" s="4">
        <f t="shared" si="3"/>
        <v>26247.696000000054</v>
      </c>
      <c r="N9" s="4">
        <f t="shared" si="4"/>
        <v>0</v>
      </c>
      <c r="O9" s="4">
        <f t="shared" si="5"/>
        <v>463709.29600000009</v>
      </c>
    </row>
    <row r="10" spans="1:15" x14ac:dyDescent="0.35">
      <c r="A10" s="5">
        <f t="shared" si="6"/>
        <v>4</v>
      </c>
      <c r="B10" s="13">
        <v>100000</v>
      </c>
      <c r="C10" s="4">
        <f>B10+G9</f>
        <v>555329.36125390627</v>
      </c>
      <c r="D10" s="4">
        <f t="shared" si="7"/>
        <v>596979.06334794918</v>
      </c>
      <c r="E10" s="4">
        <f t="shared" si="0"/>
        <v>41649.702094042907</v>
      </c>
      <c r="F10" s="4">
        <f t="shared" si="1"/>
        <v>12494.910628212872</v>
      </c>
      <c r="G10" s="4">
        <f t="shared" si="2"/>
        <v>584484.15271973633</v>
      </c>
      <c r="H10" s="1"/>
      <c r="I10" s="5">
        <f t="shared" si="8"/>
        <v>4</v>
      </c>
      <c r="J10" s="13">
        <v>100000</v>
      </c>
      <c r="K10" s="4">
        <f t="shared" si="9"/>
        <v>563709.29600000009</v>
      </c>
      <c r="L10" s="4">
        <f t="shared" si="10"/>
        <v>597531.85376000009</v>
      </c>
      <c r="M10" s="4">
        <f t="shared" si="3"/>
        <v>33822.557759999996</v>
      </c>
      <c r="N10" s="4">
        <f t="shared" si="4"/>
        <v>0</v>
      </c>
      <c r="O10" s="4">
        <f t="shared" si="5"/>
        <v>597531.85376000009</v>
      </c>
    </row>
    <row r="11" spans="1:15" x14ac:dyDescent="0.35">
      <c r="A11" s="5">
        <f t="shared" si="6"/>
        <v>5</v>
      </c>
      <c r="B11" s="13">
        <v>100000</v>
      </c>
      <c r="C11" s="4">
        <f>B11+G10</f>
        <v>684484.15271973633</v>
      </c>
      <c r="D11" s="4">
        <f t="shared" si="7"/>
        <v>735820.46417371649</v>
      </c>
      <c r="E11" s="4">
        <f t="shared" si="0"/>
        <v>51336.311453980161</v>
      </c>
      <c r="F11" s="4">
        <f t="shared" si="1"/>
        <v>15400.893436194048</v>
      </c>
      <c r="G11" s="4">
        <f t="shared" si="2"/>
        <v>720419.57073752244</v>
      </c>
      <c r="H11" s="1"/>
      <c r="I11" s="5">
        <f t="shared" si="8"/>
        <v>5</v>
      </c>
      <c r="J11" s="13">
        <v>100000</v>
      </c>
      <c r="K11" s="4">
        <f t="shared" si="9"/>
        <v>697531.85376000009</v>
      </c>
      <c r="L11" s="4">
        <f t="shared" si="10"/>
        <v>739383.76498560014</v>
      </c>
      <c r="M11" s="4">
        <f t="shared" si="3"/>
        <v>41851.911225600052</v>
      </c>
      <c r="N11" s="4">
        <f t="shared" si="4"/>
        <v>0</v>
      </c>
      <c r="O11" s="4">
        <f t="shared" si="5"/>
        <v>739383.76498560014</v>
      </c>
    </row>
    <row r="12" spans="1:15" x14ac:dyDescent="0.35">
      <c r="A12" s="5">
        <f t="shared" si="6"/>
        <v>6</v>
      </c>
      <c r="B12" s="13">
        <v>100000</v>
      </c>
      <c r="C12" s="4">
        <f>B12+G11</f>
        <v>820419.57073752244</v>
      </c>
      <c r="D12" s="4">
        <f t="shared" si="7"/>
        <v>881951.03854283656</v>
      </c>
      <c r="E12" s="4">
        <f t="shared" si="0"/>
        <v>61531.467805314111</v>
      </c>
      <c r="F12" s="4">
        <f t="shared" si="1"/>
        <v>18459.440341594232</v>
      </c>
      <c r="G12" s="4">
        <f t="shared" si="2"/>
        <v>863491.59820124228</v>
      </c>
      <c r="H12" s="1"/>
      <c r="I12" s="5">
        <f t="shared" si="8"/>
        <v>6</v>
      </c>
      <c r="J12" s="13">
        <v>100000</v>
      </c>
      <c r="K12" s="4">
        <f t="shared" si="9"/>
        <v>839383.76498560014</v>
      </c>
      <c r="L12" s="4">
        <f t="shared" si="10"/>
        <v>889746.79088473623</v>
      </c>
      <c r="M12" s="4">
        <f t="shared" si="3"/>
        <v>50363.02589913609</v>
      </c>
      <c r="N12" s="4">
        <f t="shared" si="4"/>
        <v>0</v>
      </c>
      <c r="O12" s="4">
        <f t="shared" si="5"/>
        <v>889746.79088473623</v>
      </c>
    </row>
    <row r="13" spans="1:15" x14ac:dyDescent="0.35">
      <c r="A13" s="5">
        <f t="shared" si="6"/>
        <v>7</v>
      </c>
      <c r="B13" s="13">
        <v>100000</v>
      </c>
      <c r="C13" s="4">
        <f>B13+G12</f>
        <v>963491.59820124228</v>
      </c>
      <c r="D13" s="4">
        <f t="shared" si="7"/>
        <v>1035753.4680663354</v>
      </c>
      <c r="E13" s="4">
        <f t="shared" si="0"/>
        <v>72261.869865093147</v>
      </c>
      <c r="F13" s="4">
        <f t="shared" si="1"/>
        <v>21678.560959527942</v>
      </c>
      <c r="G13" s="4">
        <f t="shared" si="2"/>
        <v>1014074.9071068075</v>
      </c>
      <c r="H13" s="1"/>
      <c r="I13" s="5">
        <f t="shared" si="8"/>
        <v>7</v>
      </c>
      <c r="J13" s="13">
        <v>100000</v>
      </c>
      <c r="K13" s="4">
        <f t="shared" si="9"/>
        <v>989746.79088473623</v>
      </c>
      <c r="L13" s="4">
        <f t="shared" si="10"/>
        <v>1049131.5983378205</v>
      </c>
      <c r="M13" s="4">
        <f t="shared" si="3"/>
        <v>59384.807453084271</v>
      </c>
      <c r="N13" s="4">
        <f t="shared" si="4"/>
        <v>0</v>
      </c>
      <c r="O13" s="4">
        <f t="shared" si="5"/>
        <v>1049131.5983378205</v>
      </c>
    </row>
    <row r="14" spans="1:15" x14ac:dyDescent="0.35">
      <c r="A14" s="5">
        <f t="shared" si="6"/>
        <v>8</v>
      </c>
      <c r="B14" s="13">
        <v>100000</v>
      </c>
      <c r="C14" s="4">
        <f>B14+G13</f>
        <v>1114074.9071068075</v>
      </c>
      <c r="D14" s="4">
        <f t="shared" si="7"/>
        <v>1197630.525139818</v>
      </c>
      <c r="E14" s="4">
        <f t="shared" si="0"/>
        <v>83555.618033010513</v>
      </c>
      <c r="F14" s="4">
        <f t="shared" si="1"/>
        <v>25066.685409903152</v>
      </c>
      <c r="G14" s="4">
        <f t="shared" si="2"/>
        <v>1172563.8397299149</v>
      </c>
      <c r="H14" s="1"/>
      <c r="I14" s="5">
        <f t="shared" si="8"/>
        <v>8</v>
      </c>
      <c r="J14" s="13">
        <v>100000</v>
      </c>
      <c r="K14" s="4">
        <f t="shared" si="9"/>
        <v>1149131.5983378205</v>
      </c>
      <c r="L14" s="4">
        <f t="shared" si="10"/>
        <v>1218079.4942380898</v>
      </c>
      <c r="M14" s="4">
        <f t="shared" si="3"/>
        <v>68947.895900269272</v>
      </c>
      <c r="N14" s="4">
        <f t="shared" si="4"/>
        <v>0</v>
      </c>
      <c r="O14" s="4">
        <f t="shared" si="5"/>
        <v>1218079.4942380898</v>
      </c>
    </row>
    <row r="15" spans="1:15" x14ac:dyDescent="0.35">
      <c r="A15" s="5">
        <f t="shared" si="6"/>
        <v>9</v>
      </c>
      <c r="B15" s="13">
        <v>100000</v>
      </c>
      <c r="C15" s="4">
        <f>B15+G14</f>
        <v>1272563.8397299149</v>
      </c>
      <c r="D15" s="4">
        <f t="shared" si="7"/>
        <v>1368006.1277096586</v>
      </c>
      <c r="E15" s="4">
        <f t="shared" si="0"/>
        <v>95442.287979743676</v>
      </c>
      <c r="F15" s="4">
        <f t="shared" si="1"/>
        <v>28632.686393923101</v>
      </c>
      <c r="G15" s="4">
        <f t="shared" si="2"/>
        <v>1339373.4413157355</v>
      </c>
      <c r="H15" s="1"/>
      <c r="I15" s="5">
        <f t="shared" si="8"/>
        <v>9</v>
      </c>
      <c r="J15" s="13">
        <v>100000</v>
      </c>
      <c r="K15" s="4">
        <f t="shared" si="9"/>
        <v>1318079.4942380898</v>
      </c>
      <c r="L15" s="4">
        <f t="shared" si="10"/>
        <v>1397164.2638923752</v>
      </c>
      <c r="M15" s="4">
        <f t="shared" si="3"/>
        <v>79084.769654285396</v>
      </c>
      <c r="N15" s="4">
        <f t="shared" si="4"/>
        <v>0</v>
      </c>
      <c r="O15" s="4">
        <f t="shared" si="5"/>
        <v>1397164.2638923752</v>
      </c>
    </row>
    <row r="16" spans="1:15" x14ac:dyDescent="0.35">
      <c r="A16" s="5">
        <f t="shared" si="6"/>
        <v>10</v>
      </c>
      <c r="B16" s="13">
        <v>100000</v>
      </c>
      <c r="C16" s="4">
        <f>B16+G15</f>
        <v>1439373.4413157355</v>
      </c>
      <c r="D16" s="4">
        <f t="shared" si="7"/>
        <v>1547326.4494144155</v>
      </c>
      <c r="E16" s="4">
        <f t="shared" si="0"/>
        <v>107953.00809868006</v>
      </c>
      <c r="F16" s="4">
        <f t="shared" si="1"/>
        <v>32385.902429604015</v>
      </c>
      <c r="G16" s="4">
        <f t="shared" si="2"/>
        <v>1514940.5469848115</v>
      </c>
      <c r="H16" s="1"/>
      <c r="I16" s="5">
        <f t="shared" si="8"/>
        <v>10</v>
      </c>
      <c r="J16" s="13">
        <v>100000</v>
      </c>
      <c r="K16" s="4">
        <f t="shared" si="9"/>
        <v>1497164.2638923752</v>
      </c>
      <c r="L16" s="4">
        <f t="shared" si="10"/>
        <v>1586994.1197259177</v>
      </c>
      <c r="M16" s="4">
        <f t="shared" si="3"/>
        <v>89829.855833542533</v>
      </c>
      <c r="N16" s="4">
        <f t="shared" si="4"/>
        <v>0</v>
      </c>
      <c r="O16" s="4">
        <f t="shared" si="5"/>
        <v>1586994.1197259177</v>
      </c>
    </row>
    <row r="17" spans="1:15" x14ac:dyDescent="0.35">
      <c r="A17" s="5">
        <f t="shared" si="6"/>
        <v>11</v>
      </c>
      <c r="B17" s="13">
        <v>100000</v>
      </c>
      <c r="C17" s="4">
        <f>B17+G16</f>
        <v>1614940.5469848115</v>
      </c>
      <c r="D17" s="4">
        <f t="shared" si="7"/>
        <v>1736061.0880086722</v>
      </c>
      <c r="E17" s="4">
        <f t="shared" si="0"/>
        <v>121120.54102386069</v>
      </c>
      <c r="F17" s="4">
        <f t="shared" si="1"/>
        <v>36336.162307158207</v>
      </c>
      <c r="G17" s="4">
        <f t="shared" si="2"/>
        <v>1699724.9257015141</v>
      </c>
      <c r="H17" s="1"/>
      <c r="I17" s="5">
        <f t="shared" si="8"/>
        <v>11</v>
      </c>
      <c r="J17" s="13">
        <v>100000</v>
      </c>
      <c r="K17" s="4">
        <f t="shared" si="9"/>
        <v>1686994.1197259177</v>
      </c>
      <c r="L17" s="4">
        <f t="shared" si="10"/>
        <v>1788213.7669094729</v>
      </c>
      <c r="M17" s="4">
        <f t="shared" si="3"/>
        <v>101219.64718355518</v>
      </c>
      <c r="N17" s="4">
        <f t="shared" si="4"/>
        <v>0</v>
      </c>
      <c r="O17" s="4">
        <f t="shared" si="5"/>
        <v>1788213.7669094729</v>
      </c>
    </row>
    <row r="18" spans="1:15" x14ac:dyDescent="0.35">
      <c r="A18" s="5">
        <f t="shared" si="6"/>
        <v>12</v>
      </c>
      <c r="B18" s="13">
        <v>100000</v>
      </c>
      <c r="C18" s="4">
        <f>B18+G17</f>
        <v>1799724.9257015141</v>
      </c>
      <c r="D18" s="4">
        <f t="shared" si="7"/>
        <v>1934704.2951291276</v>
      </c>
      <c r="E18" s="4">
        <f t="shared" si="0"/>
        <v>134979.36942761345</v>
      </c>
      <c r="F18" s="4">
        <f t="shared" si="1"/>
        <v>40493.810828284033</v>
      </c>
      <c r="G18" s="4">
        <f t="shared" si="2"/>
        <v>1894210.4843008434</v>
      </c>
      <c r="I18" s="5">
        <f t="shared" si="8"/>
        <v>12</v>
      </c>
      <c r="J18" s="13">
        <v>100000</v>
      </c>
      <c r="K18" s="4">
        <f t="shared" si="9"/>
        <v>1888213.7669094729</v>
      </c>
      <c r="L18" s="4">
        <f t="shared" si="10"/>
        <v>2001506.5929240414</v>
      </c>
      <c r="M18" s="4">
        <f t="shared" si="3"/>
        <v>113292.82601456856</v>
      </c>
      <c r="N18" s="4">
        <f t="shared" si="4"/>
        <v>0</v>
      </c>
      <c r="O18" s="4">
        <f t="shared" si="5"/>
        <v>2001506.5929240414</v>
      </c>
    </row>
    <row r="19" spans="1:15" x14ac:dyDescent="0.35">
      <c r="A19" s="5">
        <f t="shared" si="6"/>
        <v>13</v>
      </c>
      <c r="B19" s="13">
        <v>100000</v>
      </c>
      <c r="C19" s="4">
        <f>B19+G18</f>
        <v>1994210.4843008434</v>
      </c>
      <c r="D19" s="4">
        <f t="shared" si="7"/>
        <v>2143776.2706234064</v>
      </c>
      <c r="E19" s="4">
        <f t="shared" si="0"/>
        <v>149565.78632256296</v>
      </c>
      <c r="F19" s="4">
        <f t="shared" si="1"/>
        <v>44869.735896768885</v>
      </c>
      <c r="G19" s="4">
        <f t="shared" si="2"/>
        <v>2098906.5347266374</v>
      </c>
      <c r="I19" s="5">
        <f t="shared" si="8"/>
        <v>13</v>
      </c>
      <c r="J19" s="13">
        <v>100000</v>
      </c>
      <c r="K19" s="4">
        <f t="shared" si="9"/>
        <v>2101506.5929240417</v>
      </c>
      <c r="L19" s="4">
        <f t="shared" si="10"/>
        <v>2227596.9884994845</v>
      </c>
      <c r="M19" s="4">
        <f t="shared" si="3"/>
        <v>126090.39557544282</v>
      </c>
      <c r="N19" s="4">
        <f t="shared" si="4"/>
        <v>0</v>
      </c>
      <c r="O19" s="4">
        <f t="shared" si="5"/>
        <v>2227596.9884994845</v>
      </c>
    </row>
    <row r="20" spans="1:15" x14ac:dyDescent="0.35">
      <c r="A20" s="5">
        <f t="shared" si="6"/>
        <v>14</v>
      </c>
      <c r="B20" s="13">
        <v>100000</v>
      </c>
      <c r="C20" s="4">
        <f>B20+G19</f>
        <v>2198906.5347266374</v>
      </c>
      <c r="D20" s="4">
        <f t="shared" si="7"/>
        <v>2363824.5248311353</v>
      </c>
      <c r="E20" s="4">
        <f t="shared" si="0"/>
        <v>164917.99010449788</v>
      </c>
      <c r="F20" s="4">
        <f t="shared" si="1"/>
        <v>49475.397031349363</v>
      </c>
      <c r="G20" s="4">
        <f t="shared" si="2"/>
        <v>2314349.1277997857</v>
      </c>
      <c r="I20" s="5">
        <f t="shared" si="8"/>
        <v>14</v>
      </c>
      <c r="J20" s="13">
        <v>100000</v>
      </c>
      <c r="K20" s="4">
        <f t="shared" si="9"/>
        <v>2327596.9884994845</v>
      </c>
      <c r="L20" s="4">
        <f t="shared" si="10"/>
        <v>2467252.8078094535</v>
      </c>
      <c r="M20" s="4">
        <f t="shared" si="3"/>
        <v>139655.81930996897</v>
      </c>
      <c r="N20" s="4">
        <f t="shared" si="4"/>
        <v>0</v>
      </c>
      <c r="O20" s="4">
        <f t="shared" si="5"/>
        <v>2467252.8078094535</v>
      </c>
    </row>
    <row r="21" spans="1:15" x14ac:dyDescent="0.35">
      <c r="A21" s="5">
        <f t="shared" si="6"/>
        <v>15</v>
      </c>
      <c r="B21" s="13">
        <v>100000</v>
      </c>
      <c r="C21" s="4">
        <f>B21+G20</f>
        <v>2414349.1277997857</v>
      </c>
      <c r="D21" s="4">
        <f t="shared" si="7"/>
        <v>2595425.3123847693</v>
      </c>
      <c r="E21" s="4">
        <f t="shared" si="0"/>
        <v>181076.18458498362</v>
      </c>
      <c r="F21" s="4">
        <f t="shared" si="1"/>
        <v>54322.855375495084</v>
      </c>
      <c r="G21" s="4">
        <f t="shared" si="2"/>
        <v>2541102.457009274</v>
      </c>
      <c r="I21" s="5">
        <f t="shared" si="8"/>
        <v>15</v>
      </c>
      <c r="J21" s="13">
        <v>100000</v>
      </c>
      <c r="K21" s="4">
        <f t="shared" si="9"/>
        <v>2567252.8078094535</v>
      </c>
      <c r="L21" s="4">
        <f t="shared" si="10"/>
        <v>2721287.976278021</v>
      </c>
      <c r="M21" s="4">
        <f t="shared" si="3"/>
        <v>154035.16846856754</v>
      </c>
      <c r="N21" s="4">
        <f t="shared" si="4"/>
        <v>0</v>
      </c>
      <c r="O21" s="4">
        <f t="shared" si="5"/>
        <v>2721287.976278021</v>
      </c>
    </row>
    <row r="22" spans="1:15" x14ac:dyDescent="0.35">
      <c r="A22" s="5">
        <f t="shared" si="6"/>
        <v>16</v>
      </c>
      <c r="B22" s="13">
        <v>100000</v>
      </c>
      <c r="C22" s="4">
        <f>B22+G21</f>
        <v>2641102.457009274</v>
      </c>
      <c r="D22" s="4">
        <f t="shared" si="7"/>
        <v>2839185.1412849696</v>
      </c>
      <c r="E22" s="4">
        <f t="shared" si="0"/>
        <v>198082.68427569559</v>
      </c>
      <c r="F22" s="4">
        <f t="shared" si="1"/>
        <v>59424.805282708672</v>
      </c>
      <c r="G22" s="4">
        <f t="shared" si="2"/>
        <v>2779760.3360022609</v>
      </c>
      <c r="I22" s="5">
        <f t="shared" si="8"/>
        <v>16</v>
      </c>
      <c r="J22" s="13">
        <v>100000</v>
      </c>
      <c r="K22" s="4">
        <f t="shared" si="9"/>
        <v>2821287.976278021</v>
      </c>
      <c r="L22" s="4">
        <f t="shared" si="10"/>
        <v>2990565.2548547024</v>
      </c>
      <c r="M22" s="4">
        <f t="shared" si="3"/>
        <v>169277.27857668139</v>
      </c>
      <c r="N22" s="4">
        <f t="shared" si="4"/>
        <v>0</v>
      </c>
      <c r="O22" s="4">
        <f t="shared" si="5"/>
        <v>2990565.2548547024</v>
      </c>
    </row>
    <row r="23" spans="1:15" x14ac:dyDescent="0.35">
      <c r="A23" s="5">
        <f t="shared" si="6"/>
        <v>17</v>
      </c>
      <c r="B23" s="13">
        <v>100000</v>
      </c>
      <c r="C23" s="4">
        <f>B23+G22</f>
        <v>2879760.3360022609</v>
      </c>
      <c r="D23" s="4">
        <f t="shared" si="7"/>
        <v>3095742.3612024304</v>
      </c>
      <c r="E23" s="4">
        <f t="shared" si="0"/>
        <v>215982.02520016953</v>
      </c>
      <c r="F23" s="4">
        <f t="shared" si="1"/>
        <v>64794.607560050856</v>
      </c>
      <c r="G23" s="4">
        <f t="shared" si="2"/>
        <v>3030947.7536423798</v>
      </c>
      <c r="I23" s="5">
        <f t="shared" si="8"/>
        <v>17</v>
      </c>
      <c r="J23" s="13">
        <v>100000</v>
      </c>
      <c r="K23" s="4">
        <f t="shared" si="9"/>
        <v>3090565.2548547024</v>
      </c>
      <c r="L23" s="4">
        <f t="shared" si="10"/>
        <v>3275999.1701459847</v>
      </c>
      <c r="M23" s="4">
        <f t="shared" si="3"/>
        <v>185433.91529128235</v>
      </c>
      <c r="N23" s="4">
        <f t="shared" si="4"/>
        <v>0</v>
      </c>
      <c r="O23" s="4">
        <f t="shared" si="5"/>
        <v>3275999.1701459847</v>
      </c>
    </row>
    <row r="24" spans="1:15" x14ac:dyDescent="0.35">
      <c r="A24" s="5">
        <f t="shared" si="6"/>
        <v>18</v>
      </c>
      <c r="B24" s="13">
        <v>100000</v>
      </c>
      <c r="C24" s="4">
        <f>B24+G23</f>
        <v>3130947.7536423798</v>
      </c>
      <c r="D24" s="4">
        <f t="shared" si="7"/>
        <v>3365768.8351655579</v>
      </c>
      <c r="E24" s="4">
        <f t="shared" si="0"/>
        <v>234821.08152317815</v>
      </c>
      <c r="F24" s="4">
        <f t="shared" si="1"/>
        <v>70446.324456953444</v>
      </c>
      <c r="G24" s="4">
        <f t="shared" si="2"/>
        <v>3295322.5107086045</v>
      </c>
      <c r="I24" s="5">
        <f t="shared" si="8"/>
        <v>18</v>
      </c>
      <c r="J24" s="13">
        <v>100000</v>
      </c>
      <c r="K24" s="4">
        <f t="shared" si="9"/>
        <v>3375999.1701459847</v>
      </c>
      <c r="L24" s="4">
        <f t="shared" si="10"/>
        <v>3578559.1203547441</v>
      </c>
      <c r="M24" s="4">
        <f t="shared" si="3"/>
        <v>202559.9502087594</v>
      </c>
      <c r="N24" s="4">
        <f t="shared" si="4"/>
        <v>0</v>
      </c>
      <c r="O24" s="4">
        <f t="shared" si="5"/>
        <v>3578559.1203547441</v>
      </c>
    </row>
    <row r="25" spans="1:15" x14ac:dyDescent="0.35">
      <c r="A25" s="5">
        <f t="shared" si="6"/>
        <v>19</v>
      </c>
      <c r="B25" s="13">
        <v>100000</v>
      </c>
      <c r="C25" s="4">
        <f>B25+G24</f>
        <v>3395322.5107086045</v>
      </c>
      <c r="D25" s="4">
        <f t="shared" si="7"/>
        <v>3649971.6990117496</v>
      </c>
      <c r="E25" s="4">
        <f t="shared" si="0"/>
        <v>254649.18830314511</v>
      </c>
      <c r="F25" s="4">
        <f t="shared" si="1"/>
        <v>76394.756490943531</v>
      </c>
      <c r="G25" s="4">
        <f t="shared" si="2"/>
        <v>3573576.9425208061</v>
      </c>
      <c r="I25" s="5">
        <f t="shared" si="8"/>
        <v>19</v>
      </c>
      <c r="J25" s="13">
        <v>100000</v>
      </c>
      <c r="K25" s="4">
        <f t="shared" si="9"/>
        <v>3678559.1203547441</v>
      </c>
      <c r="L25" s="4">
        <f t="shared" si="10"/>
        <v>3899272.667576029</v>
      </c>
      <c r="M25" s="4">
        <f t="shared" si="3"/>
        <v>220713.54722128483</v>
      </c>
      <c r="N25" s="4">
        <f t="shared" si="4"/>
        <v>0</v>
      </c>
      <c r="O25" s="4">
        <f t="shared" si="5"/>
        <v>3899272.667576029</v>
      </c>
    </row>
    <row r="26" spans="1:15" x14ac:dyDescent="0.35">
      <c r="A26" s="5">
        <f t="shared" si="6"/>
        <v>20</v>
      </c>
      <c r="B26" s="13">
        <v>100000</v>
      </c>
      <c r="C26" s="4">
        <f>B26+G25</f>
        <v>3673576.9425208061</v>
      </c>
      <c r="D26" s="4">
        <f t="shared" si="7"/>
        <v>3949095.2132098665</v>
      </c>
      <c r="E26" s="4">
        <f t="shared" si="0"/>
        <v>275518.27068906045</v>
      </c>
      <c r="F26" s="4">
        <f t="shared" si="1"/>
        <v>82655.481206718134</v>
      </c>
      <c r="G26" s="4">
        <f t="shared" si="2"/>
        <v>3866439.7320031486</v>
      </c>
      <c r="I26" s="5">
        <f t="shared" si="8"/>
        <v>20</v>
      </c>
      <c r="J26" s="13">
        <v>100000</v>
      </c>
      <c r="K26" s="4">
        <f t="shared" si="9"/>
        <v>3999272.667576029</v>
      </c>
      <c r="L26" s="4">
        <f t="shared" si="10"/>
        <v>4239229.0276305908</v>
      </c>
      <c r="M26" s="4">
        <f t="shared" si="3"/>
        <v>239956.36005456187</v>
      </c>
      <c r="N26" s="4">
        <f t="shared" si="4"/>
        <v>0</v>
      </c>
      <c r="O26" s="4">
        <f t="shared" si="5"/>
        <v>4239229.0276305908</v>
      </c>
    </row>
    <row r="27" spans="1:15" x14ac:dyDescent="0.35">
      <c r="A27" s="5">
        <f t="shared" si="6"/>
        <v>21</v>
      </c>
      <c r="B27" s="13">
        <v>100000</v>
      </c>
      <c r="C27" s="4">
        <f>B27+G26</f>
        <v>3966439.7320031486</v>
      </c>
      <c r="D27" s="4">
        <f t="shared" si="7"/>
        <v>4263922.7119033849</v>
      </c>
      <c r="E27" s="4">
        <f t="shared" si="0"/>
        <v>297482.97990023624</v>
      </c>
      <c r="F27" s="4">
        <f t="shared" si="1"/>
        <v>89244.893970070872</v>
      </c>
      <c r="G27" s="4">
        <f t="shared" si="2"/>
        <v>4174677.817933314</v>
      </c>
      <c r="I27" s="5">
        <f t="shared" si="8"/>
        <v>21</v>
      </c>
      <c r="J27" s="13">
        <v>100000</v>
      </c>
      <c r="K27" s="4">
        <f t="shared" si="9"/>
        <v>4339229.0276305908</v>
      </c>
      <c r="L27" s="4">
        <f t="shared" si="10"/>
        <v>4599582.7692884263</v>
      </c>
      <c r="M27" s="4">
        <f t="shared" si="3"/>
        <v>260353.74165783543</v>
      </c>
      <c r="N27" s="4">
        <f t="shared" si="4"/>
        <v>0</v>
      </c>
      <c r="O27" s="4">
        <f t="shared" si="5"/>
        <v>4599582.7692884263</v>
      </c>
    </row>
    <row r="28" spans="1:15" x14ac:dyDescent="0.35">
      <c r="A28" s="5">
        <f t="shared" si="6"/>
        <v>22</v>
      </c>
      <c r="B28" s="13">
        <v>100000</v>
      </c>
      <c r="C28" s="4">
        <f>B28+G27</f>
        <v>4274677.8179333135</v>
      </c>
      <c r="D28" s="4">
        <f t="shared" si="7"/>
        <v>4595278.6542783119</v>
      </c>
      <c r="E28" s="4">
        <f t="shared" si="0"/>
        <v>320600.83634499833</v>
      </c>
      <c r="F28" s="4">
        <f t="shared" si="1"/>
        <v>96180.250903499502</v>
      </c>
      <c r="G28" s="4">
        <f t="shared" si="2"/>
        <v>4499098.4033748126</v>
      </c>
      <c r="I28" s="5">
        <f t="shared" si="8"/>
        <v>22</v>
      </c>
      <c r="J28" s="13">
        <v>100000</v>
      </c>
      <c r="K28" s="4">
        <f t="shared" si="9"/>
        <v>4699582.7692884263</v>
      </c>
      <c r="L28" s="4">
        <f t="shared" si="10"/>
        <v>4981557.7354457323</v>
      </c>
      <c r="M28" s="4">
        <f t="shared" si="3"/>
        <v>281974.96615730599</v>
      </c>
      <c r="N28" s="4">
        <f t="shared" si="4"/>
        <v>0</v>
      </c>
      <c r="O28" s="4">
        <f t="shared" si="5"/>
        <v>4981557.7354457323</v>
      </c>
    </row>
    <row r="29" spans="1:15" x14ac:dyDescent="0.35">
      <c r="A29" s="5">
        <f t="shared" si="6"/>
        <v>23</v>
      </c>
      <c r="B29" s="13">
        <v>100000</v>
      </c>
      <c r="C29" s="4">
        <f>B29+G28</f>
        <v>4599098.4033748126</v>
      </c>
      <c r="D29" s="4">
        <f t="shared" si="7"/>
        <v>4944030.7836279236</v>
      </c>
      <c r="E29" s="4">
        <f t="shared" si="0"/>
        <v>344932.38025311101</v>
      </c>
      <c r="F29" s="4">
        <f t="shared" si="1"/>
        <v>103479.7140759333</v>
      </c>
      <c r="G29" s="4">
        <f t="shared" si="2"/>
        <v>4840551.0695519904</v>
      </c>
      <c r="I29" s="5">
        <f t="shared" si="8"/>
        <v>23</v>
      </c>
      <c r="J29" s="13">
        <v>100000</v>
      </c>
      <c r="K29" s="4">
        <f t="shared" si="9"/>
        <v>5081557.7354457323</v>
      </c>
      <c r="L29" s="4">
        <f t="shared" si="10"/>
        <v>5386451.1995724766</v>
      </c>
      <c r="M29" s="4">
        <f t="shared" si="3"/>
        <v>304893.46412674431</v>
      </c>
      <c r="N29" s="4">
        <f t="shared" si="4"/>
        <v>0</v>
      </c>
      <c r="O29" s="4">
        <f t="shared" si="5"/>
        <v>5386451.1995724766</v>
      </c>
    </row>
    <row r="30" spans="1:15" x14ac:dyDescent="0.35">
      <c r="A30" s="5">
        <f t="shared" si="6"/>
        <v>24</v>
      </c>
      <c r="B30" s="13">
        <v>100000</v>
      </c>
      <c r="C30" s="4">
        <f>B30+G29</f>
        <v>4940551.0695519904</v>
      </c>
      <c r="D30" s="4">
        <f t="shared" si="7"/>
        <v>5311092.3997683898</v>
      </c>
      <c r="E30" s="4">
        <f t="shared" si="0"/>
        <v>370541.33021639939</v>
      </c>
      <c r="F30" s="4">
        <f t="shared" si="1"/>
        <v>111162.39906491981</v>
      </c>
      <c r="G30" s="4">
        <f t="shared" si="2"/>
        <v>5199930.0007034699</v>
      </c>
      <c r="I30" s="5">
        <f t="shared" si="8"/>
        <v>24</v>
      </c>
      <c r="J30" s="13">
        <v>100000</v>
      </c>
      <c r="K30" s="4">
        <f t="shared" si="9"/>
        <v>5486451.1995724766</v>
      </c>
      <c r="L30" s="4">
        <f t="shared" si="10"/>
        <v>5815638.2715468258</v>
      </c>
      <c r="M30" s="4">
        <f t="shared" si="3"/>
        <v>329187.07197434921</v>
      </c>
      <c r="N30" s="4">
        <f t="shared" si="4"/>
        <v>0</v>
      </c>
      <c r="O30" s="4">
        <f t="shared" si="5"/>
        <v>5815638.2715468258</v>
      </c>
    </row>
    <row r="31" spans="1:15" x14ac:dyDescent="0.35">
      <c r="A31" s="5">
        <f t="shared" si="6"/>
        <v>25</v>
      </c>
      <c r="B31" s="13">
        <v>100000</v>
      </c>
      <c r="C31" s="4">
        <f>B31+G30</f>
        <v>5299930.0007034699</v>
      </c>
      <c r="D31" s="4">
        <f t="shared" si="7"/>
        <v>5697424.7507562302</v>
      </c>
      <c r="E31" s="4">
        <f t="shared" si="0"/>
        <v>397494.75005276036</v>
      </c>
      <c r="F31" s="4">
        <f t="shared" si="1"/>
        <v>119248.42501582811</v>
      </c>
      <c r="G31" s="4">
        <f t="shared" si="2"/>
        <v>5578176.3257404026</v>
      </c>
      <c r="I31" s="5">
        <f t="shared" si="8"/>
        <v>25</v>
      </c>
      <c r="J31" s="13">
        <v>100000</v>
      </c>
      <c r="K31" s="4">
        <f t="shared" si="9"/>
        <v>5915638.2715468258</v>
      </c>
      <c r="L31" s="4">
        <f t="shared" si="10"/>
        <v>6270576.5678396355</v>
      </c>
      <c r="M31" s="4">
        <f t="shared" si="3"/>
        <v>354938.29629280977</v>
      </c>
      <c r="N31" s="4">
        <f t="shared" si="4"/>
        <v>0</v>
      </c>
      <c r="O31" s="4">
        <f t="shared" si="5"/>
        <v>6270576.5678396355</v>
      </c>
    </row>
    <row r="32" spans="1:15" x14ac:dyDescent="0.35">
      <c r="A32" s="5">
        <f t="shared" si="6"/>
        <v>26</v>
      </c>
      <c r="B32" s="13">
        <v>100000</v>
      </c>
      <c r="C32" s="4">
        <f>B32+G31</f>
        <v>5678176.3257404026</v>
      </c>
      <c r="D32" s="4">
        <f t="shared" si="7"/>
        <v>6104039.5501709329</v>
      </c>
      <c r="E32" s="4">
        <f t="shared" si="0"/>
        <v>425863.22443053033</v>
      </c>
      <c r="F32" s="4">
        <f t="shared" si="1"/>
        <v>127758.96732915909</v>
      </c>
      <c r="G32" s="4">
        <f t="shared" si="2"/>
        <v>5976280.5828417735</v>
      </c>
      <c r="I32" s="5">
        <f t="shared" si="8"/>
        <v>26</v>
      </c>
      <c r="J32" s="13">
        <v>100000</v>
      </c>
      <c r="K32" s="4">
        <f t="shared" si="9"/>
        <v>6370576.5678396355</v>
      </c>
      <c r="L32" s="4">
        <f t="shared" si="10"/>
        <v>6752811.1619100142</v>
      </c>
      <c r="M32" s="4">
        <f t="shared" si="3"/>
        <v>382234.59407037869</v>
      </c>
      <c r="N32" s="4">
        <f t="shared" si="4"/>
        <v>0</v>
      </c>
      <c r="O32" s="4">
        <f t="shared" si="5"/>
        <v>6752811.1619100142</v>
      </c>
    </row>
    <row r="33" spans="1:15" x14ac:dyDescent="0.35">
      <c r="A33" s="5">
        <f t="shared" si="6"/>
        <v>27</v>
      </c>
      <c r="B33" s="13">
        <v>100000</v>
      </c>
      <c r="C33" s="4">
        <f>B33+G32</f>
        <v>6076280.5828417735</v>
      </c>
      <c r="D33" s="4">
        <f t="shared" si="7"/>
        <v>6532001.6265549064</v>
      </c>
      <c r="E33" s="4">
        <f t="shared" si="0"/>
        <v>455721.04371313285</v>
      </c>
      <c r="F33" s="4">
        <f t="shared" si="1"/>
        <v>136716.31311393986</v>
      </c>
      <c r="G33" s="4">
        <f t="shared" si="2"/>
        <v>6395285.3134409664</v>
      </c>
      <c r="I33" s="5">
        <f t="shared" si="8"/>
        <v>27</v>
      </c>
      <c r="J33" s="13">
        <v>100000</v>
      </c>
      <c r="K33" s="4">
        <f t="shared" si="9"/>
        <v>6852811.1619100142</v>
      </c>
      <c r="L33" s="4">
        <f t="shared" si="10"/>
        <v>7263979.831624615</v>
      </c>
      <c r="M33" s="4">
        <f t="shared" si="3"/>
        <v>411168.66971460078</v>
      </c>
      <c r="N33" s="4">
        <f t="shared" si="4"/>
        <v>0</v>
      </c>
      <c r="O33" s="4">
        <f t="shared" si="5"/>
        <v>7263979.831624615</v>
      </c>
    </row>
    <row r="34" spans="1:15" x14ac:dyDescent="0.35">
      <c r="A34" s="5">
        <f t="shared" si="6"/>
        <v>28</v>
      </c>
      <c r="B34" s="13">
        <v>100000</v>
      </c>
      <c r="C34" s="4">
        <f>B34+G33</f>
        <v>6495285.3134409664</v>
      </c>
      <c r="D34" s="4">
        <f t="shared" si="7"/>
        <v>6982431.7119490383</v>
      </c>
      <c r="E34" s="4">
        <f t="shared" si="0"/>
        <v>487146.3985080719</v>
      </c>
      <c r="F34" s="4">
        <f t="shared" si="1"/>
        <v>146143.91955242158</v>
      </c>
      <c r="G34" s="4">
        <f t="shared" si="2"/>
        <v>6836287.7923966171</v>
      </c>
      <c r="I34" s="5">
        <f t="shared" si="8"/>
        <v>28</v>
      </c>
      <c r="J34" s="13">
        <v>100000</v>
      </c>
      <c r="K34" s="4">
        <f t="shared" si="9"/>
        <v>7363979.831624615</v>
      </c>
      <c r="L34" s="4">
        <f t="shared" si="10"/>
        <v>7805818.6215220923</v>
      </c>
      <c r="M34" s="4">
        <f t="shared" si="3"/>
        <v>441838.78989747725</v>
      </c>
      <c r="N34" s="4">
        <f t="shared" si="4"/>
        <v>0</v>
      </c>
      <c r="O34" s="4">
        <f t="shared" si="5"/>
        <v>7805818.6215220923</v>
      </c>
    </row>
    <row r="35" spans="1:15" x14ac:dyDescent="0.35">
      <c r="A35" s="5">
        <f t="shared" si="6"/>
        <v>29</v>
      </c>
      <c r="B35" s="13">
        <v>100000</v>
      </c>
      <c r="C35" s="4">
        <f>B35+G34</f>
        <v>6936287.7923966171</v>
      </c>
      <c r="D35" s="4">
        <f t="shared" si="7"/>
        <v>7456509.3768263627</v>
      </c>
      <c r="E35" s="4">
        <f t="shared" si="0"/>
        <v>520221.58442974556</v>
      </c>
      <c r="F35" s="4">
        <f t="shared" si="1"/>
        <v>156066.47532892367</v>
      </c>
      <c r="G35" s="4">
        <f t="shared" si="2"/>
        <v>7300442.9014974385</v>
      </c>
      <c r="I35" s="5">
        <f t="shared" si="8"/>
        <v>29</v>
      </c>
      <c r="J35" s="13">
        <v>100000</v>
      </c>
      <c r="K35" s="4">
        <f t="shared" si="9"/>
        <v>7905818.6215220923</v>
      </c>
      <c r="L35" s="4">
        <f t="shared" si="10"/>
        <v>8380167.738813418</v>
      </c>
      <c r="M35" s="4">
        <f t="shared" si="3"/>
        <v>474349.1172913257</v>
      </c>
      <c r="N35" s="4">
        <f t="shared" si="4"/>
        <v>0</v>
      </c>
      <c r="O35" s="4">
        <f t="shared" si="5"/>
        <v>8380167.738813418</v>
      </c>
    </row>
    <row r="36" spans="1:15" x14ac:dyDescent="0.35">
      <c r="A36" s="5">
        <f t="shared" si="6"/>
        <v>30</v>
      </c>
      <c r="B36" s="13">
        <v>100000</v>
      </c>
      <c r="C36" s="4">
        <f>B36+G35</f>
        <v>7400442.9014974385</v>
      </c>
      <c r="D36" s="4">
        <f t="shared" si="7"/>
        <v>7955476.1191097461</v>
      </c>
      <c r="E36" s="4">
        <f t="shared" si="0"/>
        <v>555033.21761230752</v>
      </c>
      <c r="F36" s="4">
        <f t="shared" si="1"/>
        <v>166509.96528369226</v>
      </c>
      <c r="G36" s="4">
        <f t="shared" si="2"/>
        <v>7788966.1538260542</v>
      </c>
      <c r="I36" s="5">
        <f t="shared" si="8"/>
        <v>30</v>
      </c>
      <c r="J36" s="13">
        <v>100000</v>
      </c>
      <c r="K36" s="4">
        <f t="shared" si="9"/>
        <v>8480167.7388134189</v>
      </c>
      <c r="L36" s="4">
        <f t="shared" si="10"/>
        <v>8988977.8031422254</v>
      </c>
      <c r="M36" s="4">
        <f t="shared" si="3"/>
        <v>508810.06432880647</v>
      </c>
      <c r="N36" s="4">
        <f t="shared" si="4"/>
        <v>0</v>
      </c>
      <c r="O36" s="4">
        <f t="shared" si="5"/>
        <v>8988977.8031422254</v>
      </c>
    </row>
    <row r="37" spans="1:15" x14ac:dyDescent="0.35">
      <c r="A37" s="5"/>
    </row>
    <row r="38" spans="1:15" x14ac:dyDescent="0.35">
      <c r="A38" s="5"/>
    </row>
    <row r="39" spans="1:15" x14ac:dyDescent="0.35">
      <c r="A39" s="5"/>
    </row>
    <row r="40" spans="1:15" x14ac:dyDescent="0.35">
      <c r="A40" s="5"/>
    </row>
    <row r="41" spans="1:15" x14ac:dyDescent="0.35">
      <c r="A41" s="5"/>
    </row>
    <row r="42" spans="1:15" x14ac:dyDescent="0.35">
      <c r="A42" s="5"/>
    </row>
    <row r="43" spans="1:15" x14ac:dyDescent="0.35">
      <c r="A43" s="5"/>
    </row>
    <row r="44" spans="1:15" x14ac:dyDescent="0.35">
      <c r="A4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20-year-old vs. 35-year-old</vt:lpstr>
      <vt:lpstr>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Kunde</dc:creator>
  <cp:lastModifiedBy>Kunal Kunde</cp:lastModifiedBy>
  <dcterms:created xsi:type="dcterms:W3CDTF">2024-01-03T16:27:14Z</dcterms:created>
  <dcterms:modified xsi:type="dcterms:W3CDTF">2024-01-06T04:32:50Z</dcterms:modified>
</cp:coreProperties>
</file>