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2234f8afc0825c2/Documents/SOM 660/Lec 3/"/>
    </mc:Choice>
  </mc:AlternateContent>
  <xr:revisionPtr revIDLastSave="120" documentId="8_{3FDF0FE9-7049-4943-9EB3-F6F38564C75B}" xr6:coauthVersionLast="47" xr6:coauthVersionMax="47" xr10:uidLastSave="{7AAB0C47-19C5-4216-9F76-B6A0F98BC209}"/>
  <bookViews>
    <workbookView xWindow="-110" yWindow="-110" windowWidth="19420" windowHeight="11500" activeTab="1" xr2:uid="{1DF6C2F6-DC73-413A-9A95-D567BB61584C}"/>
  </bookViews>
  <sheets>
    <sheet name="Matrix usage" sheetId="1" r:id="rId1"/>
    <sheet name="Variance calculator" sheetId="3" r:id="rId2"/>
  </sheets>
  <definedNames>
    <definedName name="numAssets">'Variance calculator'!$B$1</definedName>
    <definedName name="rho">'Variance calculator'!$B$2</definedName>
    <definedName name="sigma">'Variance calculator'!$B$3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3" i="3" l="1"/>
  <c r="J13" i="3"/>
  <c r="K13" i="3"/>
  <c r="L13" i="3"/>
  <c r="M13" i="3"/>
  <c r="I14" i="3"/>
  <c r="J14" i="3"/>
  <c r="K14" i="3"/>
  <c r="L14" i="3"/>
  <c r="M14" i="3"/>
  <c r="I15" i="3"/>
  <c r="J15" i="3"/>
  <c r="K15" i="3"/>
  <c r="L15" i="3"/>
  <c r="M15" i="3"/>
  <c r="I16" i="3"/>
  <c r="J16" i="3"/>
  <c r="K16" i="3"/>
  <c r="L16" i="3"/>
  <c r="M16" i="3"/>
  <c r="I17" i="3"/>
  <c r="J17" i="3"/>
  <c r="K17" i="3"/>
  <c r="L17" i="3"/>
  <c r="M17" i="3"/>
  <c r="I9" i="1"/>
  <c r="H9" i="1"/>
  <c r="G9" i="1"/>
  <c r="I8" i="1"/>
  <c r="H8" i="1"/>
  <c r="G8" i="1"/>
  <c r="I7" i="1"/>
  <c r="H7" i="1"/>
  <c r="G7" i="1"/>
  <c r="D9" i="1"/>
  <c r="C9" i="1"/>
  <c r="B9" i="1"/>
  <c r="D8" i="1"/>
  <c r="C8" i="1"/>
  <c r="B8" i="1"/>
  <c r="D7" i="1"/>
  <c r="B7" i="1"/>
  <c r="C7" i="1"/>
  <c r="B14" i="3"/>
  <c r="C14" i="3"/>
  <c r="D14" i="3"/>
  <c r="E14" i="3"/>
  <c r="F14" i="3"/>
  <c r="B15" i="3"/>
  <c r="C15" i="3"/>
  <c r="D15" i="3"/>
  <c r="E15" i="3"/>
  <c r="F15" i="3"/>
  <c r="B16" i="3"/>
  <c r="C16" i="3"/>
  <c r="D16" i="3"/>
  <c r="E16" i="3"/>
  <c r="F16" i="3"/>
  <c r="B17" i="3"/>
  <c r="C17" i="3"/>
  <c r="D17" i="3"/>
  <c r="E17" i="3"/>
  <c r="F17" i="3"/>
  <c r="C13" i="3"/>
  <c r="D13" i="3"/>
  <c r="E13" i="3"/>
  <c r="F13" i="3"/>
  <c r="B13" i="3"/>
  <c r="C6" i="3"/>
  <c r="C7" i="3" s="1"/>
  <c r="B6" i="3"/>
  <c r="B7" i="3" s="1"/>
  <c r="B8" i="3" s="1"/>
  <c r="B9" i="3" s="1"/>
  <c r="B10" i="3" s="1"/>
  <c r="B19" i="3" l="1" a="1"/>
  <c r="B19" i="3" s="1"/>
  <c r="B25" i="3" s="1" a="1"/>
  <c r="B25" i="3" s="1"/>
  <c r="C8" i="3"/>
  <c r="C9" i="3" s="1"/>
  <c r="C10" i="3" s="1"/>
  <c r="B11" i="1" a="1"/>
  <c r="B11" i="1" s="1"/>
  <c r="B15" i="1" s="1" a="1"/>
  <c r="B15" i="1" s="1"/>
  <c r="B16" i="1" s="1"/>
  <c r="B26" i="3" l="1"/>
  <c r="A51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<sst xmlns="http://schemas.openxmlformats.org/spreadsheetml/2006/main" count="22" uniqueCount="14">
  <si>
    <t>Weight</t>
  </si>
  <si>
    <t>i</t>
  </si>
  <si>
    <t>Vol (sigma)</t>
  </si>
  <si>
    <t>Correlations</t>
  </si>
  <si>
    <r>
      <t>w'</t>
    </r>
    <r>
      <rPr>
        <b/>
        <sz val="11"/>
        <color theme="1"/>
        <rFont val="Symbol"/>
        <family val="1"/>
        <charset val="2"/>
      </rPr>
      <t>S</t>
    </r>
    <r>
      <rPr>
        <b/>
        <sz val="11"/>
        <color theme="1"/>
        <rFont val="Trebuchet MS"/>
        <family val="2"/>
      </rPr>
      <t>w</t>
    </r>
  </si>
  <si>
    <t>Std Dev</t>
  </si>
  <si>
    <r>
      <rPr>
        <sz val="10"/>
        <color theme="1"/>
        <rFont val="Trebuchet MS"/>
        <family val="2"/>
      </rPr>
      <t xml:space="preserve">Covariance matrix </t>
    </r>
    <r>
      <rPr>
        <b/>
        <sz val="12"/>
        <color theme="1"/>
        <rFont val="Symbol"/>
        <family val="1"/>
        <charset val="2"/>
      </rPr>
      <t>S</t>
    </r>
  </si>
  <si>
    <t>Portfolio volatility</t>
  </si>
  <si>
    <t>N</t>
  </si>
  <si>
    <t>r</t>
  </si>
  <si>
    <t>s</t>
  </si>
  <si>
    <t>ASSUMPTIONS</t>
  </si>
  <si>
    <r>
      <t xml:space="preserve">All pairs of assets have the same correlation of periodic return streams, denoted </t>
    </r>
    <r>
      <rPr>
        <sz val="10"/>
        <color theme="1"/>
        <rFont val="Symbol"/>
        <family val="1"/>
        <charset val="2"/>
      </rPr>
      <t>r</t>
    </r>
    <r>
      <rPr>
        <sz val="10"/>
        <color theme="1"/>
        <rFont val="Trebuchet MS"/>
        <family val="2"/>
      </rPr>
      <t>.</t>
    </r>
  </si>
  <si>
    <r>
      <t xml:space="preserve">Each asset in the portfolio has the same annualized volatility of periodic returns, denoted </t>
    </r>
    <r>
      <rPr>
        <sz val="10"/>
        <color theme="1"/>
        <rFont val="Symbol"/>
        <family val="1"/>
        <charset val="2"/>
      </rPr>
      <t>s</t>
    </r>
    <r>
      <rPr>
        <sz val="10"/>
        <color theme="1"/>
        <rFont val="Trebuchet MS"/>
        <family val="2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</si>
</sst>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%"/>
    <numFmt numFmtId="165" formatCode="0.0%"/>
    <numFmt numFmtId="166" formatCode="0.00000%"/>
  </numFmts>
  <fonts count="11" x14ac:knownFonts="1">
    <font>
      <sz val="10"/>
      <color theme="1"/>
      <name val="Trebuchet MS"/>
      <family val="2"/>
    </font>
    <font>
      <b/>
      <sz val="11"/>
      <color theme="1"/>
      <name val="Symbol"/>
      <family val="1"/>
      <charset val="2"/>
    </font>
    <font>
      <b/>
      <sz val="12"/>
      <color theme="1"/>
      <name val="Symbol"/>
      <family val="1"/>
      <charset val="2"/>
    </font>
    <font>
      <b/>
      <sz val="11"/>
      <color theme="1"/>
      <name val="Trebuchet MS"/>
      <family val="2"/>
    </font>
    <font>
      <b/>
      <sz val="12"/>
      <color theme="1"/>
      <name val="Symbol"/>
      <family val="2"/>
      <charset val="2"/>
    </font>
    <font>
      <sz val="10"/>
      <color theme="1"/>
      <name val="Symbol"/>
      <family val="1"/>
      <charset val="2"/>
    </font>
    <font>
      <sz val="10"/>
      <color theme="2" tint="-9.9978637043366805E-2"/>
      <name val="Trebuchet MS"/>
      <family val="2"/>
    </font>
    <font>
      <sz val="10"/>
      <color rgb="FF00B050"/>
      <name val="Trebuchet MS"/>
      <family val="2"/>
    </font>
    <font>
      <sz val="10"/>
      <color rgb="FF0066FF"/>
      <name val="Trebuchet MS"/>
      <family val="2"/>
    </font>
    <font>
      <b/>
      <sz val="10"/>
      <color rgb="FF0066FF"/>
      <name val="Symbol"/>
      <family val="1"/>
      <charset val="2"/>
    </font>
    <font>
      <b/>
      <sz val="10"/>
      <color rgb="FF00B050"/>
      <name val="Symbol"/>
      <family val="1"/>
      <charset val="2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right" vertical="center" indent="1"/>
    </xf>
    <xf numFmtId="9" fontId="0" fillId="0" borderId="0" xfId="0" applyNumberFormat="1" applyAlignment="1">
      <alignment horizontal="right" vertical="center" indent="1"/>
    </xf>
    <xf numFmtId="164" fontId="0" fillId="0" borderId="0" xfId="0" applyNumberFormat="1"/>
    <xf numFmtId="0" fontId="3" fillId="0" borderId="0" xfId="0" applyFont="1" applyAlignment="1">
      <alignment horizontal="right" vertical="center" indent="1"/>
    </xf>
    <xf numFmtId="165" fontId="0" fillId="0" borderId="0" xfId="0" applyNumberFormat="1" applyAlignment="1">
      <alignment horizontal="right" vertical="center" indent="1"/>
    </xf>
    <xf numFmtId="0" fontId="4" fillId="0" borderId="0" xfId="0" applyFont="1" applyAlignment="1">
      <alignment horizontal="right" vertical="center" indent="1"/>
    </xf>
    <xf numFmtId="166" fontId="0" fillId="0" borderId="0" xfId="0" applyNumberFormat="1" applyAlignment="1">
      <alignment horizontal="right" vertical="center" indent="1"/>
    </xf>
    <xf numFmtId="0" fontId="5" fillId="0" borderId="0" xfId="0" applyFont="1" applyAlignment="1">
      <alignment horizontal="right" vertical="center" indent="1"/>
    </xf>
    <xf numFmtId="0" fontId="6" fillId="0" borderId="0" xfId="0" applyFont="1" applyAlignment="1">
      <alignment horizontal="right" vertical="center" indent="1"/>
    </xf>
    <xf numFmtId="4" fontId="0" fillId="0" borderId="0" xfId="0" applyNumberFormat="1" applyAlignment="1">
      <alignment horizontal="right" vertical="center" indent="1"/>
    </xf>
    <xf numFmtId="4" fontId="0" fillId="0" borderId="0" xfId="0" applyNumberFormat="1"/>
    <xf numFmtId="0" fontId="7" fillId="0" borderId="0" xfId="0" applyFont="1" applyAlignment="1">
      <alignment horizontal="center"/>
    </xf>
    <xf numFmtId="9" fontId="8" fillId="0" borderId="0" xfId="0" applyNumberFormat="1" applyFont="1" applyAlignment="1">
      <alignment horizontal="right" vertical="center" indent="1"/>
    </xf>
    <xf numFmtId="10" fontId="8" fillId="0" borderId="0" xfId="0" applyNumberFormat="1" applyFont="1" applyAlignment="1">
      <alignment horizontal="right" vertical="center" indent="1"/>
    </xf>
    <xf numFmtId="4" fontId="7" fillId="0" borderId="0" xfId="0" applyNumberFormat="1" applyFont="1" applyAlignment="1">
      <alignment horizontal="right" vertical="center" indent="1"/>
    </xf>
    <xf numFmtId="0" fontId="9" fillId="0" borderId="0" xfId="0" applyFont="1" applyAlignment="1">
      <alignment horizontal="right" vertical="center" indent="1"/>
    </xf>
    <xf numFmtId="0" fontId="10" fillId="0" borderId="0" xfId="0" applyFont="1" applyAlignment="1">
      <alignment horizontal="right" vertical="center" indent="1"/>
    </xf>
    <xf numFmtId="10" fontId="0" fillId="2" borderId="0" xfId="0" applyNumberFormat="1" applyFill="1" applyAlignment="1">
      <alignment horizontal="right" vertical="center" indent="1"/>
    </xf>
    <xf numFmtId="10" fontId="0" fillId="0" borderId="0" xfId="0" applyNumberFormat="1" applyFont="1" applyAlignment="1">
      <alignment horizontal="right" vertical="center" inden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1FB6E-52BC-403F-9F66-4D05BE70E5EF}">
  <dimension ref="A1:I16"/>
  <sheetViews>
    <sheetView workbookViewId="0"/>
  </sheetViews>
  <sheetFormatPr defaultRowHeight="13.5" x14ac:dyDescent="0.35"/>
  <cols>
    <col min="1" max="1" width="22.19921875" bestFit="1" customWidth="1"/>
    <col min="2" max="4" width="12.796875" bestFit="1" customWidth="1"/>
    <col min="5" max="5" width="1.69921875" customWidth="1"/>
    <col min="6" max="9" width="12.796875" bestFit="1" customWidth="1"/>
  </cols>
  <sheetData>
    <row r="1" spans="1:9" x14ac:dyDescent="0.35">
      <c r="A1" s="1" t="s">
        <v>1</v>
      </c>
      <c r="B1" s="1" t="s">
        <v>0</v>
      </c>
      <c r="C1" s="1" t="s">
        <v>2</v>
      </c>
    </row>
    <row r="2" spans="1:9" x14ac:dyDescent="0.35">
      <c r="A2" s="1">
        <v>1</v>
      </c>
      <c r="B2" s="2">
        <v>0.2</v>
      </c>
      <c r="C2" s="2">
        <v>0.15</v>
      </c>
      <c r="F2" s="3"/>
    </row>
    <row r="3" spans="1:9" x14ac:dyDescent="0.35">
      <c r="A3" s="1">
        <v>2</v>
      </c>
      <c r="B3" s="2">
        <v>0.3</v>
      </c>
      <c r="C3" s="2">
        <v>0.18</v>
      </c>
    </row>
    <row r="4" spans="1:9" x14ac:dyDescent="0.35">
      <c r="A4" s="1">
        <v>3</v>
      </c>
      <c r="B4" s="2">
        <v>0.5</v>
      </c>
      <c r="C4" s="2">
        <v>0.2</v>
      </c>
    </row>
    <row r="6" spans="1:9" x14ac:dyDescent="0.35">
      <c r="A6" s="1" t="s">
        <v>3</v>
      </c>
      <c r="B6" s="9">
        <v>1</v>
      </c>
      <c r="C6" s="9">
        <v>2</v>
      </c>
      <c r="D6" s="9">
        <v>3</v>
      </c>
      <c r="F6" s="1" t="s">
        <v>5</v>
      </c>
      <c r="G6" s="9">
        <v>1</v>
      </c>
      <c r="H6" s="9">
        <v>2</v>
      </c>
      <c r="I6" s="9">
        <v>3</v>
      </c>
    </row>
    <row r="7" spans="1:9" x14ac:dyDescent="0.35">
      <c r="A7" s="9">
        <v>1</v>
      </c>
      <c r="B7" s="1">
        <f t="shared" ref="B7:C9" si="0">IF(B$6&lt;&gt;$A7,10*($A7+B$6)%,1)</f>
        <v>1</v>
      </c>
      <c r="C7" s="1">
        <f>IF(C$6&lt;&gt;$A7,10*($A7+C$6)%,1)</f>
        <v>0.3</v>
      </c>
      <c r="D7" s="1">
        <f t="shared" ref="D7:D9" si="1">IF(D$6&lt;&gt;$A7,10*($A7+D$6)%,1)</f>
        <v>0.4</v>
      </c>
      <c r="F7" s="9">
        <v>1</v>
      </c>
      <c r="G7" s="2">
        <f t="shared" ref="G7:I9" si="2">IF($F7=G$6,VLOOKUP($F7,$A$2:$C$4,3,0),0)</f>
        <v>0.15</v>
      </c>
      <c r="H7" s="2">
        <f t="shared" si="2"/>
        <v>0</v>
      </c>
      <c r="I7" s="2">
        <f t="shared" si="2"/>
        <v>0</v>
      </c>
    </row>
    <row r="8" spans="1:9" x14ac:dyDescent="0.35">
      <c r="A8" s="9">
        <v>2</v>
      </c>
      <c r="B8" s="1">
        <f t="shared" si="0"/>
        <v>0.3</v>
      </c>
      <c r="C8" s="1">
        <f t="shared" si="0"/>
        <v>1</v>
      </c>
      <c r="D8" s="1">
        <f t="shared" si="1"/>
        <v>0.5</v>
      </c>
      <c r="F8" s="9">
        <v>2</v>
      </c>
      <c r="G8" s="2">
        <f t="shared" si="2"/>
        <v>0</v>
      </c>
      <c r="H8" s="2">
        <f t="shared" si="2"/>
        <v>0.18</v>
      </c>
      <c r="I8" s="2">
        <f t="shared" si="2"/>
        <v>0</v>
      </c>
    </row>
    <row r="9" spans="1:9" x14ac:dyDescent="0.35">
      <c r="A9" s="9">
        <v>3</v>
      </c>
      <c r="B9" s="1">
        <f t="shared" si="0"/>
        <v>0.4</v>
      </c>
      <c r="C9" s="1">
        <f t="shared" si="0"/>
        <v>0.5</v>
      </c>
      <c r="D9" s="1">
        <f t="shared" si="1"/>
        <v>1</v>
      </c>
      <c r="F9" s="9">
        <v>3</v>
      </c>
      <c r="G9" s="2">
        <f t="shared" si="2"/>
        <v>0</v>
      </c>
      <c r="H9" s="2">
        <f t="shared" si="2"/>
        <v>0</v>
      </c>
      <c r="I9" s="2">
        <f t="shared" si="2"/>
        <v>0.2</v>
      </c>
    </row>
    <row r="11" spans="1:9" ht="15.5" x14ac:dyDescent="0.35">
      <c r="A11" s="6" t="s">
        <v>6</v>
      </c>
      <c r="B11" s="1" cm="1">
        <f t="array" ref="B11:D13">MMULT(MMULT(G7:I9,B7:D9),G7:I9)</f>
        <v>2.2499999999999999E-2</v>
      </c>
      <c r="C11" s="1">
        <v>8.0999999999999996E-3</v>
      </c>
      <c r="D11" s="1">
        <v>1.2E-2</v>
      </c>
    </row>
    <row r="12" spans="1:9" x14ac:dyDescent="0.35">
      <c r="B12" s="1">
        <v>8.0999999999999996E-3</v>
      </c>
      <c r="C12" s="1">
        <v>3.2399999999999998E-2</v>
      </c>
      <c r="D12" s="1">
        <v>1.7999999999999999E-2</v>
      </c>
    </row>
    <row r="13" spans="1:9" x14ac:dyDescent="0.35">
      <c r="B13" s="1">
        <v>1.2000000000000002E-2</v>
      </c>
      <c r="C13" s="1">
        <v>1.7999999999999999E-2</v>
      </c>
      <c r="D13" s="1">
        <v>4.0000000000000008E-2</v>
      </c>
    </row>
    <row r="15" spans="1:9" ht="14.5" x14ac:dyDescent="0.35">
      <c r="A15" s="4" t="s">
        <v>4</v>
      </c>
      <c r="B15" s="7" cm="1">
        <f t="array" ref="B15">MMULT(MMULT(TRANSPOSE(B2:B4),_xlfn.ANCHORARRAY(B11)),B2:B4)</f>
        <v>2.2588000000000004E-2</v>
      </c>
    </row>
    <row r="16" spans="1:9" x14ac:dyDescent="0.35">
      <c r="A16" s="1" t="s">
        <v>7</v>
      </c>
      <c r="B16" s="5">
        <f>SQRT(B15)</f>
        <v>0.15029304707803354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2A9C5-0DCD-47B4-98CF-CE4E6454BBF4}">
  <dimension ref="A1:AA82"/>
  <sheetViews>
    <sheetView tabSelected="1" workbookViewId="0">
      <pane ySplit="3" topLeftCell="A4" activePane="bottomLeft" state="frozen"/>
      <selection pane="bottomLeft"/>
    </sheetView>
  </sheetViews>
  <sheetFormatPr defaultRowHeight="13.5" x14ac:dyDescent="0.35"/>
  <cols>
    <col min="1" max="1" width="22.19921875" bestFit="1" customWidth="1"/>
    <col min="2" max="28" width="8.8984375" bestFit="1" customWidth="1"/>
    <col min="29" max="29" width="12" bestFit="1" customWidth="1"/>
    <col min="30" max="34" width="8.8984375" bestFit="1" customWidth="1"/>
  </cols>
  <sheetData>
    <row r="1" spans="1:13" x14ac:dyDescent="0.35">
      <c r="A1" s="1" t="s">
        <v>8</v>
      </c>
      <c r="B1" s="1">
        <v>5</v>
      </c>
      <c r="D1" t="s">
        <v>11</v>
      </c>
    </row>
    <row r="2" spans="1:13" x14ac:dyDescent="0.35">
      <c r="A2" s="17" t="s">
        <v>9</v>
      </c>
      <c r="B2" s="15">
        <v>0.1</v>
      </c>
      <c r="D2" t="s">
        <v>12</v>
      </c>
    </row>
    <row r="3" spans="1:13" x14ac:dyDescent="0.35">
      <c r="A3" s="16" t="s">
        <v>10</v>
      </c>
      <c r="B3" s="14">
        <v>0.32149268233180706</v>
      </c>
      <c r="D3" t="s">
        <v>13</v>
      </c>
    </row>
    <row r="4" spans="1:13" ht="5" customHeight="1" x14ac:dyDescent="0.35">
      <c r="A4" s="8"/>
    </row>
    <row r="5" spans="1:13" x14ac:dyDescent="0.35">
      <c r="A5" s="1" t="s">
        <v>1</v>
      </c>
      <c r="B5" s="1" t="s">
        <v>0</v>
      </c>
      <c r="C5" s="1" t="s">
        <v>2</v>
      </c>
    </row>
    <row r="6" spans="1:13" x14ac:dyDescent="0.35">
      <c r="A6" s="9">
        <v>1</v>
      </c>
      <c r="B6" s="2">
        <f>1/numAssets</f>
        <v>0.2</v>
      </c>
      <c r="C6" s="2">
        <f>sigma</f>
        <v>0.32149268233180706</v>
      </c>
      <c r="H6" s="3"/>
    </row>
    <row r="7" spans="1:13" x14ac:dyDescent="0.35">
      <c r="A7" s="9">
        <v>2</v>
      </c>
      <c r="B7" s="2">
        <f t="shared" ref="B7:C10" si="0">B6</f>
        <v>0.2</v>
      </c>
      <c r="C7" s="2">
        <f t="shared" si="0"/>
        <v>0.32149268233180706</v>
      </c>
    </row>
    <row r="8" spans="1:13" x14ac:dyDescent="0.35">
      <c r="A8" s="9">
        <v>3</v>
      </c>
      <c r="B8" s="2">
        <f t="shared" si="0"/>
        <v>0.2</v>
      </c>
      <c r="C8" s="2">
        <f t="shared" si="0"/>
        <v>0.32149268233180706</v>
      </c>
    </row>
    <row r="9" spans="1:13" x14ac:dyDescent="0.35">
      <c r="A9" s="9">
        <v>4</v>
      </c>
      <c r="B9" s="2">
        <f t="shared" si="0"/>
        <v>0.2</v>
      </c>
      <c r="C9" s="2">
        <f t="shared" si="0"/>
        <v>0.32149268233180706</v>
      </c>
    </row>
    <row r="10" spans="1:13" x14ac:dyDescent="0.35">
      <c r="A10" s="9">
        <v>5</v>
      </c>
      <c r="B10" s="2">
        <f t="shared" si="0"/>
        <v>0.2</v>
      </c>
      <c r="C10" s="2">
        <f t="shared" si="0"/>
        <v>0.32149268233180706</v>
      </c>
    </row>
    <row r="11" spans="1:13" ht="5" customHeight="1" x14ac:dyDescent="0.35"/>
    <row r="12" spans="1:13" x14ac:dyDescent="0.35">
      <c r="A12" s="1" t="s">
        <v>3</v>
      </c>
      <c r="B12" s="9">
        <v>1</v>
      </c>
      <c r="C12" s="9">
        <v>2</v>
      </c>
      <c r="D12" s="9">
        <v>3</v>
      </c>
      <c r="E12" s="9">
        <v>4</v>
      </c>
      <c r="F12" s="9">
        <v>5</v>
      </c>
      <c r="H12" s="1" t="s">
        <v>5</v>
      </c>
      <c r="I12" s="9">
        <v>1</v>
      </c>
      <c r="J12" s="9">
        <v>2</v>
      </c>
      <c r="K12" s="9">
        <v>3</v>
      </c>
      <c r="L12" s="9">
        <v>4</v>
      </c>
      <c r="M12" s="9">
        <v>5</v>
      </c>
    </row>
    <row r="13" spans="1:13" x14ac:dyDescent="0.35">
      <c r="A13" s="9">
        <v>1</v>
      </c>
      <c r="B13" s="10">
        <f t="shared" ref="B13:F17" si="1">IF(B$12=$A13,1,rho)</f>
        <v>1</v>
      </c>
      <c r="C13" s="10">
        <f t="shared" si="1"/>
        <v>0.1</v>
      </c>
      <c r="D13" s="10">
        <f t="shared" si="1"/>
        <v>0.1</v>
      </c>
      <c r="E13" s="10">
        <f t="shared" si="1"/>
        <v>0.1</v>
      </c>
      <c r="F13" s="10">
        <f t="shared" si="1"/>
        <v>0.1</v>
      </c>
      <c r="H13" s="9">
        <v>1</v>
      </c>
      <c r="I13" s="2">
        <f t="shared" ref="I13:M17" si="2">IF(I$12=$H13,sigma, 0)</f>
        <v>0.32149268233180706</v>
      </c>
      <c r="J13" s="2">
        <f t="shared" si="2"/>
        <v>0</v>
      </c>
      <c r="K13" s="2">
        <f t="shared" si="2"/>
        <v>0</v>
      </c>
      <c r="L13" s="2">
        <f t="shared" si="2"/>
        <v>0</v>
      </c>
      <c r="M13" s="2">
        <f t="shared" si="2"/>
        <v>0</v>
      </c>
    </row>
    <row r="14" spans="1:13" x14ac:dyDescent="0.35">
      <c r="A14" s="9">
        <v>2</v>
      </c>
      <c r="B14" s="10">
        <f t="shared" si="1"/>
        <v>0.1</v>
      </c>
      <c r="C14" s="10">
        <f t="shared" si="1"/>
        <v>1</v>
      </c>
      <c r="D14" s="10">
        <f t="shared" si="1"/>
        <v>0.1</v>
      </c>
      <c r="E14" s="10">
        <f t="shared" si="1"/>
        <v>0.1</v>
      </c>
      <c r="F14" s="10">
        <f t="shared" si="1"/>
        <v>0.1</v>
      </c>
      <c r="H14" s="9">
        <v>2</v>
      </c>
      <c r="I14" s="2">
        <f t="shared" si="2"/>
        <v>0</v>
      </c>
      <c r="J14" s="2">
        <f t="shared" si="2"/>
        <v>0.32149268233180706</v>
      </c>
      <c r="K14" s="2">
        <f t="shared" si="2"/>
        <v>0</v>
      </c>
      <c r="L14" s="2">
        <f t="shared" si="2"/>
        <v>0</v>
      </c>
      <c r="M14" s="2">
        <f t="shared" si="2"/>
        <v>0</v>
      </c>
    </row>
    <row r="15" spans="1:13" x14ac:dyDescent="0.35">
      <c r="A15" s="9">
        <v>3</v>
      </c>
      <c r="B15" s="10">
        <f t="shared" si="1"/>
        <v>0.1</v>
      </c>
      <c r="C15" s="10">
        <f t="shared" si="1"/>
        <v>0.1</v>
      </c>
      <c r="D15" s="10">
        <f t="shared" si="1"/>
        <v>1</v>
      </c>
      <c r="E15" s="10">
        <f t="shared" si="1"/>
        <v>0.1</v>
      </c>
      <c r="F15" s="10">
        <f t="shared" si="1"/>
        <v>0.1</v>
      </c>
      <c r="H15" s="9">
        <v>3</v>
      </c>
      <c r="I15" s="2">
        <f t="shared" si="2"/>
        <v>0</v>
      </c>
      <c r="J15" s="2">
        <f t="shared" si="2"/>
        <v>0</v>
      </c>
      <c r="K15" s="2">
        <f t="shared" si="2"/>
        <v>0.32149268233180706</v>
      </c>
      <c r="L15" s="2">
        <f t="shared" si="2"/>
        <v>0</v>
      </c>
      <c r="M15" s="2">
        <f t="shared" si="2"/>
        <v>0</v>
      </c>
    </row>
    <row r="16" spans="1:13" x14ac:dyDescent="0.35">
      <c r="A16" s="9">
        <v>4</v>
      </c>
      <c r="B16" s="10">
        <f t="shared" si="1"/>
        <v>0.1</v>
      </c>
      <c r="C16" s="10">
        <f t="shared" si="1"/>
        <v>0.1</v>
      </c>
      <c r="D16" s="10">
        <f t="shared" si="1"/>
        <v>0.1</v>
      </c>
      <c r="E16" s="10">
        <f t="shared" si="1"/>
        <v>1</v>
      </c>
      <c r="F16" s="10">
        <f t="shared" si="1"/>
        <v>0.1</v>
      </c>
      <c r="H16" s="9">
        <v>4</v>
      </c>
      <c r="I16" s="2">
        <f t="shared" si="2"/>
        <v>0</v>
      </c>
      <c r="J16" s="2">
        <f t="shared" si="2"/>
        <v>0</v>
      </c>
      <c r="K16" s="2">
        <f t="shared" si="2"/>
        <v>0</v>
      </c>
      <c r="L16" s="2">
        <f t="shared" si="2"/>
        <v>0.32149268233180706</v>
      </c>
      <c r="M16" s="2">
        <f t="shared" si="2"/>
        <v>0</v>
      </c>
    </row>
    <row r="17" spans="1:13" x14ac:dyDescent="0.35">
      <c r="A17" s="9">
        <v>5</v>
      </c>
      <c r="B17" s="10">
        <f t="shared" si="1"/>
        <v>0.1</v>
      </c>
      <c r="C17" s="10">
        <f t="shared" si="1"/>
        <v>0.1</v>
      </c>
      <c r="D17" s="10">
        <f t="shared" si="1"/>
        <v>0.1</v>
      </c>
      <c r="E17" s="10">
        <f t="shared" si="1"/>
        <v>0.1</v>
      </c>
      <c r="F17" s="10">
        <f t="shared" si="1"/>
        <v>1</v>
      </c>
      <c r="H17" s="9">
        <v>5</v>
      </c>
      <c r="I17" s="2">
        <f t="shared" si="2"/>
        <v>0</v>
      </c>
      <c r="J17" s="2">
        <f t="shared" si="2"/>
        <v>0</v>
      </c>
      <c r="K17" s="2">
        <f t="shared" si="2"/>
        <v>0</v>
      </c>
      <c r="L17" s="2">
        <f t="shared" si="2"/>
        <v>0</v>
      </c>
      <c r="M17" s="2">
        <f t="shared" si="2"/>
        <v>0.32149268233180706</v>
      </c>
    </row>
    <row r="18" spans="1:13" ht="5" customHeight="1" x14ac:dyDescent="0.35">
      <c r="B18" s="11"/>
      <c r="C18" s="11"/>
      <c r="D18" s="11"/>
      <c r="E18" s="11"/>
      <c r="F18" s="11"/>
    </row>
    <row r="19" spans="1:13" ht="15.5" x14ac:dyDescent="0.35">
      <c r="A19" s="6" t="s">
        <v>6</v>
      </c>
      <c r="B19" s="10" cm="1">
        <f t="array" ref="B19:F23">MMULT(MMULT(I13:M17,B13:F17),I13:M17)</f>
        <v>0.1033575447929002</v>
      </c>
      <c r="C19" s="10">
        <v>1.033575447929002E-2</v>
      </c>
      <c r="D19" s="10">
        <v>1.033575447929002E-2</v>
      </c>
      <c r="E19" s="10">
        <v>1.033575447929002E-2</v>
      </c>
      <c r="F19" s="10">
        <v>1.033575447929002E-2</v>
      </c>
    </row>
    <row r="20" spans="1:13" x14ac:dyDescent="0.35">
      <c r="B20" s="10">
        <v>1.033575447929002E-2</v>
      </c>
      <c r="C20" s="10">
        <v>0.1033575447929002</v>
      </c>
      <c r="D20" s="10">
        <v>1.033575447929002E-2</v>
      </c>
      <c r="E20" s="10">
        <v>1.033575447929002E-2</v>
      </c>
      <c r="F20" s="10">
        <v>1.033575447929002E-2</v>
      </c>
    </row>
    <row r="21" spans="1:13" x14ac:dyDescent="0.35">
      <c r="B21" s="10">
        <v>1.033575447929002E-2</v>
      </c>
      <c r="C21" s="10">
        <v>1.033575447929002E-2</v>
      </c>
      <c r="D21" s="10">
        <v>0.1033575447929002</v>
      </c>
      <c r="E21" s="10">
        <v>1.033575447929002E-2</v>
      </c>
      <c r="F21" s="10">
        <v>1.033575447929002E-2</v>
      </c>
    </row>
    <row r="22" spans="1:13" x14ac:dyDescent="0.35">
      <c r="B22" s="10">
        <v>1.033575447929002E-2</v>
      </c>
      <c r="C22" s="10">
        <v>1.033575447929002E-2</v>
      </c>
      <c r="D22" s="10">
        <v>1.033575447929002E-2</v>
      </c>
      <c r="E22" s="10">
        <v>0.1033575447929002</v>
      </c>
      <c r="F22" s="10">
        <v>1.033575447929002E-2</v>
      </c>
    </row>
    <row r="23" spans="1:13" x14ac:dyDescent="0.35">
      <c r="B23" s="10">
        <v>1.033575447929002E-2</v>
      </c>
      <c r="C23" s="10">
        <v>1.033575447929002E-2</v>
      </c>
      <c r="D23" s="10">
        <v>1.033575447929002E-2</v>
      </c>
      <c r="E23" s="10">
        <v>1.033575447929002E-2</v>
      </c>
      <c r="F23" s="10">
        <v>0.1033575447929002</v>
      </c>
    </row>
    <row r="24" spans="1:13" ht="5" customHeight="1" x14ac:dyDescent="0.35"/>
    <row r="25" spans="1:13" ht="14.5" x14ac:dyDescent="0.35">
      <c r="A25" s="4" t="s">
        <v>4</v>
      </c>
      <c r="B25" s="19" cm="1">
        <f t="array" ref="B25">MMULT(MMULT(TRANSPOSE(B6:B10),_xlfn.ANCHORARRAY(B19)),B6:B10)</f>
        <v>2.8940112542012054E-2</v>
      </c>
    </row>
    <row r="26" spans="1:13" x14ac:dyDescent="0.35">
      <c r="A26" s="1" t="s">
        <v>7</v>
      </c>
      <c r="B26" s="18">
        <f>SQRT(B25)</f>
        <v>0.17011793715541007</v>
      </c>
    </row>
    <row r="51" spans="1:27" x14ac:dyDescent="0.35">
      <c r="A51" s="18">
        <f>B26</f>
        <v>0.17011793715541007</v>
      </c>
      <c r="B51" s="12">
        <v>-0.24999999999999967</v>
      </c>
      <c r="C51" s="12">
        <v>-0.19999999999999968</v>
      </c>
      <c r="D51" s="12">
        <v>-0.14999999999999969</v>
      </c>
      <c r="E51" s="12">
        <v>-9.9999999999999686E-2</v>
      </c>
      <c r="F51" s="12">
        <v>-4.9999999999999684E-2</v>
      </c>
      <c r="G51" s="12">
        <v>0</v>
      </c>
      <c r="H51" s="12">
        <v>0.05</v>
      </c>
      <c r="I51" s="12">
        <v>0.1</v>
      </c>
      <c r="J51" s="12">
        <v>0.15000000000000002</v>
      </c>
      <c r="K51" s="12">
        <v>0.2</v>
      </c>
      <c r="L51" s="12">
        <v>0.25</v>
      </c>
      <c r="M51" s="12">
        <v>0.3</v>
      </c>
      <c r="N51" s="12">
        <v>0.35</v>
      </c>
      <c r="O51" s="12">
        <v>0.39999999999999997</v>
      </c>
      <c r="P51" s="12">
        <v>0.44999999999999996</v>
      </c>
      <c r="Q51" s="12">
        <v>0.49999999999999994</v>
      </c>
      <c r="R51" s="12">
        <v>0.54999999999999993</v>
      </c>
      <c r="S51" s="12">
        <v>0.6</v>
      </c>
      <c r="T51" s="12">
        <v>0.65</v>
      </c>
      <c r="U51" s="12">
        <v>0.70000000000000007</v>
      </c>
      <c r="V51" s="12">
        <v>0.75000000000000011</v>
      </c>
      <c r="W51" s="12">
        <v>0.80000000000000016</v>
      </c>
      <c r="X51" s="12">
        <v>0.8500000000000002</v>
      </c>
      <c r="Y51" s="12">
        <v>0.90000000000000024</v>
      </c>
      <c r="Z51" s="12">
        <v>0.95000000000000029</v>
      </c>
      <c r="AA51" s="12">
        <v>1.0000000000000002</v>
      </c>
    </row>
    <row r="52" spans="1:27" x14ac:dyDescent="0.35">
      <c r="A52" s="13">
        <v>0.1</v>
      </c>
      <c r="B52" s="5">
        <f t="dataTable" ref="B52:AA82" dt2D="1" dtr="1" r1="B2" r2="B3"/>
        <v>1.5928066686249403E-9</v>
      </c>
      <c r="C52" s="5">
        <v>2.0000000000000073E-2</v>
      </c>
      <c r="D52" s="5">
        <v>2.8284271247461946E-2</v>
      </c>
      <c r="E52" s="5">
        <v>3.4641016151377588E-2</v>
      </c>
      <c r="F52" s="5">
        <v>4.0000000000000036E-2</v>
      </c>
      <c r="G52" s="5">
        <v>4.4721359549995801E-2</v>
      </c>
      <c r="H52" s="5">
        <v>4.8989794855663564E-2</v>
      </c>
      <c r="I52" s="5">
        <v>5.2915026221291822E-2</v>
      </c>
      <c r="J52" s="5">
        <v>5.656854249492381E-2</v>
      </c>
      <c r="K52" s="5">
        <v>6.0000000000000012E-2</v>
      </c>
      <c r="L52" s="5">
        <v>6.3245553203367597E-2</v>
      </c>
      <c r="M52" s="5">
        <v>6.6332495807108011E-2</v>
      </c>
      <c r="N52" s="5">
        <v>6.9282032302755092E-2</v>
      </c>
      <c r="O52" s="5">
        <v>7.2111025509279794E-2</v>
      </c>
      <c r="P52" s="5">
        <v>7.4833147735478833E-2</v>
      </c>
      <c r="Q52" s="5">
        <v>7.7459666924148338E-2</v>
      </c>
      <c r="R52" s="5">
        <v>0.08</v>
      </c>
      <c r="S52" s="5">
        <v>8.2462112512353219E-2</v>
      </c>
      <c r="T52" s="5">
        <v>8.4852813742385708E-2</v>
      </c>
      <c r="U52" s="5">
        <v>8.717797887081348E-2</v>
      </c>
      <c r="V52" s="5">
        <v>8.9442719099991602E-2</v>
      </c>
      <c r="W52" s="5">
        <v>9.1651513899116813E-2</v>
      </c>
      <c r="X52" s="5">
        <v>9.3808315196468608E-2</v>
      </c>
      <c r="Y52" s="5">
        <v>9.5916630466254413E-2</v>
      </c>
      <c r="Z52" s="5">
        <v>9.7979589711327142E-2</v>
      </c>
      <c r="AA52" s="5">
        <v>0.10000000000000003</v>
      </c>
    </row>
    <row r="53" spans="1:27" x14ac:dyDescent="0.35">
      <c r="A53" s="13">
        <v>0.11</v>
      </c>
      <c r="B53" s="5">
        <v>1.862645149230957E-9</v>
      </c>
      <c r="C53" s="5">
        <v>2.2000000000000082E-2</v>
      </c>
      <c r="D53" s="5">
        <v>3.111269837220814E-2</v>
      </c>
      <c r="E53" s="5">
        <v>3.8105117766515345E-2</v>
      </c>
      <c r="F53" s="5">
        <v>4.4000000000000039E-2</v>
      </c>
      <c r="G53" s="5">
        <v>4.9193495504995376E-2</v>
      </c>
      <c r="H53" s="5">
        <v>5.3888774341229927E-2</v>
      </c>
      <c r="I53" s="5">
        <v>5.8206528843420993E-2</v>
      </c>
      <c r="J53" s="5">
        <v>6.2225396744416191E-2</v>
      </c>
      <c r="K53" s="5">
        <v>6.6000000000000003E-2</v>
      </c>
      <c r="L53" s="5">
        <v>6.9570108523704349E-2</v>
      </c>
      <c r="M53" s="5">
        <v>7.2965745387818803E-2</v>
      </c>
      <c r="N53" s="5">
        <v>7.6210235533030607E-2</v>
      </c>
      <c r="O53" s="5">
        <v>7.9322128060207775E-2</v>
      </c>
      <c r="P53" s="5">
        <v>8.2316462509026717E-2</v>
      </c>
      <c r="Q53" s="5">
        <v>8.5205633616563178E-2</v>
      </c>
      <c r="R53" s="5">
        <v>8.8000000000000009E-2</v>
      </c>
      <c r="S53" s="5">
        <v>9.0708323763588533E-2</v>
      </c>
      <c r="T53" s="5">
        <v>9.3338095116624276E-2</v>
      </c>
      <c r="U53" s="5">
        <v>9.5895776757894832E-2</v>
      </c>
      <c r="V53" s="5">
        <v>9.8386991009990765E-2</v>
      </c>
      <c r="W53" s="5">
        <v>0.10081666528902851</v>
      </c>
      <c r="X53" s="5">
        <v>0.10318914671611545</v>
      </c>
      <c r="Y53" s="5">
        <v>0.10550829351287984</v>
      </c>
      <c r="Z53" s="5">
        <v>0.10777754868245985</v>
      </c>
      <c r="AA53" s="5">
        <v>0.11</v>
      </c>
    </row>
    <row r="54" spans="1:27" x14ac:dyDescent="0.35">
      <c r="A54" s="13">
        <v>0.12</v>
      </c>
      <c r="B54" s="5">
        <v>2.0980612050870078E-9</v>
      </c>
      <c r="C54" s="5">
        <v>2.4000000000000087E-2</v>
      </c>
      <c r="D54" s="5">
        <v>3.3941125496954341E-2</v>
      </c>
      <c r="E54" s="5">
        <v>4.1569219381653102E-2</v>
      </c>
      <c r="F54" s="5">
        <v>4.8000000000000043E-2</v>
      </c>
      <c r="G54" s="5">
        <v>5.3665631459994957E-2</v>
      </c>
      <c r="H54" s="5">
        <v>5.8787753826796282E-2</v>
      </c>
      <c r="I54" s="5">
        <v>6.3498031465550178E-2</v>
      </c>
      <c r="J54" s="5">
        <v>6.7882250993908558E-2</v>
      </c>
      <c r="K54" s="5">
        <v>7.2000000000000008E-2</v>
      </c>
      <c r="L54" s="5">
        <v>7.5894663844041102E-2</v>
      </c>
      <c r="M54" s="5">
        <v>7.9598994968529596E-2</v>
      </c>
      <c r="N54" s="5">
        <v>8.3138438763306108E-2</v>
      </c>
      <c r="O54" s="5">
        <v>8.6533230611135742E-2</v>
      </c>
      <c r="P54" s="5">
        <v>8.97997772825746E-2</v>
      </c>
      <c r="Q54" s="5">
        <v>9.2951600308978005E-2</v>
      </c>
      <c r="R54" s="5">
        <v>9.5999999999999988E-2</v>
      </c>
      <c r="S54" s="5">
        <v>9.8954535014823861E-2</v>
      </c>
      <c r="T54" s="5">
        <v>0.10182337649086284</v>
      </c>
      <c r="U54" s="5">
        <v>0.10461357464497617</v>
      </c>
      <c r="V54" s="5">
        <v>0.10733126291998991</v>
      </c>
      <c r="W54" s="5">
        <v>0.10998181667894016</v>
      </c>
      <c r="X54" s="5">
        <v>0.11256997823576233</v>
      </c>
      <c r="Y54" s="5">
        <v>0.11509995655950528</v>
      </c>
      <c r="Z54" s="5">
        <v>0.11757550765359256</v>
      </c>
      <c r="AA54" s="5">
        <v>0.12000000000000001</v>
      </c>
    </row>
    <row r="55" spans="1:27" x14ac:dyDescent="0.35">
      <c r="A55" s="13">
        <v>0.13</v>
      </c>
      <c r="B55" s="5">
        <v>2.0980612050870078E-9</v>
      </c>
      <c r="C55" s="5">
        <v>2.6000000000000086E-2</v>
      </c>
      <c r="D55" s="5">
        <v>3.6769552621700528E-2</v>
      </c>
      <c r="E55" s="5">
        <v>4.5033320996790867E-2</v>
      </c>
      <c r="F55" s="5">
        <v>5.2000000000000046E-2</v>
      </c>
      <c r="G55" s="5">
        <v>5.8137767414994539E-2</v>
      </c>
      <c r="H55" s="5">
        <v>6.3686733312362631E-2</v>
      </c>
      <c r="I55" s="5">
        <v>6.8789534087679349E-2</v>
      </c>
      <c r="J55" s="5">
        <v>7.3539105243400946E-2</v>
      </c>
      <c r="K55" s="5">
        <v>7.8000000000000014E-2</v>
      </c>
      <c r="L55" s="5">
        <v>8.2219219164377869E-2</v>
      </c>
      <c r="M55" s="5">
        <v>8.6232244549240403E-2</v>
      </c>
      <c r="N55" s="5">
        <v>9.0066641993581623E-2</v>
      </c>
      <c r="O55" s="5">
        <v>9.3744333162063723E-2</v>
      </c>
      <c r="P55" s="5">
        <v>9.7283092056122483E-2</v>
      </c>
      <c r="Q55" s="5">
        <v>0.10069756700139285</v>
      </c>
      <c r="R55" s="5">
        <v>0.10400000000000001</v>
      </c>
      <c r="S55" s="5">
        <v>0.10720074626605919</v>
      </c>
      <c r="T55" s="5">
        <v>0.11030865786510144</v>
      </c>
      <c r="U55" s="5">
        <v>0.11333137253205752</v>
      </c>
      <c r="V55" s="5">
        <v>0.11627553482998909</v>
      </c>
      <c r="W55" s="5">
        <v>0.11914696806885187</v>
      </c>
      <c r="X55" s="5">
        <v>0.1219508097554092</v>
      </c>
      <c r="Y55" s="5">
        <v>0.12469161960613073</v>
      </c>
      <c r="Z55" s="5">
        <v>0.12737346662472529</v>
      </c>
      <c r="AA55" s="5">
        <v>0.13000000000000003</v>
      </c>
    </row>
    <row r="56" spans="1:27" x14ac:dyDescent="0.35">
      <c r="A56" s="13">
        <v>0.14000000000000001</v>
      </c>
      <c r="B56" s="5">
        <v>2.252568793007699E-9</v>
      </c>
      <c r="C56" s="5">
        <v>2.8000000000000084E-2</v>
      </c>
      <c r="D56" s="5">
        <v>3.9597979746446715E-2</v>
      </c>
      <c r="E56" s="5">
        <v>4.849742261192861E-2</v>
      </c>
      <c r="F56" s="5">
        <v>5.6000000000000057E-2</v>
      </c>
      <c r="G56" s="5">
        <v>6.2609903369994113E-2</v>
      </c>
      <c r="H56" s="5">
        <v>6.8585712797928994E-2</v>
      </c>
      <c r="I56" s="5">
        <v>7.4081036709808548E-2</v>
      </c>
      <c r="J56" s="5">
        <v>7.9195959492893334E-2</v>
      </c>
      <c r="K56" s="5">
        <v>8.4000000000000005E-2</v>
      </c>
      <c r="L56" s="5">
        <v>8.8543774484714635E-2</v>
      </c>
      <c r="M56" s="5">
        <v>9.2865494129951209E-2</v>
      </c>
      <c r="N56" s="5">
        <v>9.6994845223857137E-2</v>
      </c>
      <c r="O56" s="5">
        <v>0.10095543571299172</v>
      </c>
      <c r="P56" s="5">
        <v>0.10476640682967038</v>
      </c>
      <c r="Q56" s="5">
        <v>0.10844353369380767</v>
      </c>
      <c r="R56" s="5">
        <v>0.112</v>
      </c>
      <c r="S56" s="5">
        <v>0.1154469575172945</v>
      </c>
      <c r="T56" s="5">
        <v>0.11879393923934001</v>
      </c>
      <c r="U56" s="5">
        <v>0.12204917041913887</v>
      </c>
      <c r="V56" s="5">
        <v>0.12521980673998825</v>
      </c>
      <c r="W56" s="5">
        <v>0.12831211945876356</v>
      </c>
      <c r="X56" s="5">
        <v>0.13133164127505606</v>
      </c>
      <c r="Y56" s="5">
        <v>0.13428328265275619</v>
      </c>
      <c r="Z56" s="5">
        <v>0.13717142559585802</v>
      </c>
      <c r="AA56" s="5">
        <v>0.14000000000000001</v>
      </c>
    </row>
    <row r="57" spans="1:27" x14ac:dyDescent="0.35">
      <c r="A57" s="13">
        <v>0.15000000000000002</v>
      </c>
      <c r="B57" s="5">
        <v>2.252568793007699E-9</v>
      </c>
      <c r="C57" s="5">
        <v>3.0000000000000096E-2</v>
      </c>
      <c r="D57" s="5">
        <v>4.2426406871192923E-2</v>
      </c>
      <c r="E57" s="5">
        <v>5.1961524227066382E-2</v>
      </c>
      <c r="F57" s="5">
        <v>6.000000000000006E-2</v>
      </c>
      <c r="G57" s="5">
        <v>6.7082039324993695E-2</v>
      </c>
      <c r="H57" s="5">
        <v>7.3484692283495356E-2</v>
      </c>
      <c r="I57" s="5">
        <v>7.9372539331937733E-2</v>
      </c>
      <c r="J57" s="5">
        <v>8.4852813742385721E-2</v>
      </c>
      <c r="K57" s="5">
        <v>9.0000000000000011E-2</v>
      </c>
      <c r="L57" s="5">
        <v>9.4868329805051402E-2</v>
      </c>
      <c r="M57" s="5">
        <v>9.9498743710662002E-2</v>
      </c>
      <c r="N57" s="5">
        <v>0.10392304845413265</v>
      </c>
      <c r="O57" s="5">
        <v>0.1081665382639197</v>
      </c>
      <c r="P57" s="5">
        <v>0.11224972160321826</v>
      </c>
      <c r="Q57" s="5">
        <v>0.11618950038622253</v>
      </c>
      <c r="R57" s="5">
        <v>0.12000000000000002</v>
      </c>
      <c r="S57" s="5">
        <v>0.12369316876852983</v>
      </c>
      <c r="T57" s="5">
        <v>0.12727922061357858</v>
      </c>
      <c r="U57" s="5">
        <v>0.13076696830622025</v>
      </c>
      <c r="V57" s="5">
        <v>0.13416407864998742</v>
      </c>
      <c r="W57" s="5">
        <v>0.13747727084867523</v>
      </c>
      <c r="X57" s="5">
        <v>0.14071247279470292</v>
      </c>
      <c r="Y57" s="5">
        <v>0.14387494569938161</v>
      </c>
      <c r="Z57" s="5">
        <v>0.14696938456699074</v>
      </c>
      <c r="AA57" s="5">
        <v>0.15000000000000005</v>
      </c>
    </row>
    <row r="58" spans="1:27" x14ac:dyDescent="0.35">
      <c r="A58" s="13">
        <v>0.16000000000000003</v>
      </c>
      <c r="B58" s="5">
        <v>2.7705868297523853E-9</v>
      </c>
      <c r="C58" s="5">
        <v>3.2000000000000126E-2</v>
      </c>
      <c r="D58" s="5">
        <v>4.5254833995939131E-2</v>
      </c>
      <c r="E58" s="5">
        <v>5.5425625842204153E-2</v>
      </c>
      <c r="F58" s="5">
        <v>6.4000000000000071E-2</v>
      </c>
      <c r="G58" s="5">
        <v>7.155417527999329E-2</v>
      </c>
      <c r="H58" s="5">
        <v>7.8383671769061719E-2</v>
      </c>
      <c r="I58" s="5">
        <v>8.4664041954066932E-2</v>
      </c>
      <c r="J58" s="5">
        <v>9.0509667991878109E-2</v>
      </c>
      <c r="K58" s="5">
        <v>9.600000000000003E-2</v>
      </c>
      <c r="L58" s="5">
        <v>0.10119288512538817</v>
      </c>
      <c r="M58" s="5">
        <v>0.10613199329137282</v>
      </c>
      <c r="N58" s="5">
        <v>0.11085125168440817</v>
      </c>
      <c r="O58" s="5">
        <v>0.11537764081484769</v>
      </c>
      <c r="P58" s="5">
        <v>0.11973303637676616</v>
      </c>
      <c r="Q58" s="5">
        <v>0.12393546707863737</v>
      </c>
      <c r="R58" s="5">
        <v>0.12800000000000003</v>
      </c>
      <c r="S58" s="5">
        <v>0.13193938001976518</v>
      </c>
      <c r="T58" s="5">
        <v>0.13576450198781714</v>
      </c>
      <c r="U58" s="5">
        <v>0.13948476619330161</v>
      </c>
      <c r="V58" s="5">
        <v>0.14310835055998658</v>
      </c>
      <c r="W58" s="5">
        <v>0.14664242223858692</v>
      </c>
      <c r="X58" s="5">
        <v>0.15009330431434978</v>
      </c>
      <c r="Y58" s="5">
        <v>0.15346660874600709</v>
      </c>
      <c r="Z58" s="5">
        <v>0.15676734353812347</v>
      </c>
      <c r="AA58" s="5">
        <v>0.16000000000000006</v>
      </c>
    </row>
    <row r="59" spans="1:27" x14ac:dyDescent="0.35">
      <c r="A59" s="13">
        <v>0.17000000000000004</v>
      </c>
      <c r="B59" s="5">
        <v>2.7470069385604237E-9</v>
      </c>
      <c r="C59" s="5">
        <v>3.4000000000000113E-2</v>
      </c>
      <c r="D59" s="5">
        <v>4.8083261120685318E-2</v>
      </c>
      <c r="E59" s="5">
        <v>5.8889727457341896E-2</v>
      </c>
      <c r="F59" s="5">
        <v>6.8000000000000074E-2</v>
      </c>
      <c r="G59" s="5">
        <v>7.6026311234992872E-2</v>
      </c>
      <c r="H59" s="5">
        <v>8.3282651254628082E-2</v>
      </c>
      <c r="I59" s="5">
        <v>8.9955544576196103E-2</v>
      </c>
      <c r="J59" s="5">
        <v>9.6166522241370497E-2</v>
      </c>
      <c r="K59" s="5">
        <v>0.10200000000000002</v>
      </c>
      <c r="L59" s="5">
        <v>0.10751744044572492</v>
      </c>
      <c r="M59" s="5">
        <v>0.11276524287208363</v>
      </c>
      <c r="N59" s="5">
        <v>0.11777945491468368</v>
      </c>
      <c r="O59" s="5">
        <v>0.12258874336577566</v>
      </c>
      <c r="P59" s="5">
        <v>0.12721635115031404</v>
      </c>
      <c r="Q59" s="5">
        <v>0.13168143377105221</v>
      </c>
      <c r="R59" s="5">
        <v>0.13600000000000004</v>
      </c>
      <c r="S59" s="5">
        <v>0.1401855912710005</v>
      </c>
      <c r="T59" s="5">
        <v>0.14424978336205574</v>
      </c>
      <c r="U59" s="5">
        <v>0.14820256408038293</v>
      </c>
      <c r="V59" s="5">
        <v>0.15205262246998574</v>
      </c>
      <c r="W59" s="5">
        <v>0.15580757362849862</v>
      </c>
      <c r="X59" s="5">
        <v>0.15947413583399667</v>
      </c>
      <c r="Y59" s="5">
        <v>0.16305827179263255</v>
      </c>
      <c r="Z59" s="5">
        <v>0.16656530250925619</v>
      </c>
      <c r="AA59" s="5">
        <v>0.17000000000000007</v>
      </c>
    </row>
    <row r="60" spans="1:27" x14ac:dyDescent="0.35">
      <c r="A60" s="13">
        <v>0.18000000000000005</v>
      </c>
      <c r="B60" s="5">
        <v>3.0464357200630242E-9</v>
      </c>
      <c r="C60" s="5">
        <v>3.6000000000000136E-2</v>
      </c>
      <c r="D60" s="5">
        <v>5.0911688245431519E-2</v>
      </c>
      <c r="E60" s="5">
        <v>6.2353829072479668E-2</v>
      </c>
      <c r="F60" s="5">
        <v>7.2000000000000092E-2</v>
      </c>
      <c r="G60" s="5">
        <v>8.0498447189992453E-2</v>
      </c>
      <c r="H60" s="5">
        <v>8.8181630740194444E-2</v>
      </c>
      <c r="I60" s="5">
        <v>9.5247047198325288E-2</v>
      </c>
      <c r="J60" s="5">
        <v>0.10182337649086289</v>
      </c>
      <c r="K60" s="5">
        <v>0.10800000000000003</v>
      </c>
      <c r="L60" s="5">
        <v>0.1138419957660617</v>
      </c>
      <c r="M60" s="5">
        <v>0.11939849245279444</v>
      </c>
      <c r="N60" s="5">
        <v>0.12470765814495921</v>
      </c>
      <c r="O60" s="5">
        <v>0.12979984591670365</v>
      </c>
      <c r="P60" s="5">
        <v>0.13469966592386193</v>
      </c>
      <c r="Q60" s="5">
        <v>0.13942740046346705</v>
      </c>
      <c r="R60" s="5">
        <v>0.14400000000000004</v>
      </c>
      <c r="S60" s="5">
        <v>0.14843180252223584</v>
      </c>
      <c r="T60" s="5">
        <v>0.15273506473629433</v>
      </c>
      <c r="U60" s="5">
        <v>0.15692036196746431</v>
      </c>
      <c r="V60" s="5">
        <v>0.16099689437998493</v>
      </c>
      <c r="W60" s="5">
        <v>0.16497272501841032</v>
      </c>
      <c r="X60" s="5">
        <v>0.16885496735364353</v>
      </c>
      <c r="Y60" s="5">
        <v>0.17264993483925797</v>
      </c>
      <c r="Z60" s="5">
        <v>0.17636326148038889</v>
      </c>
      <c r="AA60" s="5">
        <v>0.18000000000000008</v>
      </c>
    </row>
    <row r="61" spans="1:27" x14ac:dyDescent="0.35">
      <c r="A61" s="13">
        <v>0.19000000000000006</v>
      </c>
      <c r="B61" s="5">
        <v>3.1098365517452363E-9</v>
      </c>
      <c r="C61" s="5">
        <v>3.8000000000000124E-2</v>
      </c>
      <c r="D61" s="5">
        <v>5.3740115370177706E-2</v>
      </c>
      <c r="E61" s="5">
        <v>6.5817930687617418E-2</v>
      </c>
      <c r="F61" s="5">
        <v>7.6000000000000095E-2</v>
      </c>
      <c r="G61" s="5">
        <v>8.4970583144992035E-2</v>
      </c>
      <c r="H61" s="5">
        <v>9.3080610225760793E-2</v>
      </c>
      <c r="I61" s="5">
        <v>0.10053854982045449</v>
      </c>
      <c r="J61" s="5">
        <v>0.10748023074035526</v>
      </c>
      <c r="K61" s="5">
        <v>0.11400000000000003</v>
      </c>
      <c r="L61" s="5">
        <v>0.12016655108639845</v>
      </c>
      <c r="M61" s="5">
        <v>0.12603174203350523</v>
      </c>
      <c r="N61" s="5">
        <v>0.13163586137523473</v>
      </c>
      <c r="O61" s="5">
        <v>0.13701094846763162</v>
      </c>
      <c r="P61" s="5">
        <v>0.14218298069740984</v>
      </c>
      <c r="Q61" s="5">
        <v>0.14717336715588189</v>
      </c>
      <c r="R61" s="5">
        <v>0.15200000000000005</v>
      </c>
      <c r="S61" s="5">
        <v>0.15667801377347115</v>
      </c>
      <c r="T61" s="5">
        <v>0.16122034611053288</v>
      </c>
      <c r="U61" s="5">
        <v>0.16563815985454566</v>
      </c>
      <c r="V61" s="5">
        <v>0.1699411662899841</v>
      </c>
      <c r="W61" s="5">
        <v>0.17413787640832201</v>
      </c>
      <c r="X61" s="5">
        <v>0.17823579887329039</v>
      </c>
      <c r="Y61" s="5">
        <v>0.18224159788588343</v>
      </c>
      <c r="Z61" s="5">
        <v>0.18616122045152161</v>
      </c>
      <c r="AA61" s="5">
        <v>0.19000000000000009</v>
      </c>
    </row>
    <row r="62" spans="1:27" x14ac:dyDescent="0.35">
      <c r="A62" s="13">
        <v>0.20000000000000007</v>
      </c>
      <c r="B62" s="5">
        <v>3.2662745410111142E-9</v>
      </c>
      <c r="C62" s="5">
        <v>4.0000000000000126E-2</v>
      </c>
      <c r="D62" s="5">
        <v>5.6568542494923914E-2</v>
      </c>
      <c r="E62" s="5">
        <v>6.9282032302755175E-2</v>
      </c>
      <c r="F62" s="5">
        <v>8.0000000000000099E-2</v>
      </c>
      <c r="G62" s="5">
        <v>8.9442719099991616E-2</v>
      </c>
      <c r="H62" s="5">
        <v>9.797958971132717E-2</v>
      </c>
      <c r="I62" s="5">
        <v>0.10583005244258366</v>
      </c>
      <c r="J62" s="5">
        <v>0.11313708498984765</v>
      </c>
      <c r="K62" s="5">
        <v>0.12000000000000004</v>
      </c>
      <c r="L62" s="5">
        <v>0.12649110640673522</v>
      </c>
      <c r="M62" s="5">
        <v>0.13266499161421605</v>
      </c>
      <c r="N62" s="5">
        <v>0.13856406460551024</v>
      </c>
      <c r="O62" s="5">
        <v>0.14422205101855962</v>
      </c>
      <c r="P62" s="5">
        <v>0.14966629547095772</v>
      </c>
      <c r="Q62" s="5">
        <v>0.15491933384829673</v>
      </c>
      <c r="R62" s="5">
        <v>0.16000000000000006</v>
      </c>
      <c r="S62" s="5">
        <v>0.16492422502470647</v>
      </c>
      <c r="T62" s="5">
        <v>0.16970562748477147</v>
      </c>
      <c r="U62" s="5">
        <v>0.17435595774162702</v>
      </c>
      <c r="V62" s="5">
        <v>0.17888543819998326</v>
      </c>
      <c r="W62" s="5">
        <v>0.18330302779823368</v>
      </c>
      <c r="X62" s="5">
        <v>0.18761663039293727</v>
      </c>
      <c r="Y62" s="5">
        <v>0.19183326093250885</v>
      </c>
      <c r="Z62" s="5">
        <v>0.19595917942265434</v>
      </c>
      <c r="AA62" s="5">
        <v>0.20000000000000009</v>
      </c>
    </row>
    <row r="63" spans="1:27" x14ac:dyDescent="0.35">
      <c r="A63" s="13">
        <v>0.21000000000000008</v>
      </c>
      <c r="B63" s="5">
        <v>3.4846899907793307E-9</v>
      </c>
      <c r="C63" s="5">
        <v>4.2000000000000148E-2</v>
      </c>
      <c r="D63" s="5">
        <v>5.9396969619670115E-2</v>
      </c>
      <c r="E63" s="5">
        <v>7.2746133917892947E-2</v>
      </c>
      <c r="F63" s="5">
        <v>8.4000000000000102E-2</v>
      </c>
      <c r="G63" s="5">
        <v>9.3914855054991198E-2</v>
      </c>
      <c r="H63" s="5">
        <v>0.10287856919689352</v>
      </c>
      <c r="I63" s="5">
        <v>0.11112155506471286</v>
      </c>
      <c r="J63" s="5">
        <v>0.11879393923934004</v>
      </c>
      <c r="K63" s="5">
        <v>0.12600000000000006</v>
      </c>
      <c r="L63" s="5">
        <v>0.13281566172707199</v>
      </c>
      <c r="M63" s="5">
        <v>0.13929824119492684</v>
      </c>
      <c r="N63" s="5">
        <v>0.14549226783578575</v>
      </c>
      <c r="O63" s="5">
        <v>0.15143315356948761</v>
      </c>
      <c r="P63" s="5">
        <v>0.15714961024450561</v>
      </c>
      <c r="Q63" s="5">
        <v>0.1626653005407116</v>
      </c>
      <c r="R63" s="5">
        <v>0.16800000000000009</v>
      </c>
      <c r="S63" s="5">
        <v>0.17317043627594181</v>
      </c>
      <c r="T63" s="5">
        <v>0.17819090885901007</v>
      </c>
      <c r="U63" s="5">
        <v>0.18307375562870837</v>
      </c>
      <c r="V63" s="5">
        <v>0.18782971010998242</v>
      </c>
      <c r="W63" s="5">
        <v>0.19246817918814538</v>
      </c>
      <c r="X63" s="5">
        <v>0.19699746191258413</v>
      </c>
      <c r="Y63" s="5">
        <v>0.20142492397913431</v>
      </c>
      <c r="Z63" s="5">
        <v>0.20575713839378706</v>
      </c>
      <c r="AA63" s="5">
        <v>0.2100000000000001</v>
      </c>
    </row>
    <row r="64" spans="1:27" x14ac:dyDescent="0.35">
      <c r="A64" s="13">
        <v>0.22000000000000008</v>
      </c>
      <c r="B64" s="5">
        <v>3.7252902984619141E-9</v>
      </c>
      <c r="C64" s="5">
        <v>4.4000000000000164E-2</v>
      </c>
      <c r="D64" s="5">
        <v>6.2225396744416295E-2</v>
      </c>
      <c r="E64" s="5">
        <v>7.6210235533030718E-2</v>
      </c>
      <c r="F64" s="5">
        <v>8.800000000000012E-2</v>
      </c>
      <c r="G64" s="5">
        <v>9.8386991009990793E-2</v>
      </c>
      <c r="H64" s="5">
        <v>0.10777754868245988</v>
      </c>
      <c r="I64" s="5">
        <v>0.11641305768684203</v>
      </c>
      <c r="J64" s="5">
        <v>0.12445079348883242</v>
      </c>
      <c r="K64" s="5">
        <v>0.13200000000000006</v>
      </c>
      <c r="L64" s="5">
        <v>0.13914021704740875</v>
      </c>
      <c r="M64" s="5">
        <v>0.14593149077563766</v>
      </c>
      <c r="N64" s="5">
        <v>0.15242047106606127</v>
      </c>
      <c r="O64" s="5">
        <v>0.15864425612041561</v>
      </c>
      <c r="P64" s="5">
        <v>0.16463292501805346</v>
      </c>
      <c r="Q64" s="5">
        <v>0.17041126723312641</v>
      </c>
      <c r="R64" s="5">
        <v>0.17600000000000007</v>
      </c>
      <c r="S64" s="5">
        <v>0.18141664752717712</v>
      </c>
      <c r="T64" s="5">
        <v>0.18667619023324863</v>
      </c>
      <c r="U64" s="5">
        <v>0.19179155351578972</v>
      </c>
      <c r="V64" s="5">
        <v>0.19677398201998159</v>
      </c>
      <c r="W64" s="5">
        <v>0.20163333057805705</v>
      </c>
      <c r="X64" s="5">
        <v>0.20637829343223099</v>
      </c>
      <c r="Y64" s="5">
        <v>0.21101658702575979</v>
      </c>
      <c r="Z64" s="5">
        <v>0.21555509736491979</v>
      </c>
      <c r="AA64" s="5">
        <v>0.22000000000000008</v>
      </c>
    </row>
    <row r="65" spans="1:27" x14ac:dyDescent="0.35">
      <c r="A65" s="13">
        <v>0.23000000000000009</v>
      </c>
      <c r="B65" s="5">
        <v>3.7485010544765939E-9</v>
      </c>
      <c r="C65" s="5">
        <v>4.6000000000000166E-2</v>
      </c>
      <c r="D65" s="5">
        <v>6.5053823869162516E-2</v>
      </c>
      <c r="E65" s="5">
        <v>7.9674337148168489E-2</v>
      </c>
      <c r="F65" s="5">
        <v>9.2000000000000123E-2</v>
      </c>
      <c r="G65" s="5">
        <v>0.10285912696499037</v>
      </c>
      <c r="H65" s="5">
        <v>0.11267652816802623</v>
      </c>
      <c r="I65" s="5">
        <v>0.12170456030897123</v>
      </c>
      <c r="J65" s="5">
        <v>0.13010764773832481</v>
      </c>
      <c r="K65" s="5">
        <v>0.13800000000000007</v>
      </c>
      <c r="L65" s="5">
        <v>0.14546477236774549</v>
      </c>
      <c r="M65" s="5">
        <v>0.15256474035634845</v>
      </c>
      <c r="N65" s="5">
        <v>0.15934867429633678</v>
      </c>
      <c r="O65" s="5">
        <v>0.16585535867134357</v>
      </c>
      <c r="P65" s="5">
        <v>0.17211623979160137</v>
      </c>
      <c r="Q65" s="5">
        <v>0.17815723392554125</v>
      </c>
      <c r="R65" s="5">
        <v>0.18400000000000008</v>
      </c>
      <c r="S65" s="5">
        <v>0.18966285877841246</v>
      </c>
      <c r="T65" s="5">
        <v>0.1951614716074872</v>
      </c>
      <c r="U65" s="5">
        <v>0.20050935140287107</v>
      </c>
      <c r="V65" s="5">
        <v>0.20571825392998075</v>
      </c>
      <c r="W65" s="5">
        <v>0.21079848196796877</v>
      </c>
      <c r="X65" s="5">
        <v>0.21575912495187785</v>
      </c>
      <c r="Y65" s="5">
        <v>0.22060825007238521</v>
      </c>
      <c r="Z65" s="5">
        <v>0.22535305633605254</v>
      </c>
      <c r="AA65" s="5">
        <v>0.23000000000000015</v>
      </c>
    </row>
    <row r="66" spans="1:27" x14ac:dyDescent="0.35">
      <c r="A66" s="13">
        <v>0.2400000000000001</v>
      </c>
      <c r="B66" s="5">
        <v>3.7252902984619141E-9</v>
      </c>
      <c r="C66" s="5">
        <v>4.8000000000000168E-2</v>
      </c>
      <c r="D66" s="5">
        <v>6.7882250993908697E-2</v>
      </c>
      <c r="E66" s="5">
        <v>8.3138438763306233E-2</v>
      </c>
      <c r="F66" s="5">
        <v>9.6000000000000113E-2</v>
      </c>
      <c r="G66" s="5">
        <v>0.10733126291998996</v>
      </c>
      <c r="H66" s="5">
        <v>0.11757550765359259</v>
      </c>
      <c r="I66" s="5">
        <v>0.12699606293110038</v>
      </c>
      <c r="J66" s="5">
        <v>0.13576450198781717</v>
      </c>
      <c r="K66" s="5">
        <v>0.14400000000000004</v>
      </c>
      <c r="L66" s="5">
        <v>0.15178932768808226</v>
      </c>
      <c r="M66" s="5">
        <v>0.15919798993705928</v>
      </c>
      <c r="N66" s="5">
        <v>0.1662768775266123</v>
      </c>
      <c r="O66" s="5">
        <v>0.17306646122227157</v>
      </c>
      <c r="P66" s="5">
        <v>0.17959955456514926</v>
      </c>
      <c r="Q66" s="5">
        <v>0.18590320061795609</v>
      </c>
      <c r="R66" s="5">
        <v>0.19200000000000009</v>
      </c>
      <c r="S66" s="5">
        <v>0.1979090700296478</v>
      </c>
      <c r="T66" s="5">
        <v>0.2036467529817258</v>
      </c>
      <c r="U66" s="5">
        <v>0.20922714928995242</v>
      </c>
      <c r="V66" s="5">
        <v>0.21466252583997991</v>
      </c>
      <c r="W66" s="5">
        <v>0.21996363335788044</v>
      </c>
      <c r="X66" s="5">
        <v>0.22513995647152474</v>
      </c>
      <c r="Y66" s="5">
        <v>0.2301999131190107</v>
      </c>
      <c r="Z66" s="5">
        <v>0.23515101530718524</v>
      </c>
      <c r="AA66" s="5">
        <v>0.24000000000000013</v>
      </c>
    </row>
    <row r="67" spans="1:27" x14ac:dyDescent="0.35">
      <c r="A67" s="13">
        <v>0.25000000000000011</v>
      </c>
      <c r="B67" s="5">
        <v>3.9182014703681004E-9</v>
      </c>
      <c r="C67" s="5">
        <v>5.0000000000000176E-2</v>
      </c>
      <c r="D67" s="5">
        <v>7.0710678118654904E-2</v>
      </c>
      <c r="E67" s="5">
        <v>8.660254037844399E-2</v>
      </c>
      <c r="F67" s="5">
        <v>0.10000000000000012</v>
      </c>
      <c r="G67" s="5">
        <v>0.11180339887498954</v>
      </c>
      <c r="H67" s="5">
        <v>0.12247448713915896</v>
      </c>
      <c r="I67" s="5">
        <v>0.1322875655532296</v>
      </c>
      <c r="J67" s="5">
        <v>0.14142135623730956</v>
      </c>
      <c r="K67" s="5">
        <v>0.15000000000000008</v>
      </c>
      <c r="L67" s="5">
        <v>0.15811388300841903</v>
      </c>
      <c r="M67" s="5">
        <v>0.16583123951777007</v>
      </c>
      <c r="N67" s="5">
        <v>0.17320508075688781</v>
      </c>
      <c r="O67" s="5">
        <v>0.18027756377319953</v>
      </c>
      <c r="P67" s="5">
        <v>0.18708286933869714</v>
      </c>
      <c r="Q67" s="5">
        <v>0.19364916731037093</v>
      </c>
      <c r="R67" s="5">
        <v>0.20000000000000009</v>
      </c>
      <c r="S67" s="5">
        <v>0.20615528128088312</v>
      </c>
      <c r="T67" s="5">
        <v>0.21213203435596434</v>
      </c>
      <c r="U67" s="5">
        <v>0.21794494717703378</v>
      </c>
      <c r="V67" s="5">
        <v>0.22360679774997907</v>
      </c>
      <c r="W67" s="5">
        <v>0.22912878474779211</v>
      </c>
      <c r="X67" s="5">
        <v>0.23452078799117157</v>
      </c>
      <c r="Y67" s="5">
        <v>0.23979157616563615</v>
      </c>
      <c r="Z67" s="5">
        <v>0.24494897427831799</v>
      </c>
      <c r="AA67" s="5">
        <v>0.25000000000000011</v>
      </c>
    </row>
    <row r="68" spans="1:27" x14ac:dyDescent="0.35">
      <c r="A68" s="13">
        <v>0.26000000000000012</v>
      </c>
      <c r="B68" s="5">
        <v>3.9512670478963151E-9</v>
      </c>
      <c r="C68" s="5">
        <v>5.2000000000000199E-2</v>
      </c>
      <c r="D68" s="5">
        <v>7.3539105243401098E-2</v>
      </c>
      <c r="E68" s="5">
        <v>9.0066641993581747E-2</v>
      </c>
      <c r="F68" s="5">
        <v>0.10400000000000013</v>
      </c>
      <c r="G68" s="5">
        <v>0.11627553482998913</v>
      </c>
      <c r="H68" s="5">
        <v>0.12737346662472532</v>
      </c>
      <c r="I68" s="5">
        <v>0.13757906817535878</v>
      </c>
      <c r="J68" s="5">
        <v>0.14707821048680195</v>
      </c>
      <c r="K68" s="5">
        <v>0.15600000000000008</v>
      </c>
      <c r="L68" s="5">
        <v>0.16443843832875582</v>
      </c>
      <c r="M68" s="5">
        <v>0.17246448909848086</v>
      </c>
      <c r="N68" s="5">
        <v>0.18013328398716333</v>
      </c>
      <c r="O68" s="5">
        <v>0.18748866632412753</v>
      </c>
      <c r="P68" s="5">
        <v>0.19456618411224505</v>
      </c>
      <c r="Q68" s="5">
        <v>0.20139513400278578</v>
      </c>
      <c r="R68" s="5">
        <v>0.2080000000000001</v>
      </c>
      <c r="S68" s="5">
        <v>0.21440149253211846</v>
      </c>
      <c r="T68" s="5">
        <v>0.22061731573020296</v>
      </c>
      <c r="U68" s="5">
        <v>0.22666274506411516</v>
      </c>
      <c r="V68" s="5">
        <v>0.23255106965997827</v>
      </c>
      <c r="W68" s="5">
        <v>0.23829393613770383</v>
      </c>
      <c r="X68" s="5">
        <v>0.24390161951081848</v>
      </c>
      <c r="Y68" s="5">
        <v>0.24938323921226158</v>
      </c>
      <c r="Z68" s="5">
        <v>0.25474693324945069</v>
      </c>
      <c r="AA68" s="5">
        <v>0.26000000000000012</v>
      </c>
    </row>
    <row r="69" spans="1:27" x14ac:dyDescent="0.35">
      <c r="A69" s="13">
        <v>0.27000000000000013</v>
      </c>
      <c r="B69" s="5">
        <v>4.5625301874860717E-9</v>
      </c>
      <c r="C69" s="5">
        <v>5.4000000000000208E-2</v>
      </c>
      <c r="D69" s="5">
        <v>7.6367532368147292E-2</v>
      </c>
      <c r="E69" s="5">
        <v>9.3530743608719519E-2</v>
      </c>
      <c r="F69" s="5">
        <v>0.10800000000000015</v>
      </c>
      <c r="G69" s="5">
        <v>0.12074767078498871</v>
      </c>
      <c r="H69" s="5">
        <v>0.13227244611029168</v>
      </c>
      <c r="I69" s="5">
        <v>0.14287057079748797</v>
      </c>
      <c r="J69" s="5">
        <v>0.15273506473629436</v>
      </c>
      <c r="K69" s="5">
        <v>0.16200000000000009</v>
      </c>
      <c r="L69" s="5">
        <v>0.17076299364909259</v>
      </c>
      <c r="M69" s="5">
        <v>0.17909773867919168</v>
      </c>
      <c r="N69" s="5">
        <v>0.18706148721743884</v>
      </c>
      <c r="O69" s="5">
        <v>0.19469976887505552</v>
      </c>
      <c r="P69" s="5">
        <v>0.20204949888579291</v>
      </c>
      <c r="Q69" s="5">
        <v>0.20914110069520059</v>
      </c>
      <c r="R69" s="5">
        <v>0.21600000000000011</v>
      </c>
      <c r="S69" s="5">
        <v>0.2226477037833538</v>
      </c>
      <c r="T69" s="5">
        <v>0.22910259710444153</v>
      </c>
      <c r="U69" s="5">
        <v>0.23538054295119654</v>
      </c>
      <c r="V69" s="5">
        <v>0.24149534156997743</v>
      </c>
      <c r="W69" s="5">
        <v>0.2474590875276155</v>
      </c>
      <c r="X69" s="5">
        <v>0.25328245103046532</v>
      </c>
      <c r="Y69" s="5">
        <v>0.25897490225888703</v>
      </c>
      <c r="Z69" s="5">
        <v>0.26454489222058342</v>
      </c>
      <c r="AA69" s="5">
        <v>0.27000000000000018</v>
      </c>
    </row>
    <row r="70" spans="1:27" x14ac:dyDescent="0.35">
      <c r="A70" s="13">
        <v>0.28000000000000014</v>
      </c>
      <c r="B70" s="5">
        <v>4.505137586015398E-9</v>
      </c>
      <c r="C70" s="5">
        <v>5.6000000000000216E-2</v>
      </c>
      <c r="D70" s="5">
        <v>7.9195959492893486E-2</v>
      </c>
      <c r="E70" s="5">
        <v>9.699484522385729E-2</v>
      </c>
      <c r="F70" s="5">
        <v>0.11200000000000015</v>
      </c>
      <c r="G70" s="5">
        <v>0.12521980673998828</v>
      </c>
      <c r="H70" s="5">
        <v>0.13717142559585804</v>
      </c>
      <c r="I70" s="5">
        <v>0.14816207341961715</v>
      </c>
      <c r="J70" s="5">
        <v>0.15839191898578672</v>
      </c>
      <c r="K70" s="5">
        <v>0.16800000000000009</v>
      </c>
      <c r="L70" s="5">
        <v>0.17708754896942933</v>
      </c>
      <c r="M70" s="5">
        <v>0.18573098825990247</v>
      </c>
      <c r="N70" s="5">
        <v>0.19398969044771436</v>
      </c>
      <c r="O70" s="5">
        <v>0.20191087142598352</v>
      </c>
      <c r="P70" s="5">
        <v>0.20953281365934082</v>
      </c>
      <c r="Q70" s="5">
        <v>0.21688706738761546</v>
      </c>
      <c r="R70" s="5">
        <v>0.22400000000000009</v>
      </c>
      <c r="S70" s="5">
        <v>0.23089391503458909</v>
      </c>
      <c r="T70" s="5">
        <v>0.2375878784786801</v>
      </c>
      <c r="U70" s="5">
        <v>0.24409834083827786</v>
      </c>
      <c r="V70" s="5">
        <v>0.25043961347997656</v>
      </c>
      <c r="W70" s="5">
        <v>0.25662423891752723</v>
      </c>
      <c r="X70" s="5">
        <v>0.26266328255011223</v>
      </c>
      <c r="Y70" s="5">
        <v>0.26856656530551243</v>
      </c>
      <c r="Z70" s="5">
        <v>0.27434285119171614</v>
      </c>
      <c r="AA70" s="5">
        <v>0.28000000000000019</v>
      </c>
    </row>
    <row r="71" spans="1:27" x14ac:dyDescent="0.35">
      <c r="A71" s="13">
        <v>0.29000000000000015</v>
      </c>
      <c r="B71" s="5">
        <v>4.9280958456259048E-9</v>
      </c>
      <c r="C71" s="5">
        <v>5.8000000000000253E-2</v>
      </c>
      <c r="D71" s="5">
        <v>8.2024386617639694E-2</v>
      </c>
      <c r="E71" s="5">
        <v>0.10045894683899506</v>
      </c>
      <c r="F71" s="5">
        <v>0.11600000000000016</v>
      </c>
      <c r="G71" s="5">
        <v>0.12969194269498788</v>
      </c>
      <c r="H71" s="5">
        <v>0.14207040508142441</v>
      </c>
      <c r="I71" s="5">
        <v>0.15345357604174634</v>
      </c>
      <c r="J71" s="5">
        <v>0.16404877323527914</v>
      </c>
      <c r="K71" s="5">
        <v>0.1740000000000001</v>
      </c>
      <c r="L71" s="5">
        <v>0.18341210428976612</v>
      </c>
      <c r="M71" s="5">
        <v>0.19236423784061329</v>
      </c>
      <c r="N71" s="5">
        <v>0.20091789367798987</v>
      </c>
      <c r="O71" s="5">
        <v>0.20912197397691148</v>
      </c>
      <c r="P71" s="5">
        <v>0.2170161284328887</v>
      </c>
      <c r="Q71" s="5">
        <v>0.2246330340800303</v>
      </c>
      <c r="R71" s="5">
        <v>0.23200000000000012</v>
      </c>
      <c r="S71" s="5">
        <v>0.23914012628582446</v>
      </c>
      <c r="T71" s="5">
        <v>0.24607315985291869</v>
      </c>
      <c r="U71" s="5">
        <v>0.25281613872535924</v>
      </c>
      <c r="V71" s="5">
        <v>0.25938388538997575</v>
      </c>
      <c r="W71" s="5">
        <v>0.26578939030743892</v>
      </c>
      <c r="X71" s="5">
        <v>0.27204411406975909</v>
      </c>
      <c r="Y71" s="5">
        <v>0.27815822835213794</v>
      </c>
      <c r="Z71" s="5">
        <v>0.28414081016284887</v>
      </c>
      <c r="AA71" s="5">
        <v>0.2900000000000002</v>
      </c>
    </row>
    <row r="72" spans="1:27" x14ac:dyDescent="0.35">
      <c r="A72" s="13">
        <v>0.30000000000000016</v>
      </c>
      <c r="B72" s="5">
        <v>4.505137586015398E-9</v>
      </c>
      <c r="C72" s="5">
        <v>6.0000000000000248E-2</v>
      </c>
      <c r="D72" s="5">
        <v>8.4852813742385874E-2</v>
      </c>
      <c r="E72" s="5">
        <v>0.1039230484541328</v>
      </c>
      <c r="F72" s="5">
        <v>0.12000000000000018</v>
      </c>
      <c r="G72" s="5">
        <v>0.13416407864998747</v>
      </c>
      <c r="H72" s="5">
        <v>0.14696938456699077</v>
      </c>
      <c r="I72" s="5">
        <v>0.15874507866387552</v>
      </c>
      <c r="J72" s="5">
        <v>0.16970562748477153</v>
      </c>
      <c r="K72" s="5">
        <v>0.1800000000000001</v>
      </c>
      <c r="L72" s="5">
        <v>0.18973665961010289</v>
      </c>
      <c r="M72" s="5">
        <v>0.19899748742132412</v>
      </c>
      <c r="N72" s="5">
        <v>0.20784609690826539</v>
      </c>
      <c r="O72" s="5">
        <v>0.21633307652783948</v>
      </c>
      <c r="P72" s="5">
        <v>0.22449944320643661</v>
      </c>
      <c r="Q72" s="5">
        <v>0.23237900077244514</v>
      </c>
      <c r="R72" s="5">
        <v>0.2400000000000001</v>
      </c>
      <c r="S72" s="5">
        <v>0.24738633753705977</v>
      </c>
      <c r="T72" s="5">
        <v>0.25455844122715726</v>
      </c>
      <c r="U72" s="5">
        <v>0.26153393661244057</v>
      </c>
      <c r="V72" s="5">
        <v>0.26832815729997495</v>
      </c>
      <c r="W72" s="5">
        <v>0.27495454169735056</v>
      </c>
      <c r="X72" s="5">
        <v>0.28142494558940595</v>
      </c>
      <c r="Y72" s="5">
        <v>0.28774989139876334</v>
      </c>
      <c r="Z72" s="5">
        <v>0.29393876913398159</v>
      </c>
      <c r="AA72" s="5">
        <v>0.30000000000000016</v>
      </c>
    </row>
    <row r="73" spans="1:27" x14ac:dyDescent="0.35">
      <c r="A73" s="13">
        <v>0.31000000000000016</v>
      </c>
      <c r="B73" s="5">
        <v>4.875008884184957E-9</v>
      </c>
      <c r="C73" s="5">
        <v>6.2000000000000263E-2</v>
      </c>
      <c r="D73" s="5">
        <v>8.7681240867132082E-2</v>
      </c>
      <c r="E73" s="5">
        <v>0.10738715006927056</v>
      </c>
      <c r="F73" s="5">
        <v>0.12400000000000017</v>
      </c>
      <c r="G73" s="5">
        <v>0.13863621460498704</v>
      </c>
      <c r="H73" s="5">
        <v>0.15186836405255713</v>
      </c>
      <c r="I73" s="5">
        <v>0.16403658128600473</v>
      </c>
      <c r="J73" s="5">
        <v>0.17536248173426389</v>
      </c>
      <c r="K73" s="5">
        <v>0.18600000000000011</v>
      </c>
      <c r="L73" s="5">
        <v>0.19606121493043963</v>
      </c>
      <c r="M73" s="5">
        <v>0.20563073700203491</v>
      </c>
      <c r="N73" s="5">
        <v>0.21477430013854093</v>
      </c>
      <c r="O73" s="5">
        <v>0.22354417907876747</v>
      </c>
      <c r="P73" s="5">
        <v>0.23198275797998452</v>
      </c>
      <c r="Q73" s="5">
        <v>0.24012496746485998</v>
      </c>
      <c r="R73" s="5">
        <v>0.24800000000000014</v>
      </c>
      <c r="S73" s="5">
        <v>0.25563254878829511</v>
      </c>
      <c r="T73" s="5">
        <v>0.26304372260139586</v>
      </c>
      <c r="U73" s="5">
        <v>0.27025173449952195</v>
      </c>
      <c r="V73" s="5">
        <v>0.27727242920997408</v>
      </c>
      <c r="W73" s="5">
        <v>0.28411969308726226</v>
      </c>
      <c r="X73" s="5">
        <v>0.29080577710905281</v>
      </c>
      <c r="Y73" s="5">
        <v>0.29734155444538884</v>
      </c>
      <c r="Z73" s="5">
        <v>0.30373672810511432</v>
      </c>
      <c r="AA73" s="5">
        <v>0.31000000000000022</v>
      </c>
    </row>
    <row r="74" spans="1:27" x14ac:dyDescent="0.35">
      <c r="A74" s="13">
        <v>0.32000000000000017</v>
      </c>
      <c r="B74" s="5">
        <v>5.5411736595047707E-9</v>
      </c>
      <c r="C74" s="5">
        <v>6.4000000000000251E-2</v>
      </c>
      <c r="D74" s="5">
        <v>9.0509667991878304E-2</v>
      </c>
      <c r="E74" s="5">
        <v>0.11085125168440835</v>
      </c>
      <c r="F74" s="5">
        <v>0.1280000000000002</v>
      </c>
      <c r="G74" s="5">
        <v>0.14310835055998664</v>
      </c>
      <c r="H74" s="5">
        <v>0.15676734353812352</v>
      </c>
      <c r="I74" s="5">
        <v>0.16932808390813392</v>
      </c>
      <c r="J74" s="5">
        <v>0.18101933598375627</v>
      </c>
      <c r="K74" s="5">
        <v>0.19200000000000014</v>
      </c>
      <c r="L74" s="5">
        <v>0.20238577025077639</v>
      </c>
      <c r="M74" s="5">
        <v>0.21226398658274573</v>
      </c>
      <c r="N74" s="5">
        <v>0.22170250336881642</v>
      </c>
      <c r="O74" s="5">
        <v>0.23075528162969544</v>
      </c>
      <c r="P74" s="5">
        <v>0.23946607275353241</v>
      </c>
      <c r="Q74" s="5">
        <v>0.24787093415727482</v>
      </c>
      <c r="R74" s="5">
        <v>0.25600000000000012</v>
      </c>
      <c r="S74" s="5">
        <v>0.26387876003953042</v>
      </c>
      <c r="T74" s="5">
        <v>0.27152900397563445</v>
      </c>
      <c r="U74" s="5">
        <v>0.27896953238660327</v>
      </c>
      <c r="V74" s="5">
        <v>0.28621670111997327</v>
      </c>
      <c r="W74" s="5">
        <v>0.29328484447717396</v>
      </c>
      <c r="X74" s="5">
        <v>0.30018660862869967</v>
      </c>
      <c r="Y74" s="5">
        <v>0.3069332174920143</v>
      </c>
      <c r="Z74" s="5">
        <v>0.31353468707624704</v>
      </c>
      <c r="AA74" s="5">
        <v>0.32000000000000023</v>
      </c>
    </row>
    <row r="75" spans="1:27" x14ac:dyDescent="0.35">
      <c r="A75" s="13">
        <v>0.33000000000000018</v>
      </c>
      <c r="B75" s="5">
        <v>5.5879354476928711E-9</v>
      </c>
      <c r="C75" s="5">
        <v>6.6000000000000253E-2</v>
      </c>
      <c r="D75" s="5">
        <v>9.333809511662447E-2</v>
      </c>
      <c r="E75" s="5">
        <v>0.11431535329954609</v>
      </c>
      <c r="F75" s="5">
        <v>0.1320000000000002</v>
      </c>
      <c r="G75" s="5">
        <v>0.1475804865149862</v>
      </c>
      <c r="H75" s="5">
        <v>0.16166632302368983</v>
      </c>
      <c r="I75" s="5">
        <v>0.17461958653026308</v>
      </c>
      <c r="J75" s="5">
        <v>0.18667619023324866</v>
      </c>
      <c r="K75" s="5">
        <v>0.19800000000000012</v>
      </c>
      <c r="L75" s="5">
        <v>0.20871032557111316</v>
      </c>
      <c r="M75" s="5">
        <v>0.21889723616345652</v>
      </c>
      <c r="N75" s="5">
        <v>0.22863070659909193</v>
      </c>
      <c r="O75" s="5">
        <v>0.23796638418062344</v>
      </c>
      <c r="P75" s="5">
        <v>0.24694938752708029</v>
      </c>
      <c r="Q75" s="5">
        <v>0.25561690084968963</v>
      </c>
      <c r="R75" s="5">
        <v>0.26400000000000012</v>
      </c>
      <c r="S75" s="5">
        <v>0.27212497129076574</v>
      </c>
      <c r="T75" s="5">
        <v>0.28001428534987299</v>
      </c>
      <c r="U75" s="5">
        <v>0.28768733027368465</v>
      </c>
      <c r="V75" s="5">
        <v>0.29516097302997241</v>
      </c>
      <c r="W75" s="5">
        <v>0.30244999586708565</v>
      </c>
      <c r="X75" s="5">
        <v>0.30956744014834658</v>
      </c>
      <c r="Y75" s="5">
        <v>0.31652488053863975</v>
      </c>
      <c r="Z75" s="5">
        <v>0.32333264604737977</v>
      </c>
      <c r="AA75" s="5">
        <v>0.33000000000000018</v>
      </c>
    </row>
    <row r="76" spans="1:27" x14ac:dyDescent="0.35">
      <c r="A76" s="13">
        <v>0.34000000000000019</v>
      </c>
      <c r="B76" s="5">
        <v>5.5411736595047707E-9</v>
      </c>
      <c r="C76" s="5">
        <v>6.8000000000000241E-2</v>
      </c>
      <c r="D76" s="5">
        <v>9.6166522241370678E-2</v>
      </c>
      <c r="E76" s="5">
        <v>0.11777945491468388</v>
      </c>
      <c r="F76" s="5">
        <v>0.1360000000000002</v>
      </c>
      <c r="G76" s="5">
        <v>0.1520526224699858</v>
      </c>
      <c r="H76" s="5">
        <v>0.16656530250925622</v>
      </c>
      <c r="I76" s="5">
        <v>0.17991108915239229</v>
      </c>
      <c r="J76" s="5">
        <v>0.19233304448274105</v>
      </c>
      <c r="K76" s="5">
        <v>0.20400000000000013</v>
      </c>
      <c r="L76" s="5">
        <v>0.21503488089144993</v>
      </c>
      <c r="M76" s="5">
        <v>0.22553048574416731</v>
      </c>
      <c r="N76" s="5">
        <v>0.23555890982936745</v>
      </c>
      <c r="O76" s="5">
        <v>0.2451774867315514</v>
      </c>
      <c r="P76" s="5">
        <v>0.2544327023006282</v>
      </c>
      <c r="Q76" s="5">
        <v>0.26336286754210453</v>
      </c>
      <c r="R76" s="5">
        <v>0.27200000000000019</v>
      </c>
      <c r="S76" s="5">
        <v>0.28037118254200111</v>
      </c>
      <c r="T76" s="5">
        <v>0.28849956672411159</v>
      </c>
      <c r="U76" s="5">
        <v>0.29640512816076597</v>
      </c>
      <c r="V76" s="5">
        <v>0.3041052449399716</v>
      </c>
      <c r="W76" s="5">
        <v>0.31161514725699735</v>
      </c>
      <c r="X76" s="5">
        <v>0.31894827166799344</v>
      </c>
      <c r="Y76" s="5">
        <v>0.32611654358526521</v>
      </c>
      <c r="Z76" s="5">
        <v>0.33313060501851244</v>
      </c>
      <c r="AA76" s="5">
        <v>0.34000000000000019</v>
      </c>
    </row>
    <row r="77" spans="1:27" x14ac:dyDescent="0.35">
      <c r="A77" s="13">
        <v>0.3500000000000002</v>
      </c>
      <c r="B77" s="5">
        <v>5.6343091511183138E-9</v>
      </c>
      <c r="C77" s="5">
        <v>7.0000000000000256E-2</v>
      </c>
      <c r="D77" s="5">
        <v>9.8994949366116872E-2</v>
      </c>
      <c r="E77" s="5">
        <v>0.12124355652982161</v>
      </c>
      <c r="F77" s="5">
        <v>0.14000000000000021</v>
      </c>
      <c r="G77" s="5">
        <v>0.15652475842498537</v>
      </c>
      <c r="H77" s="5">
        <v>0.17146428199482255</v>
      </c>
      <c r="I77" s="5">
        <v>0.18520259177452145</v>
      </c>
      <c r="J77" s="5">
        <v>0.19798989873223344</v>
      </c>
      <c r="K77" s="5">
        <v>0.21000000000000013</v>
      </c>
      <c r="L77" s="5">
        <v>0.22135943621178666</v>
      </c>
      <c r="M77" s="5">
        <v>0.23216373532487813</v>
      </c>
      <c r="N77" s="5">
        <v>0.24248711305964296</v>
      </c>
      <c r="O77" s="5">
        <v>0.25238858928247937</v>
      </c>
      <c r="P77" s="5">
        <v>0.26191601707417606</v>
      </c>
      <c r="Q77" s="5">
        <v>0.27110883423451931</v>
      </c>
      <c r="R77" s="5">
        <v>0.28000000000000014</v>
      </c>
      <c r="S77" s="5">
        <v>0.28861739379323642</v>
      </c>
      <c r="T77" s="5">
        <v>0.29698484809835013</v>
      </c>
      <c r="U77" s="5">
        <v>0.30512292604784735</v>
      </c>
      <c r="V77" s="5">
        <v>0.31304951684997073</v>
      </c>
      <c r="W77" s="5">
        <v>0.32078029864690905</v>
      </c>
      <c r="X77" s="5">
        <v>0.32832910318764036</v>
      </c>
      <c r="Y77" s="5">
        <v>0.33570820663189066</v>
      </c>
      <c r="Z77" s="5">
        <v>0.34292856398964522</v>
      </c>
      <c r="AA77" s="5">
        <v>0.35000000000000026</v>
      </c>
    </row>
    <row r="78" spans="1:27" x14ac:dyDescent="0.35">
      <c r="A78" s="13">
        <v>0.36000000000000021</v>
      </c>
      <c r="B78" s="5">
        <v>6.1354298487307895E-9</v>
      </c>
      <c r="C78" s="5">
        <v>7.20000000000003E-2</v>
      </c>
      <c r="D78" s="5">
        <v>0.10182337649086308</v>
      </c>
      <c r="E78" s="5">
        <v>0.12470765814495939</v>
      </c>
      <c r="F78" s="5">
        <v>0.14400000000000021</v>
      </c>
      <c r="G78" s="5">
        <v>0.16099689437998496</v>
      </c>
      <c r="H78" s="5">
        <v>0.17636326148038894</v>
      </c>
      <c r="I78" s="5">
        <v>0.19049409439665066</v>
      </c>
      <c r="J78" s="5">
        <v>0.20364675298172583</v>
      </c>
      <c r="K78" s="5">
        <v>0.21600000000000016</v>
      </c>
      <c r="L78" s="5">
        <v>0.22768399153212349</v>
      </c>
      <c r="M78" s="5">
        <v>0.23879698490558893</v>
      </c>
      <c r="N78" s="5">
        <v>0.24941531628991848</v>
      </c>
      <c r="O78" s="5">
        <v>0.25959969183340736</v>
      </c>
      <c r="P78" s="5">
        <v>0.26939933184772391</v>
      </c>
      <c r="Q78" s="5">
        <v>0.27885480092693421</v>
      </c>
      <c r="R78" s="5">
        <v>0.2880000000000002</v>
      </c>
      <c r="S78" s="5">
        <v>0.29686360504447173</v>
      </c>
      <c r="T78" s="5">
        <v>0.30547012947258873</v>
      </c>
      <c r="U78" s="5">
        <v>0.31384072393492873</v>
      </c>
      <c r="V78" s="5">
        <v>0.32199378875996992</v>
      </c>
      <c r="W78" s="5">
        <v>0.32994545003682074</v>
      </c>
      <c r="X78" s="5">
        <v>0.33770993470728716</v>
      </c>
      <c r="Y78" s="5">
        <v>0.34529986967851606</v>
      </c>
      <c r="Z78" s="5">
        <v>0.35272652296077789</v>
      </c>
      <c r="AA78" s="5">
        <v>0.36000000000000021</v>
      </c>
    </row>
    <row r="79" spans="1:27" x14ac:dyDescent="0.35">
      <c r="A79" s="13">
        <v>0.37000000000000022</v>
      </c>
      <c r="B79" s="5">
        <v>6.0928714401260483E-9</v>
      </c>
      <c r="C79" s="5">
        <v>7.4000000000000274E-2</v>
      </c>
      <c r="D79" s="5">
        <v>0.10465180361560926</v>
      </c>
      <c r="E79" s="5">
        <v>0.12817175976009712</v>
      </c>
      <c r="F79" s="5">
        <v>0.14800000000000021</v>
      </c>
      <c r="G79" s="5">
        <v>0.16546903033498456</v>
      </c>
      <c r="H79" s="5">
        <v>0.18126224096595528</v>
      </c>
      <c r="I79" s="5">
        <v>0.19578559701877982</v>
      </c>
      <c r="J79" s="5">
        <v>0.20930360723121819</v>
      </c>
      <c r="K79" s="5">
        <v>0.22200000000000014</v>
      </c>
      <c r="L79" s="5">
        <v>0.23400854685246023</v>
      </c>
      <c r="M79" s="5">
        <v>0.24543023448629975</v>
      </c>
      <c r="N79" s="5">
        <v>0.25634351952019396</v>
      </c>
      <c r="O79" s="5">
        <v>0.26681079438433536</v>
      </c>
      <c r="P79" s="5">
        <v>0.27688264662127182</v>
      </c>
      <c r="Q79" s="5">
        <v>0.28660076761934905</v>
      </c>
      <c r="R79" s="5">
        <v>0.29600000000000015</v>
      </c>
      <c r="S79" s="5">
        <v>0.3051098162957071</v>
      </c>
      <c r="T79" s="5">
        <v>0.31395541084682732</v>
      </c>
      <c r="U79" s="5">
        <v>0.32255852182201006</v>
      </c>
      <c r="V79" s="5">
        <v>0.33093806066996911</v>
      </c>
      <c r="W79" s="5">
        <v>0.33911060142673238</v>
      </c>
      <c r="X79" s="5">
        <v>0.34709076622693408</v>
      </c>
      <c r="Y79" s="5">
        <v>0.35489153272514151</v>
      </c>
      <c r="Z79" s="5">
        <v>0.36252448193191067</v>
      </c>
      <c r="AA79" s="5">
        <v>0.37000000000000027</v>
      </c>
    </row>
    <row r="80" spans="1:27" x14ac:dyDescent="0.35">
      <c r="A80" s="13">
        <v>0.38000000000000023</v>
      </c>
      <c r="B80" s="5">
        <v>6.0928714401260483E-9</v>
      </c>
      <c r="C80" s="5">
        <v>7.6000000000000276E-2</v>
      </c>
      <c r="D80" s="5">
        <v>0.10748023074035545</v>
      </c>
      <c r="E80" s="5">
        <v>0.13163586137523489</v>
      </c>
      <c r="F80" s="5">
        <v>0.15200000000000019</v>
      </c>
      <c r="G80" s="5">
        <v>0.16994116628998412</v>
      </c>
      <c r="H80" s="5">
        <v>0.18616122045152167</v>
      </c>
      <c r="I80" s="5">
        <v>0.201077099640909</v>
      </c>
      <c r="J80" s="5">
        <v>0.21496046148071057</v>
      </c>
      <c r="K80" s="5">
        <v>0.22800000000000015</v>
      </c>
      <c r="L80" s="5">
        <v>0.24033310217279699</v>
      </c>
      <c r="M80" s="5">
        <v>0.25206348406701057</v>
      </c>
      <c r="N80" s="5">
        <v>0.26327172275046951</v>
      </c>
      <c r="O80" s="5">
        <v>0.27402189693526335</v>
      </c>
      <c r="P80" s="5">
        <v>0.28436596139481973</v>
      </c>
      <c r="Q80" s="5">
        <v>0.29434673431176384</v>
      </c>
      <c r="R80" s="5">
        <v>0.30400000000000021</v>
      </c>
      <c r="S80" s="5">
        <v>0.31335602754694242</v>
      </c>
      <c r="T80" s="5">
        <v>0.32244069222106586</v>
      </c>
      <c r="U80" s="5">
        <v>0.33127631970909144</v>
      </c>
      <c r="V80" s="5">
        <v>0.33988233257996825</v>
      </c>
      <c r="W80" s="5">
        <v>0.34827575281664408</v>
      </c>
      <c r="X80" s="5">
        <v>0.35647159774658088</v>
      </c>
      <c r="Y80" s="5">
        <v>0.36448319577176697</v>
      </c>
      <c r="Z80" s="5">
        <v>0.37232244090304334</v>
      </c>
      <c r="AA80" s="5">
        <v>0.38000000000000028</v>
      </c>
    </row>
    <row r="81" spans="1:27" x14ac:dyDescent="0.35">
      <c r="A81" s="13">
        <v>0.39000000000000024</v>
      </c>
      <c r="B81" s="5">
        <v>6.1354298487307895E-9</v>
      </c>
      <c r="C81" s="5">
        <v>7.8000000000000305E-2</v>
      </c>
      <c r="D81" s="5">
        <v>0.11030865786510163</v>
      </c>
      <c r="E81" s="5">
        <v>0.13509996299037264</v>
      </c>
      <c r="F81" s="5">
        <v>0.15600000000000022</v>
      </c>
      <c r="G81" s="5">
        <v>0.17441330224498369</v>
      </c>
      <c r="H81" s="5">
        <v>0.191060199937088</v>
      </c>
      <c r="I81" s="5">
        <v>0.20636860226303821</v>
      </c>
      <c r="J81" s="5">
        <v>0.22061731573020296</v>
      </c>
      <c r="K81" s="5">
        <v>0.23400000000000015</v>
      </c>
      <c r="L81" s="5">
        <v>0.24665765749313373</v>
      </c>
      <c r="M81" s="5">
        <v>0.25869673364772133</v>
      </c>
      <c r="N81" s="5">
        <v>0.27019992598074499</v>
      </c>
      <c r="O81" s="5">
        <v>0.28123299948619135</v>
      </c>
      <c r="P81" s="5">
        <v>0.29184927616836764</v>
      </c>
      <c r="Q81" s="5">
        <v>0.30209270100417868</v>
      </c>
      <c r="R81" s="5">
        <v>0.31200000000000022</v>
      </c>
      <c r="S81" s="5">
        <v>0.32160223879817773</v>
      </c>
      <c r="T81" s="5">
        <v>0.33092597359530446</v>
      </c>
      <c r="U81" s="5">
        <v>0.33999411759617276</v>
      </c>
      <c r="V81" s="5">
        <v>0.34882660448996738</v>
      </c>
      <c r="W81" s="5">
        <v>0.35744090420655578</v>
      </c>
      <c r="X81" s="5">
        <v>0.36585242926622785</v>
      </c>
      <c r="Y81" s="5">
        <v>0.37407485881839236</v>
      </c>
      <c r="Z81" s="5">
        <v>0.38212039987417606</v>
      </c>
      <c r="AA81" s="5">
        <v>0.39000000000000029</v>
      </c>
    </row>
    <row r="82" spans="1:27" x14ac:dyDescent="0.35">
      <c r="A82" s="13">
        <v>0.40000000000000024</v>
      </c>
      <c r="B82" s="5">
        <v>6.8943036807036949E-9</v>
      </c>
      <c r="C82" s="5">
        <v>8.0000000000000335E-2</v>
      </c>
      <c r="D82" s="5">
        <v>0.11313708498984787</v>
      </c>
      <c r="E82" s="5">
        <v>0.13856406460551041</v>
      </c>
      <c r="F82" s="5">
        <v>0.16000000000000025</v>
      </c>
      <c r="G82" s="5">
        <v>0.17888543819998329</v>
      </c>
      <c r="H82" s="5">
        <v>0.19595917942265439</v>
      </c>
      <c r="I82" s="5">
        <v>0.21166010488516737</v>
      </c>
      <c r="J82" s="5">
        <v>0.22627416997969535</v>
      </c>
      <c r="K82" s="5">
        <v>0.24000000000000016</v>
      </c>
      <c r="L82" s="5">
        <v>0.2529822128134705</v>
      </c>
      <c r="M82" s="5">
        <v>0.26532998322843215</v>
      </c>
      <c r="N82" s="5">
        <v>0.27712812921102054</v>
      </c>
      <c r="O82" s="5">
        <v>0.28844410203711934</v>
      </c>
      <c r="P82" s="5">
        <v>0.2993325909419155</v>
      </c>
      <c r="Q82" s="5">
        <v>0.30983866769659352</v>
      </c>
      <c r="R82" s="5">
        <v>0.32000000000000023</v>
      </c>
      <c r="S82" s="5">
        <v>0.32984845004941304</v>
      </c>
      <c r="T82" s="5">
        <v>0.33941125496954305</v>
      </c>
      <c r="U82" s="5">
        <v>0.34871191548325414</v>
      </c>
      <c r="V82" s="5">
        <v>0.35777087639996658</v>
      </c>
      <c r="W82" s="5">
        <v>0.36660605559646747</v>
      </c>
      <c r="X82" s="5">
        <v>0.37523326078587466</v>
      </c>
      <c r="Y82" s="5">
        <v>0.38366652186501787</v>
      </c>
      <c r="Z82" s="5">
        <v>0.39191835884530879</v>
      </c>
      <c r="AA82" s="5">
        <v>0.4000000000000003</v>
      </c>
    </row>
  </sheetData>
  <conditionalFormatting sqref="B52:AA82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Matrix usage</vt:lpstr>
      <vt:lpstr>Variance calculator</vt:lpstr>
      <vt:lpstr>numAssets</vt:lpstr>
      <vt:lpstr>rho</vt:lpstr>
      <vt:lpstr>sigma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 Kunde</dc:creator>
  <cp:lastModifiedBy>Kunal Kunde</cp:lastModifiedBy>
  <dcterms:created xsi:type="dcterms:W3CDTF">2024-01-13T07:07:26Z</dcterms:created>
  <dcterms:modified xsi:type="dcterms:W3CDTF">2024-01-20T06:54:21Z</dcterms:modified>
</cp:coreProperties>
</file>