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kartik\College\SE\Tutorials\Estimation\OneDrive_1_8-6-2020\"/>
    </mc:Choice>
  </mc:AlternateContent>
  <xr:revisionPtr revIDLastSave="0" documentId="13_ncr:1_{B0C585B1-C027-4F9E-AA71-3FC2A431B4A6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ChangeHistory" sheetId="1" r:id="rId1"/>
    <sheet name="Work Breakdown" sheetId="2" r:id="rId2"/>
    <sheet name="Efforts estimate" sheetId="5" r:id="rId3"/>
    <sheet name="PCM estimation summary" sheetId="3" r:id="rId4"/>
    <sheet name="Assumptions" sheetId="4" r:id="rId5"/>
  </sheets>
  <definedNames>
    <definedName name="EI_DETGrp_Formula">#REF!</definedName>
    <definedName name="EI_FTRGrp_Formula">#REF!</definedName>
    <definedName name="EI_Level_Formula">#REF!</definedName>
    <definedName name="EI_Points_Formula">#REF!</definedName>
    <definedName name="EIPts" localSheetId="2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Pts" localSheetId="2">#REF!</definedName>
    <definedName name="EQ_DETGrp_formula">#REF!</definedName>
    <definedName name="EQ_FTRGrp_Formula">#REF!</definedName>
    <definedName name="EQ_Level_Formula">#REF!</definedName>
    <definedName name="EQ_Points_Formula">#REF!</definedName>
    <definedName name="EQPts" localSheetId="2">#REF!</definedName>
    <definedName name="File_DETGrp_Formula">#REF!</definedName>
    <definedName name="File_Level_Formula">#REF!</definedName>
    <definedName name="File_OK_Formula">#REF!</definedName>
    <definedName name="File_Points_Formula">#REF!</definedName>
    <definedName name="File_RETGrp_Formula">#REF!</definedName>
    <definedName name="FilePts" localSheetId="2">#REF!</definedName>
    <definedName name="table1">#REF!</definedName>
    <definedName name="Trans_OK_formula">#REF!</definedName>
  </definedNames>
  <calcPr calcId="191028"/>
</workbook>
</file>

<file path=xl/calcChain.xml><?xml version="1.0" encoding="utf-8"?>
<calcChain xmlns="http://schemas.openxmlformats.org/spreadsheetml/2006/main">
  <c r="E118" i="2" l="1"/>
  <c r="D118" i="2"/>
  <c r="C118" i="2"/>
  <c r="E106" i="2"/>
  <c r="D106" i="2"/>
  <c r="C106" i="2"/>
  <c r="E27" i="5" l="1"/>
  <c r="E7" i="5"/>
  <c r="D7" i="5"/>
  <c r="C7" i="5"/>
  <c r="E18" i="3"/>
  <c r="D18" i="3"/>
  <c r="C18" i="3"/>
  <c r="E94" i="2"/>
  <c r="D94" i="2"/>
  <c r="C94" i="2"/>
  <c r="E82" i="2"/>
  <c r="D82" i="2"/>
  <c r="C82" i="2"/>
  <c r="E70" i="2"/>
  <c r="D70" i="2"/>
  <c r="C70" i="2"/>
  <c r="E58" i="2"/>
  <c r="D58" i="2"/>
  <c r="C58" i="2"/>
  <c r="E46" i="2"/>
  <c r="D46" i="2"/>
  <c r="C46" i="2"/>
  <c r="E36" i="2"/>
  <c r="D36" i="2"/>
  <c r="C36" i="2"/>
  <c r="E26" i="2"/>
  <c r="D26" i="2"/>
  <c r="C26" i="2"/>
  <c r="E14" i="2"/>
  <c r="D14" i="2"/>
  <c r="C14" i="2"/>
  <c r="E19" i="3" l="1"/>
  <c r="C8" i="5"/>
  <c r="C10" i="5" s="1"/>
  <c r="C12" i="5" s="1"/>
  <c r="D16" i="5" s="1"/>
  <c r="D20" i="5" s="1"/>
  <c r="F20" i="5" s="1"/>
  <c r="F16" i="5" l="1"/>
  <c r="D21" i="5"/>
  <c r="F21" i="5" s="1"/>
  <c r="D18" i="5"/>
  <c r="F18" i="5" s="1"/>
  <c r="D24" i="5"/>
  <c r="D17" i="5"/>
  <c r="F17" i="5" s="1"/>
  <c r="D19" i="5"/>
  <c r="F19" i="5" s="1"/>
  <c r="D25" i="5"/>
  <c r="D23" i="5"/>
  <c r="D26" i="5" l="1"/>
  <c r="D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5" authorId="0" shapeId="0" xr:uid="{00000000-0006-0000-0100-000002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5" authorId="0" shapeId="0" xr:uid="{00000000-0006-0000-0100-000003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17" authorId="0" shapeId="0" xr:uid="{00000000-0006-0000-0100-000004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17" authorId="0" shapeId="0" xr:uid="{00000000-0006-0000-0100-000005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17" authorId="0" shapeId="0" xr:uid="{00000000-0006-0000-0100-000006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29" authorId="0" shapeId="0" xr:uid="{00000000-0006-0000-0100-000007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29" authorId="0" shapeId="0" xr:uid="{00000000-0006-0000-0100-000008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29" authorId="0" shapeId="0" xr:uid="{00000000-0006-0000-0100-000009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39" authorId="0" shapeId="0" xr:uid="{00000000-0006-0000-0100-00000A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39" authorId="0" shapeId="0" xr:uid="{00000000-0006-0000-0100-00000B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39" authorId="0" shapeId="0" xr:uid="{00000000-0006-0000-0100-00000C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49" authorId="0" shapeId="0" xr:uid="{00000000-0006-0000-0100-00000D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49" authorId="0" shapeId="0" xr:uid="{00000000-0006-0000-0100-00000E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49" authorId="0" shapeId="0" xr:uid="{00000000-0006-0000-0100-00000F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61" authorId="0" shapeId="0" xr:uid="{00000000-0006-0000-0100-000010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61" authorId="0" shapeId="0" xr:uid="{00000000-0006-0000-0100-000011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61" authorId="0" shapeId="0" xr:uid="{00000000-0006-0000-0100-000012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73" authorId="0" shapeId="0" xr:uid="{00000000-0006-0000-0100-000013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73" authorId="0" shapeId="0" xr:uid="{00000000-0006-0000-0100-000014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73" authorId="0" shapeId="0" xr:uid="{00000000-0006-0000-0100-000015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85" authorId="0" shapeId="0" xr:uid="{00000000-0006-0000-0100-000016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85" authorId="0" shapeId="0" xr:uid="{00000000-0006-0000-0100-000017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85" authorId="0" shapeId="0" xr:uid="{00000000-0006-0000-0100-000018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97" authorId="0" shapeId="0" xr:uid="{2CBEFA86-5A26-4261-8C39-04C8D4EE19BF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97" authorId="0" shapeId="0" xr:uid="{DED3EF83-B879-4281-8088-84F08723462A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97" authorId="0" shapeId="0" xr:uid="{2C7F0A4A-150F-48AA-BAF7-1F8AD348C21F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109" authorId="0" shapeId="0" xr:uid="{672F34CB-91D3-4734-AC95-41035E1F28D4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109" authorId="0" shapeId="0" xr:uid="{98BBB426-3222-4D9C-85FF-2C405D8028FB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109" authorId="0" shapeId="0" xr:uid="{BF8C01EE-0C55-4465-A687-779F2B85AA22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400-000001000000}">
      <text>
        <r>
          <rPr>
            <sz val="10"/>
            <color rgb="FF000000"/>
            <rFont val="Arial"/>
          </rPr>
          <t xml:space="preserve">Productivity per function in Person days
</t>
        </r>
      </text>
    </comment>
    <comment ref="B8" authorId="0" shapeId="0" xr:uid="{00000000-0006-0000-0400-000002000000}">
      <text>
        <r>
          <rPr>
            <sz val="10"/>
            <color rgb="FF000000"/>
            <rFont val="Arial"/>
          </rPr>
          <t xml:space="preserve">Total  Coding Efforts in Person Months
</t>
        </r>
      </text>
    </comment>
    <comment ref="C11" authorId="0" shapeId="0" xr:uid="{00000000-0006-0000-0400-000003000000}">
      <text>
        <r>
          <rPr>
            <sz val="10"/>
            <color rgb="FF000000"/>
            <rFont val="Arial"/>
          </rPr>
          <t>RSI is an indicator available in the Organization Baseline.  You may use RSI for calculating total efforts.
This value is entered only for development projects.</t>
        </r>
      </text>
    </comment>
    <comment ref="C15" authorId="0" shapeId="0" xr:uid="{00000000-0006-0000-0400-000004000000}">
      <text>
        <r>
          <rPr>
            <sz val="10"/>
            <color rgb="FF000000"/>
            <rFont val="Arial"/>
          </rPr>
          <t xml:space="preserve">Phasewise effort distribution is calculated based on the Phasewise distribution percentage
</t>
        </r>
      </text>
    </comment>
    <comment ref="D15" authorId="0" shapeId="0" xr:uid="{00000000-0006-0000-0400-000005000000}">
      <text>
        <r>
          <rPr>
            <sz val="10"/>
            <color rgb="FF000000"/>
            <rFont val="Arial"/>
          </rPr>
          <t xml:space="preserve">Phase wise Effort Distribution  in Person Months
</t>
        </r>
      </text>
    </comment>
    <comment ref="E15" authorId="0" shapeId="0" xr:uid="{00000000-0006-0000-0400-000006000000}">
      <text>
        <r>
          <rPr>
            <sz val="10"/>
            <color rgb="FF000000"/>
            <rFont val="Arial"/>
          </rPr>
          <t xml:space="preserve">Span time in Months
</t>
        </r>
      </text>
    </comment>
    <comment ref="F15" authorId="0" shapeId="0" xr:uid="{00000000-0006-0000-0400-000007000000}">
      <text>
        <r>
          <rPr>
            <sz val="10"/>
            <color rgb="FF000000"/>
            <rFont val="Arial"/>
          </rPr>
          <t>No of resources required. The number is derived as Efforts in Person Months/ Span time in person Months</t>
        </r>
      </text>
    </comment>
    <comment ref="G15" authorId="0" shapeId="0" xr:uid="{00000000-0006-0000-0400-000008000000}">
      <text>
        <r>
          <rPr>
            <sz val="10"/>
            <color rgb="FF000000"/>
            <rFont val="Arial"/>
          </rPr>
          <t xml:space="preserve">Enter the proper justification, if the Phasewise distribution percentage is different from Organization Goals. 
</t>
        </r>
      </text>
    </comment>
    <comment ref="B17" authorId="0" shapeId="0" xr:uid="{00000000-0006-0000-0400-000009000000}">
      <text>
        <r>
          <rPr>
            <sz val="10"/>
            <color rgb="FF000000"/>
            <rFont val="Arial"/>
          </rPr>
          <t xml:space="preserve">Percentage efforts, calculated efforts , span time and resources required for the Requirements phase.
</t>
        </r>
      </text>
    </comment>
    <comment ref="B18" authorId="0" shapeId="0" xr:uid="{00000000-0006-0000-0400-00000A000000}">
      <text>
        <r>
          <rPr>
            <sz val="10"/>
            <color rgb="FF000000"/>
            <rFont val="Arial"/>
          </rPr>
          <t xml:space="preserve">Percentage efforts, calculated efforts span time and resources required for the Design phase.
</t>
        </r>
      </text>
    </comment>
    <comment ref="B20" authorId="0" shapeId="0" xr:uid="{00000000-0006-0000-0400-00000B000000}">
      <text>
        <r>
          <rPr>
            <sz val="10"/>
            <color rgb="FF000000"/>
            <rFont val="Arial"/>
          </rPr>
          <t>Percentage efforts, calculated efforts,
span time and resources required for the Testing phase.</t>
        </r>
      </text>
    </comment>
    <comment ref="B21" authorId="0" shapeId="0" xr:uid="{00000000-0006-0000-0400-00000C000000}">
      <text>
        <r>
          <rPr>
            <sz val="10"/>
            <color rgb="FF000000"/>
            <rFont val="Arial"/>
          </rPr>
          <t xml:space="preserve">Percentage efforts, calculated efforts,span time and resources required for the Release &amp; Implementation phase.
</t>
        </r>
      </text>
    </comment>
    <comment ref="C23" authorId="0" shapeId="0" xr:uid="{00000000-0006-0000-0400-00000D000000}">
      <text>
        <r>
          <rPr>
            <sz val="10"/>
            <color rgb="FF000000"/>
            <rFont val="Arial"/>
          </rPr>
          <t>To be taken from Organization goals</t>
        </r>
      </text>
    </comment>
    <comment ref="B24" authorId="0" shapeId="0" xr:uid="{00000000-0006-0000-0400-00000E000000}">
      <text>
        <r>
          <rPr>
            <sz val="10"/>
            <color rgb="FF000000"/>
            <rFont val="Arial"/>
          </rPr>
          <t>Percentage efforts on Quality Assurance, efforts calculated for the project for QA activity, span time over which this activity is spread and resources required to execute the activity.</t>
        </r>
      </text>
    </comment>
    <comment ref="C24" authorId="0" shapeId="0" xr:uid="{00000000-0006-0000-0400-00000F000000}">
      <text>
        <r>
          <rPr>
            <sz val="10"/>
            <color rgb="FF000000"/>
            <rFont val="Arial"/>
          </rPr>
          <t>To be taken from Organization goals</t>
        </r>
      </text>
    </comment>
    <comment ref="C25" authorId="0" shapeId="0" xr:uid="{00000000-0006-0000-0400-000010000000}">
      <text>
        <r>
          <rPr>
            <sz val="10"/>
            <color rgb="FF000000"/>
            <rFont val="Arial"/>
          </rPr>
          <t xml:space="preserve">Set on the basis of project requirement. Add the % of efforts required on SCM, Training, DP, Setup, etc..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Enter the name of the function or Program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 xml:space="preserve">Enter the number of Simple programs based on the work breakdown worked out in PCM Details sheet
</t>
        </r>
      </text>
    </comment>
    <comment ref="D4" authorId="0" shapeId="0" xr:uid="{00000000-0006-0000-0200-000003000000}">
      <text>
        <r>
          <rPr>
            <sz val="10"/>
            <color rgb="FF000000"/>
            <rFont val="Arial"/>
          </rPr>
          <t xml:space="preserve">Enter the number of Medium programs based on the work breakdown worked out in PCM Details sheet
</t>
        </r>
      </text>
    </comment>
    <comment ref="E4" authorId="0" shapeId="0" xr:uid="{00000000-0006-0000-0200-000004000000}">
      <text>
        <r>
          <rPr>
            <sz val="10"/>
            <color rgb="FF000000"/>
            <rFont val="Arial"/>
          </rPr>
          <t xml:space="preserve">Enter the number of Complex programs based on the work breakdown worked out in PCM Details sheet
</t>
        </r>
      </text>
    </comment>
  </commentList>
</comments>
</file>

<file path=xl/sharedStrings.xml><?xml version="1.0" encoding="utf-8"?>
<sst xmlns="http://schemas.openxmlformats.org/spreadsheetml/2006/main" count="172" uniqueCount="107">
  <si>
    <t>PM-02-02
Ver 1.0 / 26-July-20</t>
  </si>
  <si>
    <t>Change History</t>
  </si>
  <si>
    <t>Project ID:</t>
  </si>
  <si>
    <t>IAP-001</t>
  </si>
  <si>
    <t>Project Name :</t>
  </si>
  <si>
    <t>INSURANCE AGENT PORTAL</t>
  </si>
  <si>
    <t>Document Change History:</t>
  </si>
  <si>
    <t>Ver.Rel. No</t>
  </si>
  <si>
    <t>Release date</t>
  </si>
  <si>
    <t>Modified By</t>
  </si>
  <si>
    <t>Reviewed By</t>
  </si>
  <si>
    <t>Approved By'</t>
  </si>
  <si>
    <t>Modifications Done</t>
  </si>
  <si>
    <t>Kartik, Varun, Shreyash</t>
  </si>
  <si>
    <t>Simran Kumari</t>
  </si>
  <si>
    <t>Jitesh Mishra</t>
  </si>
  <si>
    <t>Work Breakdown, PCM Estimation Summary Assumptions, Efforts Estimate Sheets Filled and Reviewed.</t>
  </si>
  <si>
    <t>Note :Since the estimation is baseline item. We need to keep history of changes. This sheet should be used to keep track of the changes.</t>
  </si>
  <si>
    <t>Work Breakdown</t>
  </si>
  <si>
    <t>Home Page</t>
  </si>
  <si>
    <t>Diagram of few complex modules are present.</t>
  </si>
  <si>
    <t>Program Name</t>
  </si>
  <si>
    <t>Simple</t>
  </si>
  <si>
    <t>Medium</t>
  </si>
  <si>
    <t>Complex</t>
  </si>
  <si>
    <t>Horizantal Slider</t>
  </si>
  <si>
    <t>Refer: Word Document-Module Images</t>
  </si>
  <si>
    <t>Our Services Section</t>
  </si>
  <si>
    <t>Our Vision Section</t>
  </si>
  <si>
    <t>EMI Calculator</t>
  </si>
  <si>
    <t>News Section</t>
  </si>
  <si>
    <t>Total for Home Page</t>
  </si>
  <si>
    <t>About Us</t>
  </si>
  <si>
    <t>Text Description of Agent</t>
  </si>
  <si>
    <t>Total for About Us</t>
  </si>
  <si>
    <t>Payments</t>
  </si>
  <si>
    <t>Input Field to Enter Customer Data</t>
  </si>
  <si>
    <t>Text Area to Give Agent's Bank Details</t>
  </si>
  <si>
    <t>Submit Button to Submit the Details</t>
  </si>
  <si>
    <t>Total for Payments</t>
  </si>
  <si>
    <t>Contact Us</t>
  </si>
  <si>
    <t>Text Area to Give Agent's Contact Details</t>
  </si>
  <si>
    <t xml:space="preserve">Button Leading to Google Forms </t>
  </si>
  <si>
    <t>Total for Contact Us</t>
  </si>
  <si>
    <t>Our Services</t>
  </si>
  <si>
    <t>Text Description of Services</t>
  </si>
  <si>
    <t>Image Complementing to the text</t>
  </si>
  <si>
    <t>Total for Our Services</t>
  </si>
  <si>
    <t>Chat-Bot</t>
  </si>
  <si>
    <t>Button To Open and Close Chat-Bot</t>
  </si>
  <si>
    <t>5 Navigation Links</t>
  </si>
  <si>
    <t>Textbox to Enter Queries</t>
  </si>
  <si>
    <t>Total for Chat-Bot</t>
  </si>
  <si>
    <t>Nav-Bar</t>
  </si>
  <si>
    <t>5 Navigation Text Links</t>
  </si>
  <si>
    <t>1 Navigation Symbol Links</t>
  </si>
  <si>
    <t>Total for Nav-Bar</t>
  </si>
  <si>
    <t>Footer</t>
  </si>
  <si>
    <t>Total for Footer</t>
  </si>
  <si>
    <t>Effort Estimate</t>
  </si>
  <si>
    <t xml:space="preserve">                      Total Effort Estimation</t>
  </si>
  <si>
    <t>Function Complexity</t>
  </si>
  <si>
    <t>No of Functions in the Category</t>
  </si>
  <si>
    <t>Productivity per function in Person days</t>
  </si>
  <si>
    <t>Efforts in Person days</t>
  </si>
  <si>
    <t>Total  Coding Efforts (Person months)</t>
  </si>
  <si>
    <t>Effort distribution for coding in %</t>
  </si>
  <si>
    <t>Total efforts (Person months)</t>
  </si>
  <si>
    <t>Requirement Stability Index</t>
  </si>
  <si>
    <t>Total Efforts in Person Months</t>
  </si>
  <si>
    <t>Phasewise Distribution</t>
  </si>
  <si>
    <t>Phasewise distribution (%)</t>
  </si>
  <si>
    <t>Efforts</t>
  </si>
  <si>
    <t xml:space="preserve">Span Time 
</t>
  </si>
  <si>
    <t xml:space="preserve">Resource Loading
</t>
  </si>
  <si>
    <t>Remarks</t>
  </si>
  <si>
    <t>Total (PDLC) Efforts (by converting size)</t>
  </si>
  <si>
    <t>Requirements Analysis</t>
  </si>
  <si>
    <t>Design</t>
  </si>
  <si>
    <t>Coding</t>
  </si>
  <si>
    <t>Testing</t>
  </si>
  <si>
    <t>Release &amp; Implementation</t>
  </si>
  <si>
    <t>Other factors</t>
  </si>
  <si>
    <t>Project management</t>
  </si>
  <si>
    <t xml:space="preserve">QA </t>
  </si>
  <si>
    <t>SCM, DP, training and other activities</t>
  </si>
  <si>
    <t>Total Efforts for Other Factors in Person Months</t>
  </si>
  <si>
    <t>Total Span in Months</t>
  </si>
  <si>
    <r>
      <t>Note:</t>
    </r>
    <r>
      <rPr>
        <sz val="9"/>
        <rFont val="Arial"/>
        <family val="2"/>
      </rPr>
      <t xml:space="preserve">
* The phasewise distribution of % efforts has to be taken from the organizational goal
   It can be changed with proper justification for a project
</t>
    </r>
  </si>
  <si>
    <t>PCM Estimation Summary</t>
  </si>
  <si>
    <t xml:space="preserve">Size  Estimation </t>
  </si>
  <si>
    <t>Module/Function</t>
  </si>
  <si>
    <t>Module n</t>
  </si>
  <si>
    <t>Total</t>
  </si>
  <si>
    <t xml:space="preserve"> </t>
  </si>
  <si>
    <t>Complexity Index</t>
  </si>
  <si>
    <t>Assumptions</t>
  </si>
  <si>
    <t>Sl. No</t>
  </si>
  <si>
    <t>No Assumptions Required because of requirement stability</t>
  </si>
  <si>
    <t>N.B.The assumption list will be a part of each and every proposal.</t>
  </si>
  <si>
    <t>Server Side Communication</t>
  </si>
  <si>
    <t>Communication between database and google forms</t>
  </si>
  <si>
    <t>Communication between database and website</t>
  </si>
  <si>
    <t>DBMS</t>
  </si>
  <si>
    <t>Payment Details Database Template</t>
  </si>
  <si>
    <t>Appointment Details Database Template</t>
  </si>
  <si>
    <t>E2 Database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</si>
</sst>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9"/>
      <color rgb="FF0000FF"/>
      <name val="Arial"/>
      <family val="2"/>
    </font>
    <font>
      <b/>
      <sz val="11"/>
      <color rgb="FF0000FF"/>
      <name val="Arial"/>
      <family val="2"/>
    </font>
    <font>
      <b/>
      <u/>
      <sz val="9"/>
      <color theme="1"/>
      <name val="Arial"/>
      <family val="2"/>
    </font>
    <font>
      <b/>
      <sz val="9"/>
      <color rgb="FF000080"/>
      <name val="Arial"/>
      <family val="2"/>
    </font>
    <font>
      <b/>
      <sz val="10"/>
      <color rgb="FF00008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rgb="FF000080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FF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thin">
        <color rgb="FF969696"/>
      </right>
      <top style="double">
        <color rgb="FFFF0000"/>
      </top>
      <bottom style="double">
        <color rgb="FFFF0000"/>
      </bottom>
      <diagonal/>
    </border>
    <border>
      <left style="thin">
        <color rgb="FF969696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6600"/>
      </right>
      <top style="double">
        <color rgb="FFFF0000"/>
      </top>
      <bottom style="double">
        <color rgb="FFFF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FF8080"/>
      </left>
      <right/>
      <top style="double">
        <color rgb="FFFF8080"/>
      </top>
      <bottom style="double">
        <color rgb="FFFF8080"/>
      </bottom>
      <diagonal/>
    </border>
    <border>
      <left/>
      <right/>
      <top style="double">
        <color rgb="FFFF8080"/>
      </top>
      <bottom style="double">
        <color rgb="FFFF8080"/>
      </bottom>
      <diagonal/>
    </border>
    <border>
      <left/>
      <right style="double">
        <color rgb="FFFF8080"/>
      </right>
      <top style="double">
        <color rgb="FFFF8080"/>
      </top>
      <bottom style="double">
        <color rgb="FFFF808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ck">
        <color rgb="FF0000FF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FF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C0C0C0"/>
      </bottom>
      <diagonal/>
    </border>
    <border>
      <left style="thin">
        <color rgb="FF000000"/>
      </left>
      <right style="thin">
        <color rgb="FF969696"/>
      </right>
      <top style="thin">
        <color rgb="FFC0C0C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C0C0C0"/>
      </top>
      <bottom/>
      <diagonal/>
    </border>
    <border>
      <left style="thin">
        <color rgb="FF969696"/>
      </left>
      <right style="thin">
        <color rgb="FF000000"/>
      </right>
      <top style="thin">
        <color rgb="FF969696"/>
      </top>
      <bottom/>
      <diagonal/>
    </border>
    <border>
      <left style="thin">
        <color rgb="FF000000"/>
      </left>
      <right style="thin">
        <color rgb="FF969696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000000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15" fontId="1" fillId="0" borderId="11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vertical="top" wrapText="1"/>
    </xf>
    <xf numFmtId="15" fontId="1" fillId="0" borderId="12" xfId="0" applyNumberFormat="1" applyFont="1" applyBorder="1" applyAlignment="1">
      <alignment vertical="top" wrapText="1"/>
    </xf>
    <xf numFmtId="0" fontId="1" fillId="0" borderId="12" xfId="0" applyFont="1" applyBorder="1" applyAlignment="1"/>
    <xf numFmtId="0" fontId="10" fillId="2" borderId="0" xfId="0" applyFont="1" applyFill="1" applyAlignment="1"/>
    <xf numFmtId="0" fontId="12" fillId="3" borderId="12" xfId="0" applyFont="1" applyFill="1" applyBorder="1" applyAlignment="1">
      <alignment vertical="top" wrapText="1"/>
    </xf>
    <xf numFmtId="0" fontId="10" fillId="0" borderId="0" xfId="0" applyFont="1" applyAlignment="1"/>
    <xf numFmtId="0" fontId="12" fillId="3" borderId="12" xfId="0" applyFont="1" applyFill="1" applyBorder="1" applyAlignment="1"/>
    <xf numFmtId="1" fontId="10" fillId="0" borderId="12" xfId="0" applyNumberFormat="1" applyFont="1" applyBorder="1" applyAlignment="1"/>
    <xf numFmtId="1" fontId="1" fillId="0" borderId="12" xfId="0" applyNumberFormat="1" applyFont="1" applyBorder="1" applyAlignment="1">
      <alignment horizontal="right"/>
    </xf>
    <xf numFmtId="0" fontId="10" fillId="3" borderId="12" xfId="0" applyFont="1" applyFill="1" applyBorder="1" applyAlignment="1"/>
    <xf numFmtId="0" fontId="8" fillId="3" borderId="12" xfId="0" applyFont="1" applyFill="1" applyBorder="1" applyAlignment="1"/>
    <xf numFmtId="1" fontId="1" fillId="4" borderId="12" xfId="0" applyNumberFormat="1" applyFont="1" applyFill="1" applyBorder="1" applyAlignment="1">
      <alignment horizontal="right"/>
    </xf>
    <xf numFmtId="0" fontId="1" fillId="2" borderId="25" xfId="0" applyFont="1" applyFill="1" applyBorder="1" applyAlignment="1"/>
    <xf numFmtId="0" fontId="1" fillId="2" borderId="26" xfId="0" applyFont="1" applyFill="1" applyBorder="1" applyAlignment="1"/>
    <xf numFmtId="0" fontId="1" fillId="2" borderId="30" xfId="0" applyFont="1" applyFill="1" applyBorder="1" applyAlignment="1"/>
    <xf numFmtId="0" fontId="12" fillId="3" borderId="31" xfId="0" applyFont="1" applyFill="1" applyBorder="1" applyAlignment="1">
      <alignment horizontal="left" vertical="top" wrapText="1"/>
    </xf>
    <xf numFmtId="0" fontId="1" fillId="0" borderId="25" xfId="0" applyFont="1" applyBorder="1" applyAlignment="1"/>
    <xf numFmtId="0" fontId="12" fillId="3" borderId="32" xfId="0" applyFont="1" applyFill="1" applyBorder="1" applyAlignment="1">
      <alignment horizontal="left" vertical="top" wrapText="1"/>
    </xf>
    <xf numFmtId="1" fontId="1" fillId="2" borderId="32" xfId="0" applyNumberFormat="1" applyFont="1" applyFill="1" applyBorder="1" applyAlignment="1"/>
    <xf numFmtId="0" fontId="1" fillId="2" borderId="32" xfId="0" applyFont="1" applyFill="1" applyBorder="1" applyAlignment="1"/>
    <xf numFmtId="0" fontId="12" fillId="3" borderId="33" xfId="0" applyFont="1" applyFill="1" applyBorder="1" applyAlignment="1">
      <alignment horizontal="left" vertical="top" wrapText="1"/>
    </xf>
    <xf numFmtId="1" fontId="1" fillId="2" borderId="33" xfId="0" applyNumberFormat="1" applyFont="1" applyFill="1" applyBorder="1" applyAlignment="1"/>
    <xf numFmtId="0" fontId="1" fillId="2" borderId="33" xfId="0" applyFont="1" applyFill="1" applyBorder="1" applyAlignment="1"/>
    <xf numFmtId="0" fontId="8" fillId="3" borderId="34" xfId="0" applyFont="1" applyFill="1" applyBorder="1" applyAlignment="1"/>
    <xf numFmtId="1" fontId="1" fillId="4" borderId="34" xfId="0" applyNumberFormat="1" applyFont="1" applyFill="1" applyBorder="1" applyAlignment="1"/>
    <xf numFmtId="2" fontId="1" fillId="4" borderId="34" xfId="0" applyNumberFormat="1" applyFont="1" applyFill="1" applyBorder="1" applyAlignment="1"/>
    <xf numFmtId="0" fontId="1" fillId="2" borderId="36" xfId="0" applyFont="1" applyFill="1" applyBorder="1" applyAlignment="1"/>
    <xf numFmtId="0" fontId="1" fillId="2" borderId="12" xfId="0" applyFont="1" applyFill="1" applyBorder="1" applyAlignment="1">
      <alignment horizontal="right" wrapText="1"/>
    </xf>
    <xf numFmtId="0" fontId="1" fillId="2" borderId="12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right" vertical="center" wrapText="1"/>
    </xf>
    <xf numFmtId="0" fontId="12" fillId="3" borderId="40" xfId="0" applyFont="1" applyFill="1" applyBorder="1" applyAlignment="1">
      <alignment horizontal="center" vertical="top" wrapText="1"/>
    </xf>
    <xf numFmtId="0" fontId="12" fillId="3" borderId="41" xfId="0" applyFont="1" applyFill="1" applyBorder="1" applyAlignment="1">
      <alignment horizontal="center" vertical="top" wrapText="1"/>
    </xf>
    <xf numFmtId="0" fontId="12" fillId="3" borderId="42" xfId="0" applyFont="1" applyFill="1" applyBorder="1" applyAlignment="1">
      <alignment horizontal="center" vertical="top" wrapText="1"/>
    </xf>
    <xf numFmtId="0" fontId="13" fillId="0" borderId="0" xfId="0" applyFont="1" applyAlignment="1">
      <alignment vertical="top"/>
    </xf>
    <xf numFmtId="0" fontId="12" fillId="3" borderId="43" xfId="0" applyFont="1" applyFill="1" applyBorder="1" applyAlignment="1">
      <alignment vertical="center" wrapText="1"/>
    </xf>
    <xf numFmtId="1" fontId="1" fillId="4" borderId="32" xfId="0" applyNumberFormat="1" applyFont="1" applyFill="1" applyBorder="1" applyAlignment="1">
      <alignment horizontal="right" vertical="top"/>
    </xf>
    <xf numFmtId="1" fontId="1" fillId="4" borderId="44" xfId="0" applyNumberFormat="1" applyFont="1" applyFill="1" applyBorder="1" applyAlignment="1">
      <alignment horizontal="right" vertical="top"/>
    </xf>
    <xf numFmtId="0" fontId="11" fillId="0" borderId="0" xfId="0" applyFont="1" applyAlignment="1">
      <alignment vertical="top"/>
    </xf>
    <xf numFmtId="0" fontId="1" fillId="5" borderId="32" xfId="0" applyFont="1" applyFill="1" applyBorder="1" applyAlignment="1">
      <alignment horizontal="right" vertical="top"/>
    </xf>
    <xf numFmtId="0" fontId="1" fillId="5" borderId="44" xfId="0" applyFont="1" applyFill="1" applyBorder="1" applyAlignment="1">
      <alignment horizontal="right" vertical="top"/>
    </xf>
    <xf numFmtId="0" fontId="11" fillId="0" borderId="0" xfId="0" applyFont="1" applyAlignment="1"/>
    <xf numFmtId="0" fontId="12" fillId="3" borderId="45" xfId="0" applyFont="1" applyFill="1" applyBorder="1" applyAlignment="1">
      <alignment vertical="center" wrapText="1"/>
    </xf>
    <xf numFmtId="2" fontId="1" fillId="4" borderId="46" xfId="0" applyNumberFormat="1" applyFont="1" applyFill="1" applyBorder="1" applyAlignment="1">
      <alignment horizontal="right" vertical="top"/>
    </xf>
    <xf numFmtId="2" fontId="1" fillId="4" borderId="32" xfId="0" applyNumberFormat="1" applyFont="1" applyFill="1" applyBorder="1" applyAlignment="1">
      <alignment horizontal="right" vertical="top"/>
    </xf>
    <xf numFmtId="2" fontId="1" fillId="4" borderId="44" xfId="0" applyNumberFormat="1" applyFont="1" applyFill="1" applyBorder="1" applyAlignment="1">
      <alignment horizontal="right" vertical="top"/>
    </xf>
    <xf numFmtId="2" fontId="1" fillId="5" borderId="44" xfId="0" applyNumberFormat="1" applyFont="1" applyFill="1" applyBorder="1" applyAlignment="1">
      <alignment horizontal="right" vertical="top"/>
    </xf>
    <xf numFmtId="0" fontId="11" fillId="0" borderId="0" xfId="0" applyFont="1" applyAlignment="1">
      <alignment horizontal="center" vertical="top"/>
    </xf>
    <xf numFmtId="0" fontId="12" fillId="3" borderId="47" xfId="0" applyFont="1" applyFill="1" applyBorder="1" applyAlignment="1">
      <alignment vertical="center" wrapText="1"/>
    </xf>
    <xf numFmtId="0" fontId="12" fillId="3" borderId="48" xfId="0" applyFont="1" applyFill="1" applyBorder="1" applyAlignment="1">
      <alignment vertical="center" wrapText="1"/>
    </xf>
    <xf numFmtId="0" fontId="1" fillId="5" borderId="49" xfId="0" applyFont="1" applyFill="1" applyBorder="1" applyAlignment="1">
      <alignment horizontal="right" vertical="top"/>
    </xf>
    <xf numFmtId="0" fontId="8" fillId="3" borderId="50" xfId="0" applyFont="1" applyFill="1" applyBorder="1" applyAlignment="1">
      <alignment vertical="center" wrapText="1"/>
    </xf>
    <xf numFmtId="2" fontId="1" fillId="4" borderId="51" xfId="0" applyNumberFormat="1" applyFont="1" applyFill="1" applyBorder="1" applyAlignment="1">
      <alignment horizontal="right" vertical="top"/>
    </xf>
    <xf numFmtId="0" fontId="1" fillId="0" borderId="20" xfId="0" applyFont="1" applyBorder="1" applyAlignment="1">
      <alignment horizontal="center" vertical="top" wrapText="1"/>
    </xf>
    <xf numFmtId="0" fontId="12" fillId="3" borderId="52" xfId="0" applyFont="1" applyFill="1" applyBorder="1" applyAlignment="1">
      <alignment horizontal="center" vertical="top" wrapText="1"/>
    </xf>
    <xf numFmtId="0" fontId="12" fillId="3" borderId="53" xfId="0" applyFont="1" applyFill="1" applyBorder="1" applyAlignment="1">
      <alignment horizontal="center" vertical="top" wrapText="1"/>
    </xf>
    <xf numFmtId="0" fontId="12" fillId="3" borderId="54" xfId="0" applyFont="1" applyFill="1" applyBorder="1" applyAlignment="1">
      <alignment horizontal="center" vertical="top" wrapText="1"/>
    </xf>
    <xf numFmtId="0" fontId="12" fillId="3" borderId="40" xfId="0" applyFont="1" applyFill="1" applyBorder="1" applyAlignment="1">
      <alignment vertical="center" wrapText="1"/>
    </xf>
    <xf numFmtId="0" fontId="1" fillId="5" borderId="41" xfId="0" applyFont="1" applyFill="1" applyBorder="1" applyAlignment="1">
      <alignment horizontal="right" vertical="top"/>
    </xf>
    <xf numFmtId="2" fontId="1" fillId="4" borderId="41" xfId="0" applyNumberFormat="1" applyFont="1" applyFill="1" applyBorder="1" applyAlignment="1">
      <alignment horizontal="right" vertical="top"/>
    </xf>
    <xf numFmtId="1" fontId="1" fillId="4" borderId="41" xfId="0" applyNumberFormat="1" applyFont="1" applyFill="1" applyBorder="1" applyAlignment="1">
      <alignment horizontal="right" vertical="top"/>
    </xf>
    <xf numFmtId="0" fontId="1" fillId="2" borderId="42" xfId="0" applyFont="1" applyFill="1" applyBorder="1" applyAlignment="1">
      <alignment horizontal="left" vertical="top" wrapText="1"/>
    </xf>
    <xf numFmtId="2" fontId="1" fillId="4" borderId="32" xfId="0" applyNumberFormat="1" applyFont="1" applyFill="1" applyBorder="1" applyAlignment="1">
      <alignment horizontal="right"/>
    </xf>
    <xf numFmtId="0" fontId="1" fillId="2" borderId="44" xfId="0" applyFont="1" applyFill="1" applyBorder="1" applyAlignment="1">
      <alignment horizontal="left" vertical="top" wrapText="1"/>
    </xf>
    <xf numFmtId="2" fontId="1" fillId="5" borderId="32" xfId="0" applyNumberFormat="1" applyFont="1" applyFill="1" applyBorder="1" applyAlignment="1">
      <alignment horizontal="right" vertical="top"/>
    </xf>
    <xf numFmtId="0" fontId="12" fillId="3" borderId="55" xfId="0" applyFont="1" applyFill="1" applyBorder="1" applyAlignment="1">
      <alignment vertical="center" wrapText="1"/>
    </xf>
    <xf numFmtId="0" fontId="1" fillId="5" borderId="56" xfId="0" applyFont="1" applyFill="1" applyBorder="1" applyAlignment="1">
      <alignment horizontal="right" vertical="top"/>
    </xf>
    <xf numFmtId="0" fontId="1" fillId="2" borderId="57" xfId="0" applyFont="1" applyFill="1" applyBorder="1" applyAlignment="1">
      <alignment horizontal="left" vertical="top" wrapText="1"/>
    </xf>
    <xf numFmtId="0" fontId="8" fillId="3" borderId="58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right" vertical="top"/>
    </xf>
    <xf numFmtId="2" fontId="2" fillId="0" borderId="60" xfId="0" applyNumberFormat="1" applyFont="1" applyBorder="1" applyAlignment="1">
      <alignment horizontal="right" vertical="top"/>
    </xf>
    <xf numFmtId="0" fontId="2" fillId="2" borderId="61" xfId="0" applyFont="1" applyFill="1" applyBorder="1" applyAlignment="1">
      <alignment horizontal="right" vertical="top"/>
    </xf>
    <xf numFmtId="0" fontId="2" fillId="2" borderId="62" xfId="0" applyFont="1" applyFill="1" applyBorder="1" applyAlignment="1">
      <alignment horizontal="right" vertical="top"/>
    </xf>
    <xf numFmtId="0" fontId="1" fillId="5" borderId="31" xfId="0" applyFont="1" applyFill="1" applyBorder="1" applyAlignment="1">
      <alignment horizontal="right" vertical="top"/>
    </xf>
    <xf numFmtId="2" fontId="1" fillId="4" borderId="63" xfId="0" applyNumberFormat="1" applyFont="1" applyFill="1" applyBorder="1" applyAlignment="1">
      <alignment horizontal="right" vertical="top"/>
    </xf>
    <xf numFmtId="0" fontId="1" fillId="2" borderId="64" xfId="0" applyFont="1" applyFill="1" applyBorder="1" applyAlignment="1">
      <alignment horizontal="right" vertical="top"/>
    </xf>
    <xf numFmtId="0" fontId="1" fillId="2" borderId="65" xfId="0" applyFont="1" applyFill="1" applyBorder="1" applyAlignment="1">
      <alignment horizontal="right" vertical="top"/>
    </xf>
    <xf numFmtId="0" fontId="12" fillId="3" borderId="66" xfId="0" applyFont="1" applyFill="1" applyBorder="1" applyAlignment="1">
      <alignment vertical="center" wrapText="1"/>
    </xf>
    <xf numFmtId="9" fontId="2" fillId="2" borderId="33" xfId="0" applyNumberFormat="1" applyFont="1" applyFill="1" applyBorder="1" applyAlignment="1">
      <alignment horizontal="right" vertical="top"/>
    </xf>
    <xf numFmtId="2" fontId="1" fillId="4" borderId="67" xfId="0" applyNumberFormat="1" applyFont="1" applyFill="1" applyBorder="1" applyAlignment="1">
      <alignment horizontal="right" vertical="top"/>
    </xf>
    <xf numFmtId="0" fontId="2" fillId="2" borderId="64" xfId="0" applyFont="1" applyFill="1" applyBorder="1" applyAlignment="1">
      <alignment horizontal="right" vertical="top"/>
    </xf>
    <xf numFmtId="0" fontId="2" fillId="2" borderId="65" xfId="0" applyFont="1" applyFill="1" applyBorder="1" applyAlignment="1">
      <alignment horizontal="right" vertical="top"/>
    </xf>
    <xf numFmtId="0" fontId="1" fillId="2" borderId="49" xfId="0" applyFont="1" applyFill="1" applyBorder="1" applyAlignment="1">
      <alignment horizontal="left" vertical="top" wrapText="1"/>
    </xf>
    <xf numFmtId="9" fontId="1" fillId="0" borderId="69" xfId="0" applyNumberFormat="1" applyFont="1" applyBorder="1" applyAlignment="1">
      <alignment horizontal="right" vertical="top"/>
    </xf>
    <xf numFmtId="2" fontId="1" fillId="4" borderId="70" xfId="0" applyNumberFormat="1" applyFont="1" applyFill="1" applyBorder="1" applyAlignment="1">
      <alignment horizontal="right" vertical="top"/>
    </xf>
    <xf numFmtId="2" fontId="1" fillId="4" borderId="10" xfId="0" applyNumberFormat="1" applyFont="1" applyFill="1" applyBorder="1" applyAlignment="1">
      <alignment horizontal="right" vertical="top"/>
    </xf>
    <xf numFmtId="0" fontId="2" fillId="0" borderId="0" xfId="0" applyFont="1" applyAlignment="1">
      <alignment vertical="top" wrapText="1"/>
    </xf>
    <xf numFmtId="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2" borderId="37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top" wrapText="1"/>
    </xf>
    <xf numFmtId="49" fontId="1" fillId="2" borderId="37" xfId="0" applyNumberFormat="1" applyFont="1" applyFill="1" applyBorder="1" applyAlignment="1">
      <alignment horizontal="left" vertical="top"/>
    </xf>
    <xf numFmtId="0" fontId="1" fillId="2" borderId="37" xfId="0" applyFont="1" applyFill="1" applyBorder="1" applyAlignment="1"/>
    <xf numFmtId="0" fontId="1" fillId="0" borderId="26" xfId="0" applyFont="1" applyBorder="1" applyAlignment="1"/>
    <xf numFmtId="0" fontId="2" fillId="0" borderId="30" xfId="0" applyFont="1" applyBorder="1" applyAlignment="1">
      <alignment horizontal="center"/>
    </xf>
    <xf numFmtId="0" fontId="1" fillId="2" borderId="38" xfId="0" applyFont="1" applyFill="1" applyBorder="1" applyAlignment="1"/>
    <xf numFmtId="0" fontId="1" fillId="2" borderId="37" xfId="0" applyFont="1" applyFill="1" applyBorder="1" applyAlignment="1">
      <alignment wrapText="1"/>
    </xf>
    <xf numFmtId="0" fontId="9" fillId="3" borderId="12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2" borderId="38" xfId="0" applyFont="1" applyFill="1" applyBorder="1" applyAlignment="1">
      <alignment horizontal="right" vertical="center" wrapText="1"/>
    </xf>
    <xf numFmtId="0" fontId="8" fillId="3" borderId="68" xfId="0" applyFont="1" applyFill="1" applyBorder="1" applyAlignment="1">
      <alignment vertical="center" wrapText="1"/>
    </xf>
    <xf numFmtId="0" fontId="16" fillId="2" borderId="41" xfId="0" applyFont="1" applyFill="1" applyBorder="1" applyAlignment="1">
      <alignment horizontal="right" vertical="top"/>
    </xf>
    <xf numFmtId="0" fontId="16" fillId="5" borderId="32" xfId="0" applyFont="1" applyFill="1" applyBorder="1" applyAlignment="1">
      <alignment horizontal="right" vertical="top"/>
    </xf>
    <xf numFmtId="0" fontId="16" fillId="5" borderId="56" xfId="0" applyFont="1" applyFill="1" applyBorder="1" applyAlignment="1">
      <alignment horizontal="right" vertical="top"/>
    </xf>
    <xf numFmtId="0" fontId="1" fillId="0" borderId="13" xfId="0" applyFont="1" applyBorder="1" applyAlignment="1">
      <alignment horizontal="left" vertical="top" wrapText="1"/>
    </xf>
    <xf numFmtId="0" fontId="3" fillId="0" borderId="14" xfId="0" applyFont="1" applyBorder="1" applyAlignment="1"/>
    <xf numFmtId="0" fontId="3" fillId="0" borderId="15" xfId="0" applyFont="1" applyBorder="1" applyAlignment="1"/>
    <xf numFmtId="0" fontId="2" fillId="2" borderId="1" xfId="0" applyFont="1" applyFill="1" applyBorder="1" applyAlignment="1">
      <alignment horizontal="left" vertical="center" wrapText="1"/>
    </xf>
    <xf numFmtId="0" fontId="3" fillId="0" borderId="38" xfId="0" applyFont="1" applyBorder="1" applyAlignment="1"/>
    <xf numFmtId="0" fontId="4" fillId="2" borderId="38" xfId="0" applyFont="1" applyFill="1" applyBorder="1" applyAlignment="1">
      <alignment horizontal="center" vertical="center" wrapText="1"/>
    </xf>
    <xf numFmtId="0" fontId="3" fillId="0" borderId="39" xfId="0" applyFont="1" applyBorder="1" applyAlignment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/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/>
    <xf numFmtId="0" fontId="7" fillId="2" borderId="37" xfId="0" applyFont="1" applyFill="1" applyBorder="1" applyAlignment="1">
      <alignment horizontal="left" vertical="center" wrapText="1"/>
    </xf>
    <xf numFmtId="0" fontId="3" fillId="0" borderId="37" xfId="0" applyFont="1" applyBorder="1" applyAlignment="1"/>
    <xf numFmtId="0" fontId="9" fillId="3" borderId="68" xfId="0" applyFont="1" applyFill="1" applyBorder="1" applyAlignment="1">
      <alignment vertical="top"/>
    </xf>
    <xf numFmtId="0" fontId="3" fillId="0" borderId="70" xfId="0" applyFont="1" applyBorder="1" applyAlignment="1"/>
    <xf numFmtId="0" fontId="3" fillId="0" borderId="16" xfId="0" applyFont="1" applyBorder="1" applyAlignment="1"/>
    <xf numFmtId="0" fontId="4" fillId="2" borderId="38" xfId="0" applyFont="1" applyFill="1" applyBorder="1" applyAlignment="1">
      <alignment horizontal="right" vertical="center" wrapText="1"/>
    </xf>
    <xf numFmtId="0" fontId="11" fillId="0" borderId="17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9" xfId="0" applyFont="1" applyBorder="1" applyAlignment="1"/>
    <xf numFmtId="0" fontId="11" fillId="0" borderId="20" xfId="0" applyFont="1" applyBorder="1" applyAlignment="1">
      <alignment horizontal="center"/>
    </xf>
    <xf numFmtId="0" fontId="0" fillId="0" borderId="0" xfId="0" applyFont="1" applyAlignment="1"/>
    <xf numFmtId="0" fontId="3" fillId="0" borderId="21" xfId="0" applyFont="1" applyBorder="1" applyAlignment="1"/>
    <xf numFmtId="0" fontId="11" fillId="0" borderId="22" xfId="0" applyFont="1" applyBorder="1" applyAlignment="1">
      <alignment horizontal="center"/>
    </xf>
    <xf numFmtId="0" fontId="3" fillId="0" borderId="23" xfId="0" applyFont="1" applyBorder="1" applyAlignment="1"/>
    <xf numFmtId="0" fontId="3" fillId="0" borderId="24" xfId="0" applyFont="1" applyBorder="1" applyAlignment="1"/>
    <xf numFmtId="0" fontId="14" fillId="6" borderId="68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right" vertical="center" wrapText="1"/>
    </xf>
    <xf numFmtId="0" fontId="8" fillId="3" borderId="68" xfId="0" applyFont="1" applyFill="1" applyBorder="1" applyAlignment="1">
      <alignment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8" fillId="3" borderId="68" xfId="0" applyFont="1" applyFill="1" applyBorder="1" applyAlignment="1">
      <alignment horizontal="left" vertical="center" wrapText="1"/>
    </xf>
    <xf numFmtId="0" fontId="4" fillId="2" borderId="38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center" vertical="center"/>
    </xf>
    <xf numFmtId="0" fontId="3" fillId="0" borderId="28" xfId="0" applyFont="1" applyBorder="1" applyAlignment="1"/>
    <xf numFmtId="0" fontId="3" fillId="0" borderId="29" xfId="0" applyFont="1" applyBorder="1" applyAlignment="1"/>
    <xf numFmtId="0" fontId="1" fillId="2" borderId="35" xfId="0" applyFont="1" applyFill="1" applyBorder="1" applyAlignment="1">
      <alignment horizontal="center"/>
    </xf>
    <xf numFmtId="0" fontId="3" fillId="0" borderId="35" xfId="0" applyFont="1" applyBorder="1" applyAlignment="1"/>
    <xf numFmtId="0" fontId="9" fillId="3" borderId="68" xfId="0" applyFont="1" applyFill="1" applyBorder="1" applyAlignment="1">
      <alignment horizontal="center"/>
    </xf>
    <xf numFmtId="1" fontId="1" fillId="2" borderId="68" xfId="0" applyNumberFormat="1" applyFont="1" applyFill="1" applyBorder="1" applyAlignment="1">
      <alignment horizontal="left" wrapText="1"/>
    </xf>
    <xf numFmtId="1" fontId="2" fillId="2" borderId="68" xfId="0" applyNumberFormat="1" applyFont="1" applyFill="1" applyBorder="1" applyAlignment="1">
      <alignment horizontal="left" wrapText="1"/>
    </xf>
    <xf numFmtId="0" fontId="1" fillId="2" borderId="68" xfId="0" applyFont="1" applyFill="1" applyBorder="1" applyAlignment="1">
      <alignment horizontal="left" wrapText="1"/>
    </xf>
    <xf numFmtId="0" fontId="2" fillId="2" borderId="68" xfId="0" applyFont="1" applyFill="1" applyBorder="1" applyAlignment="1">
      <alignment horizontal="left" wrapText="1"/>
    </xf>
    <xf numFmtId="0" fontId="1" fillId="2" borderId="37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wrapText="1"/>
    </xf>
    <xf numFmtId="0" fontId="9" fillId="3" borderId="70" xfId="0" applyFont="1" applyFill="1" applyBorder="1" applyAlignment="1">
      <alignment vertical="top"/>
    </xf>
    <xf numFmtId="0" fontId="9" fillId="3" borderId="16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25"/>
  <cols>
    <col min="1" max="1" width="2.6640625" customWidth="1"/>
    <col min="2" max="2" width="11.44140625" customWidth="1"/>
    <col min="3" max="3" width="11.88671875" customWidth="1"/>
    <col min="4" max="4" width="12.109375" customWidth="1"/>
    <col min="5" max="5" width="12.6640625" customWidth="1"/>
    <col min="6" max="6" width="11.5546875" customWidth="1"/>
    <col min="7" max="7" width="35.5546875" customWidth="1"/>
    <col min="8" max="8" width="9.109375" customWidth="1"/>
    <col min="9" max="26" width="8" customWidth="1"/>
  </cols>
  <sheetData>
    <row r="1" spans="1:26" ht="34.5" customHeight="1" x14ac:dyDescent="0.25">
      <c r="A1" s="1"/>
      <c r="B1" s="122" t="s">
        <v>0</v>
      </c>
      <c r="C1" s="123"/>
      <c r="D1" s="123"/>
      <c r="E1" s="123"/>
      <c r="F1" s="124" t="s">
        <v>1</v>
      </c>
      <c r="G1" s="12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1"/>
      <c r="B2" s="3"/>
      <c r="C2" s="3"/>
      <c r="D2" s="102"/>
      <c r="E2" s="102"/>
      <c r="F2" s="4"/>
      <c r="G2" s="4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03"/>
      <c r="B3" s="126" t="s">
        <v>2</v>
      </c>
      <c r="C3" s="127"/>
      <c r="D3" s="112" t="s">
        <v>3</v>
      </c>
      <c r="E3" s="5" t="s">
        <v>4</v>
      </c>
      <c r="F3" s="128" t="s">
        <v>5</v>
      </c>
      <c r="G3" s="129"/>
      <c r="H3" s="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25">
      <c r="A4" s="1"/>
      <c r="B4" s="102"/>
      <c r="C4" s="102"/>
      <c r="D4" s="102"/>
      <c r="E4" s="102"/>
      <c r="F4" s="10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 x14ac:dyDescent="0.25">
      <c r="A5" s="2"/>
      <c r="B5" s="130" t="s">
        <v>6</v>
      </c>
      <c r="C5" s="131"/>
      <c r="D5" s="131"/>
      <c r="E5" s="102"/>
      <c r="F5" s="102"/>
      <c r="G5" s="10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3.25" customHeight="1" x14ac:dyDescent="0.25">
      <c r="A6" s="7"/>
      <c r="B6" s="8" t="s">
        <v>7</v>
      </c>
      <c r="C6" s="9" t="s">
        <v>8</v>
      </c>
      <c r="D6" s="9" t="s">
        <v>9</v>
      </c>
      <c r="E6" s="9" t="s">
        <v>10</v>
      </c>
      <c r="F6" s="9" t="s">
        <v>11</v>
      </c>
      <c r="G6" s="10" t="s">
        <v>12</v>
      </c>
      <c r="H6" s="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6" customHeight="1" x14ac:dyDescent="0.25">
      <c r="A7" s="104"/>
      <c r="B7" s="11">
        <v>1</v>
      </c>
      <c r="C7" s="12">
        <v>44038</v>
      </c>
      <c r="D7" s="11" t="s">
        <v>13</v>
      </c>
      <c r="E7" s="11" t="s">
        <v>14</v>
      </c>
      <c r="F7" s="11" t="s">
        <v>15</v>
      </c>
      <c r="G7" s="11" t="s">
        <v>16</v>
      </c>
      <c r="H7" s="1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1.25" customHeight="1" x14ac:dyDescent="0.25">
      <c r="A8" s="104"/>
      <c r="B8" s="13"/>
      <c r="C8" s="14"/>
      <c r="D8" s="13"/>
      <c r="E8" s="13"/>
      <c r="F8" s="13"/>
      <c r="G8" s="13"/>
      <c r="H8" s="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1.25" customHeight="1" x14ac:dyDescent="0.25">
      <c r="A9" s="104"/>
      <c r="B9" s="13"/>
      <c r="C9" s="14"/>
      <c r="D9" s="13"/>
      <c r="E9" s="13"/>
      <c r="F9" s="13"/>
      <c r="G9" s="13"/>
      <c r="H9" s="1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1.25" customHeight="1" x14ac:dyDescent="0.25">
      <c r="A10" s="1"/>
      <c r="B10" s="15"/>
      <c r="C10" s="15"/>
      <c r="D10" s="15"/>
      <c r="E10" s="15"/>
      <c r="F10" s="15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5">
      <c r="A12" s="1"/>
      <c r="B12" s="119" t="s">
        <v>17</v>
      </c>
      <c r="C12" s="120"/>
      <c r="D12" s="120"/>
      <c r="E12" s="120"/>
      <c r="F12" s="120"/>
      <c r="G12" s="1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5.75" customHeight="1" x14ac:dyDescent="0.25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5.75" customHeight="1" x14ac:dyDescent="0.25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5.75" customHeight="1" x14ac:dyDescent="0.25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12:G12"/>
    <mergeCell ref="B1:E1"/>
    <mergeCell ref="F1:G1"/>
    <mergeCell ref="B3:C3"/>
    <mergeCell ref="F3:G3"/>
    <mergeCell ref="B5:D5"/>
  </mergeCells>
  <dataValidations count="1">
    <dataValidation type="custom" allowBlank="1" showInputMessage="1" showErrorMessage="1" prompt=" - " sqref="D3" xr:uid="{00000000-0002-0000-0000-000000000000}">
      <formula1>GT(LEN(D3),(1))</formula1>
    </dataValidation>
  </dataValidations>
  <pageMargins left="0.7" right="0.7" top="0.75" bottom="0.75" header="0" footer="0"/>
  <pageSetup orientation="landscape"/>
  <headerFooter>
    <oddHeader>&amp;CPCM-Estimation Sheet</oddHead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88" workbookViewId="0">
      <selection activeCell="E112" sqref="E112"/>
    </sheetView>
  </sheetViews>
  <sheetFormatPr defaultColWidth="14.44140625" defaultRowHeight="15" customHeight="1" x14ac:dyDescent="0.25"/>
  <cols>
    <col min="1" max="1" width="4.44140625" customWidth="1"/>
    <col min="2" max="2" width="27.6640625" customWidth="1"/>
    <col min="3" max="3" width="10" customWidth="1"/>
    <col min="4" max="5" width="10.5546875" customWidth="1"/>
    <col min="6" max="6" width="9.109375" customWidth="1"/>
    <col min="7" max="26" width="8" customWidth="1"/>
  </cols>
  <sheetData>
    <row r="1" spans="1:26" ht="34.5" customHeight="1" x14ac:dyDescent="0.25">
      <c r="A1" s="1"/>
      <c r="B1" s="122" t="s">
        <v>0</v>
      </c>
      <c r="C1" s="123"/>
      <c r="D1" s="135" t="s">
        <v>18</v>
      </c>
      <c r="E1" s="12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spans="1:26" ht="11.25" customHeight="1" x14ac:dyDescent="0.25">
      <c r="A2" s="1"/>
      <c r="B2" s="1"/>
      <c r="C2" s="1"/>
      <c r="D2" s="1"/>
      <c r="E2" s="1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1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132" t="s">
        <v>19</v>
      </c>
      <c r="C4" s="133"/>
      <c r="D4" s="133"/>
      <c r="E4" s="134"/>
      <c r="F4" s="16"/>
      <c r="G4" s="136" t="s">
        <v>20</v>
      </c>
      <c r="H4" s="137"/>
      <c r="I4" s="137"/>
      <c r="J4" s="137"/>
      <c r="K4" s="1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">
      <c r="A5" s="1"/>
      <c r="B5" s="17" t="s">
        <v>21</v>
      </c>
      <c r="C5" s="17" t="s">
        <v>22</v>
      </c>
      <c r="D5" s="17" t="s">
        <v>23</v>
      </c>
      <c r="E5" s="17" t="s">
        <v>24</v>
      </c>
      <c r="F5" s="18"/>
      <c r="G5" s="139"/>
      <c r="H5" s="140"/>
      <c r="I5" s="140"/>
      <c r="J5" s="140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">
      <c r="A6" s="1"/>
      <c r="B6" s="19" t="s">
        <v>25</v>
      </c>
      <c r="C6" s="20"/>
      <c r="D6" s="20"/>
      <c r="E6" s="21">
        <v>1</v>
      </c>
      <c r="F6" s="18"/>
      <c r="G6" s="142" t="s">
        <v>26</v>
      </c>
      <c r="H6" s="143"/>
      <c r="I6" s="143"/>
      <c r="J6" s="143"/>
      <c r="K6" s="1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">
      <c r="A7" s="1"/>
      <c r="B7" s="19" t="s">
        <v>27</v>
      </c>
      <c r="C7" s="21">
        <v>1</v>
      </c>
      <c r="D7" s="20"/>
      <c r="E7" s="20"/>
      <c r="F7" s="1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">
      <c r="A8" s="1"/>
      <c r="B8" s="19" t="s">
        <v>28</v>
      </c>
      <c r="C8" s="21">
        <v>1</v>
      </c>
      <c r="D8" s="20"/>
      <c r="E8" s="20"/>
      <c r="F8" s="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">
      <c r="A9" s="1"/>
      <c r="B9" s="19" t="s">
        <v>29</v>
      </c>
      <c r="C9" s="20"/>
      <c r="D9" s="20"/>
      <c r="E9" s="21">
        <v>1</v>
      </c>
      <c r="F9" s="1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">
      <c r="A10" s="1"/>
      <c r="B10" s="19" t="s">
        <v>30</v>
      </c>
      <c r="C10" s="21">
        <v>1</v>
      </c>
      <c r="D10" s="20"/>
      <c r="E10" s="20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">
      <c r="A11" s="1"/>
      <c r="B11" s="19"/>
      <c r="C11" s="20"/>
      <c r="D11" s="20"/>
      <c r="E11" s="20"/>
      <c r="F11" s="1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">
      <c r="A12" s="1"/>
      <c r="B12" s="22"/>
      <c r="C12" s="20"/>
      <c r="D12" s="20"/>
      <c r="E12" s="20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">
      <c r="A13" s="1"/>
      <c r="B13" s="22"/>
      <c r="C13" s="20"/>
      <c r="D13" s="20"/>
      <c r="E13" s="20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">
      <c r="A14" s="1"/>
      <c r="B14" s="23" t="s">
        <v>31</v>
      </c>
      <c r="C14" s="24">
        <f t="shared" ref="C14:E14" si="0">SUM(C6:C13)</f>
        <v>3</v>
      </c>
      <c r="D14" s="24">
        <f t="shared" si="0"/>
        <v>0</v>
      </c>
      <c r="E14" s="24">
        <f t="shared" si="0"/>
        <v>2</v>
      </c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">
      <c r="A15" s="1"/>
      <c r="B15" s="18"/>
      <c r="C15" s="18"/>
      <c r="D15" s="18"/>
      <c r="E15" s="18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">
      <c r="A16" s="1"/>
      <c r="B16" s="132" t="s">
        <v>32</v>
      </c>
      <c r="C16" s="133"/>
      <c r="D16" s="133"/>
      <c r="E16" s="134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">
      <c r="A17" s="1"/>
      <c r="B17" s="17" t="s">
        <v>21</v>
      </c>
      <c r="C17" s="17" t="s">
        <v>22</v>
      </c>
      <c r="D17" s="17" t="s">
        <v>23</v>
      </c>
      <c r="E17" s="17" t="s">
        <v>24</v>
      </c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">
      <c r="A18" s="1"/>
      <c r="B18" s="19" t="s">
        <v>33</v>
      </c>
      <c r="C18" s="21">
        <v>1</v>
      </c>
      <c r="D18" s="20"/>
      <c r="E18" s="20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">
      <c r="A19" s="1"/>
      <c r="B19" s="19"/>
      <c r="C19" s="20"/>
      <c r="D19" s="20"/>
      <c r="E19" s="20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">
      <c r="A20" s="1"/>
      <c r="B20" s="19"/>
      <c r="C20" s="20"/>
      <c r="D20" s="20"/>
      <c r="E20" s="20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">
      <c r="A21" s="1"/>
      <c r="B21" s="19"/>
      <c r="C21" s="20"/>
      <c r="D21" s="20"/>
      <c r="E21" s="20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">
      <c r="A22" s="1"/>
      <c r="B22" s="19"/>
      <c r="C22" s="20"/>
      <c r="D22" s="20"/>
      <c r="E22" s="20"/>
      <c r="F22" s="1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">
      <c r="A23" s="1"/>
      <c r="B23" s="19"/>
      <c r="C23" s="20"/>
      <c r="D23" s="20"/>
      <c r="E23" s="20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">
      <c r="A24" s="1"/>
      <c r="B24" s="22"/>
      <c r="C24" s="20"/>
      <c r="D24" s="20"/>
      <c r="E24" s="20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">
      <c r="A25" s="1"/>
      <c r="B25" s="22"/>
      <c r="C25" s="20"/>
      <c r="D25" s="20"/>
      <c r="E25" s="20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">
      <c r="A26" s="1"/>
      <c r="B26" s="23" t="s">
        <v>34</v>
      </c>
      <c r="C26" s="24">
        <f t="shared" ref="C26:E26" si="1">SUM(C18:C25)</f>
        <v>1</v>
      </c>
      <c r="D26" s="24">
        <f t="shared" si="1"/>
        <v>0</v>
      </c>
      <c r="E26" s="24">
        <f t="shared" si="1"/>
        <v>0</v>
      </c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3">
      <c r="A27" s="1"/>
      <c r="B27" s="18"/>
      <c r="C27" s="18"/>
      <c r="D27" s="18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">
      <c r="A28" s="1"/>
      <c r="B28" s="132" t="s">
        <v>35</v>
      </c>
      <c r="C28" s="133"/>
      <c r="D28" s="133"/>
      <c r="E28" s="134"/>
      <c r="F28" s="1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">
      <c r="A29" s="1"/>
      <c r="B29" s="17" t="s">
        <v>21</v>
      </c>
      <c r="C29" s="17" t="s">
        <v>22</v>
      </c>
      <c r="D29" s="17" t="s">
        <v>23</v>
      </c>
      <c r="E29" s="17" t="s">
        <v>24</v>
      </c>
      <c r="F29" s="1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9" t="s">
        <v>36</v>
      </c>
      <c r="C30" s="21">
        <v>1</v>
      </c>
      <c r="D30" s="20"/>
      <c r="E30" s="20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">
      <c r="A31" s="1"/>
      <c r="B31" s="19" t="s">
        <v>37</v>
      </c>
      <c r="C31" s="21">
        <v>1</v>
      </c>
      <c r="D31" s="20"/>
      <c r="E31" s="20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">
      <c r="A32" s="1"/>
      <c r="B32" s="19" t="s">
        <v>38</v>
      </c>
      <c r="C32" s="20"/>
      <c r="D32" s="20"/>
      <c r="E32" s="21">
        <v>1</v>
      </c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">
      <c r="A33" s="1"/>
      <c r="B33" s="19"/>
      <c r="C33" s="20"/>
      <c r="D33" s="20"/>
      <c r="E33" s="20"/>
      <c r="F33" s="1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">
      <c r="A34" s="1"/>
      <c r="B34" s="19"/>
      <c r="C34" s="20"/>
      <c r="D34" s="20"/>
      <c r="E34" s="20"/>
      <c r="F34" s="1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">
      <c r="A35" s="1"/>
      <c r="B35" s="22"/>
      <c r="C35" s="20"/>
      <c r="D35" s="20"/>
      <c r="E35" s="20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">
      <c r="A36" s="1"/>
      <c r="B36" s="23" t="s">
        <v>39</v>
      </c>
      <c r="C36" s="24">
        <f t="shared" ref="C36:E36" si="2">SUM(C30:C35)</f>
        <v>2</v>
      </c>
      <c r="D36" s="24">
        <f t="shared" si="2"/>
        <v>0</v>
      </c>
      <c r="E36" s="24">
        <f t="shared" si="2"/>
        <v>1</v>
      </c>
      <c r="F36" s="1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">
      <c r="A37" s="1"/>
      <c r="B37" s="18"/>
      <c r="C37" s="18"/>
      <c r="D37" s="18"/>
      <c r="E37" s="18"/>
      <c r="F37" s="1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">
      <c r="A38" s="1"/>
      <c r="B38" s="132" t="s">
        <v>40</v>
      </c>
      <c r="C38" s="133"/>
      <c r="D38" s="133"/>
      <c r="E38" s="134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">
      <c r="A39" s="1"/>
      <c r="B39" s="17" t="s">
        <v>21</v>
      </c>
      <c r="C39" s="17" t="s">
        <v>22</v>
      </c>
      <c r="D39" s="17" t="s">
        <v>23</v>
      </c>
      <c r="E39" s="17" t="s">
        <v>24</v>
      </c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">
      <c r="A40" s="1"/>
      <c r="B40" s="19" t="s">
        <v>41</v>
      </c>
      <c r="C40" s="21">
        <v>1</v>
      </c>
      <c r="D40" s="20"/>
      <c r="E40" s="20"/>
      <c r="F40" s="1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">
      <c r="A41" s="1"/>
      <c r="B41" s="19" t="s">
        <v>42</v>
      </c>
      <c r="C41" s="20"/>
      <c r="D41" s="21">
        <v>1</v>
      </c>
      <c r="E41" s="20"/>
      <c r="F41" s="1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">
      <c r="A42" s="1"/>
      <c r="B42" s="19"/>
      <c r="C42" s="20"/>
      <c r="D42" s="20"/>
      <c r="E42" s="20"/>
      <c r="F42" s="1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">
      <c r="A43" s="1"/>
      <c r="B43" s="19"/>
      <c r="C43" s="20"/>
      <c r="D43" s="20"/>
      <c r="E43" s="20"/>
      <c r="F43" s="1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">
      <c r="A44" s="1"/>
      <c r="B44" s="19"/>
      <c r="C44" s="20"/>
      <c r="D44" s="20"/>
      <c r="E44" s="20"/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">
      <c r="A45" s="1"/>
      <c r="B45" s="22"/>
      <c r="C45" s="20"/>
      <c r="D45" s="20"/>
      <c r="E45" s="20"/>
      <c r="F45" s="1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">
      <c r="A46" s="1"/>
      <c r="B46" s="23" t="s">
        <v>43</v>
      </c>
      <c r="C46" s="24">
        <f t="shared" ref="C46:E46" si="3">SUM(C40:C45)</f>
        <v>1</v>
      </c>
      <c r="D46" s="24">
        <f t="shared" si="3"/>
        <v>1</v>
      </c>
      <c r="E46" s="24">
        <f t="shared" si="3"/>
        <v>0</v>
      </c>
      <c r="F46" s="1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">
      <c r="A47" s="1"/>
      <c r="B47" s="18"/>
      <c r="C47" s="18"/>
      <c r="D47" s="18"/>
      <c r="E47" s="18"/>
      <c r="F47" s="1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">
      <c r="A48" s="1"/>
      <c r="B48" s="132" t="s">
        <v>44</v>
      </c>
      <c r="C48" s="133"/>
      <c r="D48" s="133"/>
      <c r="E48" s="134"/>
      <c r="F48" s="1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">
      <c r="A49" s="1"/>
      <c r="B49" s="17" t="s">
        <v>21</v>
      </c>
      <c r="C49" s="17" t="s">
        <v>22</v>
      </c>
      <c r="D49" s="17" t="s">
        <v>23</v>
      </c>
      <c r="E49" s="17" t="s">
        <v>24</v>
      </c>
      <c r="F49" s="1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">
      <c r="A50" s="1"/>
      <c r="B50" s="19" t="s">
        <v>45</v>
      </c>
      <c r="C50" s="21">
        <v>1</v>
      </c>
      <c r="D50" s="20"/>
      <c r="E50" s="20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">
      <c r="A51" s="1"/>
      <c r="B51" s="19" t="s">
        <v>46</v>
      </c>
      <c r="C51" s="21">
        <v>1</v>
      </c>
      <c r="D51" s="20"/>
      <c r="E51" s="20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">
      <c r="A52" s="1"/>
      <c r="B52" s="19"/>
      <c r="C52" s="20"/>
      <c r="D52" s="20"/>
      <c r="E52" s="20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">
      <c r="A53" s="1"/>
      <c r="B53" s="19"/>
      <c r="C53" s="20"/>
      <c r="D53" s="20"/>
      <c r="E53" s="20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">
      <c r="A54" s="1"/>
      <c r="B54" s="19"/>
      <c r="C54" s="20"/>
      <c r="D54" s="20"/>
      <c r="E54" s="20"/>
      <c r="F54" s="1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">
      <c r="A55" s="1"/>
      <c r="B55" s="19"/>
      <c r="C55" s="20"/>
      <c r="D55" s="20"/>
      <c r="E55" s="20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">
      <c r="A56" s="1"/>
      <c r="B56" s="22"/>
      <c r="C56" s="20"/>
      <c r="D56" s="20"/>
      <c r="E56" s="20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">
      <c r="A57" s="1"/>
      <c r="B57" s="22"/>
      <c r="C57" s="20"/>
      <c r="D57" s="20"/>
      <c r="E57" s="20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">
      <c r="A58" s="1"/>
      <c r="B58" s="23" t="s">
        <v>47</v>
      </c>
      <c r="C58" s="24">
        <f t="shared" ref="C58:E58" si="4">SUM(C50:C57)</f>
        <v>2</v>
      </c>
      <c r="D58" s="24">
        <f t="shared" si="4"/>
        <v>0</v>
      </c>
      <c r="E58" s="24">
        <f t="shared" si="4"/>
        <v>0</v>
      </c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">
      <c r="A59" s="1"/>
      <c r="B59" s="18"/>
      <c r="C59" s="18"/>
      <c r="D59" s="18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">
      <c r="A60" s="1"/>
      <c r="B60" s="132" t="s">
        <v>48</v>
      </c>
      <c r="C60" s="133"/>
      <c r="D60" s="133"/>
      <c r="E60" s="134"/>
      <c r="F60" s="1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">
      <c r="A61" s="1"/>
      <c r="B61" s="17" t="s">
        <v>21</v>
      </c>
      <c r="C61" s="17" t="s">
        <v>22</v>
      </c>
      <c r="D61" s="17" t="s">
        <v>23</v>
      </c>
      <c r="E61" s="17" t="s">
        <v>24</v>
      </c>
      <c r="F61" s="1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">
      <c r="A62" s="1"/>
      <c r="B62" s="19" t="s">
        <v>49</v>
      </c>
      <c r="C62" s="20"/>
      <c r="D62" s="20"/>
      <c r="E62" s="21">
        <v>1</v>
      </c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">
      <c r="A63" s="1"/>
      <c r="B63" s="19" t="s">
        <v>50</v>
      </c>
      <c r="C63" s="20"/>
      <c r="D63" s="21">
        <v>1</v>
      </c>
      <c r="E63" s="20"/>
      <c r="F63" s="1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">
      <c r="A64" s="1"/>
      <c r="B64" s="19" t="s">
        <v>51</v>
      </c>
      <c r="C64" s="20"/>
      <c r="D64" s="20"/>
      <c r="E64" s="21">
        <v>1</v>
      </c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">
      <c r="A65" s="1"/>
      <c r="B65" s="19"/>
      <c r="C65" s="20"/>
      <c r="D65" s="20"/>
      <c r="E65" s="20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">
      <c r="A66" s="1"/>
      <c r="B66" s="19"/>
      <c r="C66" s="20"/>
      <c r="D66" s="20"/>
      <c r="E66" s="20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">
      <c r="A67" s="1"/>
      <c r="B67" s="19"/>
      <c r="C67" s="20"/>
      <c r="D67" s="20"/>
      <c r="E67" s="20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">
      <c r="A68" s="1"/>
      <c r="B68" s="22"/>
      <c r="C68" s="20"/>
      <c r="D68" s="20"/>
      <c r="E68" s="20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">
      <c r="A69" s="1"/>
      <c r="B69" s="22"/>
      <c r="C69" s="20"/>
      <c r="D69" s="20"/>
      <c r="E69" s="20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">
      <c r="A70" s="1"/>
      <c r="B70" s="23" t="s">
        <v>52</v>
      </c>
      <c r="C70" s="24">
        <f t="shared" ref="C70:E70" si="5">SUM(C62:C69)</f>
        <v>0</v>
      </c>
      <c r="D70" s="24">
        <f t="shared" si="5"/>
        <v>1</v>
      </c>
      <c r="E70" s="24">
        <f t="shared" si="5"/>
        <v>2</v>
      </c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">
      <c r="A71" s="1"/>
      <c r="B71" s="18"/>
      <c r="C71" s="18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">
      <c r="A72" s="1"/>
      <c r="B72" s="132" t="s">
        <v>53</v>
      </c>
      <c r="C72" s="133"/>
      <c r="D72" s="133"/>
      <c r="E72" s="134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">
      <c r="A73" s="1"/>
      <c r="B73" s="17" t="s">
        <v>21</v>
      </c>
      <c r="C73" s="17" t="s">
        <v>22</v>
      </c>
      <c r="D73" s="17" t="s">
        <v>23</v>
      </c>
      <c r="E73" s="17" t="s">
        <v>24</v>
      </c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">
      <c r="A74" s="1"/>
      <c r="B74" s="19" t="s">
        <v>54</v>
      </c>
      <c r="C74" s="20"/>
      <c r="D74" s="21">
        <v>1</v>
      </c>
      <c r="E74" s="20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">
      <c r="A75" s="1"/>
      <c r="B75" s="19" t="s">
        <v>55</v>
      </c>
      <c r="C75" s="20"/>
      <c r="D75" s="21">
        <v>1</v>
      </c>
      <c r="E75" s="20"/>
      <c r="F75" s="1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">
      <c r="A76" s="1"/>
      <c r="B76" s="19"/>
      <c r="C76" s="20"/>
      <c r="D76" s="20"/>
      <c r="E76" s="20"/>
      <c r="F76" s="1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">
      <c r="A77" s="1"/>
      <c r="B77" s="19"/>
      <c r="C77" s="20"/>
      <c r="D77" s="20"/>
      <c r="E77" s="20"/>
      <c r="F77" s="1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">
      <c r="A78" s="1"/>
      <c r="B78" s="19"/>
      <c r="C78" s="20"/>
      <c r="D78" s="20"/>
      <c r="E78" s="20"/>
      <c r="F78" s="1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">
      <c r="A79" s="1"/>
      <c r="B79" s="19"/>
      <c r="C79" s="20"/>
      <c r="D79" s="20"/>
      <c r="E79" s="20"/>
      <c r="F79" s="1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">
      <c r="A80" s="1"/>
      <c r="B80" s="22"/>
      <c r="C80" s="20"/>
      <c r="D80" s="20"/>
      <c r="E80" s="20"/>
      <c r="F80" s="1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">
      <c r="A81" s="1"/>
      <c r="B81" s="22"/>
      <c r="C81" s="20"/>
      <c r="D81" s="20"/>
      <c r="E81" s="20"/>
      <c r="F81" s="1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">
      <c r="A82" s="1"/>
      <c r="B82" s="23" t="s">
        <v>56</v>
      </c>
      <c r="C82" s="24">
        <f t="shared" ref="C82:E82" si="6">SUM(C74:C81)</f>
        <v>0</v>
      </c>
      <c r="D82" s="24">
        <f t="shared" si="6"/>
        <v>2</v>
      </c>
      <c r="E82" s="24">
        <f t="shared" si="6"/>
        <v>0</v>
      </c>
      <c r="F82" s="1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">
      <c r="A83" s="1"/>
      <c r="B83" s="18"/>
      <c r="C83" s="18"/>
      <c r="D83" s="18"/>
      <c r="E83" s="18"/>
      <c r="F83" s="1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">
      <c r="A84" s="1"/>
      <c r="B84" s="132" t="s">
        <v>57</v>
      </c>
      <c r="C84" s="133"/>
      <c r="D84" s="133"/>
      <c r="E84" s="134"/>
      <c r="F84" s="1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">
      <c r="A85" s="1"/>
      <c r="B85" s="17" t="s">
        <v>21</v>
      </c>
      <c r="C85" s="17" t="s">
        <v>22</v>
      </c>
      <c r="D85" s="17" t="s">
        <v>23</v>
      </c>
      <c r="E85" s="17" t="s">
        <v>24</v>
      </c>
      <c r="F85" s="1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">
      <c r="A86" s="1"/>
      <c r="B86" s="19" t="s">
        <v>54</v>
      </c>
      <c r="C86" s="20"/>
      <c r="D86" s="21">
        <v>1</v>
      </c>
      <c r="E86" s="20"/>
      <c r="F86" s="1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">
      <c r="A87" s="1"/>
      <c r="B87" s="19"/>
      <c r="C87" s="20"/>
      <c r="D87" s="20"/>
      <c r="E87" s="20"/>
      <c r="F87" s="1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">
      <c r="A88" s="1"/>
      <c r="B88" s="19"/>
      <c r="C88" s="20"/>
      <c r="D88" s="20"/>
      <c r="E88" s="20"/>
      <c r="F88" s="1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">
      <c r="A89" s="1"/>
      <c r="B89" s="19"/>
      <c r="C89" s="20"/>
      <c r="D89" s="20"/>
      <c r="E89" s="20"/>
      <c r="F89" s="1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">
      <c r="A90" s="1"/>
      <c r="B90" s="19"/>
      <c r="C90" s="20"/>
      <c r="D90" s="20"/>
      <c r="E90" s="20"/>
      <c r="F90" s="1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">
      <c r="A91" s="1"/>
      <c r="B91" s="19"/>
      <c r="C91" s="20"/>
      <c r="D91" s="20"/>
      <c r="E91" s="20"/>
      <c r="F91" s="1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">
      <c r="A92" s="1"/>
      <c r="B92" s="22"/>
      <c r="C92" s="20"/>
      <c r="D92" s="20"/>
      <c r="E92" s="20"/>
      <c r="F92" s="1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">
      <c r="A93" s="1"/>
      <c r="B93" s="22"/>
      <c r="C93" s="20"/>
      <c r="D93" s="20"/>
      <c r="E93" s="20"/>
      <c r="F93" s="1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">
      <c r="A94" s="1"/>
      <c r="B94" s="23" t="s">
        <v>58</v>
      </c>
      <c r="C94" s="24">
        <f t="shared" ref="C94:E94" si="7">SUM(C86:C93)</f>
        <v>0</v>
      </c>
      <c r="D94" s="24">
        <f t="shared" si="7"/>
        <v>1</v>
      </c>
      <c r="E94" s="24">
        <f t="shared" si="7"/>
        <v>0</v>
      </c>
      <c r="F94" s="1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">
      <c r="A95" s="1"/>
      <c r="B95" s="18"/>
      <c r="C95" s="18"/>
      <c r="D95" s="18"/>
      <c r="E95" s="18"/>
      <c r="F95" s="1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5">
      <c r="A96" s="1"/>
      <c r="B96" s="132" t="s">
        <v>100</v>
      </c>
      <c r="C96" s="133"/>
      <c r="D96" s="133"/>
      <c r="E96" s="13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5">
      <c r="A97" s="1"/>
      <c r="B97" s="17" t="s">
        <v>21</v>
      </c>
      <c r="C97" s="17" t="s">
        <v>22</v>
      </c>
      <c r="D97" s="17" t="s">
        <v>23</v>
      </c>
      <c r="E97" s="17" t="s">
        <v>24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5.8" customHeight="1" x14ac:dyDescent="0.3">
      <c r="A98" s="1"/>
      <c r="B98" s="162" t="s">
        <v>101</v>
      </c>
      <c r="C98" s="20"/>
      <c r="D98" s="20"/>
      <c r="E98" s="21">
        <v>1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.6" customHeight="1" x14ac:dyDescent="0.3">
      <c r="A99" s="1"/>
      <c r="B99" s="162" t="s">
        <v>102</v>
      </c>
      <c r="C99" s="20"/>
      <c r="D99" s="21"/>
      <c r="E99" s="20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3">
      <c r="A100" s="1"/>
      <c r="B100" s="19"/>
      <c r="C100" s="20"/>
      <c r="D100" s="20"/>
      <c r="E100" s="2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3">
      <c r="A101" s="1"/>
      <c r="B101" s="19"/>
      <c r="C101" s="20"/>
      <c r="D101" s="20"/>
      <c r="E101" s="2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3">
      <c r="A102" s="1"/>
      <c r="B102" s="19"/>
      <c r="C102" s="20"/>
      <c r="D102" s="20"/>
      <c r="E102" s="2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3">
      <c r="A103" s="1"/>
      <c r="B103" s="19"/>
      <c r="C103" s="20"/>
      <c r="D103" s="20"/>
      <c r="E103" s="2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3">
      <c r="A104" s="1"/>
      <c r="B104" s="22"/>
      <c r="C104" s="20"/>
      <c r="D104" s="20"/>
      <c r="E104" s="2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3">
      <c r="A105" s="1"/>
      <c r="B105" s="22"/>
      <c r="C105" s="20"/>
      <c r="D105" s="20"/>
      <c r="E105" s="2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23" t="s">
        <v>52</v>
      </c>
      <c r="C106" s="24">
        <f t="shared" ref="C106:E106" si="8">SUM(C98:C105)</f>
        <v>0</v>
      </c>
      <c r="D106" s="24">
        <f t="shared" si="8"/>
        <v>0</v>
      </c>
      <c r="E106" s="24">
        <f t="shared" si="8"/>
        <v>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2" customHeight="1" x14ac:dyDescent="0.25">
      <c r="A108" s="1"/>
      <c r="B108" s="132" t="s">
        <v>103</v>
      </c>
      <c r="C108" s="163"/>
      <c r="D108" s="163"/>
      <c r="E108" s="16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7" t="s">
        <v>21</v>
      </c>
      <c r="C109" s="17" t="s">
        <v>22</v>
      </c>
      <c r="D109" s="17" t="s">
        <v>23</v>
      </c>
      <c r="E109" s="17" t="s">
        <v>24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5.8" customHeight="1" x14ac:dyDescent="0.3">
      <c r="A110" s="1"/>
      <c r="B110" s="162" t="s">
        <v>104</v>
      </c>
      <c r="C110" s="20"/>
      <c r="D110" s="20"/>
      <c r="E110" s="21">
        <v>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0.3">
      <c r="A111" s="1"/>
      <c r="B111" s="162" t="s">
        <v>105</v>
      </c>
      <c r="C111" s="20"/>
      <c r="D111" s="21"/>
      <c r="E111" s="20">
        <v>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.6" customHeight="1" x14ac:dyDescent="0.3">
      <c r="A112" s="1"/>
      <c r="B112" s="162" t="s">
        <v>106</v>
      </c>
      <c r="C112" s="20"/>
      <c r="D112" s="20"/>
      <c r="E112" s="21">
        <v>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3">
      <c r="A113" s="1"/>
      <c r="B113" s="19"/>
      <c r="C113" s="20"/>
      <c r="D113" s="20"/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3">
      <c r="A114" s="1"/>
      <c r="B114" s="19"/>
      <c r="C114" s="20"/>
      <c r="D114" s="20"/>
      <c r="E114" s="2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3">
      <c r="A115" s="1"/>
      <c r="B115" s="19"/>
      <c r="C115" s="20"/>
      <c r="D115" s="20"/>
      <c r="E115" s="2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3">
      <c r="A116" s="1"/>
      <c r="B116" s="22"/>
      <c r="C116" s="20"/>
      <c r="D116" s="20"/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3">
      <c r="A117" s="1"/>
      <c r="B117" s="22"/>
      <c r="C117" s="20"/>
      <c r="D117" s="20"/>
      <c r="E117" s="2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23" t="s">
        <v>52</v>
      </c>
      <c r="C118" s="24">
        <f t="shared" ref="C118:E118" si="9">SUM(C110:C117)</f>
        <v>0</v>
      </c>
      <c r="D118" s="24">
        <f t="shared" si="9"/>
        <v>0</v>
      </c>
      <c r="E118" s="24">
        <f t="shared" si="9"/>
        <v>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spans="1:26" ht="15.75" customHeight="1" x14ac:dyDescent="0.25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spans="1:26" ht="15.75" customHeight="1" x14ac:dyDescent="0.25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spans="1:26" ht="15.75" customHeight="1" x14ac:dyDescent="0.25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spans="1:26" ht="15.75" customHeight="1" x14ac:dyDescent="0.25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spans="1:26" ht="15.75" customHeight="1" x14ac:dyDescent="0.25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spans="1:26" ht="15.75" customHeight="1" x14ac:dyDescent="0.25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spans="1:26" ht="15.75" customHeight="1" x14ac:dyDescent="0.25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spans="1:26" ht="15.75" customHeight="1" x14ac:dyDescent="0.25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spans="1:26" ht="15.75" customHeight="1" x14ac:dyDescent="0.25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B96:E96"/>
    <mergeCell ref="B108:E108"/>
    <mergeCell ref="B84:E84"/>
    <mergeCell ref="B1:C1"/>
    <mergeCell ref="D1:E1"/>
    <mergeCell ref="B4:E4"/>
    <mergeCell ref="G4:K4"/>
    <mergeCell ref="G5:K5"/>
    <mergeCell ref="G6:K6"/>
    <mergeCell ref="B16:E16"/>
    <mergeCell ref="B28:E28"/>
    <mergeCell ref="B38:E38"/>
    <mergeCell ref="B48:E48"/>
    <mergeCell ref="B60:E60"/>
    <mergeCell ref="B72:E72"/>
  </mergeCells>
  <pageMargins left="0.7" right="0.7" top="0.75" bottom="0.75" header="0" footer="0"/>
  <pageSetup orientation="landscape"/>
  <headerFooter>
    <oddHeader>&amp;CPCM-Estimation Sheet</oddHeader>
    <oddFooter>&amp;R&amp;F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13" workbookViewId="0">
      <selection activeCell="C26" sqref="C26"/>
    </sheetView>
  </sheetViews>
  <sheetFormatPr defaultColWidth="14.44140625" defaultRowHeight="15" customHeight="1" x14ac:dyDescent="0.25"/>
  <cols>
    <col min="1" max="1" width="4.33203125" customWidth="1"/>
    <col min="2" max="2" width="26.33203125" customWidth="1"/>
    <col min="3" max="3" width="11.33203125" customWidth="1"/>
    <col min="4" max="4" width="10.6640625" customWidth="1"/>
    <col min="5" max="5" width="10.44140625" customWidth="1"/>
    <col min="6" max="6" width="10.6640625" customWidth="1"/>
    <col min="7" max="7" width="20.44140625" customWidth="1"/>
    <col min="8" max="8" width="9.109375" customWidth="1"/>
    <col min="9" max="26" width="8" customWidth="1"/>
  </cols>
  <sheetData>
    <row r="1" spans="1:26" ht="34.5" customHeight="1" x14ac:dyDescent="0.25">
      <c r="A1" s="102"/>
      <c r="B1" s="122" t="s">
        <v>0</v>
      </c>
      <c r="C1" s="123"/>
      <c r="D1" s="114"/>
      <c r="E1" s="146"/>
      <c r="F1" s="123"/>
      <c r="G1" s="43" t="s">
        <v>59</v>
      </c>
      <c r="H1" s="11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147" t="s">
        <v>60</v>
      </c>
      <c r="C3" s="13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25">
      <c r="A4" s="1"/>
      <c r="B4" s="44" t="s">
        <v>61</v>
      </c>
      <c r="C4" s="45" t="s">
        <v>22</v>
      </c>
      <c r="D4" s="45" t="s">
        <v>23</v>
      </c>
      <c r="E4" s="46" t="s">
        <v>24</v>
      </c>
      <c r="F4" s="47"/>
      <c r="G4" s="4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48" t="s">
        <v>62</v>
      </c>
      <c r="C5" s="49">
        <v>9</v>
      </c>
      <c r="D5" s="49">
        <v>5</v>
      </c>
      <c r="E5" s="50">
        <v>10</v>
      </c>
      <c r="F5" s="51"/>
      <c r="G5" s="5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"/>
      <c r="B6" s="48" t="s">
        <v>63</v>
      </c>
      <c r="C6" s="52">
        <v>0.25</v>
      </c>
      <c r="D6" s="52">
        <v>1.5</v>
      </c>
      <c r="E6" s="53">
        <v>2</v>
      </c>
      <c r="F6" s="51"/>
      <c r="G6" s="5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x14ac:dyDescent="0.25">
      <c r="A7" s="54"/>
      <c r="B7" s="55" t="s">
        <v>64</v>
      </c>
      <c r="C7" s="56">
        <f t="shared" ref="C7:E7" si="0">C5*C6</f>
        <v>2.25</v>
      </c>
      <c r="D7" s="57">
        <f t="shared" si="0"/>
        <v>7.5</v>
      </c>
      <c r="E7" s="57">
        <f t="shared" si="0"/>
        <v>20</v>
      </c>
      <c r="F7" s="51"/>
      <c r="G7" s="5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54"/>
      <c r="B8" s="55" t="s">
        <v>65</v>
      </c>
      <c r="C8" s="58">
        <f>SUM(C7,D7,E7)/22</f>
        <v>1.3522727272727273</v>
      </c>
      <c r="D8" s="51"/>
      <c r="E8" s="51"/>
      <c r="F8" s="51"/>
      <c r="G8" s="5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48" t="s">
        <v>66</v>
      </c>
      <c r="C9" s="59">
        <v>70</v>
      </c>
      <c r="D9" s="47"/>
      <c r="E9" s="47"/>
      <c r="F9" s="60"/>
      <c r="G9" s="6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61" t="s">
        <v>67</v>
      </c>
      <c r="C10" s="58">
        <f>IF(C9="","",C8*(100/C9))</f>
        <v>1.9318181818181819</v>
      </c>
      <c r="D10" s="47"/>
      <c r="E10" s="4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5">
      <c r="A11" s="1"/>
      <c r="B11" s="62" t="s">
        <v>68</v>
      </c>
      <c r="C11" s="63">
        <v>90</v>
      </c>
      <c r="D11" s="47"/>
      <c r="E11" s="4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64" t="s">
        <v>69</v>
      </c>
      <c r="C12" s="65">
        <f>IF((C11=0),C10,C10+((100-C11)*C10/100))</f>
        <v>2.125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25">
      <c r="A14" s="1"/>
      <c r="B14" s="148" t="s">
        <v>70</v>
      </c>
      <c r="C14" s="133"/>
      <c r="D14" s="133"/>
      <c r="E14" s="133"/>
      <c r="F14" s="133"/>
      <c r="G14" s="13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39.75" customHeight="1" x14ac:dyDescent="0.25">
      <c r="A15" s="1"/>
      <c r="B15" s="66"/>
      <c r="C15" s="67" t="s">
        <v>71</v>
      </c>
      <c r="D15" s="68" t="s">
        <v>72</v>
      </c>
      <c r="E15" s="68" t="s">
        <v>73</v>
      </c>
      <c r="F15" s="68" t="s">
        <v>74</v>
      </c>
      <c r="G15" s="69" t="s">
        <v>75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5">
      <c r="A16" s="1"/>
      <c r="B16" s="70" t="s">
        <v>76</v>
      </c>
      <c r="C16" s="71">
        <v>4</v>
      </c>
      <c r="D16" s="72">
        <f>C12</f>
        <v>2.125</v>
      </c>
      <c r="E16" s="116">
        <v>0.15</v>
      </c>
      <c r="F16" s="73">
        <f t="shared" ref="F16:F21" si="1">IF(E16=0,0,D16/E16)</f>
        <v>14.166666666666668</v>
      </c>
      <c r="G16" s="7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48" t="s">
        <v>77</v>
      </c>
      <c r="C17" s="52">
        <v>10</v>
      </c>
      <c r="D17" s="75">
        <f>IF(D16="",0,C17*D16/100)</f>
        <v>0.21249999999999999</v>
      </c>
      <c r="E17" s="117">
        <v>0.3</v>
      </c>
      <c r="F17" s="73">
        <f t="shared" si="1"/>
        <v>0.70833333333333337</v>
      </c>
      <c r="G17" s="7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48" t="s">
        <v>78</v>
      </c>
      <c r="C18" s="52">
        <v>15</v>
      </c>
      <c r="D18" s="75">
        <f>IF(D16="",0,C18*D16/100)</f>
        <v>0.31874999999999998</v>
      </c>
      <c r="E18" s="117">
        <v>0.45</v>
      </c>
      <c r="F18" s="73">
        <f t="shared" si="1"/>
        <v>0.70833333333333326</v>
      </c>
      <c r="G18" s="7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48" t="s">
        <v>79</v>
      </c>
      <c r="C19" s="77">
        <v>34</v>
      </c>
      <c r="D19" s="75">
        <f>IF(D16="",0,C19*D16/100)</f>
        <v>0.72250000000000003</v>
      </c>
      <c r="E19" s="117">
        <v>0.94</v>
      </c>
      <c r="F19" s="73">
        <f t="shared" si="1"/>
        <v>0.76861702127659581</v>
      </c>
      <c r="G19" s="7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x14ac:dyDescent="0.25">
      <c r="A20" s="1"/>
      <c r="B20" s="48" t="s">
        <v>80</v>
      </c>
      <c r="C20" s="52">
        <v>22</v>
      </c>
      <c r="D20" s="75">
        <f>IF(D16="",0,C20*D16/100)</f>
        <v>0.46750000000000003</v>
      </c>
      <c r="E20" s="117">
        <v>0.61</v>
      </c>
      <c r="F20" s="73">
        <f t="shared" si="1"/>
        <v>0.76639344262295084</v>
      </c>
      <c r="G20" s="7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x14ac:dyDescent="0.25">
      <c r="A21" s="1"/>
      <c r="B21" s="78" t="s">
        <v>81</v>
      </c>
      <c r="C21" s="79">
        <v>7</v>
      </c>
      <c r="D21" s="75">
        <f>IF(D16="",0,C21*D16/100)</f>
        <v>0.14874999999999999</v>
      </c>
      <c r="E21" s="118">
        <v>0.26</v>
      </c>
      <c r="F21" s="73">
        <f t="shared" si="1"/>
        <v>0.57211538461538458</v>
      </c>
      <c r="G21" s="8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1"/>
      <c r="B22" s="81" t="s">
        <v>82</v>
      </c>
      <c r="C22" s="82"/>
      <c r="D22" s="83"/>
      <c r="E22" s="84"/>
      <c r="F22" s="85"/>
      <c r="G22" s="7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1"/>
      <c r="B23" s="48" t="s">
        <v>83</v>
      </c>
      <c r="C23" s="86">
        <v>4</v>
      </c>
      <c r="D23" s="87">
        <f t="shared" ref="D23:D25" si="2">D$16*C23/100</f>
        <v>8.5000000000000006E-2</v>
      </c>
      <c r="E23" s="88"/>
      <c r="F23" s="89"/>
      <c r="G23" s="7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"/>
      <c r="B24" s="48" t="s">
        <v>84</v>
      </c>
      <c r="C24" s="52">
        <v>2</v>
      </c>
      <c r="D24" s="87">
        <f t="shared" si="2"/>
        <v>4.2500000000000003E-2</v>
      </c>
      <c r="E24" s="88"/>
      <c r="F24" s="89"/>
      <c r="G24" s="7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25">
      <c r="A25" s="1"/>
      <c r="B25" s="48" t="s">
        <v>85</v>
      </c>
      <c r="C25" s="52">
        <v>2</v>
      </c>
      <c r="D25" s="87">
        <f t="shared" si="2"/>
        <v>4.2500000000000003E-2</v>
      </c>
      <c r="E25" s="88"/>
      <c r="F25" s="89"/>
      <c r="G25" s="7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25">
      <c r="A26" s="1"/>
      <c r="B26" s="90" t="s">
        <v>86</v>
      </c>
      <c r="C26" s="91"/>
      <c r="D26" s="92">
        <f>SUM(D23:D25)</f>
        <v>0.17</v>
      </c>
      <c r="E26" s="93"/>
      <c r="F26" s="94"/>
      <c r="G26" s="9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25">
      <c r="A27" s="1"/>
      <c r="B27" s="115" t="s">
        <v>69</v>
      </c>
      <c r="C27" s="96"/>
      <c r="D27" s="97">
        <f>SUM(D$16,D$26)</f>
        <v>2.2949999999999999</v>
      </c>
      <c r="E27" s="98">
        <f>SUM(E17:E21)</f>
        <v>2.5599999999999996</v>
      </c>
      <c r="F27" s="149" t="s">
        <v>87</v>
      </c>
      <c r="G27" s="1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99"/>
      <c r="C28" s="100"/>
      <c r="D28" s="101"/>
      <c r="E28" s="101"/>
      <c r="F28" s="101"/>
      <c r="G28" s="10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1.25" customHeight="1" x14ac:dyDescent="0.25">
      <c r="A29" s="1"/>
      <c r="B29" s="145" t="s">
        <v>88</v>
      </c>
      <c r="C29" s="133"/>
      <c r="D29" s="133"/>
      <c r="E29" s="133"/>
      <c r="F29" s="133"/>
      <c r="G29" s="1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spans="1:26" ht="15.75" customHeight="1" x14ac:dyDescent="0.25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spans="1:26" ht="15.75" customHeight="1" x14ac:dyDescent="0.25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spans="1:26" ht="15.75" customHeight="1" x14ac:dyDescent="0.25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spans="1:26" ht="15.75" customHeight="1" x14ac:dyDescent="0.25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spans="1:26" ht="15.75" customHeight="1" x14ac:dyDescent="0.25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spans="1:26" ht="15.75" customHeight="1" x14ac:dyDescent="0.25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spans="1:26" ht="15.75" customHeight="1" x14ac:dyDescent="0.25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spans="1:26" ht="15.75" customHeight="1" x14ac:dyDescent="0.25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spans="1:26" ht="15.75" customHeight="1" x14ac:dyDescent="0.25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spans="1:26" ht="15.75" customHeight="1" x14ac:dyDescent="0.25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9:G29"/>
    <mergeCell ref="B1:C1"/>
    <mergeCell ref="E1:F1"/>
    <mergeCell ref="B3:C3"/>
    <mergeCell ref="B14:G14"/>
    <mergeCell ref="F27:G27"/>
  </mergeCells>
  <dataValidations count="2">
    <dataValidation type="decimal" operator="greaterThan" allowBlank="1" showInputMessage="1" showErrorMessage="1" prompt=" - " sqref="C6:E6 C9 C11 C16:C21 C23:C25 E17:E21" xr:uid="{00000000-0002-0000-0400-000000000000}">
      <formula1>0</formula1>
    </dataValidation>
    <dataValidation type="decimal" operator="greaterThanOrEqual" allowBlank="1" showInputMessage="1" showErrorMessage="1" prompt=" - " sqref="C5:E5" xr:uid="{00000000-0002-0000-0400-000001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E14" sqref="E14"/>
    </sheetView>
  </sheetViews>
  <sheetFormatPr defaultColWidth="14.44140625" defaultRowHeight="15" customHeight="1" x14ac:dyDescent="0.25"/>
  <cols>
    <col min="1" max="1" width="4.6640625" customWidth="1"/>
    <col min="2" max="2" width="29.44140625" customWidth="1"/>
    <col min="3" max="3" width="13.33203125" customWidth="1"/>
    <col min="4" max="4" width="15" customWidth="1"/>
    <col min="5" max="5" width="14.6640625" customWidth="1"/>
    <col min="6" max="6" width="12.44140625" hidden="1" customWidth="1"/>
    <col min="7" max="26" width="8" customWidth="1"/>
  </cols>
  <sheetData>
    <row r="1" spans="1:26" ht="35.25" customHeight="1" x14ac:dyDescent="0.25">
      <c r="A1" s="26"/>
      <c r="B1" s="122" t="s">
        <v>0</v>
      </c>
      <c r="C1" s="123"/>
      <c r="D1" s="150" t="s">
        <v>89</v>
      </c>
      <c r="E1" s="125"/>
      <c r="F1" s="2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1.25" customHeight="1" x14ac:dyDescent="0.25">
      <c r="A2" s="25"/>
      <c r="B2" s="1"/>
      <c r="C2" s="1"/>
      <c r="D2" s="1"/>
      <c r="E2" s="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6.5" customHeight="1" x14ac:dyDescent="0.25">
      <c r="A3" s="26"/>
      <c r="B3" s="151" t="s">
        <v>90</v>
      </c>
      <c r="C3" s="152"/>
      <c r="D3" s="152"/>
      <c r="E3" s="153"/>
      <c r="F3" s="27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.75" customHeight="1" x14ac:dyDescent="0.25">
      <c r="A4" s="106"/>
      <c r="B4" s="28" t="s">
        <v>91</v>
      </c>
      <c r="C4" s="28" t="s">
        <v>22</v>
      </c>
      <c r="D4" s="28" t="s">
        <v>23</v>
      </c>
      <c r="E4" s="28" t="s">
        <v>24</v>
      </c>
      <c r="F4" s="107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1.25" customHeight="1" x14ac:dyDescent="0.25">
      <c r="A5" s="26"/>
      <c r="B5" s="30" t="s">
        <v>19</v>
      </c>
      <c r="C5" s="31">
        <v>3</v>
      </c>
      <c r="D5" s="31">
        <v>0</v>
      </c>
      <c r="E5" s="32">
        <v>2</v>
      </c>
      <c r="F5" s="27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1.25" customHeight="1" x14ac:dyDescent="0.25">
      <c r="A6" s="26"/>
      <c r="B6" s="33" t="s">
        <v>32</v>
      </c>
      <c r="C6" s="34">
        <v>1</v>
      </c>
      <c r="D6" s="34">
        <v>0</v>
      </c>
      <c r="E6" s="35">
        <v>0</v>
      </c>
      <c r="F6" s="27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1.25" customHeight="1" x14ac:dyDescent="0.25">
      <c r="A7" s="26"/>
      <c r="B7" s="33" t="s">
        <v>35</v>
      </c>
      <c r="C7" s="34">
        <v>2</v>
      </c>
      <c r="D7" s="34">
        <v>0</v>
      </c>
      <c r="E7" s="35">
        <v>1</v>
      </c>
      <c r="F7" s="27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1.25" customHeight="1" x14ac:dyDescent="0.25">
      <c r="A8" s="26"/>
      <c r="B8" s="33" t="s">
        <v>40</v>
      </c>
      <c r="C8" s="34">
        <v>1</v>
      </c>
      <c r="D8" s="34">
        <v>1</v>
      </c>
      <c r="E8" s="35">
        <v>0</v>
      </c>
      <c r="F8" s="27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1.25" customHeight="1" x14ac:dyDescent="0.25">
      <c r="A9" s="26"/>
      <c r="B9" s="33" t="s">
        <v>44</v>
      </c>
      <c r="C9" s="34">
        <v>2</v>
      </c>
      <c r="D9" s="34">
        <v>0</v>
      </c>
      <c r="E9" s="35">
        <v>0</v>
      </c>
      <c r="F9" s="27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1.25" customHeight="1" x14ac:dyDescent="0.25">
      <c r="A10" s="26"/>
      <c r="B10" s="33" t="s">
        <v>48</v>
      </c>
      <c r="C10" s="34">
        <v>0</v>
      </c>
      <c r="D10" s="34">
        <v>1</v>
      </c>
      <c r="E10" s="35">
        <v>2</v>
      </c>
      <c r="F10" s="2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1.25" customHeight="1" x14ac:dyDescent="0.25">
      <c r="A11" s="26"/>
      <c r="B11" s="33" t="s">
        <v>53</v>
      </c>
      <c r="C11" s="34">
        <v>0</v>
      </c>
      <c r="D11" s="34">
        <v>2</v>
      </c>
      <c r="E11" s="35">
        <v>0</v>
      </c>
      <c r="F11" s="27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1.25" customHeight="1" x14ac:dyDescent="0.25">
      <c r="A12" s="26"/>
      <c r="B12" s="33" t="s">
        <v>57</v>
      </c>
      <c r="C12" s="34">
        <v>0</v>
      </c>
      <c r="D12" s="34">
        <v>1</v>
      </c>
      <c r="E12" s="35">
        <v>0</v>
      </c>
      <c r="F12" s="27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1.25" customHeight="1" x14ac:dyDescent="0.25">
      <c r="A13" s="26"/>
      <c r="B13" s="33" t="s">
        <v>100</v>
      </c>
      <c r="C13" s="34">
        <v>0</v>
      </c>
      <c r="D13" s="34">
        <v>0</v>
      </c>
      <c r="E13" s="35">
        <v>2</v>
      </c>
      <c r="F13" s="27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1.25" customHeight="1" x14ac:dyDescent="0.25">
      <c r="A14" s="26"/>
      <c r="B14" s="33" t="s">
        <v>103</v>
      </c>
      <c r="C14" s="34">
        <v>0</v>
      </c>
      <c r="D14" s="34">
        <v>0</v>
      </c>
      <c r="E14" s="35">
        <v>3</v>
      </c>
      <c r="F14" s="27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1.25" customHeight="1" x14ac:dyDescent="0.25">
      <c r="A15" s="26"/>
      <c r="B15" s="33"/>
      <c r="C15" s="34"/>
      <c r="D15" s="34"/>
      <c r="E15" s="35"/>
      <c r="F15" s="27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1.25" customHeight="1" x14ac:dyDescent="0.25">
      <c r="A16" s="26"/>
      <c r="B16" s="33"/>
      <c r="C16" s="34"/>
      <c r="D16" s="34"/>
      <c r="E16" s="35"/>
      <c r="F16" s="27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1.25" customHeight="1" x14ac:dyDescent="0.25">
      <c r="A17" s="26"/>
      <c r="B17" s="33" t="s">
        <v>92</v>
      </c>
      <c r="C17" s="34"/>
      <c r="D17" s="34"/>
      <c r="E17" s="35"/>
      <c r="F17" s="27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3.5" customHeight="1" x14ac:dyDescent="0.25">
      <c r="A18" s="26"/>
      <c r="B18" s="36" t="s">
        <v>93</v>
      </c>
      <c r="C18" s="37">
        <f t="shared" ref="C18:E18" si="0">SUM(C5:C17)</f>
        <v>9</v>
      </c>
      <c r="D18" s="37">
        <f t="shared" si="0"/>
        <v>5</v>
      </c>
      <c r="E18" s="37">
        <f t="shared" si="0"/>
        <v>10</v>
      </c>
      <c r="F18" s="27" t="s">
        <v>94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5">
      <c r="A19" s="26"/>
      <c r="B19" s="36" t="s">
        <v>95</v>
      </c>
      <c r="C19" s="154"/>
      <c r="D19" s="155"/>
      <c r="E19" s="38">
        <f>SUM(PRODUCT(C18,0.5)+PRODUCT(D18,1)+PRODUCT(E18,1.5))</f>
        <v>24.5</v>
      </c>
      <c r="F19" s="27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1.25" customHeight="1" x14ac:dyDescent="0.25">
      <c r="A20" s="25"/>
      <c r="B20" s="39"/>
      <c r="C20" s="25"/>
      <c r="D20" s="25"/>
      <c r="E20" s="39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1.2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1.2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1.2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1.2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1.2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1.2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1.2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1.25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1.25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1.25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1.25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1.25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1.2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1.25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1.25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1.2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1.2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1.2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1.2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1.2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1.2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1.2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1.2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1.2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1.2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1.2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1.2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1.2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1.2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1.2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1.2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1.2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1.2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1.2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1.2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1.2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1.2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1.2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1.2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1.2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1.2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1.2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1.2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1.2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1.2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1.2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1.2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1.2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1.2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1.2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1.2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1.2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1.2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1.2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1.2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1.2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1.2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1.2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1.2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1.2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1.2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1.2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1.2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1.2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1.2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1.2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1.2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1.2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1.2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1.2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1.2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1.2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1.2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1.2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1.2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1.2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1.2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1.2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1.2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1.2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1.2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1.2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1.2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1.2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1.2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1.2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1.2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1.2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1.2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1.2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1.2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1.2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1.2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1.2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1.2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1.2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1.2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1.2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1.2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1.2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1.2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1.2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1.2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1.2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1.2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1.2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1.2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1.2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1.2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1.2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1.2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1.2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1.2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1.2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1.2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1.2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1.2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1.2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1.2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1.2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1.2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1.2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1.2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1.2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1.2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1.2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1.2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1.2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1.2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1.2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1.2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1.2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1.2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1.2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1.2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1.2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1.2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1.2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1.2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1.2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1.2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1.2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1.2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1.2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1.2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1.2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1.2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1.2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1.2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1.2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1.2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1.2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1.2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1.2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1.2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1.2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1.2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1.2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1.2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1.2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1.2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1.2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1.2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1.2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1.2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1.2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1.2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1.2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1.2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1.2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1.2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1.2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1.2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1.2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1.2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1.2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1.2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1.2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1.2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1.2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1.2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1.2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1.2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1.2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1.2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1.2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1.2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1.2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1.2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1.2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1.2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1.2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1.2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1.2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1.2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1.2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1.2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1.2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1.2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1.2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spans="1:26" ht="15.75" customHeight="1" x14ac:dyDescent="0.25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spans="1:26" ht="15.75" customHeight="1" x14ac:dyDescent="0.25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spans="1:26" ht="15.75" customHeight="1" x14ac:dyDescent="0.25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C1"/>
    <mergeCell ref="D1:E1"/>
    <mergeCell ref="B3:E3"/>
    <mergeCell ref="C19:D19"/>
  </mergeCells>
  <dataValidations count="1">
    <dataValidation type="decimal" operator="greaterThanOrEqual" allowBlank="1" showInputMessage="1" showErrorMessage="1" prompt=" - " sqref="C5:E17" xr:uid="{00000000-0002-0000-0200-000000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workbookViewId="0"/>
  </sheetViews>
  <sheetFormatPr defaultColWidth="14.44140625" defaultRowHeight="15" customHeight="1" x14ac:dyDescent="0.25"/>
  <cols>
    <col min="1" max="1" width="3.88671875" customWidth="1"/>
    <col min="2" max="6" width="8" customWidth="1"/>
    <col min="7" max="7" width="10.5546875" customWidth="1"/>
    <col min="8" max="8" width="5.33203125" hidden="1" customWidth="1"/>
  </cols>
  <sheetData>
    <row r="1" spans="2:8" ht="34.5" customHeight="1" x14ac:dyDescent="0.25">
      <c r="B1" s="122" t="s">
        <v>0</v>
      </c>
      <c r="C1" s="123"/>
      <c r="D1" s="108"/>
      <c r="E1" s="108"/>
      <c r="F1" s="135" t="s">
        <v>96</v>
      </c>
      <c r="G1" s="123"/>
      <c r="H1" s="125"/>
    </row>
    <row r="2" spans="2:8" ht="12" customHeight="1" x14ac:dyDescent="0.25">
      <c r="B2" s="1"/>
      <c r="C2" s="1"/>
      <c r="D2" s="1"/>
      <c r="E2" s="1"/>
      <c r="F2" s="105"/>
      <c r="G2" s="109"/>
      <c r="H2" s="113"/>
    </row>
    <row r="3" spans="2:8" ht="12.75" customHeight="1" x14ac:dyDescent="0.25">
      <c r="B3" s="110" t="s">
        <v>97</v>
      </c>
      <c r="C3" s="156" t="s">
        <v>96</v>
      </c>
      <c r="D3" s="133"/>
      <c r="E3" s="133"/>
      <c r="F3" s="133"/>
      <c r="G3" s="134"/>
      <c r="H3" s="113"/>
    </row>
    <row r="4" spans="2:8" ht="12.75" customHeight="1" x14ac:dyDescent="0.25">
      <c r="B4" s="40"/>
      <c r="C4" s="157" t="s">
        <v>98</v>
      </c>
      <c r="D4" s="133"/>
      <c r="E4" s="133"/>
      <c r="F4" s="133"/>
      <c r="G4" s="134"/>
      <c r="H4" s="113"/>
    </row>
    <row r="5" spans="2:8" ht="12.75" customHeight="1" x14ac:dyDescent="0.25">
      <c r="B5" s="41"/>
      <c r="C5" s="157" t="s">
        <v>94</v>
      </c>
      <c r="D5" s="133"/>
      <c r="E5" s="133"/>
      <c r="F5" s="133"/>
      <c r="G5" s="134"/>
      <c r="H5" s="113"/>
    </row>
    <row r="6" spans="2:8" ht="12.75" customHeight="1" x14ac:dyDescent="0.25">
      <c r="B6" s="41"/>
      <c r="C6" s="157" t="s">
        <v>94</v>
      </c>
      <c r="D6" s="133"/>
      <c r="E6" s="133"/>
      <c r="F6" s="133"/>
      <c r="G6" s="134"/>
      <c r="H6" s="113"/>
    </row>
    <row r="7" spans="2:8" ht="12.75" customHeight="1" x14ac:dyDescent="0.25">
      <c r="B7" s="41"/>
      <c r="C7" s="157" t="s">
        <v>94</v>
      </c>
      <c r="D7" s="133"/>
      <c r="E7" s="133"/>
      <c r="F7" s="133"/>
      <c r="G7" s="134"/>
      <c r="H7" s="113"/>
    </row>
    <row r="8" spans="2:8" ht="12.75" customHeight="1" x14ac:dyDescent="0.25">
      <c r="B8" s="41"/>
      <c r="C8" s="158"/>
      <c r="D8" s="133"/>
      <c r="E8" s="133"/>
      <c r="F8" s="133"/>
      <c r="G8" s="134"/>
      <c r="H8" s="113"/>
    </row>
    <row r="9" spans="2:8" ht="12.75" customHeight="1" x14ac:dyDescent="0.25">
      <c r="B9" s="41"/>
      <c r="C9" s="157" t="s">
        <v>94</v>
      </c>
      <c r="D9" s="133"/>
      <c r="E9" s="133"/>
      <c r="F9" s="133"/>
      <c r="G9" s="134"/>
      <c r="H9" s="113"/>
    </row>
    <row r="10" spans="2:8" ht="12.75" customHeight="1" x14ac:dyDescent="0.25">
      <c r="B10" s="41"/>
      <c r="C10" s="159"/>
      <c r="D10" s="133"/>
      <c r="E10" s="133"/>
      <c r="F10" s="133"/>
      <c r="G10" s="134"/>
      <c r="H10" s="113"/>
    </row>
    <row r="11" spans="2:8" ht="12.75" customHeight="1" x14ac:dyDescent="0.25">
      <c r="B11" s="41"/>
      <c r="C11" s="159"/>
      <c r="D11" s="133"/>
      <c r="E11" s="133"/>
      <c r="F11" s="133"/>
      <c r="G11" s="134"/>
      <c r="H11" s="113"/>
    </row>
    <row r="12" spans="2:8" ht="12.75" customHeight="1" x14ac:dyDescent="0.25">
      <c r="B12" s="41"/>
      <c r="C12" s="160"/>
      <c r="D12" s="133"/>
      <c r="E12" s="133"/>
      <c r="F12" s="133"/>
      <c r="G12" s="134"/>
      <c r="H12" s="113"/>
    </row>
    <row r="13" spans="2:8" ht="12.75" customHeight="1" x14ac:dyDescent="0.25">
      <c r="B13" s="41"/>
      <c r="C13" s="159"/>
      <c r="D13" s="133"/>
      <c r="E13" s="133"/>
      <c r="F13" s="133"/>
      <c r="G13" s="134"/>
      <c r="H13" s="113"/>
    </row>
    <row r="14" spans="2:8" ht="12.75" customHeight="1" x14ac:dyDescent="0.25">
      <c r="B14" s="41"/>
      <c r="C14" s="159"/>
      <c r="D14" s="133"/>
      <c r="E14" s="133"/>
      <c r="F14" s="133"/>
      <c r="G14" s="134"/>
      <c r="H14" s="113"/>
    </row>
    <row r="15" spans="2:8" ht="12.75" customHeight="1" x14ac:dyDescent="0.25">
      <c r="B15" s="41"/>
      <c r="C15" s="159"/>
      <c r="D15" s="133"/>
      <c r="E15" s="133"/>
      <c r="F15" s="133"/>
      <c r="G15" s="134"/>
      <c r="H15" s="113"/>
    </row>
    <row r="16" spans="2:8" ht="12.75" customHeight="1" x14ac:dyDescent="0.25">
      <c r="B16" s="41"/>
      <c r="C16" s="159"/>
      <c r="D16" s="133"/>
      <c r="E16" s="133"/>
      <c r="F16" s="133"/>
      <c r="G16" s="134"/>
      <c r="H16" s="113"/>
    </row>
    <row r="17" spans="2:7" ht="12.75" customHeight="1" x14ac:dyDescent="0.25">
      <c r="B17" s="41"/>
      <c r="C17" s="159"/>
      <c r="D17" s="133"/>
      <c r="E17" s="133"/>
      <c r="F17" s="133"/>
      <c r="G17" s="134"/>
    </row>
    <row r="18" spans="2:7" ht="12.75" customHeight="1" x14ac:dyDescent="0.25">
      <c r="B18" s="41"/>
      <c r="C18" s="159"/>
      <c r="D18" s="133"/>
      <c r="E18" s="133"/>
      <c r="F18" s="133"/>
      <c r="G18" s="134"/>
    </row>
    <row r="19" spans="2:7" ht="12.75" customHeight="1" x14ac:dyDescent="0.25">
      <c r="B19" s="42"/>
      <c r="C19" s="160"/>
      <c r="D19" s="133"/>
      <c r="E19" s="133"/>
      <c r="F19" s="133"/>
      <c r="G19" s="134"/>
    </row>
    <row r="20" spans="2:7" ht="12.75" customHeight="1" x14ac:dyDescent="0.25">
      <c r="B20" s="42"/>
      <c r="C20" s="160"/>
      <c r="D20" s="133"/>
      <c r="E20" s="133"/>
      <c r="F20" s="133"/>
      <c r="G20" s="134"/>
    </row>
    <row r="21" spans="2:7" ht="12.75" customHeight="1" x14ac:dyDescent="0.25">
      <c r="B21" s="42"/>
      <c r="C21" s="160"/>
      <c r="D21" s="133"/>
      <c r="E21" s="133"/>
      <c r="F21" s="133"/>
      <c r="G21" s="134"/>
    </row>
    <row r="22" spans="2:7" ht="12.75" customHeight="1" x14ac:dyDescent="0.25">
      <c r="B22" s="42"/>
      <c r="C22" s="160"/>
      <c r="D22" s="133"/>
      <c r="E22" s="133"/>
      <c r="F22" s="133"/>
      <c r="G22" s="134"/>
    </row>
    <row r="23" spans="2:7" ht="12.75" customHeight="1" x14ac:dyDescent="0.25">
      <c r="B23" s="42"/>
      <c r="C23" s="160"/>
      <c r="D23" s="133"/>
      <c r="E23" s="133"/>
      <c r="F23" s="133"/>
      <c r="G23" s="134"/>
    </row>
    <row r="24" spans="2:7" ht="12.75" customHeight="1" x14ac:dyDescent="0.25">
      <c r="B24" s="42"/>
      <c r="C24" s="160"/>
      <c r="D24" s="133"/>
      <c r="E24" s="133"/>
      <c r="F24" s="133"/>
      <c r="G24" s="134"/>
    </row>
    <row r="25" spans="2:7" ht="12.75" customHeight="1" x14ac:dyDescent="0.25">
      <c r="B25" s="42"/>
      <c r="C25" s="160"/>
      <c r="D25" s="133"/>
      <c r="E25" s="133"/>
      <c r="F25" s="133"/>
      <c r="G25" s="134"/>
    </row>
    <row r="26" spans="2:7" ht="12.75" customHeight="1" x14ac:dyDescent="0.25">
      <c r="B26" s="42"/>
      <c r="C26" s="160"/>
      <c r="D26" s="133"/>
      <c r="E26" s="133"/>
      <c r="F26" s="133"/>
      <c r="G26" s="134"/>
    </row>
    <row r="27" spans="2:7" ht="12.75" customHeight="1" x14ac:dyDescent="0.25">
      <c r="B27" s="42"/>
      <c r="C27" s="160"/>
      <c r="D27" s="133"/>
      <c r="E27" s="133"/>
      <c r="F27" s="133"/>
      <c r="G27" s="134"/>
    </row>
    <row r="28" spans="2:7" ht="12.75" customHeight="1" x14ac:dyDescent="0.25">
      <c r="B28" s="42"/>
      <c r="C28" s="160"/>
      <c r="D28" s="133"/>
      <c r="E28" s="133"/>
      <c r="F28" s="133"/>
      <c r="G28" s="134"/>
    </row>
    <row r="29" spans="2:7" ht="12.75" customHeight="1" x14ac:dyDescent="0.25">
      <c r="B29" s="42"/>
      <c r="C29" s="160"/>
      <c r="D29" s="133"/>
      <c r="E29" s="133"/>
      <c r="F29" s="133"/>
      <c r="G29" s="134"/>
    </row>
    <row r="30" spans="2:7" ht="12.75" customHeight="1" x14ac:dyDescent="0.25">
      <c r="B30" s="42"/>
      <c r="C30" s="160"/>
      <c r="D30" s="133"/>
      <c r="E30" s="133"/>
      <c r="F30" s="133"/>
      <c r="G30" s="134"/>
    </row>
    <row r="31" spans="2:7" ht="12.75" customHeight="1" x14ac:dyDescent="0.25">
      <c r="B31" s="42"/>
      <c r="C31" s="160"/>
      <c r="D31" s="133"/>
      <c r="E31" s="133"/>
      <c r="F31" s="133"/>
      <c r="G31" s="134"/>
    </row>
    <row r="32" spans="2:7" ht="12.75" customHeight="1" x14ac:dyDescent="0.25">
      <c r="B32" s="42"/>
      <c r="C32" s="160"/>
      <c r="D32" s="133"/>
      <c r="E32" s="133"/>
      <c r="F32" s="133"/>
      <c r="G32" s="134"/>
    </row>
    <row r="33" spans="2:7" ht="12.75" customHeight="1" x14ac:dyDescent="0.25">
      <c r="B33" s="42"/>
      <c r="C33" s="160"/>
      <c r="D33" s="133"/>
      <c r="E33" s="133"/>
      <c r="F33" s="133"/>
      <c r="G33" s="134"/>
    </row>
    <row r="34" spans="2:7" ht="12.75" customHeight="1" x14ac:dyDescent="0.25">
      <c r="B34" s="161" t="s">
        <v>99</v>
      </c>
      <c r="C34" s="140"/>
      <c r="D34" s="140"/>
      <c r="E34" s="140"/>
      <c r="F34" s="140"/>
      <c r="G34" s="140"/>
    </row>
    <row r="35" spans="2:7" ht="12.75" customHeight="1" x14ac:dyDescent="0.25">
      <c r="B35" s="131"/>
      <c r="C35" s="140"/>
      <c r="D35" s="140"/>
      <c r="E35" s="140"/>
      <c r="F35" s="140"/>
      <c r="G35" s="140"/>
    </row>
    <row r="36" spans="2:7" ht="12.75" customHeight="1" x14ac:dyDescent="0.25">
      <c r="B36" s="105"/>
      <c r="C36" s="105"/>
      <c r="D36" s="105"/>
      <c r="E36" s="105"/>
      <c r="F36" s="105"/>
      <c r="G36" s="109"/>
    </row>
    <row r="37" spans="2:7" ht="12.75" customHeight="1" x14ac:dyDescent="0.25">
      <c r="B37" s="105"/>
      <c r="C37" s="105"/>
      <c r="D37" s="105"/>
      <c r="E37" s="105"/>
      <c r="F37" s="105"/>
      <c r="G37" s="109"/>
    </row>
    <row r="38" spans="2:7" ht="12.75" customHeight="1" x14ac:dyDescent="0.25">
      <c r="B38" s="105"/>
      <c r="C38" s="105"/>
      <c r="D38" s="105"/>
      <c r="E38" s="105"/>
      <c r="F38" s="105"/>
      <c r="G38" s="109"/>
    </row>
    <row r="39" spans="2:7" ht="12.75" customHeight="1" x14ac:dyDescent="0.25">
      <c r="B39" s="113"/>
      <c r="C39" s="113"/>
      <c r="D39" s="113"/>
      <c r="E39" s="113"/>
      <c r="F39" s="113"/>
      <c r="G39" s="113"/>
    </row>
    <row r="40" spans="2:7" ht="12.75" customHeight="1" x14ac:dyDescent="0.25">
      <c r="B40" s="113"/>
      <c r="C40" s="113"/>
      <c r="D40" s="113"/>
      <c r="E40" s="113"/>
      <c r="F40" s="113"/>
      <c r="G40" s="113"/>
    </row>
    <row r="41" spans="2:7" ht="12.75" customHeight="1" x14ac:dyDescent="0.25">
      <c r="B41" s="113"/>
      <c r="C41" s="113"/>
      <c r="D41" s="113"/>
      <c r="E41" s="113"/>
      <c r="F41" s="113"/>
      <c r="G41" s="113"/>
    </row>
    <row r="42" spans="2:7" ht="12.75" customHeight="1" x14ac:dyDescent="0.25">
      <c r="B42" s="113"/>
      <c r="C42" s="113"/>
      <c r="D42" s="113"/>
      <c r="E42" s="113"/>
      <c r="F42" s="113"/>
      <c r="G42" s="113"/>
    </row>
    <row r="43" spans="2:7" ht="12.75" customHeight="1" x14ac:dyDescent="0.25">
      <c r="B43" s="113"/>
      <c r="C43" s="113"/>
      <c r="D43" s="113"/>
      <c r="E43" s="113"/>
      <c r="F43" s="113"/>
      <c r="G43" s="113"/>
    </row>
    <row r="44" spans="2:7" ht="12.75" customHeight="1" x14ac:dyDescent="0.25">
      <c r="B44" s="113"/>
      <c r="C44" s="113"/>
      <c r="D44" s="113"/>
      <c r="E44" s="113"/>
      <c r="F44" s="113"/>
      <c r="G44" s="113"/>
    </row>
    <row r="45" spans="2:7" ht="12.75" customHeight="1" x14ac:dyDescent="0.25">
      <c r="B45" s="113"/>
      <c r="C45" s="113"/>
      <c r="D45" s="113"/>
      <c r="E45" s="113"/>
      <c r="F45" s="113"/>
      <c r="G45" s="113"/>
    </row>
    <row r="46" spans="2:7" ht="12.75" customHeight="1" x14ac:dyDescent="0.25">
      <c r="B46" s="113"/>
      <c r="C46" s="113"/>
      <c r="D46" s="113"/>
      <c r="E46" s="113"/>
      <c r="F46" s="113"/>
      <c r="G46" s="113"/>
    </row>
    <row r="47" spans="2:7" ht="12.75" customHeight="1" x14ac:dyDescent="0.25">
      <c r="B47" s="113"/>
      <c r="C47" s="113"/>
      <c r="D47" s="113"/>
      <c r="E47" s="113"/>
      <c r="F47" s="113"/>
      <c r="G47" s="113"/>
    </row>
    <row r="48" spans="2:7" ht="12.75" customHeight="1" x14ac:dyDescent="0.25">
      <c r="B48" s="113"/>
      <c r="C48" s="113"/>
      <c r="D48" s="113"/>
      <c r="E48" s="113"/>
      <c r="F48" s="113"/>
      <c r="G48" s="113"/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C33:G33"/>
    <mergeCell ref="B34:G35"/>
    <mergeCell ref="C22:G22"/>
    <mergeCell ref="C23:G23"/>
    <mergeCell ref="C24:G24"/>
    <mergeCell ref="C25:G25"/>
    <mergeCell ref="C26:G26"/>
    <mergeCell ref="C27:G27"/>
    <mergeCell ref="C28:G28"/>
    <mergeCell ref="C21:G21"/>
    <mergeCell ref="C29:G29"/>
    <mergeCell ref="C30:G30"/>
    <mergeCell ref="C31:G31"/>
    <mergeCell ref="C32:G32"/>
    <mergeCell ref="C16:G16"/>
    <mergeCell ref="C17:G17"/>
    <mergeCell ref="C18:G18"/>
    <mergeCell ref="C19:G19"/>
    <mergeCell ref="C20:G20"/>
    <mergeCell ref="C11:G11"/>
    <mergeCell ref="C12:G12"/>
    <mergeCell ref="C13:G13"/>
    <mergeCell ref="C14:G14"/>
    <mergeCell ref="C15:G15"/>
    <mergeCell ref="C6:G6"/>
    <mergeCell ref="C7:G7"/>
    <mergeCell ref="C8:G8"/>
    <mergeCell ref="C9:G9"/>
    <mergeCell ref="C10:G10"/>
    <mergeCell ref="B1:C1"/>
    <mergeCell ref="F1:H1"/>
    <mergeCell ref="C3:G3"/>
    <mergeCell ref="C4:G4"/>
    <mergeCell ref="C5:G5"/>
  </mergeCells>
  <dataValidations count="1">
    <dataValidation type="decimal" operator="greaterThan" allowBlank="1" showInputMessage="1" showErrorMessage="1" prompt=" - " sqref="B4:B33" xr:uid="{00000000-0002-0000-0300-000000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2F1126E650D428AAF4DCCFBB26E19" ma:contentTypeVersion="9" ma:contentTypeDescription="Create a new document." ma:contentTypeScope="" ma:versionID="aecc5bf83fc6a5a945ab98f477c1dc15">
  <xsd:schema xmlns:xsd="http://www.w3.org/2001/XMLSchema" xmlns:xs="http://www.w3.org/2001/XMLSchema" xmlns:p="http://schemas.microsoft.com/office/2006/metadata/properties" xmlns:ns2="28a4c2e2-19fe-42a5-bd58-72eddb65ae70" targetNamespace="http://schemas.microsoft.com/office/2006/metadata/properties" ma:root="true" ma:fieldsID="e7d16bcaae5c2d3d5db1558463391f64" ns2:_="">
    <xsd:import namespace="28a4c2e2-19fe-42a5-bd58-72eddb65a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4c2e2-19fe-42a5-bd58-72eddb65ae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B8830-4062-48DA-87DA-E20FCCE39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E29B0-32B1-4DEF-AC03-039EDE5B8B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0EB836-5992-4B3C-BDDC-B2699C1DC2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4c2e2-19fe-42a5-bd58-72eddb65a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ChangeHistory</vt:lpstr>
      <vt:lpstr>Work Breakdown</vt:lpstr>
      <vt:lpstr>Efforts estimate</vt:lpstr>
      <vt:lpstr>PCM estimation summary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</cp:lastModifiedBy>
  <cp:revision/>
  <dcterms:created xsi:type="dcterms:W3CDTF">2020-08-04T14:46:37Z</dcterms:created>
  <dcterms:modified xsi:type="dcterms:W3CDTF">2020-09-19T09:22:01Z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0x0101006A92F1126E650D428AAF4DCCFBB26E19</vt:lpwstr>
  </property>
</Properties>
</file>