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-BTECH\Third Year\SEM VI\Financial and Cost Accounting - Jasmin Bid\Excel Sheet\"/>
    </mc:Choice>
  </mc:AlternateContent>
  <xr:revisionPtr revIDLastSave="0" documentId="8_{BF189E6C-DDC5-49E6-8269-52391E6257CC}" xr6:coauthVersionLast="47" xr6:coauthVersionMax="47" xr10:uidLastSave="{00000000-0000-0000-0000-000000000000}"/>
  <bookViews>
    <workbookView xWindow="-120" yWindow="-120" windowWidth="20640" windowHeight="11040" xr2:uid="{C0DFFA12-A4E0-4497-8D45-45FE8EA68D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0" i="1"/>
  <c r="I13" i="1"/>
  <c r="J23" i="1"/>
  <c r="J13" i="1"/>
  <c r="K5" i="1"/>
  <c r="K6" i="1"/>
  <c r="K7" i="1"/>
  <c r="K4" i="1"/>
  <c r="H20" i="1"/>
  <c r="H13" i="1"/>
  <c r="J11" i="1"/>
  <c r="J12" i="1"/>
  <c r="J10" i="1"/>
  <c r="J5" i="1"/>
  <c r="J6" i="1"/>
  <c r="J7" i="1"/>
  <c r="J4" i="1"/>
  <c r="K20" i="1"/>
  <c r="J20" i="1"/>
  <c r="I20" i="1"/>
  <c r="I22" i="1"/>
  <c r="I23" i="1" s="1"/>
  <c r="I5" i="1"/>
  <c r="I6" i="1"/>
  <c r="I7" i="1"/>
  <c r="I4" i="1"/>
  <c r="H5" i="1"/>
  <c r="H6" i="1"/>
  <c r="H7" i="1"/>
  <c r="H10" i="1"/>
  <c r="H11" i="1"/>
  <c r="H12" i="1"/>
  <c r="H16" i="1"/>
  <c r="H17" i="1"/>
  <c r="H18" i="1"/>
  <c r="H19" i="1"/>
  <c r="H21" i="1"/>
  <c r="H22" i="1"/>
  <c r="H4" i="1"/>
  <c r="F20" i="1"/>
  <c r="F22" i="1" s="1"/>
  <c r="F13" i="1"/>
  <c r="F7" i="1"/>
  <c r="G20" i="1"/>
  <c r="G13" i="1"/>
  <c r="G7" i="1"/>
  <c r="K13" i="1" l="1"/>
  <c r="J22" i="1"/>
  <c r="G22" i="1"/>
  <c r="K22" i="1" l="1"/>
  <c r="K23" i="1" s="1"/>
</calcChain>
</file>

<file path=xl/sharedStrings.xml><?xml version="1.0" encoding="utf-8"?>
<sst xmlns="http://schemas.openxmlformats.org/spreadsheetml/2006/main" count="40" uniqueCount="36">
  <si>
    <t>Direct material</t>
  </si>
  <si>
    <t>Direct labour</t>
  </si>
  <si>
    <t>Other variable expenses</t>
  </si>
  <si>
    <t>Administrative overhead</t>
  </si>
  <si>
    <t>Selling overhead</t>
  </si>
  <si>
    <t>Production overhead</t>
  </si>
  <si>
    <t>Purchase of equipment</t>
  </si>
  <si>
    <t>Selling price</t>
  </si>
  <si>
    <t>RS. 7</t>
  </si>
  <si>
    <t>As. 5</t>
  </si>
  <si>
    <t>Rs. 4.5</t>
  </si>
  <si>
    <t>As. 6 (40% variable)</t>
  </si>
  <si>
    <t>Rs. 3 (75% variable)</t>
  </si>
  <si>
    <t>Rs. 4 (20% variable)</t>
  </si>
  <si>
    <t>RS. 30,000</t>
  </si>
  <si>
    <t>RS. 120</t>
  </si>
  <si>
    <t>Capacity</t>
  </si>
  <si>
    <t>Depreciation</t>
  </si>
  <si>
    <t>Indirect Labour</t>
  </si>
  <si>
    <t>Salaries</t>
  </si>
  <si>
    <t>Total Cost</t>
  </si>
  <si>
    <t>Materials</t>
  </si>
  <si>
    <t>Labour</t>
  </si>
  <si>
    <t>Others</t>
  </si>
  <si>
    <t>Total Variable Expenses</t>
  </si>
  <si>
    <t>Repairs</t>
  </si>
  <si>
    <t>Total Semi-Variable Expenses</t>
  </si>
  <si>
    <t>Rent and Taxes</t>
  </si>
  <si>
    <t>Administration Expenses</t>
  </si>
  <si>
    <t>Total Fixed Expenses</t>
  </si>
  <si>
    <t>Add/{Less): Profit/(Loss) (Balancing Figure)</t>
  </si>
  <si>
    <t>Sales</t>
  </si>
  <si>
    <t>Fixed Expenses:</t>
  </si>
  <si>
    <t>Semi-Variable Expenses:</t>
  </si>
  <si>
    <t>NA</t>
  </si>
  <si>
    <t>Variable 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</si>
</sst>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99F7-571D-4785-BBD3-740BD62DCD0F}">
  <dimension ref="A1:K24"/>
  <sheetViews>
    <sheetView tabSelected="1" topLeftCell="A13" workbookViewId="0">
      <selection activeCell="L24" sqref="L24"/>
    </sheetView>
  </sheetViews>
  <sheetFormatPr defaultRowHeight="15" x14ac:dyDescent="0.25"/>
  <cols>
    <col min="1" max="1" width="29.42578125" customWidth="1"/>
    <col min="5" max="5" width="39.42578125" customWidth="1"/>
    <col min="6" max="6" width="0" hidden="1" customWidth="1"/>
    <col min="8" max="8" width="0" hidden="1" customWidth="1"/>
    <col min="10" max="10" width="12.140625" bestFit="1" customWidth="1"/>
  </cols>
  <sheetData>
    <row r="1" spans="1:11" x14ac:dyDescent="0.25">
      <c r="A1" t="s">
        <v>0</v>
      </c>
      <c r="B1" t="s">
        <v>8</v>
      </c>
    </row>
    <row r="2" spans="1:11" x14ac:dyDescent="0.25">
      <c r="A2" t="s">
        <v>1</v>
      </c>
      <c r="B2" t="s">
        <v>9</v>
      </c>
      <c r="E2" t="s">
        <v>16</v>
      </c>
      <c r="F2" s="2">
        <v>1</v>
      </c>
      <c r="G2" s="2">
        <v>0.5</v>
      </c>
      <c r="H2" s="2">
        <v>1</v>
      </c>
      <c r="I2" s="2">
        <v>0.6</v>
      </c>
      <c r="J2" s="2">
        <v>0.7</v>
      </c>
      <c r="K2" s="2">
        <v>0.9</v>
      </c>
    </row>
    <row r="3" spans="1:11" x14ac:dyDescent="0.25">
      <c r="A3" t="s">
        <v>2</v>
      </c>
      <c r="B3" t="s">
        <v>10</v>
      </c>
      <c r="E3" s="1" t="s">
        <v>35</v>
      </c>
    </row>
    <row r="4" spans="1:11" x14ac:dyDescent="0.25">
      <c r="A4" t="s">
        <v>3</v>
      </c>
      <c r="B4" t="s">
        <v>11</v>
      </c>
      <c r="E4" t="s">
        <v>21</v>
      </c>
      <c r="F4">
        <v>200000</v>
      </c>
      <c r="G4">
        <v>200000</v>
      </c>
      <c r="H4">
        <f>F4+G4</f>
        <v>400000</v>
      </c>
      <c r="I4">
        <f>H4*60%</f>
        <v>240000</v>
      </c>
      <c r="J4">
        <f>H4*70%</f>
        <v>280000</v>
      </c>
      <c r="K4">
        <f>H4*90%</f>
        <v>360000</v>
      </c>
    </row>
    <row r="5" spans="1:11" x14ac:dyDescent="0.25">
      <c r="A5" t="s">
        <v>4</v>
      </c>
      <c r="B5" t="s">
        <v>12</v>
      </c>
      <c r="E5" t="s">
        <v>22</v>
      </c>
      <c r="F5">
        <v>250000</v>
      </c>
      <c r="G5">
        <v>250000</v>
      </c>
      <c r="H5">
        <f t="shared" ref="H5:H22" si="0">F5+G5</f>
        <v>500000</v>
      </c>
      <c r="I5">
        <f t="shared" ref="I5:I13" si="1">H5*60%</f>
        <v>300000</v>
      </c>
      <c r="J5">
        <f t="shared" ref="J5:K7" si="2">H5*70%</f>
        <v>350000</v>
      </c>
      <c r="K5">
        <f t="shared" ref="K5:K7" si="3">H5*90%</f>
        <v>450000</v>
      </c>
    </row>
    <row r="6" spans="1:11" x14ac:dyDescent="0.25">
      <c r="A6" t="s">
        <v>5</v>
      </c>
      <c r="B6" t="s">
        <v>13</v>
      </c>
      <c r="E6" s="3" t="s">
        <v>23</v>
      </c>
      <c r="F6">
        <v>40000</v>
      </c>
      <c r="G6">
        <v>40000</v>
      </c>
      <c r="H6">
        <f t="shared" si="0"/>
        <v>80000</v>
      </c>
      <c r="I6">
        <f t="shared" si="1"/>
        <v>48000</v>
      </c>
      <c r="J6">
        <f t="shared" si="2"/>
        <v>56000</v>
      </c>
      <c r="K6">
        <f t="shared" si="3"/>
        <v>72000</v>
      </c>
    </row>
    <row r="7" spans="1:11" x14ac:dyDescent="0.25">
      <c r="A7" t="s">
        <v>6</v>
      </c>
      <c r="B7" t="s">
        <v>14</v>
      </c>
      <c r="E7" s="1" t="s">
        <v>24</v>
      </c>
      <c r="F7">
        <f>SUM(F4:F6)</f>
        <v>490000</v>
      </c>
      <c r="G7">
        <f>SUM(G4:G6)</f>
        <v>490000</v>
      </c>
      <c r="H7">
        <f t="shared" si="0"/>
        <v>980000</v>
      </c>
      <c r="I7">
        <f t="shared" si="1"/>
        <v>588000</v>
      </c>
      <c r="J7">
        <f t="shared" si="2"/>
        <v>686000</v>
      </c>
      <c r="K7">
        <f t="shared" si="3"/>
        <v>882000</v>
      </c>
    </row>
    <row r="8" spans="1:11" x14ac:dyDescent="0.25">
      <c r="A8" t="s">
        <v>7</v>
      </c>
      <c r="B8" t="s">
        <v>15</v>
      </c>
    </row>
    <row r="9" spans="1:11" x14ac:dyDescent="0.25">
      <c r="E9" s="1" t="s">
        <v>33</v>
      </c>
    </row>
    <row r="10" spans="1:11" x14ac:dyDescent="0.25">
      <c r="E10" t="s">
        <v>25</v>
      </c>
      <c r="F10">
        <v>100000</v>
      </c>
      <c r="G10">
        <v>100000</v>
      </c>
      <c r="H10">
        <f t="shared" si="0"/>
        <v>200000</v>
      </c>
      <c r="I10">
        <v>100000</v>
      </c>
      <c r="J10" s="4">
        <f>G10+(G10*10%)</f>
        <v>110000</v>
      </c>
      <c r="K10">
        <f>G10+(G10*15%)</f>
        <v>115000</v>
      </c>
    </row>
    <row r="11" spans="1:11" x14ac:dyDescent="0.25">
      <c r="E11" t="s">
        <v>18</v>
      </c>
      <c r="F11">
        <v>150000</v>
      </c>
      <c r="G11">
        <v>150000</v>
      </c>
      <c r="H11">
        <f t="shared" si="0"/>
        <v>300000</v>
      </c>
      <c r="I11">
        <v>150000</v>
      </c>
      <c r="J11" s="4">
        <f t="shared" ref="J11:J13" si="4">G11+(G11*10%)</f>
        <v>165000</v>
      </c>
      <c r="K11">
        <f t="shared" ref="K11:K12" si="5">G11+(G11*15%)</f>
        <v>172500</v>
      </c>
    </row>
    <row r="12" spans="1:11" x14ac:dyDescent="0.25">
      <c r="E12" s="3" t="s">
        <v>23</v>
      </c>
      <c r="F12">
        <v>90000</v>
      </c>
      <c r="G12">
        <v>90000</v>
      </c>
      <c r="H12">
        <f t="shared" si="0"/>
        <v>180000</v>
      </c>
      <c r="I12">
        <v>90000</v>
      </c>
      <c r="J12" s="4">
        <f t="shared" si="4"/>
        <v>99000</v>
      </c>
      <c r="K12">
        <f t="shared" si="5"/>
        <v>103500</v>
      </c>
    </row>
    <row r="13" spans="1:11" x14ac:dyDescent="0.25">
      <c r="E13" s="1" t="s">
        <v>26</v>
      </c>
      <c r="F13">
        <f>SUM(F10:F12)</f>
        <v>340000</v>
      </c>
      <c r="G13">
        <f>SUM(G10:G12)</f>
        <v>340000</v>
      </c>
      <c r="H13">
        <f>SUM(H10:H12)</f>
        <v>680000</v>
      </c>
      <c r="I13">
        <f>SUM(I10:I12)</f>
        <v>340000</v>
      </c>
      <c r="J13" s="4">
        <f>SUM(J10:J12)</f>
        <v>374000</v>
      </c>
      <c r="K13" s="4">
        <f>SUM(K10:K12)</f>
        <v>391000</v>
      </c>
    </row>
    <row r="15" spans="1:11" x14ac:dyDescent="0.25">
      <c r="E15" s="1" t="s">
        <v>32</v>
      </c>
    </row>
    <row r="16" spans="1:11" x14ac:dyDescent="0.25">
      <c r="E16" t="s">
        <v>19</v>
      </c>
      <c r="F16">
        <v>50000</v>
      </c>
      <c r="G16">
        <v>50000</v>
      </c>
      <c r="H16">
        <f t="shared" si="0"/>
        <v>100000</v>
      </c>
      <c r="I16">
        <v>50000</v>
      </c>
      <c r="J16">
        <v>50000</v>
      </c>
      <c r="K16">
        <v>50000</v>
      </c>
    </row>
    <row r="17" spans="5:11" x14ac:dyDescent="0.25">
      <c r="E17" t="s">
        <v>27</v>
      </c>
      <c r="F17">
        <v>40000</v>
      </c>
      <c r="G17">
        <v>40000</v>
      </c>
      <c r="H17">
        <f t="shared" si="0"/>
        <v>80000</v>
      </c>
      <c r="I17">
        <v>40000</v>
      </c>
      <c r="J17">
        <v>40000</v>
      </c>
      <c r="K17">
        <v>40000</v>
      </c>
    </row>
    <row r="18" spans="5:11" x14ac:dyDescent="0.25">
      <c r="E18" t="s">
        <v>17</v>
      </c>
      <c r="F18">
        <v>60000</v>
      </c>
      <c r="G18">
        <v>60000</v>
      </c>
      <c r="H18">
        <f t="shared" si="0"/>
        <v>120000</v>
      </c>
      <c r="I18">
        <v>60000</v>
      </c>
      <c r="J18">
        <v>60000</v>
      </c>
      <c r="K18">
        <v>60000</v>
      </c>
    </row>
    <row r="19" spans="5:11" x14ac:dyDescent="0.25">
      <c r="E19" t="s">
        <v>28</v>
      </c>
      <c r="F19">
        <v>70000</v>
      </c>
      <c r="G19">
        <v>70000</v>
      </c>
      <c r="H19">
        <f t="shared" si="0"/>
        <v>140000</v>
      </c>
      <c r="I19">
        <v>70000</v>
      </c>
      <c r="J19">
        <v>70000</v>
      </c>
      <c r="K19">
        <v>70000</v>
      </c>
    </row>
    <row r="20" spans="5:11" x14ac:dyDescent="0.25">
      <c r="E20" s="1" t="s">
        <v>29</v>
      </c>
      <c r="F20">
        <f>SUM(F16:F19)</f>
        <v>220000</v>
      </c>
      <c r="G20">
        <f>SUM(G16:G19)</f>
        <v>220000</v>
      </c>
      <c r="H20">
        <f>SUM(H16:H19)</f>
        <v>440000</v>
      </c>
      <c r="I20">
        <f>SUM(I16:I19)</f>
        <v>220000</v>
      </c>
      <c r="J20">
        <f>SUM(J16:J19)</f>
        <v>220000</v>
      </c>
      <c r="K20">
        <f>SUM(K16:K19)</f>
        <v>220000</v>
      </c>
    </row>
    <row r="21" spans="5:11" x14ac:dyDescent="0.25">
      <c r="H21">
        <f t="shared" si="0"/>
        <v>0</v>
      </c>
    </row>
    <row r="22" spans="5:11" x14ac:dyDescent="0.25">
      <c r="E22" t="s">
        <v>20</v>
      </c>
      <c r="F22">
        <f>F20+F13+F7</f>
        <v>1050000</v>
      </c>
      <c r="G22">
        <f>G20+G13+G7</f>
        <v>1050000</v>
      </c>
      <c r="H22">
        <f t="shared" si="0"/>
        <v>2100000</v>
      </c>
      <c r="I22">
        <f>I20+I13+I7</f>
        <v>1148000</v>
      </c>
      <c r="J22">
        <f>J20+J13+J7</f>
        <v>1280000</v>
      </c>
      <c r="K22">
        <f>K7+K13+K20</f>
        <v>1493000</v>
      </c>
    </row>
    <row r="23" spans="5:11" x14ac:dyDescent="0.25">
      <c r="E23" t="s">
        <v>30</v>
      </c>
      <c r="F23" t="s">
        <v>34</v>
      </c>
      <c r="G23" t="s">
        <v>34</v>
      </c>
      <c r="I23">
        <f>I24-I22</f>
        <v>-48000</v>
      </c>
      <c r="J23">
        <f>J24-J22</f>
        <v>20000</v>
      </c>
      <c r="K23">
        <f>K24-K22</f>
        <v>7000</v>
      </c>
    </row>
    <row r="24" spans="5:11" x14ac:dyDescent="0.25">
      <c r="E24" t="s">
        <v>31</v>
      </c>
      <c r="F24" t="s">
        <v>34</v>
      </c>
      <c r="G24" t="s">
        <v>34</v>
      </c>
      <c r="I24">
        <v>1100000</v>
      </c>
      <c r="J24">
        <v>1300000</v>
      </c>
      <c r="K24">
        <v>1500000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A59A193031B4FA3AE1695977455D5" ma:contentTypeVersion="12" ma:contentTypeDescription="Create a new document." ma:contentTypeScope="" ma:versionID="a3581080d66eeb7ee11c19a3d7816b27">
  <xsd:schema xmlns:xsd="http://www.w3.org/2001/XMLSchema" xmlns:xs="http://www.w3.org/2001/XMLSchema" xmlns:p="http://schemas.microsoft.com/office/2006/metadata/properties" xmlns:ns2="eef5d95b-3b6e-445f-86bc-bd4e6d561047" xmlns:ns3="d99a907f-d3cf-4d86-a8e4-943e2be70537" targetNamespace="http://schemas.microsoft.com/office/2006/metadata/properties" ma:root="true" ma:fieldsID="9d656c8ba25cb54d205cfe53aa7371a4" ns2:_="" ns3:_="">
    <xsd:import namespace="eef5d95b-3b6e-445f-86bc-bd4e6d561047"/>
    <xsd:import namespace="d99a907f-d3cf-4d86-a8e4-943e2be70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5d95b-3b6e-445f-86bc-bd4e6d5610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a907f-d3cf-4d86-a8e4-943e2be705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F8774C-0A07-48F4-A38F-72D1209ABBE9}"/>
</file>

<file path=customXml/itemProps2.xml><?xml version="1.0" encoding="utf-8"?>
<ds:datastoreItem xmlns:ds="http://schemas.openxmlformats.org/officeDocument/2006/customXml" ds:itemID="{A6159D3E-51ED-425C-B6D0-804282207D74}"/>
</file>

<file path=customXml/itemProps3.xml><?xml version="1.0" encoding="utf-8"?>
<ds:datastoreItem xmlns:ds="http://schemas.openxmlformats.org/officeDocument/2006/customXml" ds:itemID="{0F954C6E-83D6-4311-9A92-BEA41E01A6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Khadayate</dc:creator>
  <cp:lastModifiedBy>Varun Khadayate</cp:lastModifiedBy>
  <dcterms:created xsi:type="dcterms:W3CDTF">2022-03-23T07:07:15Z</dcterms:created>
  <dcterms:modified xsi:type="dcterms:W3CDTF">2022-03-23T07:56:21Z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0x010100075A59A193031B4FA3AE1695977455D5</vt:lpwstr>
  </property>
</Properties>
</file>