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-BTECH\Third Year\SEM VI\Financial and Cost Accounting - Jasmin Bid\Excel Sheet\"/>
    </mc:Choice>
  </mc:AlternateContent>
  <xr:revisionPtr revIDLastSave="0" documentId="13_ncr:1_{A5C67262-88B2-4E20-9D2F-E9D28B638302}" xr6:coauthVersionLast="47" xr6:coauthVersionMax="47" xr10:uidLastSave="{00000000-0000-0000-0000-000000000000}"/>
  <bookViews>
    <workbookView xWindow="-120" yWindow="-120" windowWidth="20640" windowHeight="11040" activeTab="2" xr2:uid="{C0DFFA12-A4E0-4497-8D45-45FE8EA68D0C}"/>
  </bookViews>
  <sheets>
    <sheet name="Sheet1" sheetId="1" r:id="rId1"/>
    <sheet name="Cash Budget Illus 7" sheetId="2" r:id="rId2"/>
    <sheet name="Cash Budget Illus 15" sheetId="3" r:id="rId3"/>
    <sheet name="Cash Budget Illus 17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1" i="3" l="1"/>
  <c r="D20" i="3"/>
  <c r="C20" i="3"/>
  <c r="B20" i="3"/>
  <c r="B11" i="3"/>
  <c r="B22" i="3" l="1"/>
  <c r="C4" i="3" s="1"/>
  <c r="C11" i="3" s="1"/>
  <c r="D3" i="2"/>
  <c r="D8" i="2" s="1"/>
  <c r="D15" i="2" s="1"/>
  <c r="C15" i="2"/>
  <c r="C3" i="2"/>
  <c r="B15" i="2"/>
  <c r="C13" i="2"/>
  <c r="D13" i="2"/>
  <c r="B13" i="2"/>
  <c r="C8" i="2"/>
  <c r="B8" i="2"/>
  <c r="K11" i="1"/>
  <c r="K12" i="1"/>
  <c r="K10" i="1"/>
  <c r="I13" i="1"/>
  <c r="J23" i="1"/>
  <c r="J13" i="1"/>
  <c r="K5" i="1"/>
  <c r="K6" i="1"/>
  <c r="K7" i="1"/>
  <c r="K4" i="1"/>
  <c r="H20" i="1"/>
  <c r="H13" i="1"/>
  <c r="J11" i="1"/>
  <c r="J12" i="1"/>
  <c r="J10" i="1"/>
  <c r="J5" i="1"/>
  <c r="J6" i="1"/>
  <c r="J7" i="1"/>
  <c r="J4" i="1"/>
  <c r="K20" i="1"/>
  <c r="J20" i="1"/>
  <c r="I20" i="1"/>
  <c r="I22" i="1"/>
  <c r="I23" i="1" s="1"/>
  <c r="I5" i="1"/>
  <c r="I6" i="1"/>
  <c r="I7" i="1"/>
  <c r="I4" i="1"/>
  <c r="H5" i="1"/>
  <c r="H6" i="1"/>
  <c r="H7" i="1"/>
  <c r="H10" i="1"/>
  <c r="H11" i="1"/>
  <c r="H12" i="1"/>
  <c r="H16" i="1"/>
  <c r="H17" i="1"/>
  <c r="H18" i="1"/>
  <c r="H19" i="1"/>
  <c r="H21" i="1"/>
  <c r="H22" i="1"/>
  <c r="H4" i="1"/>
  <c r="F20" i="1"/>
  <c r="F22" i="1" s="1"/>
  <c r="F13" i="1"/>
  <c r="F7" i="1"/>
  <c r="G20" i="1"/>
  <c r="G13" i="1"/>
  <c r="G7" i="1"/>
  <c r="C22" i="3" l="1"/>
  <c r="D4" i="3" s="1"/>
  <c r="D22" i="3" s="1"/>
  <c r="K13" i="1"/>
  <c r="J22" i="1"/>
  <c r="G22" i="1"/>
  <c r="K22" i="1" l="1"/>
  <c r="K23" i="1" s="1"/>
</calcChain>
</file>

<file path=xl/sharedStrings.xml><?xml version="1.0" encoding="utf-8"?>
<sst xmlns="http://schemas.openxmlformats.org/spreadsheetml/2006/main" count="93" uniqueCount="73">
  <si>
    <t>Direct material</t>
  </si>
  <si>
    <t>Direct labour</t>
  </si>
  <si>
    <t>Other variable expenses</t>
  </si>
  <si>
    <t>Administrative overhead</t>
  </si>
  <si>
    <t>Selling overhead</t>
  </si>
  <si>
    <t>Production overhead</t>
  </si>
  <si>
    <t>Purchase of equipment</t>
  </si>
  <si>
    <t>Selling price</t>
  </si>
  <si>
    <t>RS. 7</t>
  </si>
  <si>
    <t>As. 5</t>
  </si>
  <si>
    <t>Rs. 4.5</t>
  </si>
  <si>
    <t>As. 6 (40% variable)</t>
  </si>
  <si>
    <t>Rs. 3 (75% variable)</t>
  </si>
  <si>
    <t>Rs. 4 (20% variable)</t>
  </si>
  <si>
    <t>RS. 30,000</t>
  </si>
  <si>
    <t>RS. 120</t>
  </si>
  <si>
    <t>Capacity</t>
  </si>
  <si>
    <t>Depreciation</t>
  </si>
  <si>
    <t>Indirect Labour</t>
  </si>
  <si>
    <t>Salaries</t>
  </si>
  <si>
    <t>Total Cost</t>
  </si>
  <si>
    <t>Materials</t>
  </si>
  <si>
    <t>Labour</t>
  </si>
  <si>
    <t>Others</t>
  </si>
  <si>
    <t>Total Variable Expenses</t>
  </si>
  <si>
    <t>Repairs</t>
  </si>
  <si>
    <t>Total Semi-Variable Expenses</t>
  </si>
  <si>
    <t>Rent and Taxes</t>
  </si>
  <si>
    <t>Administration Expenses</t>
  </si>
  <si>
    <t>Total Fixed Expenses</t>
  </si>
  <si>
    <t>Add/{Less): Profit/(Loss) (Balancing Figure)</t>
  </si>
  <si>
    <t>Sales</t>
  </si>
  <si>
    <t>Fixed Expenses:</t>
  </si>
  <si>
    <t>Semi-Variable Expenses:</t>
  </si>
  <si>
    <t>NA</t>
  </si>
  <si>
    <t>Variable Expenses:</t>
  </si>
  <si>
    <t>Particulars</t>
  </si>
  <si>
    <t>April</t>
  </si>
  <si>
    <t>May</t>
  </si>
  <si>
    <t xml:space="preserve"> June</t>
  </si>
  <si>
    <t>Opening Balance</t>
  </si>
  <si>
    <t>Cash Budget for the period April to June</t>
  </si>
  <si>
    <t>Reciepts:</t>
  </si>
  <si>
    <t>Next Month</t>
  </si>
  <si>
    <t>March 192000</t>
  </si>
  <si>
    <t>50% May (Following Month)</t>
  </si>
  <si>
    <t>50% April (Next Month)</t>
  </si>
  <si>
    <t>February 180000</t>
  </si>
  <si>
    <t>50% March (Next Month)</t>
  </si>
  <si>
    <t>50% April (Following Month)</t>
  </si>
  <si>
    <t>Total Reciepts including Opening Balance</t>
  </si>
  <si>
    <t>Payments:</t>
  </si>
  <si>
    <t>Wages</t>
  </si>
  <si>
    <t>Payment to Creditors</t>
  </si>
  <si>
    <t>Total Payments</t>
  </si>
  <si>
    <t>Collection of Debtors</t>
  </si>
  <si>
    <t>Closing Balance = TR - TP</t>
  </si>
  <si>
    <t>Sunil Gavaskar Ltd.</t>
  </si>
  <si>
    <t>Following Next Month</t>
  </si>
  <si>
    <t>Cash Budget for the period April to June 2002</t>
  </si>
  <si>
    <t>Cash Sales (50% of Purchases)</t>
  </si>
  <si>
    <t>Collection of Debtors (Credit Sales)</t>
  </si>
  <si>
    <t>Same Month (25% of Purchases)</t>
  </si>
  <si>
    <t>Dividend Received</t>
  </si>
  <si>
    <t>Next Month (25% of Purchase of Previous Month)</t>
  </si>
  <si>
    <t>Expenses</t>
  </si>
  <si>
    <t>Rent</t>
  </si>
  <si>
    <t>Proffesional Fees</t>
  </si>
  <si>
    <t>Cash Purchases [50% of Purchases]</t>
  </si>
  <si>
    <t>Credit Purchases</t>
  </si>
  <si>
    <t>Receipts:</t>
  </si>
  <si>
    <t>Cash Budget for the period April to June 2006</t>
  </si>
  <si>
    <t>Cash Sales (10%)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</si>
</sst>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9" fontId="0" fillId="0" borderId="0" xfId="0" applyNumberFormat="1"/>
    <xf numFmtId="0" fontId="0" fillId="0" borderId="0" xfId="0" applyFont="1"/>
    <xf numFmtId="0" fontId="0" fillId="0" borderId="0" xfId="0" applyNumberFormat="1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0" fillId="0" borderId="1" xfId="0" applyFont="1" applyBorder="1"/>
    <xf numFmtId="0" fontId="3" fillId="0" borderId="1" xfId="0" applyFont="1" applyBorder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4</xdr:row>
      <xdr:rowOff>85725</xdr:rowOff>
    </xdr:from>
    <xdr:to>
      <xdr:col>10</xdr:col>
      <xdr:colOff>590550</xdr:colOff>
      <xdr:row>5</xdr:row>
      <xdr:rowOff>76200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071FC41-ACBE-4620-895F-2C7F7A9670C0}"/>
            </a:ext>
          </a:extLst>
        </xdr:cNvPr>
        <xdr:cNvCxnSpPr/>
      </xdr:nvCxnSpPr>
      <xdr:spPr>
        <a:xfrm flipV="1">
          <a:off x="7553325" y="847725"/>
          <a:ext cx="590550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5</xdr:row>
      <xdr:rowOff>95250</xdr:rowOff>
    </xdr:from>
    <xdr:to>
      <xdr:col>11</xdr:col>
      <xdr:colOff>9525</xdr:colOff>
      <xdr:row>6</xdr:row>
      <xdr:rowOff>104775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78349F97-C022-4A28-84B0-88BD432DCC0D}"/>
            </a:ext>
          </a:extLst>
        </xdr:cNvPr>
        <xdr:cNvCxnSpPr/>
      </xdr:nvCxnSpPr>
      <xdr:spPr>
        <a:xfrm>
          <a:off x="7553325" y="1047750"/>
          <a:ext cx="600075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8</xdr:row>
      <xdr:rowOff>85725</xdr:rowOff>
    </xdr:from>
    <xdr:to>
      <xdr:col>10</xdr:col>
      <xdr:colOff>590550</xdr:colOff>
      <xdr:row>9</xdr:row>
      <xdr:rowOff>76200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23E8B50A-B92B-4BC0-9E8E-9364246CDCD4}"/>
            </a:ext>
          </a:extLst>
        </xdr:cNvPr>
        <xdr:cNvCxnSpPr/>
      </xdr:nvCxnSpPr>
      <xdr:spPr>
        <a:xfrm flipV="1">
          <a:off x="7553325" y="847725"/>
          <a:ext cx="590550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9</xdr:row>
      <xdr:rowOff>114300</xdr:rowOff>
    </xdr:from>
    <xdr:to>
      <xdr:col>11</xdr:col>
      <xdr:colOff>9525</xdr:colOff>
      <xdr:row>10</xdr:row>
      <xdr:rowOff>104775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3347C7EE-B2D3-475E-95A7-CE2820D25001}"/>
            </a:ext>
          </a:extLst>
        </xdr:cNvPr>
        <xdr:cNvCxnSpPr/>
      </xdr:nvCxnSpPr>
      <xdr:spPr>
        <a:xfrm>
          <a:off x="7553325" y="1828800"/>
          <a:ext cx="600075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299F7-571D-4785-BBD3-740BD62DCD0F}">
  <dimension ref="A1:K24"/>
  <sheetViews>
    <sheetView workbookViewId="0">
      <selection activeCell="L24" sqref="L24"/>
    </sheetView>
  </sheetViews>
  <sheetFormatPr defaultRowHeight="15" x14ac:dyDescent="0.25"/>
  <cols>
    <col min="1" max="1" width="29.42578125" customWidth="1"/>
    <col min="5" max="5" width="39.42578125" customWidth="1"/>
    <col min="6" max="6" width="0" hidden="1" customWidth="1"/>
    <col min="8" max="8" width="0" hidden="1" customWidth="1"/>
    <col min="10" max="10" width="12.140625" bestFit="1" customWidth="1"/>
  </cols>
  <sheetData>
    <row r="1" spans="1:11" x14ac:dyDescent="0.25">
      <c r="A1" t="s">
        <v>0</v>
      </c>
      <c r="B1" t="s">
        <v>8</v>
      </c>
    </row>
    <row r="2" spans="1:11" x14ac:dyDescent="0.25">
      <c r="A2" t="s">
        <v>1</v>
      </c>
      <c r="B2" t="s">
        <v>9</v>
      </c>
      <c r="E2" t="s">
        <v>16</v>
      </c>
      <c r="F2" s="2">
        <v>1</v>
      </c>
      <c r="G2" s="2">
        <v>0.5</v>
      </c>
      <c r="H2" s="2">
        <v>1</v>
      </c>
      <c r="I2" s="2">
        <v>0.6</v>
      </c>
      <c r="J2" s="2">
        <v>0.7</v>
      </c>
      <c r="K2" s="2">
        <v>0.9</v>
      </c>
    </row>
    <row r="3" spans="1:11" x14ac:dyDescent="0.25">
      <c r="A3" t="s">
        <v>2</v>
      </c>
      <c r="B3" t="s">
        <v>10</v>
      </c>
      <c r="E3" s="1" t="s">
        <v>35</v>
      </c>
    </row>
    <row r="4" spans="1:11" x14ac:dyDescent="0.25">
      <c r="A4" t="s">
        <v>3</v>
      </c>
      <c r="B4" t="s">
        <v>11</v>
      </c>
      <c r="E4" t="s">
        <v>21</v>
      </c>
      <c r="F4">
        <v>200000</v>
      </c>
      <c r="G4">
        <v>200000</v>
      </c>
      <c r="H4">
        <f>F4+G4</f>
        <v>400000</v>
      </c>
      <c r="I4">
        <f>H4*60%</f>
        <v>240000</v>
      </c>
      <c r="J4">
        <f>H4*70%</f>
        <v>280000</v>
      </c>
      <c r="K4">
        <f>H4*90%</f>
        <v>360000</v>
      </c>
    </row>
    <row r="5" spans="1:11" x14ac:dyDescent="0.25">
      <c r="A5" t="s">
        <v>4</v>
      </c>
      <c r="B5" t="s">
        <v>12</v>
      </c>
      <c r="E5" t="s">
        <v>22</v>
      </c>
      <c r="F5">
        <v>250000</v>
      </c>
      <c r="G5">
        <v>250000</v>
      </c>
      <c r="H5">
        <f t="shared" ref="H5:H22" si="0">F5+G5</f>
        <v>500000</v>
      </c>
      <c r="I5">
        <f t="shared" ref="I5:I7" si="1">H5*60%</f>
        <v>300000</v>
      </c>
      <c r="J5">
        <f t="shared" ref="J5:J7" si="2">H5*70%</f>
        <v>350000</v>
      </c>
      <c r="K5">
        <f t="shared" ref="K5:K7" si="3">H5*90%</f>
        <v>450000</v>
      </c>
    </row>
    <row r="6" spans="1:11" x14ac:dyDescent="0.25">
      <c r="A6" t="s">
        <v>5</v>
      </c>
      <c r="B6" t="s">
        <v>13</v>
      </c>
      <c r="E6" s="3" t="s">
        <v>23</v>
      </c>
      <c r="F6">
        <v>40000</v>
      </c>
      <c r="G6">
        <v>40000</v>
      </c>
      <c r="H6">
        <f t="shared" si="0"/>
        <v>80000</v>
      </c>
      <c r="I6">
        <f t="shared" si="1"/>
        <v>48000</v>
      </c>
      <c r="J6">
        <f t="shared" si="2"/>
        <v>56000</v>
      </c>
      <c r="K6">
        <f t="shared" si="3"/>
        <v>72000</v>
      </c>
    </row>
    <row r="7" spans="1:11" x14ac:dyDescent="0.25">
      <c r="A7" t="s">
        <v>6</v>
      </c>
      <c r="B7" t="s">
        <v>14</v>
      </c>
      <c r="E7" s="1" t="s">
        <v>24</v>
      </c>
      <c r="F7">
        <f>SUM(F4:F6)</f>
        <v>490000</v>
      </c>
      <c r="G7">
        <f>SUM(G4:G6)</f>
        <v>490000</v>
      </c>
      <c r="H7">
        <f t="shared" si="0"/>
        <v>980000</v>
      </c>
      <c r="I7">
        <f t="shared" si="1"/>
        <v>588000</v>
      </c>
      <c r="J7">
        <f t="shared" si="2"/>
        <v>686000</v>
      </c>
      <c r="K7">
        <f t="shared" si="3"/>
        <v>882000</v>
      </c>
    </row>
    <row r="8" spans="1:11" x14ac:dyDescent="0.25">
      <c r="A8" t="s">
        <v>7</v>
      </c>
      <c r="B8" t="s">
        <v>15</v>
      </c>
    </row>
    <row r="9" spans="1:11" x14ac:dyDescent="0.25">
      <c r="E9" s="1" t="s">
        <v>33</v>
      </c>
    </row>
    <row r="10" spans="1:11" x14ac:dyDescent="0.25">
      <c r="E10" t="s">
        <v>25</v>
      </c>
      <c r="F10">
        <v>100000</v>
      </c>
      <c r="G10">
        <v>100000</v>
      </c>
      <c r="H10">
        <f t="shared" si="0"/>
        <v>200000</v>
      </c>
      <c r="I10">
        <v>100000</v>
      </c>
      <c r="J10" s="4">
        <f>G10+(G10*10%)</f>
        <v>110000</v>
      </c>
      <c r="K10">
        <f>G10+(G10*15%)</f>
        <v>115000</v>
      </c>
    </row>
    <row r="11" spans="1:11" x14ac:dyDescent="0.25">
      <c r="E11" t="s">
        <v>18</v>
      </c>
      <c r="F11">
        <v>150000</v>
      </c>
      <c r="G11">
        <v>150000</v>
      </c>
      <c r="H11">
        <f t="shared" si="0"/>
        <v>300000</v>
      </c>
      <c r="I11">
        <v>150000</v>
      </c>
      <c r="J11" s="4">
        <f t="shared" ref="J11:J12" si="4">G11+(G11*10%)</f>
        <v>165000</v>
      </c>
      <c r="K11">
        <f t="shared" ref="K11:K12" si="5">G11+(G11*15%)</f>
        <v>172500</v>
      </c>
    </row>
    <row r="12" spans="1:11" x14ac:dyDescent="0.25">
      <c r="E12" s="3" t="s">
        <v>23</v>
      </c>
      <c r="F12">
        <v>90000</v>
      </c>
      <c r="G12">
        <v>90000</v>
      </c>
      <c r="H12">
        <f t="shared" si="0"/>
        <v>180000</v>
      </c>
      <c r="I12">
        <v>90000</v>
      </c>
      <c r="J12" s="4">
        <f t="shared" si="4"/>
        <v>99000</v>
      </c>
      <c r="K12">
        <f t="shared" si="5"/>
        <v>103500</v>
      </c>
    </row>
    <row r="13" spans="1:11" x14ac:dyDescent="0.25">
      <c r="E13" s="1" t="s">
        <v>26</v>
      </c>
      <c r="F13">
        <f t="shared" ref="F13:K13" si="6">SUM(F10:F12)</f>
        <v>340000</v>
      </c>
      <c r="G13">
        <f t="shared" si="6"/>
        <v>340000</v>
      </c>
      <c r="H13">
        <f t="shared" si="6"/>
        <v>680000</v>
      </c>
      <c r="I13">
        <f t="shared" si="6"/>
        <v>340000</v>
      </c>
      <c r="J13" s="4">
        <f t="shared" si="6"/>
        <v>374000</v>
      </c>
      <c r="K13" s="4">
        <f t="shared" si="6"/>
        <v>391000</v>
      </c>
    </row>
    <row r="15" spans="1:11" x14ac:dyDescent="0.25">
      <c r="E15" s="1" t="s">
        <v>32</v>
      </c>
    </row>
    <row r="16" spans="1:11" x14ac:dyDescent="0.25">
      <c r="E16" t="s">
        <v>19</v>
      </c>
      <c r="F16">
        <v>50000</v>
      </c>
      <c r="G16">
        <v>50000</v>
      </c>
      <c r="H16">
        <f t="shared" si="0"/>
        <v>100000</v>
      </c>
      <c r="I16">
        <v>50000</v>
      </c>
      <c r="J16">
        <v>50000</v>
      </c>
      <c r="K16">
        <v>50000</v>
      </c>
    </row>
    <row r="17" spans="5:11" x14ac:dyDescent="0.25">
      <c r="E17" t="s">
        <v>27</v>
      </c>
      <c r="F17">
        <v>40000</v>
      </c>
      <c r="G17">
        <v>40000</v>
      </c>
      <c r="H17">
        <f t="shared" si="0"/>
        <v>80000</v>
      </c>
      <c r="I17">
        <v>40000</v>
      </c>
      <c r="J17">
        <v>40000</v>
      </c>
      <c r="K17">
        <v>40000</v>
      </c>
    </row>
    <row r="18" spans="5:11" x14ac:dyDescent="0.25">
      <c r="E18" t="s">
        <v>17</v>
      </c>
      <c r="F18">
        <v>60000</v>
      </c>
      <c r="G18">
        <v>60000</v>
      </c>
      <c r="H18">
        <f t="shared" si="0"/>
        <v>120000</v>
      </c>
      <c r="I18">
        <v>60000</v>
      </c>
      <c r="J18">
        <v>60000</v>
      </c>
      <c r="K18">
        <v>60000</v>
      </c>
    </row>
    <row r="19" spans="5:11" x14ac:dyDescent="0.25">
      <c r="E19" t="s">
        <v>28</v>
      </c>
      <c r="F19">
        <v>70000</v>
      </c>
      <c r="G19">
        <v>70000</v>
      </c>
      <c r="H19">
        <f t="shared" si="0"/>
        <v>140000</v>
      </c>
      <c r="I19">
        <v>70000</v>
      </c>
      <c r="J19">
        <v>70000</v>
      </c>
      <c r="K19">
        <v>70000</v>
      </c>
    </row>
    <row r="20" spans="5:11" x14ac:dyDescent="0.25">
      <c r="E20" s="1" t="s">
        <v>29</v>
      </c>
      <c r="F20">
        <f t="shared" ref="F20:K20" si="7">SUM(F16:F19)</f>
        <v>220000</v>
      </c>
      <c r="G20">
        <f t="shared" si="7"/>
        <v>220000</v>
      </c>
      <c r="H20">
        <f t="shared" si="7"/>
        <v>440000</v>
      </c>
      <c r="I20">
        <f t="shared" si="7"/>
        <v>220000</v>
      </c>
      <c r="J20">
        <f t="shared" si="7"/>
        <v>220000</v>
      </c>
      <c r="K20">
        <f t="shared" si="7"/>
        <v>220000</v>
      </c>
    </row>
    <row r="21" spans="5:11" x14ac:dyDescent="0.25">
      <c r="H21">
        <f t="shared" si="0"/>
        <v>0</v>
      </c>
    </row>
    <row r="22" spans="5:11" x14ac:dyDescent="0.25">
      <c r="E22" t="s">
        <v>20</v>
      </c>
      <c r="F22">
        <f>F20+F13+F7</f>
        <v>1050000</v>
      </c>
      <c r="G22">
        <f>G20+G13+G7</f>
        <v>1050000</v>
      </c>
      <c r="H22">
        <f t="shared" si="0"/>
        <v>2100000</v>
      </c>
      <c r="I22">
        <f>I20+I13+I7</f>
        <v>1148000</v>
      </c>
      <c r="J22">
        <f>J20+J13+J7</f>
        <v>1280000</v>
      </c>
      <c r="K22">
        <f>K7+K13+K20</f>
        <v>1493000</v>
      </c>
    </row>
    <row r="23" spans="5:11" x14ac:dyDescent="0.25">
      <c r="E23" t="s">
        <v>30</v>
      </c>
      <c r="F23" t="s">
        <v>34</v>
      </c>
      <c r="G23" t="s">
        <v>34</v>
      </c>
      <c r="I23">
        <f>I24-I22</f>
        <v>-48000</v>
      </c>
      <c r="J23">
        <f>J24-J22</f>
        <v>20000</v>
      </c>
      <c r="K23">
        <f>K24-K22</f>
        <v>7000</v>
      </c>
    </row>
    <row r="24" spans="5:11" x14ac:dyDescent="0.25">
      <c r="E24" t="s">
        <v>31</v>
      </c>
      <c r="F24" t="s">
        <v>34</v>
      </c>
      <c r="G24" t="s">
        <v>34</v>
      </c>
      <c r="I24">
        <v>1100000</v>
      </c>
      <c r="J24">
        <v>1300000</v>
      </c>
      <c r="K24">
        <v>1500000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FB227-E90E-4972-AF7E-A0E3724F3A1A}">
  <dimension ref="A1:L15"/>
  <sheetViews>
    <sheetView workbookViewId="0">
      <selection activeCell="A8" sqref="A8"/>
    </sheetView>
  </sheetViews>
  <sheetFormatPr defaultRowHeight="15" x14ac:dyDescent="0.25"/>
  <cols>
    <col min="1" max="1" width="41" customWidth="1"/>
    <col min="9" max="9" width="6.28515625" customWidth="1"/>
    <col min="10" max="10" width="16.140625" customWidth="1"/>
  </cols>
  <sheetData>
    <row r="1" spans="1:12" x14ac:dyDescent="0.25">
      <c r="A1" s="10" t="s">
        <v>41</v>
      </c>
      <c r="B1" s="10"/>
      <c r="C1" s="10"/>
      <c r="D1" s="10"/>
    </row>
    <row r="2" spans="1:12" x14ac:dyDescent="0.25">
      <c r="A2" s="5" t="s">
        <v>36</v>
      </c>
      <c r="B2" s="5" t="s">
        <v>37</v>
      </c>
      <c r="C2" s="5" t="s">
        <v>38</v>
      </c>
      <c r="D2" s="5" t="s">
        <v>39</v>
      </c>
    </row>
    <row r="3" spans="1:12" x14ac:dyDescent="0.25">
      <c r="A3" s="6" t="s">
        <v>40</v>
      </c>
      <c r="B3" s="6">
        <v>25000</v>
      </c>
      <c r="C3" s="6">
        <f>B15</f>
        <v>56000</v>
      </c>
      <c r="D3" s="6">
        <f>C15</f>
        <v>-47000</v>
      </c>
    </row>
    <row r="4" spans="1:12" x14ac:dyDescent="0.25">
      <c r="A4" s="5" t="s">
        <v>42</v>
      </c>
      <c r="B4" s="6"/>
      <c r="C4" s="6"/>
      <c r="D4" s="6"/>
    </row>
    <row r="5" spans="1:12" x14ac:dyDescent="0.25">
      <c r="A5" s="7" t="s">
        <v>55</v>
      </c>
      <c r="B5" s="6"/>
      <c r="C5" s="6"/>
      <c r="D5" s="6"/>
      <c r="L5" t="s">
        <v>46</v>
      </c>
    </row>
    <row r="6" spans="1:12" x14ac:dyDescent="0.25">
      <c r="A6" s="6" t="s">
        <v>43</v>
      </c>
      <c r="B6" s="6">
        <v>96000</v>
      </c>
      <c r="C6" s="6">
        <v>54000</v>
      </c>
      <c r="D6" s="6">
        <v>87000</v>
      </c>
      <c r="J6" t="s">
        <v>44</v>
      </c>
    </row>
    <row r="7" spans="1:12" x14ac:dyDescent="0.25">
      <c r="A7" s="6" t="s">
        <v>58</v>
      </c>
      <c r="B7" s="6">
        <v>90000</v>
      </c>
      <c r="C7" s="6">
        <v>96000</v>
      </c>
      <c r="D7" s="6">
        <v>54000</v>
      </c>
      <c r="L7" t="s">
        <v>45</v>
      </c>
    </row>
    <row r="8" spans="1:12" x14ac:dyDescent="0.25">
      <c r="A8" s="6" t="s">
        <v>50</v>
      </c>
      <c r="B8" s="6">
        <f>SUM(B3:B7)</f>
        <v>211000</v>
      </c>
      <c r="C8" s="6">
        <f>SUM(C3:C7)</f>
        <v>206000</v>
      </c>
      <c r="D8" s="6">
        <f>SUM(D3:D7)</f>
        <v>94000</v>
      </c>
    </row>
    <row r="9" spans="1:12" x14ac:dyDescent="0.25">
      <c r="A9" s="6"/>
      <c r="B9" s="6"/>
      <c r="C9" s="6"/>
      <c r="D9" s="6"/>
      <c r="L9" t="s">
        <v>48</v>
      </c>
    </row>
    <row r="10" spans="1:12" x14ac:dyDescent="0.25">
      <c r="A10" s="5" t="s">
        <v>51</v>
      </c>
      <c r="B10" s="6"/>
      <c r="C10" s="6"/>
      <c r="D10" s="6"/>
      <c r="J10" t="s">
        <v>47</v>
      </c>
    </row>
    <row r="11" spans="1:12" x14ac:dyDescent="0.25">
      <c r="A11" s="6" t="s">
        <v>53</v>
      </c>
      <c r="B11" s="6">
        <v>144000</v>
      </c>
      <c r="C11" s="6">
        <v>243000</v>
      </c>
      <c r="D11" s="6">
        <v>246000</v>
      </c>
      <c r="L11" t="s">
        <v>49</v>
      </c>
    </row>
    <row r="12" spans="1:12" x14ac:dyDescent="0.25">
      <c r="A12" s="6" t="s">
        <v>52</v>
      </c>
      <c r="B12" s="6">
        <v>11000</v>
      </c>
      <c r="C12" s="6">
        <v>10000</v>
      </c>
      <c r="D12" s="6">
        <v>15000</v>
      </c>
    </row>
    <row r="13" spans="1:12" x14ac:dyDescent="0.25">
      <c r="A13" s="6" t="s">
        <v>54</v>
      </c>
      <c r="B13" s="6">
        <f>SUM(B11:B12)</f>
        <v>155000</v>
      </c>
      <c r="C13" s="6">
        <f t="shared" ref="C13:D13" si="0">SUM(C11:C12)</f>
        <v>253000</v>
      </c>
      <c r="D13" s="6">
        <f t="shared" si="0"/>
        <v>261000</v>
      </c>
    </row>
    <row r="14" spans="1:12" x14ac:dyDescent="0.25">
      <c r="A14" s="6"/>
      <c r="B14" s="6"/>
      <c r="C14" s="6"/>
      <c r="D14" s="6"/>
    </row>
    <row r="15" spans="1:12" x14ac:dyDescent="0.25">
      <c r="A15" s="6" t="s">
        <v>56</v>
      </c>
      <c r="B15" s="6">
        <f>B8-B13</f>
        <v>56000</v>
      </c>
      <c r="C15" s="6">
        <f>C8-C13</f>
        <v>-47000</v>
      </c>
      <c r="D15" s="6">
        <f t="shared" ref="D15" si="1">D8-D13</f>
        <v>-167000</v>
      </c>
    </row>
  </sheetData>
  <mergeCells count="1">
    <mergeCell ref="A1:D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99872-79CE-4D95-8F45-4C5A4C094BEA}">
  <dimension ref="A1:D22"/>
  <sheetViews>
    <sheetView tabSelected="1" workbookViewId="0">
      <selection activeCell="B8" sqref="B8"/>
    </sheetView>
  </sheetViews>
  <sheetFormatPr defaultRowHeight="15" x14ac:dyDescent="0.25"/>
  <cols>
    <col min="1" max="1" width="43.7109375" customWidth="1"/>
  </cols>
  <sheetData>
    <row r="1" spans="1:4" x14ac:dyDescent="0.25">
      <c r="A1" t="s">
        <v>57</v>
      </c>
    </row>
    <row r="2" spans="1:4" x14ac:dyDescent="0.25">
      <c r="A2" s="10" t="s">
        <v>59</v>
      </c>
      <c r="B2" s="10"/>
      <c r="C2" s="10"/>
      <c r="D2" s="10"/>
    </row>
    <row r="3" spans="1:4" x14ac:dyDescent="0.25">
      <c r="A3" s="5" t="s">
        <v>36</v>
      </c>
      <c r="B3" s="5" t="s">
        <v>37</v>
      </c>
      <c r="C3" s="5" t="s">
        <v>38</v>
      </c>
      <c r="D3" s="5" t="s">
        <v>39</v>
      </c>
    </row>
    <row r="4" spans="1:4" x14ac:dyDescent="0.25">
      <c r="A4" s="6" t="s">
        <v>40</v>
      </c>
      <c r="B4" s="6">
        <v>300000</v>
      </c>
      <c r="C4" s="6">
        <f>B22</f>
        <v>321500</v>
      </c>
      <c r="D4" s="6">
        <f>C22</f>
        <v>374000</v>
      </c>
    </row>
    <row r="5" spans="1:4" x14ac:dyDescent="0.25">
      <c r="A5" s="5" t="s">
        <v>42</v>
      </c>
      <c r="B5" s="6"/>
      <c r="C5" s="6"/>
      <c r="D5" s="6"/>
    </row>
    <row r="6" spans="1:4" x14ac:dyDescent="0.25">
      <c r="A6" s="7" t="s">
        <v>60</v>
      </c>
      <c r="B6" s="6">
        <v>90000</v>
      </c>
      <c r="C6" s="6">
        <v>85000</v>
      </c>
      <c r="D6" s="6">
        <v>80000</v>
      </c>
    </row>
    <row r="7" spans="1:4" x14ac:dyDescent="0.25">
      <c r="A7" s="7" t="s">
        <v>61</v>
      </c>
      <c r="B7" s="6"/>
      <c r="C7" s="6"/>
      <c r="D7" s="6"/>
    </row>
    <row r="8" spans="1:4" x14ac:dyDescent="0.25">
      <c r="A8" s="6" t="s">
        <v>62</v>
      </c>
      <c r="B8" s="6">
        <v>45000</v>
      </c>
      <c r="C8" s="6">
        <v>42500</v>
      </c>
      <c r="D8" s="6">
        <v>40000</v>
      </c>
    </row>
    <row r="9" spans="1:4" x14ac:dyDescent="0.25">
      <c r="A9" s="6" t="s">
        <v>64</v>
      </c>
      <c r="B9" s="6">
        <v>37500</v>
      </c>
      <c r="C9" s="6">
        <v>45000</v>
      </c>
      <c r="D9" s="6">
        <v>42500</v>
      </c>
    </row>
    <row r="10" spans="1:4" x14ac:dyDescent="0.25">
      <c r="A10" s="7" t="s">
        <v>63</v>
      </c>
      <c r="B10" s="6">
        <v>0</v>
      </c>
      <c r="C10" s="6">
        <v>36000</v>
      </c>
      <c r="D10" s="6">
        <v>0</v>
      </c>
    </row>
    <row r="11" spans="1:4" x14ac:dyDescent="0.25">
      <c r="A11" s="9" t="s">
        <v>50</v>
      </c>
      <c r="B11" s="6">
        <f>SUM(B4:B10)</f>
        <v>472500</v>
      </c>
      <c r="C11" s="6">
        <f>SUM(C4:C10)</f>
        <v>530000</v>
      </c>
      <c r="D11" s="6">
        <f>SUM(D4:D10)</f>
        <v>536500</v>
      </c>
    </row>
    <row r="12" spans="1:4" x14ac:dyDescent="0.25">
      <c r="A12" s="6"/>
      <c r="B12" s="6"/>
      <c r="C12" s="6"/>
      <c r="D12" s="6"/>
    </row>
    <row r="13" spans="1:4" x14ac:dyDescent="0.25">
      <c r="A13" s="5" t="s">
        <v>51</v>
      </c>
      <c r="B13" s="6"/>
      <c r="C13" s="6"/>
      <c r="D13" s="6"/>
    </row>
    <row r="14" spans="1:4" x14ac:dyDescent="0.25">
      <c r="A14" s="8" t="s">
        <v>69</v>
      </c>
      <c r="B14" s="6">
        <v>42000</v>
      </c>
      <c r="C14" s="6">
        <v>50000</v>
      </c>
      <c r="D14" s="6">
        <v>45000</v>
      </c>
    </row>
    <row r="15" spans="1:4" x14ac:dyDescent="0.25">
      <c r="A15" s="8" t="s">
        <v>68</v>
      </c>
      <c r="B15" s="6">
        <v>50000</v>
      </c>
      <c r="C15" s="6">
        <v>45000</v>
      </c>
      <c r="D15" s="6">
        <v>35000</v>
      </c>
    </row>
    <row r="16" spans="1:4" x14ac:dyDescent="0.25">
      <c r="A16" s="6" t="s">
        <v>52</v>
      </c>
      <c r="B16" s="6">
        <v>44000</v>
      </c>
      <c r="C16" s="6">
        <v>48000</v>
      </c>
      <c r="D16" s="6">
        <v>40000</v>
      </c>
    </row>
    <row r="17" spans="1:4" x14ac:dyDescent="0.25">
      <c r="A17" s="6" t="s">
        <v>65</v>
      </c>
      <c r="B17" s="6">
        <v>14000</v>
      </c>
      <c r="C17" s="6">
        <v>12000</v>
      </c>
      <c r="D17" s="6">
        <v>10000</v>
      </c>
    </row>
    <row r="18" spans="1:4" x14ac:dyDescent="0.25">
      <c r="A18" s="6" t="s">
        <v>66</v>
      </c>
      <c r="B18" s="6">
        <v>1000</v>
      </c>
      <c r="C18" s="6">
        <v>1000</v>
      </c>
      <c r="D18" s="6">
        <v>1000</v>
      </c>
    </row>
    <row r="19" spans="1:4" x14ac:dyDescent="0.25">
      <c r="A19" s="6" t="s">
        <v>67</v>
      </c>
      <c r="B19" s="6">
        <v>0</v>
      </c>
      <c r="C19" s="6">
        <v>0</v>
      </c>
      <c r="D19" s="6">
        <v>1500</v>
      </c>
    </row>
    <row r="20" spans="1:4" x14ac:dyDescent="0.25">
      <c r="A20" s="9" t="s">
        <v>54</v>
      </c>
      <c r="B20" s="6">
        <f>SUM(B14:B19)</f>
        <v>151000</v>
      </c>
      <c r="C20" s="6">
        <f t="shared" ref="C20" si="0">SUM(C14:C19)</f>
        <v>156000</v>
      </c>
      <c r="D20" s="6">
        <f>SUM(D14:D19)</f>
        <v>132500</v>
      </c>
    </row>
    <row r="21" spans="1:4" x14ac:dyDescent="0.25">
      <c r="A21" s="6"/>
      <c r="B21" s="6"/>
      <c r="C21" s="6"/>
      <c r="D21" s="6"/>
    </row>
    <row r="22" spans="1:4" x14ac:dyDescent="0.25">
      <c r="A22" s="6" t="s">
        <v>56</v>
      </c>
      <c r="B22" s="6">
        <f>B11-B20</f>
        <v>321500</v>
      </c>
      <c r="C22" s="6">
        <f t="shared" ref="C22:D22" si="1">C11-C20</f>
        <v>374000</v>
      </c>
      <c r="D22" s="6">
        <f t="shared" si="1"/>
        <v>404000</v>
      </c>
    </row>
  </sheetData>
  <mergeCells count="1">
    <mergeCell ref="A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DAEA1-EA8A-4BFB-8DAF-0BBAA64A2665}">
  <dimension ref="A2:D6"/>
  <sheetViews>
    <sheetView workbookViewId="0">
      <selection activeCell="A7" sqref="A7"/>
    </sheetView>
  </sheetViews>
  <sheetFormatPr defaultRowHeight="15" x14ac:dyDescent="0.25"/>
  <cols>
    <col min="1" max="1" width="25.42578125" customWidth="1"/>
  </cols>
  <sheetData>
    <row r="2" spans="1:4" x14ac:dyDescent="0.25">
      <c r="A2" s="10" t="s">
        <v>71</v>
      </c>
      <c r="B2" s="10"/>
      <c r="C2" s="10"/>
      <c r="D2" s="10"/>
    </row>
    <row r="3" spans="1:4" x14ac:dyDescent="0.25">
      <c r="A3" s="5" t="s">
        <v>36</v>
      </c>
      <c r="B3" s="5" t="s">
        <v>37</v>
      </c>
      <c r="C3" s="5" t="s">
        <v>38</v>
      </c>
      <c r="D3" s="5" t="s">
        <v>39</v>
      </c>
    </row>
    <row r="4" spans="1:4" x14ac:dyDescent="0.25">
      <c r="A4" t="s">
        <v>40</v>
      </c>
    </row>
    <row r="5" spans="1:4" x14ac:dyDescent="0.25">
      <c r="A5" s="1" t="s">
        <v>70</v>
      </c>
    </row>
    <row r="6" spans="1:4" x14ac:dyDescent="0.25">
      <c r="A6" t="s">
        <v>72</v>
      </c>
    </row>
  </sheetData>
  <mergeCells count="1"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Cash Budget Illus 7</vt:lpstr>
      <vt:lpstr>Cash Budget Illus 15</vt:lpstr>
      <vt:lpstr>Cash Budget Illus 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Khadayate</dc:creator>
  <cp:lastModifiedBy>Varun Khadayate</cp:lastModifiedBy>
  <dcterms:created xsi:type="dcterms:W3CDTF">2022-03-23T07:07:15Z</dcterms:created>
  <dcterms:modified xsi:type="dcterms:W3CDTF">2022-04-10T18:02:51Z</dcterms:modified>
</cp:coreProperties>
</file>