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on\Desktop\"/>
    </mc:Choice>
  </mc:AlternateContent>
  <xr:revisionPtr revIDLastSave="0" documentId="13_ncr:1_{3AEE35C9-D5BC-4718-A777-78ABA9A1FCE9}" xr6:coauthVersionLast="47" xr6:coauthVersionMax="47" xr10:uidLastSave="{00000000-0000-0000-0000-000000000000}"/>
  <bookViews>
    <workbookView xWindow="-120" yWindow="-120" windowWidth="29040" windowHeight="15840" xr2:uid="{D44CDCA7-B250-42DE-A5A8-05669C9E8587}"/>
  </bookViews>
  <sheets>
    <sheet name="Presuspuesto del mes" sheetId="4" r:id="rId1"/>
    <sheet name="Gastos mensuales" sheetId="5" r:id="rId2"/>
    <sheet name="Datagrama MES-CONSUMO" sheetId="6" r:id="rId3"/>
    <sheet name="Hoja1" sheetId="1" r:id="rId4"/>
    <sheet name="Jhon" sheetId="2" r:id="rId5"/>
    <sheet name="Mirell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1" i="4" l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G5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B51" i="4"/>
  <c r="F2" i="5"/>
  <c r="B9" i="5"/>
</calcChain>
</file>

<file path=xl/sharedStrings.xml><?xml version="1.0" encoding="utf-8"?>
<sst xmlns="http://schemas.openxmlformats.org/spreadsheetml/2006/main" count="283" uniqueCount="123">
  <si>
    <t>Desayunos</t>
  </si>
  <si>
    <t>Almuerzos</t>
  </si>
  <si>
    <t>Cenas</t>
  </si>
  <si>
    <t>Meriendas</t>
  </si>
  <si>
    <t>Bebidas</t>
  </si>
  <si>
    <t>Café</t>
  </si>
  <si>
    <t>sandwich</t>
  </si>
  <si>
    <t>arepa</t>
  </si>
  <si>
    <t>pastelito</t>
  </si>
  <si>
    <t>tequeño</t>
  </si>
  <si>
    <t>empanada</t>
  </si>
  <si>
    <t>panqueca</t>
  </si>
  <si>
    <t>conflake</t>
  </si>
  <si>
    <t>avena</t>
  </si>
  <si>
    <t>tostada con mermelada /chocolate</t>
  </si>
  <si>
    <t>tortilla</t>
  </si>
  <si>
    <t>galletas con …</t>
  </si>
  <si>
    <t>galletas</t>
  </si>
  <si>
    <t>cotufa</t>
  </si>
  <si>
    <t>fruta</t>
  </si>
  <si>
    <t>Almuerzo</t>
  </si>
  <si>
    <t>Seco</t>
  </si>
  <si>
    <t>Sopa</t>
  </si>
  <si>
    <t>Acompañante</t>
  </si>
  <si>
    <t>chocolate</t>
  </si>
  <si>
    <t>merengada de frutas</t>
  </si>
  <si>
    <t>CAFÉ</t>
  </si>
  <si>
    <t>desayuno</t>
  </si>
  <si>
    <t>bebida</t>
  </si>
  <si>
    <t>almuerzo</t>
  </si>
  <si>
    <t>merienda</t>
  </si>
  <si>
    <t>Café&amp;Leche</t>
  </si>
  <si>
    <t>Cornflake</t>
  </si>
  <si>
    <t>Avena</t>
  </si>
  <si>
    <t>Sandwich</t>
  </si>
  <si>
    <t>Arepa</t>
  </si>
  <si>
    <t>Tody</t>
  </si>
  <si>
    <t>SOLES</t>
  </si>
  <si>
    <t>Precio/U</t>
  </si>
  <si>
    <t>Unidad de medida</t>
  </si>
  <si>
    <t>Presupuesto</t>
  </si>
  <si>
    <t>Descripcion</t>
  </si>
  <si>
    <t>precio</t>
  </si>
  <si>
    <t>presupuesto</t>
  </si>
  <si>
    <t>remanente</t>
  </si>
  <si>
    <t>Alquiler</t>
  </si>
  <si>
    <t>Internet</t>
  </si>
  <si>
    <t>TDC/mes</t>
  </si>
  <si>
    <t>Ahorro/mes</t>
  </si>
  <si>
    <t>Comida/mes</t>
  </si>
  <si>
    <t>Total</t>
  </si>
  <si>
    <t>Envio/kari</t>
  </si>
  <si>
    <t>Envio/Class</t>
  </si>
  <si>
    <t>Color</t>
  </si>
  <si>
    <t>Leche</t>
  </si>
  <si>
    <t>Q/suizo</t>
  </si>
  <si>
    <t>Q/llanero</t>
  </si>
  <si>
    <t>Q/cabra</t>
  </si>
  <si>
    <t>Area</t>
  </si>
  <si>
    <t>cocina</t>
  </si>
  <si>
    <t>Tipo</t>
  </si>
  <si>
    <t>Prescindible</t>
  </si>
  <si>
    <t>Imprescindible</t>
  </si>
  <si>
    <t>leche en polvo</t>
  </si>
  <si>
    <t>kg</t>
  </si>
  <si>
    <t>gr</t>
  </si>
  <si>
    <t>Cantidad</t>
  </si>
  <si>
    <t>Mayoneasa</t>
  </si>
  <si>
    <t>Sals. Tomate</t>
  </si>
  <si>
    <t>Ajo kion</t>
  </si>
  <si>
    <t>ml</t>
  </si>
  <si>
    <t>Azucar</t>
  </si>
  <si>
    <t>SAL</t>
  </si>
  <si>
    <t>Pimienta</t>
  </si>
  <si>
    <t>Lentejas</t>
  </si>
  <si>
    <t>Caraotas</t>
  </si>
  <si>
    <t>Cebollas</t>
  </si>
  <si>
    <t>AJO</t>
  </si>
  <si>
    <t>Uni</t>
  </si>
  <si>
    <t>Tomate</t>
  </si>
  <si>
    <t>Lechuga</t>
  </si>
  <si>
    <t>Papa</t>
  </si>
  <si>
    <t>Repollo</t>
  </si>
  <si>
    <t>Zanahoria</t>
  </si>
  <si>
    <t>Remolacha</t>
  </si>
  <si>
    <t>Huevo</t>
  </si>
  <si>
    <t>Salchicha</t>
  </si>
  <si>
    <t>Jamon</t>
  </si>
  <si>
    <t>Queso duro</t>
  </si>
  <si>
    <t>Queso cabra</t>
  </si>
  <si>
    <t>Arroz</t>
  </si>
  <si>
    <t>Pasta</t>
  </si>
  <si>
    <t>Pollo Pechuga</t>
  </si>
  <si>
    <t>Pollo Piernas</t>
  </si>
  <si>
    <t>Galletas bells</t>
  </si>
  <si>
    <t>Vinagre</t>
  </si>
  <si>
    <t>Lt</t>
  </si>
  <si>
    <t>Mostaza</t>
  </si>
  <si>
    <t>Ajo en polvo</t>
  </si>
  <si>
    <t>Aceite</t>
  </si>
  <si>
    <t>Harina pan</t>
  </si>
  <si>
    <t>Harina de trigo</t>
  </si>
  <si>
    <t>cacao</t>
  </si>
  <si>
    <t>Te caja</t>
  </si>
  <si>
    <t>Carne</t>
  </si>
  <si>
    <t>Detergente</t>
  </si>
  <si>
    <t>Lavaplatos</t>
  </si>
  <si>
    <t>jabon de baño</t>
  </si>
  <si>
    <t>Papel toilet grand</t>
  </si>
  <si>
    <t>Crema dental</t>
  </si>
  <si>
    <t>Shampoo</t>
  </si>
  <si>
    <t>Enjuague</t>
  </si>
  <si>
    <t>Crema de peinar</t>
  </si>
  <si>
    <t xml:space="preserve">Deshodorante </t>
  </si>
  <si>
    <t>Alcohol</t>
  </si>
  <si>
    <t>Periodo</t>
  </si>
  <si>
    <t>Mensual</t>
  </si>
  <si>
    <t>Trimestral</t>
  </si>
  <si>
    <t>Cant/Trimestre</t>
  </si>
  <si>
    <t>cant/Mes</t>
  </si>
  <si>
    <t>Tipo/Prioridad</t>
  </si>
  <si>
    <t>Gasto/Mes</t>
  </si>
  <si>
    <t>Gasto/trim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</si>
</sst>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575593-299F-4637-AA1C-3F7822DAFE26}" name="Tabla5" displayName="Tabla5" ref="A1:J51" totalsRowCount="1">
  <autoFilter ref="A1:J50" xr:uid="{FE575593-299F-4637-AA1C-3F7822DAFE26}"/>
  <sortState xmlns:xlrd2="http://schemas.microsoft.com/office/spreadsheetml/2017/richdata2" ref="A2:J50">
    <sortCondition ref="A1:A50"/>
  </sortState>
  <tableColumns count="10">
    <tableColumn id="1" xr3:uid="{0892072E-4028-49D7-8C0A-3E047FDECCB1}" name="Descripcion" totalsRowLabel="Total"/>
    <tableColumn id="2" xr3:uid="{72266D5C-BAFF-4770-A587-9A08DC96BDB2}" name="Precio/U" totalsRowFunction="sum"/>
    <tableColumn id="5" xr3:uid="{3EE02E50-A1AE-4969-9503-A163D6DE9EA2}" name="Cantidad"/>
    <tableColumn id="3" xr3:uid="{4F20E462-8F6C-4901-B898-1F35EDF974BE}" name="Unidad de medida"/>
    <tableColumn id="6" xr3:uid="{C0B1D672-FFB3-478C-A465-2082542F8612}" name="Periodo"/>
    <tableColumn id="7" xr3:uid="{A04B9F0E-AE14-4E28-847C-4F12561D1836}" name="cant/Mes"/>
    <tableColumn id="9" xr3:uid="{A6A29E7C-D836-4920-868F-D231B03F16C7}" name="Gasto/Mes" totalsRowFunction="sum" dataDxfId="1">
      <calculatedColumnFormula>Tabla5[[#This Row],[Precio/U]]*Tabla5[[#This Row],[cant/Mes]]</calculatedColumnFormula>
    </tableColumn>
    <tableColumn id="8" xr3:uid="{90902E34-7BC5-4C08-A2B8-C5AD18580D22}" name="Cant/Trimestre"/>
    <tableColumn id="10" xr3:uid="{8D45297A-1E5C-492D-9444-4F8B38DFA2FC}" name="Gasto/trim" totalsRowFunction="sum" dataDxfId="0">
      <calculatedColumnFormula>Tabla5[[#This Row],[Precio/U]]*Tabla5[[#This Row],[Cant/Trimestre]]</calculatedColumnFormula>
    </tableColumn>
    <tableColumn id="4" xr3:uid="{B8455639-3E6D-41D0-866C-7CF563EC707C}" name="Tipo/Prioridad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107D98-64E3-4163-A9E3-62F4F56F3004}" name="Tabla3" displayName="Tabla3" ref="A1:B9" totalsRowCount="1">
  <autoFilter ref="A1:B8" xr:uid="{A0107D98-64E3-4163-A9E3-62F4F56F3004}"/>
  <tableColumns count="2">
    <tableColumn id="1" xr3:uid="{EFFA18CD-F98B-4A91-A4D3-871BA512C2EF}" name="Descripcion" totalsRowLabel="Total"/>
    <tableColumn id="2" xr3:uid="{DE0A0DF1-6C19-4613-9669-22A8E0882E9D}" name="precio" totalsRowFunction="sum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2C068-DDAF-4B14-908F-6C4A2C6BF788}" name="Tabla1" displayName="Tabla1" ref="A1:E12" totalsRowShown="0">
  <autoFilter ref="A1:E12" xr:uid="{A3A1D256-12DF-4CBD-8B41-9A46A993081A}"/>
  <tableColumns count="5">
    <tableColumn id="1" xr3:uid="{8622C56A-9020-45ED-BEB1-1831B8F2725D}" name="Desayunos"/>
    <tableColumn id="2" xr3:uid="{278ABCAE-BD49-43FD-9832-3BD875568A18}" name="Almuerzos"/>
    <tableColumn id="3" xr3:uid="{CCEC29E8-4091-4E7F-AD74-7ABB7141C795}" name="Cenas"/>
    <tableColumn id="4" xr3:uid="{4F95F0B5-859E-461F-8749-8B17AEDEAC08}" name="Meriendas"/>
    <tableColumn id="5" xr3:uid="{DFBD61B9-2E7B-4D20-A19F-043096858E3A}" name="Bebidas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AB4B76-523A-40BA-9C1A-5FACA5D48805}" name="Tabla4" displayName="Tabla4" ref="F2:H3" insertRow="1" totalsRowShown="0">
  <autoFilter ref="F2:H3" xr:uid="{E59EC7A7-BDE4-4840-B50C-0E403739DE72}"/>
  <tableColumns count="3">
    <tableColumn id="1" xr3:uid="{012C49A7-4DC9-4A05-8FF5-57C209302507}" name="Seco"/>
    <tableColumn id="2" xr3:uid="{B41EC05E-87CC-414C-BB12-C5EDF4054D90}" name="Acompañante"/>
    <tableColumn id="3" xr3:uid="{A20F9A3A-2E13-4C79-B50A-CE5FB883F157}" name="Sop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FCE19D-D1A7-48A1-807F-55C25273FB09}" name="Tabla2" displayName="Tabla2" ref="A1:D6" insertRowShift="1" totalsRowShown="0">
  <autoFilter ref="A1:D6" xr:uid="{8D270F89-0373-4F9D-B0FE-6262869ED289}"/>
  <tableColumns count="4">
    <tableColumn id="1" xr3:uid="{F73D41EE-8AB7-41D5-B480-971AE6E58B34}" name="desayuno"/>
    <tableColumn id="2" xr3:uid="{E46CB73F-0FED-470D-8347-31D540108EF9}" name="bebida"/>
    <tableColumn id="3" xr3:uid="{B56AC02E-A520-4FE2-97C2-B90DCD6AA335}" name="almuerzo"/>
    <tableColumn id="4" xr3:uid="{AFBC17F4-78F0-4387-A463-8626AC28D368}" name="meriend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BC218-95A8-46D3-B2A5-AA31C1668490}">
  <dimension ref="A1:W51"/>
  <sheetViews>
    <sheetView tabSelected="1" workbookViewId="0">
      <pane ySplit="1" topLeftCell="A20" activePane="bottomLeft" state="frozen"/>
      <selection pane="bottomLeft" activeCell="L24" sqref="L24"/>
    </sheetView>
  </sheetViews>
  <sheetFormatPr baseColWidth="10" defaultRowHeight="15" x14ac:dyDescent="0.25"/>
  <cols>
    <col min="1" max="1" width="13.42578125" customWidth="1"/>
    <col min="3" max="3" width="19.28515625" customWidth="1"/>
    <col min="6" max="6" width="12" bestFit="1" customWidth="1"/>
    <col min="7" max="7" width="16.7109375" bestFit="1" customWidth="1"/>
    <col min="8" max="8" width="16.140625" bestFit="1" customWidth="1"/>
    <col min="10" max="10" width="16.140625" bestFit="1" customWidth="1"/>
    <col min="14" max="14" width="12.140625" bestFit="1" customWidth="1"/>
    <col min="19" max="19" width="14.28515625" bestFit="1" customWidth="1"/>
  </cols>
  <sheetData>
    <row r="1" spans="1:23" x14ac:dyDescent="0.25">
      <c r="A1" t="s">
        <v>41</v>
      </c>
      <c r="B1" t="s">
        <v>38</v>
      </c>
      <c r="C1" t="s">
        <v>66</v>
      </c>
      <c r="D1" t="s">
        <v>39</v>
      </c>
      <c r="E1" t="s">
        <v>115</v>
      </c>
      <c r="F1" t="s">
        <v>119</v>
      </c>
      <c r="G1" t="s">
        <v>121</v>
      </c>
      <c r="H1" t="s">
        <v>118</v>
      </c>
      <c r="I1" t="s">
        <v>122</v>
      </c>
      <c r="J1" t="s">
        <v>120</v>
      </c>
      <c r="S1" t="s">
        <v>40</v>
      </c>
      <c r="T1">
        <v>300</v>
      </c>
      <c r="U1" t="s">
        <v>37</v>
      </c>
      <c r="W1" t="s">
        <v>60</v>
      </c>
    </row>
    <row r="2" spans="1:23" x14ac:dyDescent="0.25">
      <c r="A2" t="s">
        <v>99</v>
      </c>
      <c r="B2">
        <v>6</v>
      </c>
      <c r="C2">
        <v>1</v>
      </c>
      <c r="D2" t="s">
        <v>96</v>
      </c>
      <c r="E2" t="s">
        <v>116</v>
      </c>
      <c r="F2">
        <v>2</v>
      </c>
      <c r="G2">
        <f>Tabla5[[#This Row],[Precio/U]]*Tabla5[[#This Row],[cant/Mes]]</f>
        <v>12</v>
      </c>
      <c r="I2">
        <f>Tabla5[[#This Row],[Precio/U]]*Tabla5[[#This Row],[Cant/Trimestre]]</f>
        <v>0</v>
      </c>
      <c r="J2" t="s">
        <v>62</v>
      </c>
    </row>
    <row r="3" spans="1:23" x14ac:dyDescent="0.25">
      <c r="A3" t="s">
        <v>77</v>
      </c>
      <c r="B3">
        <v>5</v>
      </c>
      <c r="C3">
        <v>1</v>
      </c>
      <c r="D3" t="s">
        <v>78</v>
      </c>
      <c r="E3" t="s">
        <v>116</v>
      </c>
      <c r="F3">
        <v>2</v>
      </c>
      <c r="G3">
        <f>Tabla5[[#This Row],[Precio/U]]*Tabla5[[#This Row],[cant/Mes]]</f>
        <v>10</v>
      </c>
      <c r="I3">
        <f>Tabla5[[#This Row],[Precio/U]]*Tabla5[[#This Row],[Cant/Trimestre]]</f>
        <v>0</v>
      </c>
      <c r="J3" t="s">
        <v>61</v>
      </c>
    </row>
    <row r="4" spans="1:23" x14ac:dyDescent="0.25">
      <c r="A4" t="s">
        <v>98</v>
      </c>
      <c r="B4">
        <v>20</v>
      </c>
      <c r="C4">
        <v>200</v>
      </c>
      <c r="D4" t="s">
        <v>65</v>
      </c>
      <c r="E4" t="s">
        <v>117</v>
      </c>
      <c r="G4">
        <f>Tabla5[[#This Row],[Precio/U]]*Tabla5[[#This Row],[cant/Mes]]</f>
        <v>0</v>
      </c>
      <c r="H4">
        <v>1</v>
      </c>
      <c r="I4">
        <f>Tabla5[[#This Row],[Precio/U]]*Tabla5[[#This Row],[Cant/Trimestre]]</f>
        <v>20</v>
      </c>
      <c r="J4" t="s">
        <v>61</v>
      </c>
    </row>
    <row r="5" spans="1:23" x14ac:dyDescent="0.25">
      <c r="A5" t="s">
        <v>69</v>
      </c>
      <c r="B5">
        <v>5</v>
      </c>
      <c r="C5">
        <v>150</v>
      </c>
      <c r="D5" t="s">
        <v>70</v>
      </c>
      <c r="E5" t="s">
        <v>117</v>
      </c>
      <c r="G5">
        <f>Tabla5[[#This Row],[Precio/U]]*Tabla5[[#This Row],[cant/Mes]]</f>
        <v>0</v>
      </c>
      <c r="H5">
        <v>2</v>
      </c>
      <c r="I5">
        <f>Tabla5[[#This Row],[Precio/U]]*Tabla5[[#This Row],[Cant/Trimestre]]</f>
        <v>10</v>
      </c>
      <c r="J5" t="s">
        <v>62</v>
      </c>
    </row>
    <row r="6" spans="1:23" x14ac:dyDescent="0.25">
      <c r="A6" t="s">
        <v>114</v>
      </c>
      <c r="B6">
        <v>8</v>
      </c>
      <c r="C6">
        <v>250</v>
      </c>
      <c r="D6" t="s">
        <v>70</v>
      </c>
      <c r="E6" t="s">
        <v>117</v>
      </c>
      <c r="G6">
        <f>Tabla5[[#This Row],[Precio/U]]*Tabla5[[#This Row],[cant/Mes]]</f>
        <v>0</v>
      </c>
      <c r="H6">
        <v>1</v>
      </c>
      <c r="I6">
        <f>Tabla5[[#This Row],[Precio/U]]*Tabla5[[#This Row],[Cant/Trimestre]]</f>
        <v>8</v>
      </c>
      <c r="J6" t="s">
        <v>62</v>
      </c>
    </row>
    <row r="7" spans="1:23" x14ac:dyDescent="0.25">
      <c r="A7" t="s">
        <v>90</v>
      </c>
      <c r="B7">
        <v>3</v>
      </c>
      <c r="C7">
        <v>1</v>
      </c>
      <c r="D7" t="s">
        <v>64</v>
      </c>
      <c r="E7" t="s">
        <v>116</v>
      </c>
      <c r="F7">
        <v>1</v>
      </c>
      <c r="G7">
        <f>Tabla5[[#This Row],[Precio/U]]*Tabla5[[#This Row],[cant/Mes]]</f>
        <v>3</v>
      </c>
      <c r="I7">
        <f>Tabla5[[#This Row],[Precio/U]]*Tabla5[[#This Row],[Cant/Trimestre]]</f>
        <v>0</v>
      </c>
      <c r="J7" t="s">
        <v>62</v>
      </c>
    </row>
    <row r="8" spans="1:23" x14ac:dyDescent="0.25">
      <c r="A8" t="s">
        <v>33</v>
      </c>
      <c r="B8">
        <v>4</v>
      </c>
      <c r="C8">
        <v>1</v>
      </c>
      <c r="D8" t="s">
        <v>64</v>
      </c>
      <c r="E8" t="s">
        <v>116</v>
      </c>
      <c r="F8">
        <v>1</v>
      </c>
      <c r="G8">
        <f>Tabla5[[#This Row],[Precio/U]]*Tabla5[[#This Row],[cant/Mes]]</f>
        <v>4</v>
      </c>
      <c r="I8">
        <f>Tabla5[[#This Row],[Precio/U]]*Tabla5[[#This Row],[Cant/Trimestre]]</f>
        <v>0</v>
      </c>
      <c r="J8" t="s">
        <v>61</v>
      </c>
    </row>
    <row r="9" spans="1:23" x14ac:dyDescent="0.25">
      <c r="A9" t="s">
        <v>71</v>
      </c>
      <c r="B9">
        <v>4</v>
      </c>
      <c r="C9">
        <v>1</v>
      </c>
      <c r="D9" t="s">
        <v>64</v>
      </c>
      <c r="E9" t="s">
        <v>116</v>
      </c>
      <c r="F9">
        <v>2</v>
      </c>
      <c r="G9">
        <f>Tabla5[[#This Row],[Precio/U]]*Tabla5[[#This Row],[cant/Mes]]</f>
        <v>8</v>
      </c>
      <c r="I9">
        <f>Tabla5[[#This Row],[Precio/U]]*Tabla5[[#This Row],[Cant/Trimestre]]</f>
        <v>0</v>
      </c>
      <c r="J9" t="s">
        <v>62</v>
      </c>
    </row>
    <row r="10" spans="1:23" x14ac:dyDescent="0.25">
      <c r="A10" t="s">
        <v>102</v>
      </c>
      <c r="B10">
        <v>3.5</v>
      </c>
      <c r="C10">
        <v>100</v>
      </c>
      <c r="D10" t="s">
        <v>65</v>
      </c>
      <c r="E10" t="s">
        <v>116</v>
      </c>
      <c r="F10">
        <v>1</v>
      </c>
      <c r="G10">
        <f>Tabla5[[#This Row],[Precio/U]]*Tabla5[[#This Row],[cant/Mes]]</f>
        <v>3.5</v>
      </c>
      <c r="I10">
        <f>Tabla5[[#This Row],[Precio/U]]*Tabla5[[#This Row],[Cant/Trimestre]]</f>
        <v>0</v>
      </c>
      <c r="J10" t="s">
        <v>61</v>
      </c>
    </row>
    <row r="11" spans="1:23" x14ac:dyDescent="0.25">
      <c r="A11" t="s">
        <v>5</v>
      </c>
      <c r="B11">
        <v>30</v>
      </c>
      <c r="C11">
        <v>200</v>
      </c>
      <c r="D11" t="s">
        <v>65</v>
      </c>
      <c r="E11" t="s">
        <v>116</v>
      </c>
      <c r="F11">
        <v>1</v>
      </c>
      <c r="G11">
        <f>Tabla5[[#This Row],[Precio/U]]*Tabla5[[#This Row],[cant/Mes]]</f>
        <v>30</v>
      </c>
      <c r="I11">
        <f>Tabla5[[#This Row],[Precio/U]]*Tabla5[[#This Row],[Cant/Trimestre]]</f>
        <v>0</v>
      </c>
      <c r="J11" t="s">
        <v>62</v>
      </c>
    </row>
    <row r="12" spans="1:23" x14ac:dyDescent="0.25">
      <c r="A12" t="s">
        <v>75</v>
      </c>
      <c r="B12">
        <v>4</v>
      </c>
      <c r="C12">
        <v>1</v>
      </c>
      <c r="D12" t="s">
        <v>64</v>
      </c>
      <c r="E12" t="s">
        <v>116</v>
      </c>
      <c r="F12">
        <v>1</v>
      </c>
      <c r="G12">
        <f>Tabla5[[#This Row],[Precio/U]]*Tabla5[[#This Row],[cant/Mes]]</f>
        <v>4</v>
      </c>
      <c r="I12">
        <f>Tabla5[[#This Row],[Precio/U]]*Tabla5[[#This Row],[Cant/Trimestre]]</f>
        <v>0</v>
      </c>
      <c r="J12" t="s">
        <v>61</v>
      </c>
    </row>
    <row r="13" spans="1:23" x14ac:dyDescent="0.25">
      <c r="A13" t="s">
        <v>104</v>
      </c>
      <c r="B13">
        <v>20</v>
      </c>
      <c r="C13">
        <v>1</v>
      </c>
      <c r="D13" t="s">
        <v>64</v>
      </c>
      <c r="E13" t="s">
        <v>116</v>
      </c>
      <c r="F13">
        <v>4</v>
      </c>
      <c r="G13">
        <f>Tabla5[[#This Row],[Precio/U]]*Tabla5[[#This Row],[cant/Mes]]</f>
        <v>80</v>
      </c>
      <c r="I13">
        <f>Tabla5[[#This Row],[Precio/U]]*Tabla5[[#This Row],[Cant/Trimestre]]</f>
        <v>0</v>
      </c>
      <c r="J13" t="s">
        <v>61</v>
      </c>
    </row>
    <row r="14" spans="1:23" x14ac:dyDescent="0.25">
      <c r="A14" t="s">
        <v>76</v>
      </c>
      <c r="B14">
        <v>4</v>
      </c>
      <c r="C14">
        <v>1</v>
      </c>
      <c r="D14" t="s">
        <v>64</v>
      </c>
      <c r="E14" t="s">
        <v>116</v>
      </c>
      <c r="F14">
        <v>2</v>
      </c>
      <c r="G14">
        <f>Tabla5[[#This Row],[Precio/U]]*Tabla5[[#This Row],[cant/Mes]]</f>
        <v>8</v>
      </c>
      <c r="I14">
        <f>Tabla5[[#This Row],[Precio/U]]*Tabla5[[#This Row],[Cant/Trimestre]]</f>
        <v>0</v>
      </c>
      <c r="J14" t="s">
        <v>62</v>
      </c>
    </row>
    <row r="15" spans="1:23" x14ac:dyDescent="0.25">
      <c r="A15" t="s">
        <v>112</v>
      </c>
      <c r="B15">
        <v>20</v>
      </c>
      <c r="C15">
        <v>1</v>
      </c>
      <c r="D15" t="s">
        <v>78</v>
      </c>
      <c r="E15" t="s">
        <v>117</v>
      </c>
      <c r="G15">
        <f>Tabla5[[#This Row],[Precio/U]]*Tabla5[[#This Row],[cant/Mes]]</f>
        <v>0</v>
      </c>
      <c r="H15">
        <v>1</v>
      </c>
      <c r="I15">
        <f>Tabla5[[#This Row],[Precio/U]]*Tabla5[[#This Row],[Cant/Trimestre]]</f>
        <v>20</v>
      </c>
      <c r="J15" t="s">
        <v>62</v>
      </c>
    </row>
    <row r="16" spans="1:23" x14ac:dyDescent="0.25">
      <c r="A16" t="s">
        <v>109</v>
      </c>
      <c r="B16">
        <v>15</v>
      </c>
      <c r="C16">
        <v>1</v>
      </c>
      <c r="D16" t="s">
        <v>78</v>
      </c>
      <c r="E16" t="s">
        <v>117</v>
      </c>
      <c r="G16">
        <f>Tabla5[[#This Row],[Precio/U]]*Tabla5[[#This Row],[cant/Mes]]</f>
        <v>0</v>
      </c>
      <c r="H16">
        <v>1</v>
      </c>
      <c r="I16">
        <f>Tabla5[[#This Row],[Precio/U]]*Tabla5[[#This Row],[Cant/Trimestre]]</f>
        <v>15</v>
      </c>
      <c r="J16" t="s">
        <v>62</v>
      </c>
    </row>
    <row r="17" spans="1:10" x14ac:dyDescent="0.25">
      <c r="A17" t="s">
        <v>113</v>
      </c>
      <c r="B17">
        <v>11</v>
      </c>
      <c r="C17">
        <v>1</v>
      </c>
      <c r="D17" t="s">
        <v>78</v>
      </c>
      <c r="E17" t="s">
        <v>117</v>
      </c>
      <c r="G17">
        <f>Tabla5[[#This Row],[Precio/U]]*Tabla5[[#This Row],[cant/Mes]]</f>
        <v>0</v>
      </c>
      <c r="H17">
        <v>2</v>
      </c>
      <c r="I17">
        <f>Tabla5[[#This Row],[Precio/U]]*Tabla5[[#This Row],[Cant/Trimestre]]</f>
        <v>22</v>
      </c>
      <c r="J17" t="s">
        <v>62</v>
      </c>
    </row>
    <row r="18" spans="1:10" x14ac:dyDescent="0.25">
      <c r="A18" t="s">
        <v>105</v>
      </c>
      <c r="B18">
        <v>12</v>
      </c>
      <c r="C18">
        <v>1</v>
      </c>
      <c r="D18" t="s">
        <v>64</v>
      </c>
      <c r="E18" t="s">
        <v>117</v>
      </c>
      <c r="G18">
        <f>Tabla5[[#This Row],[Precio/U]]*Tabla5[[#This Row],[cant/Mes]]</f>
        <v>0</v>
      </c>
      <c r="H18">
        <v>2</v>
      </c>
      <c r="I18">
        <f>Tabla5[[#This Row],[Precio/U]]*Tabla5[[#This Row],[Cant/Trimestre]]</f>
        <v>24</v>
      </c>
      <c r="J18" t="s">
        <v>62</v>
      </c>
    </row>
    <row r="19" spans="1:10" x14ac:dyDescent="0.25">
      <c r="A19" t="s">
        <v>111</v>
      </c>
      <c r="B19">
        <v>20</v>
      </c>
      <c r="C19">
        <v>1</v>
      </c>
      <c r="D19" t="s">
        <v>78</v>
      </c>
      <c r="E19" t="s">
        <v>117</v>
      </c>
      <c r="G19">
        <f>Tabla5[[#This Row],[Precio/U]]*Tabla5[[#This Row],[cant/Mes]]</f>
        <v>0</v>
      </c>
      <c r="H19">
        <v>1</v>
      </c>
      <c r="I19">
        <f>Tabla5[[#This Row],[Precio/U]]*Tabla5[[#This Row],[Cant/Trimestre]]</f>
        <v>20</v>
      </c>
      <c r="J19" t="s">
        <v>61</v>
      </c>
    </row>
    <row r="20" spans="1:10" x14ac:dyDescent="0.25">
      <c r="A20" t="s">
        <v>94</v>
      </c>
      <c r="B20">
        <v>3.2</v>
      </c>
      <c r="C20">
        <v>8</v>
      </c>
      <c r="D20" t="s">
        <v>78</v>
      </c>
      <c r="E20" t="s">
        <v>116</v>
      </c>
      <c r="F20">
        <v>12</v>
      </c>
      <c r="G20">
        <f>Tabla5[[#This Row],[Precio/U]]*Tabla5[[#This Row],[cant/Mes]]</f>
        <v>38.400000000000006</v>
      </c>
      <c r="I20">
        <f>Tabla5[[#This Row],[Precio/U]]*Tabla5[[#This Row],[Cant/Trimestre]]</f>
        <v>0</v>
      </c>
      <c r="J20" t="s">
        <v>61</v>
      </c>
    </row>
    <row r="21" spans="1:10" x14ac:dyDescent="0.25">
      <c r="A21" t="s">
        <v>101</v>
      </c>
      <c r="B21">
        <v>4</v>
      </c>
      <c r="C21">
        <v>1</v>
      </c>
      <c r="D21" t="s">
        <v>64</v>
      </c>
      <c r="E21" t="s">
        <v>116</v>
      </c>
      <c r="F21">
        <v>2</v>
      </c>
      <c r="G21">
        <f>Tabla5[[#This Row],[Precio/U]]*Tabla5[[#This Row],[cant/Mes]]</f>
        <v>8</v>
      </c>
      <c r="I21">
        <f>Tabla5[[#This Row],[Precio/U]]*Tabla5[[#This Row],[Cant/Trimestre]]</f>
        <v>0</v>
      </c>
      <c r="J21" t="s">
        <v>62</v>
      </c>
    </row>
    <row r="22" spans="1:10" x14ac:dyDescent="0.25">
      <c r="A22" t="s">
        <v>100</v>
      </c>
      <c r="B22">
        <v>7</v>
      </c>
      <c r="C22">
        <v>1</v>
      </c>
      <c r="D22" t="s">
        <v>64</v>
      </c>
      <c r="E22" t="s">
        <v>116</v>
      </c>
      <c r="F22">
        <v>5</v>
      </c>
      <c r="G22">
        <f>Tabla5[[#This Row],[Precio/U]]*Tabla5[[#This Row],[cant/Mes]]</f>
        <v>35</v>
      </c>
      <c r="I22">
        <f>Tabla5[[#This Row],[Precio/U]]*Tabla5[[#This Row],[Cant/Trimestre]]</f>
        <v>0</v>
      </c>
      <c r="J22" t="s">
        <v>62</v>
      </c>
    </row>
    <row r="23" spans="1:10" x14ac:dyDescent="0.25">
      <c r="A23" t="s">
        <v>85</v>
      </c>
      <c r="B23">
        <v>9</v>
      </c>
      <c r="C23">
        <v>1</v>
      </c>
      <c r="D23" t="s">
        <v>64</v>
      </c>
      <c r="E23" t="s">
        <v>116</v>
      </c>
      <c r="F23">
        <v>2</v>
      </c>
      <c r="G23">
        <f>Tabla5[[#This Row],[Precio/U]]*Tabla5[[#This Row],[cant/Mes]]</f>
        <v>18</v>
      </c>
      <c r="I23">
        <f>Tabla5[[#This Row],[Precio/U]]*Tabla5[[#This Row],[Cant/Trimestre]]</f>
        <v>0</v>
      </c>
      <c r="J23" t="s">
        <v>62</v>
      </c>
    </row>
    <row r="24" spans="1:10" x14ac:dyDescent="0.25">
      <c r="A24" t="s">
        <v>107</v>
      </c>
      <c r="B24">
        <v>5</v>
      </c>
      <c r="C24">
        <v>6</v>
      </c>
      <c r="D24" t="s">
        <v>78</v>
      </c>
      <c r="E24" t="s">
        <v>117</v>
      </c>
      <c r="G24">
        <f>Tabla5[[#This Row],[Precio/U]]*Tabla5[[#This Row],[cant/Mes]]</f>
        <v>0</v>
      </c>
      <c r="H24">
        <v>2</v>
      </c>
      <c r="I24">
        <f>Tabla5[[#This Row],[Precio/U]]*Tabla5[[#This Row],[Cant/Trimestre]]</f>
        <v>10</v>
      </c>
      <c r="J24" t="s">
        <v>62</v>
      </c>
    </row>
    <row r="25" spans="1:10" x14ac:dyDescent="0.25">
      <c r="A25" t="s">
        <v>87</v>
      </c>
      <c r="B25">
        <v>12</v>
      </c>
      <c r="C25">
        <v>500</v>
      </c>
      <c r="D25" t="s">
        <v>65</v>
      </c>
      <c r="E25" t="s">
        <v>116</v>
      </c>
      <c r="F25">
        <v>1</v>
      </c>
      <c r="G25">
        <f>Tabla5[[#This Row],[Precio/U]]*Tabla5[[#This Row],[cant/Mes]]</f>
        <v>12</v>
      </c>
      <c r="I25">
        <f>Tabla5[[#This Row],[Precio/U]]*Tabla5[[#This Row],[Cant/Trimestre]]</f>
        <v>0</v>
      </c>
      <c r="J25" t="s">
        <v>61</v>
      </c>
    </row>
    <row r="26" spans="1:10" x14ac:dyDescent="0.25">
      <c r="A26" t="s">
        <v>106</v>
      </c>
      <c r="B26">
        <v>5</v>
      </c>
      <c r="C26">
        <v>500</v>
      </c>
      <c r="D26" t="s">
        <v>65</v>
      </c>
      <c r="E26" t="s">
        <v>117</v>
      </c>
      <c r="G26">
        <f>Tabla5[[#This Row],[Precio/U]]*Tabla5[[#This Row],[cant/Mes]]</f>
        <v>0</v>
      </c>
      <c r="H26">
        <v>1</v>
      </c>
      <c r="I26">
        <f>Tabla5[[#This Row],[Precio/U]]*Tabla5[[#This Row],[Cant/Trimestre]]</f>
        <v>5</v>
      </c>
      <c r="J26" t="s">
        <v>62</v>
      </c>
    </row>
    <row r="27" spans="1:10" x14ac:dyDescent="0.25">
      <c r="A27" t="s">
        <v>63</v>
      </c>
      <c r="B27">
        <v>17</v>
      </c>
      <c r="C27">
        <v>1</v>
      </c>
      <c r="D27" t="s">
        <v>64</v>
      </c>
      <c r="E27" t="s">
        <v>116</v>
      </c>
      <c r="F27">
        <v>1</v>
      </c>
      <c r="G27">
        <f>Tabla5[[#This Row],[Precio/U]]*Tabla5[[#This Row],[cant/Mes]]</f>
        <v>17</v>
      </c>
      <c r="I27">
        <f>Tabla5[[#This Row],[Precio/U]]*Tabla5[[#This Row],[Cant/Trimestre]]</f>
        <v>0</v>
      </c>
      <c r="J27" t="s">
        <v>61</v>
      </c>
    </row>
    <row r="28" spans="1:10" x14ac:dyDescent="0.25">
      <c r="A28" t="s">
        <v>80</v>
      </c>
      <c r="B28">
        <v>3</v>
      </c>
      <c r="C28">
        <v>1</v>
      </c>
      <c r="D28" t="s">
        <v>78</v>
      </c>
      <c r="E28" t="s">
        <v>116</v>
      </c>
      <c r="F28">
        <v>2</v>
      </c>
      <c r="G28">
        <f>Tabla5[[#This Row],[Precio/U]]*Tabla5[[#This Row],[cant/Mes]]</f>
        <v>6</v>
      </c>
      <c r="I28">
        <f>Tabla5[[#This Row],[Precio/U]]*Tabla5[[#This Row],[Cant/Trimestre]]</f>
        <v>0</v>
      </c>
      <c r="J28" t="s">
        <v>61</v>
      </c>
    </row>
    <row r="29" spans="1:10" x14ac:dyDescent="0.25">
      <c r="A29" t="s">
        <v>74</v>
      </c>
      <c r="B29">
        <v>4</v>
      </c>
      <c r="C29">
        <v>1</v>
      </c>
      <c r="D29" t="s">
        <v>64</v>
      </c>
      <c r="E29" t="s">
        <v>116</v>
      </c>
      <c r="F29">
        <v>1</v>
      </c>
      <c r="G29">
        <f>Tabla5[[#This Row],[Precio/U]]*Tabla5[[#This Row],[cant/Mes]]</f>
        <v>4</v>
      </c>
      <c r="I29">
        <f>Tabla5[[#This Row],[Precio/U]]*Tabla5[[#This Row],[Cant/Trimestre]]</f>
        <v>0</v>
      </c>
      <c r="J29" t="s">
        <v>61</v>
      </c>
    </row>
    <row r="30" spans="1:10" x14ac:dyDescent="0.25">
      <c r="A30" t="s">
        <v>67</v>
      </c>
      <c r="B30">
        <v>10</v>
      </c>
      <c r="C30">
        <v>900</v>
      </c>
      <c r="D30" t="s">
        <v>65</v>
      </c>
      <c r="E30" t="s">
        <v>116</v>
      </c>
      <c r="F30">
        <v>2</v>
      </c>
      <c r="G30">
        <f>Tabla5[[#This Row],[Precio/U]]*Tabla5[[#This Row],[cant/Mes]]</f>
        <v>20</v>
      </c>
      <c r="I30">
        <f>Tabla5[[#This Row],[Precio/U]]*Tabla5[[#This Row],[Cant/Trimestre]]</f>
        <v>0</v>
      </c>
      <c r="J30" t="s">
        <v>61</v>
      </c>
    </row>
    <row r="31" spans="1:10" x14ac:dyDescent="0.25">
      <c r="A31" t="s">
        <v>97</v>
      </c>
      <c r="B31">
        <v>7</v>
      </c>
      <c r="C31">
        <v>300</v>
      </c>
      <c r="D31" t="s">
        <v>65</v>
      </c>
      <c r="E31" t="s">
        <v>116</v>
      </c>
      <c r="F31">
        <v>1</v>
      </c>
      <c r="G31">
        <f>Tabla5[[#This Row],[Precio/U]]*Tabla5[[#This Row],[cant/Mes]]</f>
        <v>7</v>
      </c>
      <c r="I31">
        <f>Tabla5[[#This Row],[Precio/U]]*Tabla5[[#This Row],[Cant/Trimestre]]</f>
        <v>0</v>
      </c>
      <c r="J31" t="s">
        <v>61</v>
      </c>
    </row>
    <row r="32" spans="1:10" x14ac:dyDescent="0.25">
      <c r="A32" t="s">
        <v>81</v>
      </c>
      <c r="B32">
        <v>2</v>
      </c>
      <c r="C32">
        <v>1</v>
      </c>
      <c r="D32" t="s">
        <v>64</v>
      </c>
      <c r="E32" t="s">
        <v>116</v>
      </c>
      <c r="F32">
        <v>4</v>
      </c>
      <c r="G32">
        <f>Tabla5[[#This Row],[Precio/U]]*Tabla5[[#This Row],[cant/Mes]]</f>
        <v>8</v>
      </c>
      <c r="I32">
        <f>Tabla5[[#This Row],[Precio/U]]*Tabla5[[#This Row],[Cant/Trimestre]]</f>
        <v>0</v>
      </c>
      <c r="J32" t="s">
        <v>61</v>
      </c>
    </row>
    <row r="33" spans="1:10" x14ac:dyDescent="0.25">
      <c r="A33" t="s">
        <v>108</v>
      </c>
      <c r="B33">
        <v>40</v>
      </c>
      <c r="C33">
        <v>1</v>
      </c>
      <c r="D33" t="s">
        <v>78</v>
      </c>
      <c r="E33" t="s">
        <v>117</v>
      </c>
      <c r="G33">
        <f>Tabla5[[#This Row],[Precio/U]]*Tabla5[[#This Row],[cant/Mes]]</f>
        <v>0</v>
      </c>
      <c r="H33">
        <v>1</v>
      </c>
      <c r="I33">
        <f>Tabla5[[#This Row],[Precio/U]]*Tabla5[[#This Row],[Cant/Trimestre]]</f>
        <v>40</v>
      </c>
      <c r="J33" t="s">
        <v>62</v>
      </c>
    </row>
    <row r="34" spans="1:10" x14ac:dyDescent="0.25">
      <c r="A34" t="s">
        <v>91</v>
      </c>
      <c r="B34">
        <v>2</v>
      </c>
      <c r="C34">
        <v>250</v>
      </c>
      <c r="D34" t="s">
        <v>65</v>
      </c>
      <c r="E34" t="s">
        <v>116</v>
      </c>
      <c r="F34">
        <v>8</v>
      </c>
      <c r="G34">
        <f>Tabla5[[#This Row],[Precio/U]]*Tabla5[[#This Row],[cant/Mes]]</f>
        <v>16</v>
      </c>
      <c r="I34">
        <f>Tabla5[[#This Row],[Precio/U]]*Tabla5[[#This Row],[Cant/Trimestre]]</f>
        <v>0</v>
      </c>
      <c r="J34" t="s">
        <v>62</v>
      </c>
    </row>
    <row r="35" spans="1:10" x14ac:dyDescent="0.25">
      <c r="A35" t="s">
        <v>73</v>
      </c>
      <c r="B35">
        <v>3</v>
      </c>
      <c r="C35">
        <v>10</v>
      </c>
      <c r="D35" t="s">
        <v>65</v>
      </c>
      <c r="E35" t="s">
        <v>117</v>
      </c>
      <c r="G35">
        <f>Tabla5[[#This Row],[Precio/U]]*Tabla5[[#This Row],[cant/Mes]]</f>
        <v>0</v>
      </c>
      <c r="H35">
        <v>1</v>
      </c>
      <c r="I35">
        <f>Tabla5[[#This Row],[Precio/U]]*Tabla5[[#This Row],[Cant/Trimestre]]</f>
        <v>3</v>
      </c>
      <c r="J35" t="s">
        <v>62</v>
      </c>
    </row>
    <row r="36" spans="1:10" x14ac:dyDescent="0.25">
      <c r="A36" t="s">
        <v>92</v>
      </c>
      <c r="B36">
        <v>18</v>
      </c>
      <c r="C36">
        <v>1</v>
      </c>
      <c r="D36" t="s">
        <v>64</v>
      </c>
      <c r="E36" t="s">
        <v>116</v>
      </c>
      <c r="F36">
        <v>2</v>
      </c>
      <c r="G36">
        <f>Tabla5[[#This Row],[Precio/U]]*Tabla5[[#This Row],[cant/Mes]]</f>
        <v>36</v>
      </c>
      <c r="I36">
        <f>Tabla5[[#This Row],[Precio/U]]*Tabla5[[#This Row],[Cant/Trimestre]]</f>
        <v>0</v>
      </c>
      <c r="J36" t="s">
        <v>62</v>
      </c>
    </row>
    <row r="37" spans="1:10" x14ac:dyDescent="0.25">
      <c r="A37" t="s">
        <v>93</v>
      </c>
      <c r="B37">
        <v>18</v>
      </c>
      <c r="C37">
        <v>1</v>
      </c>
      <c r="D37" t="s">
        <v>64</v>
      </c>
      <c r="E37" t="s">
        <v>116</v>
      </c>
      <c r="F37">
        <v>2</v>
      </c>
      <c r="G37">
        <f>Tabla5[[#This Row],[Precio/U]]*Tabla5[[#This Row],[cant/Mes]]</f>
        <v>36</v>
      </c>
      <c r="I37">
        <f>Tabla5[[#This Row],[Precio/U]]*Tabla5[[#This Row],[Cant/Trimestre]]</f>
        <v>0</v>
      </c>
      <c r="J37" t="s">
        <v>61</v>
      </c>
    </row>
    <row r="38" spans="1:10" x14ac:dyDescent="0.25">
      <c r="A38" t="s">
        <v>89</v>
      </c>
      <c r="B38">
        <v>20</v>
      </c>
      <c r="C38">
        <v>1</v>
      </c>
      <c r="D38" t="s">
        <v>64</v>
      </c>
      <c r="E38" t="s">
        <v>116</v>
      </c>
      <c r="F38">
        <v>1</v>
      </c>
      <c r="G38">
        <f>Tabla5[[#This Row],[Precio/U]]*Tabla5[[#This Row],[cant/Mes]]</f>
        <v>20</v>
      </c>
      <c r="I38">
        <f>Tabla5[[#This Row],[Precio/U]]*Tabla5[[#This Row],[Cant/Trimestre]]</f>
        <v>0</v>
      </c>
      <c r="J38" t="s">
        <v>61</v>
      </c>
    </row>
    <row r="39" spans="1:10" x14ac:dyDescent="0.25">
      <c r="A39" t="s">
        <v>88</v>
      </c>
      <c r="B39">
        <v>18</v>
      </c>
      <c r="C39">
        <v>1</v>
      </c>
      <c r="D39" t="s">
        <v>64</v>
      </c>
      <c r="E39" t="s">
        <v>116</v>
      </c>
      <c r="F39">
        <v>2</v>
      </c>
      <c r="G39">
        <f>Tabla5[[#This Row],[Precio/U]]*Tabla5[[#This Row],[cant/Mes]]</f>
        <v>36</v>
      </c>
      <c r="I39">
        <f>Tabla5[[#This Row],[Precio/U]]*Tabla5[[#This Row],[Cant/Trimestre]]</f>
        <v>0</v>
      </c>
      <c r="J39" t="s">
        <v>62</v>
      </c>
    </row>
    <row r="40" spans="1:10" x14ac:dyDescent="0.25">
      <c r="A40" t="s">
        <v>84</v>
      </c>
      <c r="B40">
        <v>2</v>
      </c>
      <c r="C40">
        <v>1</v>
      </c>
      <c r="D40" t="s">
        <v>64</v>
      </c>
      <c r="E40" t="s">
        <v>116</v>
      </c>
      <c r="F40">
        <v>1</v>
      </c>
      <c r="G40">
        <f>Tabla5[[#This Row],[Precio/U]]*Tabla5[[#This Row],[cant/Mes]]</f>
        <v>2</v>
      </c>
      <c r="I40">
        <f>Tabla5[[#This Row],[Precio/U]]*Tabla5[[#This Row],[Cant/Trimestre]]</f>
        <v>0</v>
      </c>
      <c r="J40" t="s">
        <v>61</v>
      </c>
    </row>
    <row r="41" spans="1:10" x14ac:dyDescent="0.25">
      <c r="A41" t="s">
        <v>82</v>
      </c>
      <c r="B41">
        <v>2</v>
      </c>
      <c r="C41">
        <v>1</v>
      </c>
      <c r="D41" t="s">
        <v>78</v>
      </c>
      <c r="E41" t="s">
        <v>116</v>
      </c>
      <c r="F41">
        <v>2</v>
      </c>
      <c r="G41">
        <f>Tabla5[[#This Row],[Precio/U]]*Tabla5[[#This Row],[cant/Mes]]</f>
        <v>4</v>
      </c>
      <c r="I41">
        <f>Tabla5[[#This Row],[Precio/U]]*Tabla5[[#This Row],[Cant/Trimestre]]</f>
        <v>0</v>
      </c>
      <c r="J41" t="s">
        <v>61</v>
      </c>
    </row>
    <row r="42" spans="1:10" x14ac:dyDescent="0.25">
      <c r="A42" t="s">
        <v>72</v>
      </c>
      <c r="B42">
        <v>2</v>
      </c>
      <c r="C42">
        <v>1</v>
      </c>
      <c r="D42" t="s">
        <v>64</v>
      </c>
      <c r="E42" t="s">
        <v>117</v>
      </c>
      <c r="G42">
        <f>Tabla5[[#This Row],[Precio/U]]*Tabla5[[#This Row],[cant/Mes]]</f>
        <v>0</v>
      </c>
      <c r="H42">
        <v>1</v>
      </c>
      <c r="I42">
        <f>Tabla5[[#This Row],[Precio/U]]*Tabla5[[#This Row],[Cant/Trimestre]]</f>
        <v>2</v>
      </c>
      <c r="J42" t="s">
        <v>62</v>
      </c>
    </row>
    <row r="43" spans="1:10" x14ac:dyDescent="0.25">
      <c r="A43" t="s">
        <v>86</v>
      </c>
      <c r="B43">
        <v>17</v>
      </c>
      <c r="C43">
        <v>1</v>
      </c>
      <c r="D43" t="s">
        <v>64</v>
      </c>
      <c r="E43" t="s">
        <v>116</v>
      </c>
      <c r="F43">
        <v>1</v>
      </c>
      <c r="G43">
        <f>Tabla5[[#This Row],[Precio/U]]*Tabla5[[#This Row],[cant/Mes]]</f>
        <v>17</v>
      </c>
      <c r="I43">
        <f>Tabla5[[#This Row],[Precio/U]]*Tabla5[[#This Row],[Cant/Trimestre]]</f>
        <v>0</v>
      </c>
      <c r="J43" t="s">
        <v>61</v>
      </c>
    </row>
    <row r="44" spans="1:10" x14ac:dyDescent="0.25">
      <c r="A44" t="s">
        <v>68</v>
      </c>
      <c r="B44">
        <v>9</v>
      </c>
      <c r="C44">
        <v>900</v>
      </c>
      <c r="D44" t="s">
        <v>65</v>
      </c>
      <c r="E44" t="s">
        <v>116</v>
      </c>
      <c r="F44">
        <v>1</v>
      </c>
      <c r="G44">
        <f>Tabla5[[#This Row],[Precio/U]]*Tabla5[[#This Row],[cant/Mes]]</f>
        <v>9</v>
      </c>
      <c r="I44">
        <f>Tabla5[[#This Row],[Precio/U]]*Tabla5[[#This Row],[Cant/Trimestre]]</f>
        <v>0</v>
      </c>
      <c r="J44" t="s">
        <v>62</v>
      </c>
    </row>
    <row r="45" spans="1:10" x14ac:dyDescent="0.25">
      <c r="A45" t="s">
        <v>110</v>
      </c>
      <c r="B45">
        <v>20</v>
      </c>
      <c r="C45">
        <v>1</v>
      </c>
      <c r="D45" t="s">
        <v>78</v>
      </c>
      <c r="E45" t="s">
        <v>117</v>
      </c>
      <c r="G45">
        <f>Tabla5[[#This Row],[Precio/U]]*Tabla5[[#This Row],[cant/Mes]]</f>
        <v>0</v>
      </c>
      <c r="H45">
        <v>1</v>
      </c>
      <c r="I45">
        <f>Tabla5[[#This Row],[Precio/U]]*Tabla5[[#This Row],[Cant/Trimestre]]</f>
        <v>20</v>
      </c>
      <c r="J45" t="s">
        <v>62</v>
      </c>
    </row>
    <row r="46" spans="1:10" x14ac:dyDescent="0.25">
      <c r="A46" t="s">
        <v>22</v>
      </c>
      <c r="B46">
        <v>3</v>
      </c>
      <c r="C46">
        <v>1</v>
      </c>
      <c r="D46" t="s">
        <v>78</v>
      </c>
      <c r="E46" t="s">
        <v>116</v>
      </c>
      <c r="F46">
        <v>6</v>
      </c>
      <c r="G46">
        <f>Tabla5[[#This Row],[Precio/U]]*Tabla5[[#This Row],[cant/Mes]]</f>
        <v>18</v>
      </c>
      <c r="I46">
        <f>Tabla5[[#This Row],[Precio/U]]*Tabla5[[#This Row],[Cant/Trimestre]]</f>
        <v>0</v>
      </c>
      <c r="J46" t="s">
        <v>62</v>
      </c>
    </row>
    <row r="47" spans="1:10" x14ac:dyDescent="0.25">
      <c r="A47" t="s">
        <v>103</v>
      </c>
      <c r="B47">
        <v>3</v>
      </c>
      <c r="C47">
        <v>1</v>
      </c>
      <c r="D47" t="s">
        <v>78</v>
      </c>
      <c r="E47" t="s">
        <v>117</v>
      </c>
      <c r="G47">
        <f>Tabla5[[#This Row],[Precio/U]]*Tabla5[[#This Row],[cant/Mes]]</f>
        <v>0</v>
      </c>
      <c r="H47">
        <v>3</v>
      </c>
      <c r="I47">
        <f>Tabla5[[#This Row],[Precio/U]]*Tabla5[[#This Row],[Cant/Trimestre]]</f>
        <v>9</v>
      </c>
      <c r="J47" t="s">
        <v>61</v>
      </c>
    </row>
    <row r="48" spans="1:10" x14ac:dyDescent="0.25">
      <c r="A48" t="s">
        <v>79</v>
      </c>
      <c r="B48">
        <v>5</v>
      </c>
      <c r="C48">
        <v>1</v>
      </c>
      <c r="D48" t="s">
        <v>64</v>
      </c>
      <c r="E48" t="s">
        <v>116</v>
      </c>
      <c r="F48">
        <v>2</v>
      </c>
      <c r="G48">
        <f>Tabla5[[#This Row],[Precio/U]]*Tabla5[[#This Row],[cant/Mes]]</f>
        <v>10</v>
      </c>
      <c r="I48">
        <f>Tabla5[[#This Row],[Precio/U]]*Tabla5[[#This Row],[Cant/Trimestre]]</f>
        <v>0</v>
      </c>
      <c r="J48" t="s">
        <v>61</v>
      </c>
    </row>
    <row r="49" spans="1:10" x14ac:dyDescent="0.25">
      <c r="A49" t="s">
        <v>95</v>
      </c>
      <c r="B49">
        <v>3</v>
      </c>
      <c r="C49">
        <v>1</v>
      </c>
      <c r="D49" t="s">
        <v>96</v>
      </c>
      <c r="E49" t="s">
        <v>116</v>
      </c>
      <c r="F49">
        <v>2</v>
      </c>
      <c r="G49">
        <f>Tabla5[[#This Row],[Precio/U]]*Tabla5[[#This Row],[cant/Mes]]</f>
        <v>6</v>
      </c>
      <c r="I49">
        <f>Tabla5[[#This Row],[Precio/U]]*Tabla5[[#This Row],[Cant/Trimestre]]</f>
        <v>0</v>
      </c>
      <c r="J49" t="s">
        <v>62</v>
      </c>
    </row>
    <row r="50" spans="1:10" x14ac:dyDescent="0.25">
      <c r="A50" t="s">
        <v>83</v>
      </c>
      <c r="B50">
        <v>2</v>
      </c>
      <c r="C50">
        <v>1</v>
      </c>
      <c r="D50" t="s">
        <v>64</v>
      </c>
      <c r="E50" t="s">
        <v>116</v>
      </c>
      <c r="F50">
        <v>1</v>
      </c>
      <c r="G50">
        <f>Tabla5[[#This Row],[Precio/U]]*Tabla5[[#This Row],[cant/Mes]]</f>
        <v>2</v>
      </c>
      <c r="I50">
        <f>Tabla5[[#This Row],[Precio/U]]*Tabla5[[#This Row],[Cant/Trimestre]]</f>
        <v>0</v>
      </c>
      <c r="J50" t="s">
        <v>61</v>
      </c>
    </row>
    <row r="51" spans="1:10" x14ac:dyDescent="0.25">
      <c r="A51" t="s">
        <v>50</v>
      </c>
      <c r="B51">
        <f>SUBTOTAL(109,Tabla5[Precio/U])</f>
        <v>469.7</v>
      </c>
      <c r="G51">
        <f>SUBTOTAL(109,Tabla5[Gasto/Mes])</f>
        <v>547.9</v>
      </c>
      <c r="I51">
        <f>SUBTOTAL(109,Tabla5[Gasto/trim])</f>
        <v>228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8158-4CA3-46FE-96F5-B1F8DA8BF7E9}">
  <dimension ref="A1:F9"/>
  <sheetViews>
    <sheetView workbookViewId="0">
      <selection activeCell="E6" sqref="E6"/>
    </sheetView>
  </sheetViews>
  <sheetFormatPr baseColWidth="10" defaultRowHeight="15" x14ac:dyDescent="0.25"/>
  <cols>
    <col min="1" max="1" width="13.42578125" customWidth="1"/>
  </cols>
  <sheetData>
    <row r="1" spans="1:6" x14ac:dyDescent="0.25">
      <c r="A1" t="s">
        <v>41</v>
      </c>
      <c r="B1" t="s">
        <v>42</v>
      </c>
      <c r="E1" t="s">
        <v>43</v>
      </c>
      <c r="F1">
        <v>1800</v>
      </c>
    </row>
    <row r="2" spans="1:6" x14ac:dyDescent="0.25">
      <c r="A2" t="s">
        <v>45</v>
      </c>
      <c r="B2">
        <v>700</v>
      </c>
      <c r="E2" t="s">
        <v>44</v>
      </c>
      <c r="F2">
        <f>F1-SUM(Tabla3[precio])</f>
        <v>-275</v>
      </c>
    </row>
    <row r="3" spans="1:6" x14ac:dyDescent="0.25">
      <c r="A3" t="s">
        <v>46</v>
      </c>
      <c r="B3">
        <v>100</v>
      </c>
    </row>
    <row r="4" spans="1:6" x14ac:dyDescent="0.25">
      <c r="A4" t="s">
        <v>47</v>
      </c>
      <c r="B4">
        <v>610</v>
      </c>
    </row>
    <row r="5" spans="1:6" x14ac:dyDescent="0.25">
      <c r="A5" t="s">
        <v>48</v>
      </c>
      <c r="B5">
        <v>300</v>
      </c>
    </row>
    <row r="6" spans="1:6" x14ac:dyDescent="0.25">
      <c r="A6" t="s">
        <v>49</v>
      </c>
      <c r="B6">
        <v>300</v>
      </c>
    </row>
    <row r="7" spans="1:6" x14ac:dyDescent="0.25">
      <c r="A7" t="s">
        <v>51</v>
      </c>
      <c r="B7">
        <v>30</v>
      </c>
    </row>
    <row r="8" spans="1:6" x14ac:dyDescent="0.25">
      <c r="A8" t="s">
        <v>52</v>
      </c>
      <c r="B8">
        <v>35</v>
      </c>
    </row>
    <row r="9" spans="1:6" x14ac:dyDescent="0.25">
      <c r="A9" t="s">
        <v>50</v>
      </c>
      <c r="B9">
        <f>SUBTOTAL(109,Tabla3[precio])</f>
        <v>2075</v>
      </c>
    </row>
  </sheetData>
  <conditionalFormatting sqref="F2">
    <cfRule type="colorScale" priority="1">
      <colorScale>
        <cfvo type="min"/>
        <cfvo type="num" val="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F1F1-1512-4876-9D92-59600A51759F}">
  <dimension ref="A1:AD38"/>
  <sheetViews>
    <sheetView zoomScale="78" zoomScaleNormal="78" workbookViewId="0">
      <selection activeCell="I17" sqref="I17"/>
    </sheetView>
  </sheetViews>
  <sheetFormatPr baseColWidth="10" defaultRowHeight="15" x14ac:dyDescent="0.25"/>
  <sheetData>
    <row r="1" spans="1:2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31" spans="1:30" x14ac:dyDescent="0.25">
      <c r="A31">
        <v>1</v>
      </c>
      <c r="B31">
        <v>2</v>
      </c>
      <c r="C31">
        <v>3</v>
      </c>
      <c r="D31">
        <v>4</v>
      </c>
      <c r="E31">
        <v>5</v>
      </c>
      <c r="F31">
        <v>6</v>
      </c>
      <c r="G31">
        <v>7</v>
      </c>
      <c r="H31">
        <v>8</v>
      </c>
      <c r="I31">
        <v>9</v>
      </c>
      <c r="J31">
        <v>10</v>
      </c>
      <c r="K31">
        <v>11</v>
      </c>
      <c r="L31">
        <v>12</v>
      </c>
      <c r="M31">
        <v>13</v>
      </c>
      <c r="N31">
        <v>14</v>
      </c>
      <c r="O31">
        <v>15</v>
      </c>
      <c r="P31">
        <v>16</v>
      </c>
      <c r="Q31">
        <v>17</v>
      </c>
      <c r="R31">
        <v>18</v>
      </c>
      <c r="S31">
        <v>19</v>
      </c>
      <c r="T31">
        <v>20</v>
      </c>
      <c r="U31">
        <v>21</v>
      </c>
      <c r="V31">
        <v>22</v>
      </c>
      <c r="W31">
        <v>23</v>
      </c>
      <c r="X31">
        <v>24</v>
      </c>
      <c r="Y31">
        <v>25</v>
      </c>
      <c r="Z31">
        <v>26</v>
      </c>
      <c r="AA31">
        <v>27</v>
      </c>
      <c r="AB31">
        <v>28</v>
      </c>
      <c r="AC31">
        <v>29</v>
      </c>
      <c r="AD31">
        <v>30</v>
      </c>
    </row>
    <row r="34" spans="1:3" x14ac:dyDescent="0.25">
      <c r="A34" t="s">
        <v>58</v>
      </c>
      <c r="B34" t="s">
        <v>41</v>
      </c>
      <c r="C34" t="s">
        <v>53</v>
      </c>
    </row>
    <row r="35" spans="1:3" x14ac:dyDescent="0.25">
      <c r="A35" t="s">
        <v>59</v>
      </c>
      <c r="B35" t="s">
        <v>54</v>
      </c>
      <c r="C35" s="2"/>
    </row>
    <row r="36" spans="1:3" x14ac:dyDescent="0.25">
      <c r="B36" t="s">
        <v>55</v>
      </c>
    </row>
    <row r="37" spans="1:3" x14ac:dyDescent="0.25">
      <c r="B37" t="s">
        <v>56</v>
      </c>
    </row>
    <row r="38" spans="1:3" x14ac:dyDescent="0.25">
      <c r="B38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6ED2-707D-456B-AF9F-D402670E23B4}">
  <dimension ref="A1:H12"/>
  <sheetViews>
    <sheetView workbookViewId="0">
      <selection activeCell="E5" sqref="E5"/>
    </sheetView>
  </sheetViews>
  <sheetFormatPr baseColWidth="10" defaultRowHeight="15" x14ac:dyDescent="0.25"/>
  <cols>
    <col min="1" max="1" width="12.7109375" customWidth="1"/>
    <col min="2" max="2" width="12.7109375" bestFit="1" customWidth="1"/>
    <col min="4" max="4" width="12.5703125" customWidth="1"/>
    <col min="7" max="7" width="15.5703125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20</v>
      </c>
      <c r="G1" s="4"/>
      <c r="H1" s="5"/>
    </row>
    <row r="2" spans="1:8" x14ac:dyDescent="0.25">
      <c r="A2" t="s">
        <v>6</v>
      </c>
      <c r="C2" t="s">
        <v>6</v>
      </c>
      <c r="D2" t="s">
        <v>17</v>
      </c>
      <c r="E2" t="s">
        <v>5</v>
      </c>
      <c r="F2" t="s">
        <v>21</v>
      </c>
      <c r="G2" t="s">
        <v>23</v>
      </c>
      <c r="H2" t="s">
        <v>22</v>
      </c>
    </row>
    <row r="3" spans="1:8" x14ac:dyDescent="0.25">
      <c r="A3" t="s">
        <v>7</v>
      </c>
      <c r="C3" t="s">
        <v>7</v>
      </c>
      <c r="D3" t="s">
        <v>18</v>
      </c>
      <c r="E3" t="s">
        <v>24</v>
      </c>
    </row>
    <row r="4" spans="1:8" x14ac:dyDescent="0.25">
      <c r="A4" t="s">
        <v>8</v>
      </c>
      <c r="C4" t="s">
        <v>8</v>
      </c>
      <c r="D4" t="s">
        <v>14</v>
      </c>
      <c r="E4" t="s">
        <v>25</v>
      </c>
    </row>
    <row r="5" spans="1:8" x14ac:dyDescent="0.25">
      <c r="A5" t="s">
        <v>9</v>
      </c>
      <c r="C5" t="s">
        <v>9</v>
      </c>
      <c r="D5" t="s">
        <v>19</v>
      </c>
    </row>
    <row r="6" spans="1:8" x14ac:dyDescent="0.25">
      <c r="A6" t="s">
        <v>10</v>
      </c>
      <c r="C6" t="s">
        <v>10</v>
      </c>
    </row>
    <row r="7" spans="1:8" x14ac:dyDescent="0.25">
      <c r="A7" t="s">
        <v>11</v>
      </c>
      <c r="C7" t="s">
        <v>11</v>
      </c>
    </row>
    <row r="8" spans="1:8" x14ac:dyDescent="0.25">
      <c r="A8" t="s">
        <v>12</v>
      </c>
      <c r="C8" t="s">
        <v>12</v>
      </c>
    </row>
    <row r="9" spans="1:8" x14ac:dyDescent="0.25">
      <c r="A9" t="s">
        <v>13</v>
      </c>
      <c r="C9" t="s">
        <v>13</v>
      </c>
    </row>
    <row r="10" spans="1:8" x14ac:dyDescent="0.25">
      <c r="A10" t="s">
        <v>14</v>
      </c>
      <c r="C10" t="s">
        <v>14</v>
      </c>
    </row>
    <row r="11" spans="1:8" x14ac:dyDescent="0.25">
      <c r="A11" t="s">
        <v>15</v>
      </c>
      <c r="C11" t="s">
        <v>15</v>
      </c>
    </row>
    <row r="12" spans="1:8" x14ac:dyDescent="0.25">
      <c r="A12" t="s">
        <v>16</v>
      </c>
      <c r="C12" t="s">
        <v>16</v>
      </c>
    </row>
  </sheetData>
  <mergeCells count="1">
    <mergeCell ref="F1:H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5F890-DB88-4BBF-B7F8-DFC859CB99A3}">
  <dimension ref="A1:D5"/>
  <sheetViews>
    <sheetView workbookViewId="0">
      <selection activeCell="D10" sqref="D10"/>
    </sheetView>
  </sheetViews>
  <sheetFormatPr baseColWidth="10" defaultRowHeight="15" x14ac:dyDescent="0.25"/>
  <cols>
    <col min="1" max="1" width="11.7109375" customWidth="1"/>
    <col min="4" max="4" width="11.7109375" customWidth="1"/>
  </cols>
  <sheetData>
    <row r="1" spans="1:4" x14ac:dyDescent="0.25">
      <c r="A1" t="s">
        <v>27</v>
      </c>
      <c r="B1" t="s">
        <v>28</v>
      </c>
      <c r="C1" t="s">
        <v>29</v>
      </c>
      <c r="D1" t="s">
        <v>30</v>
      </c>
    </row>
    <row r="2" spans="1:4" x14ac:dyDescent="0.25">
      <c r="A2" t="s">
        <v>32</v>
      </c>
      <c r="B2" t="s">
        <v>36</v>
      </c>
    </row>
    <row r="3" spans="1:4" x14ac:dyDescent="0.25">
      <c r="A3" t="s">
        <v>33</v>
      </c>
      <c r="B3" t="s">
        <v>26</v>
      </c>
    </row>
    <row r="4" spans="1:4" x14ac:dyDescent="0.25">
      <c r="A4" t="s">
        <v>34</v>
      </c>
      <c r="B4" t="s">
        <v>31</v>
      </c>
    </row>
    <row r="5" spans="1:4" x14ac:dyDescent="0.25">
      <c r="A5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632C-5136-41CD-812A-739A32808327}">
  <dimension ref="A1:D1"/>
  <sheetViews>
    <sheetView workbookViewId="0">
      <selection activeCell="C8" sqref="C8"/>
    </sheetView>
  </sheetViews>
  <sheetFormatPr baseColWidth="10" defaultRowHeight="15" x14ac:dyDescent="0.25"/>
  <sheetData>
    <row r="1" spans="1:4" x14ac:dyDescent="0.25">
      <c r="A1" t="s">
        <v>27</v>
      </c>
      <c r="B1" t="s">
        <v>28</v>
      </c>
      <c r="C1" t="s">
        <v>29</v>
      </c>
      <c r="D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Presuspuesto del mes</vt:lpstr>
      <vt:lpstr>Gastos mensuales</vt:lpstr>
      <vt:lpstr>Datagrama MES-CONSUMO</vt:lpstr>
      <vt:lpstr>Hoja1</vt:lpstr>
      <vt:lpstr>Jhon</vt:lpstr>
      <vt:lpstr>Mirelly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</dc:creator>
  <cp:lastModifiedBy>Orion</cp:lastModifiedBy>
  <dcterms:created xsi:type="dcterms:W3CDTF">2021-03-24T18:35:45Z</dcterms:created>
  <dcterms:modified xsi:type="dcterms:W3CDTF">2022-07-06T12:19:13Z</dcterms:modified>
</cp:coreProperties>
</file>