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1900" tabRatio="600" firstSheet="0" activeTab="0" autoFilterDateGrouping="1"/>
  </bookViews>
  <sheets>
    <sheet xmlns:r="http://schemas.openxmlformats.org/officeDocument/2006/relationships" name="计算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00000_);[Red]\(0.00000000\)"/>
  </numFmts>
  <fonts count="22">
    <font>
      <name val="宋体"/>
      <charset val="134"/>
      <color rgb="FF000000"/>
      <sz val="11"/>
      <scheme val="minor"/>
    </font>
    <font>
      <name val="宋体"/>
      <charset val="134"/>
      <color rgb="FF000000"/>
      <sz val="10"/>
      <scheme val="minor"/>
    </font>
    <font>
      <name val="Noto Sans SC"/>
      <charset val="134"/>
      <color rgb="FF000000"/>
      <sz val="9"/>
    </font>
    <font>
      <name val="BinancePlex"/>
      <charset val="134"/>
      <color rgb="FF000000"/>
      <sz val="9"/>
    </font>
    <font>
      <name val="宋体"/>
      <charset val="134"/>
      <color rgb="FFFA7D00"/>
      <sz val="11"/>
      <scheme val="minor"/>
    </font>
    <font>
      <name val="宋体"/>
      <charset val="134"/>
      <color rgb="FFFFFFFF"/>
      <sz val="11"/>
      <scheme val="minor"/>
    </font>
    <font>
      <name val="宋体"/>
      <charset val="134"/>
      <b val="1"/>
      <color rgb="FF44546A"/>
      <sz val="11"/>
      <scheme val="minor"/>
    </font>
    <font>
      <name val="宋体"/>
      <charset val="134"/>
      <b val="1"/>
      <color rgb="FF44546A"/>
      <sz val="13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rgb="FF44546A"/>
      <sz val="18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00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rgb="FF44546A"/>
      <sz val="15"/>
      <scheme val="minor"/>
    </font>
    <font>
      <name val="宋体"/>
      <charset val="134"/>
      <color rgb="FF3F3F76"/>
      <sz val="11"/>
      <scheme val="minor"/>
    </font>
  </fonts>
  <fills count="32">
    <fill>
      <patternFill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ACCCEA"/>
      </bottom>
      <diagonal/>
    </border>
    <border>
      <left/>
      <right/>
      <top/>
      <bottom style="medium">
        <color rgb="FF5B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5" fillId="8" borderId="0" applyAlignment="1">
      <alignment vertical="center"/>
    </xf>
    <xf numFmtId="0" fontId="0" fillId="29" borderId="0" applyAlignment="1">
      <alignment vertical="center"/>
    </xf>
    <xf numFmtId="0" fontId="5" fillId="30" borderId="0" applyAlignment="1">
      <alignment vertical="center"/>
    </xf>
    <xf numFmtId="0" fontId="21" fillId="28" borderId="6" applyAlignment="1">
      <alignment vertical="center"/>
    </xf>
    <xf numFmtId="0" fontId="0" fillId="22" borderId="0" applyAlignment="1">
      <alignment vertical="center"/>
    </xf>
    <xf numFmtId="0" fontId="0" fillId="26" borderId="0" applyAlignment="1">
      <alignment vertical="center"/>
    </xf>
    <xf numFmtId="44" fontId="0" fillId="0" borderId="0" applyAlignment="1">
      <alignment vertical="center"/>
    </xf>
    <xf numFmtId="0" fontId="5" fillId="13" borderId="0" applyAlignment="1">
      <alignment vertical="center"/>
    </xf>
    <xf numFmtId="9" fontId="0" fillId="0" borderId="0" applyAlignment="1">
      <alignment vertical="center"/>
    </xf>
    <xf numFmtId="0" fontId="5" fillId="14" borderId="0" applyAlignment="1">
      <alignment vertical="center"/>
    </xf>
    <xf numFmtId="0" fontId="5" fillId="15" borderId="0" applyAlignment="1">
      <alignment vertical="center"/>
    </xf>
    <xf numFmtId="0" fontId="5" fillId="23" borderId="0" applyAlignment="1">
      <alignment vertical="center"/>
    </xf>
    <xf numFmtId="0" fontId="5" fillId="19" borderId="0" applyAlignment="1">
      <alignment vertical="center"/>
    </xf>
    <xf numFmtId="0" fontId="5" fillId="27" borderId="0" applyAlignment="1">
      <alignment vertical="center"/>
    </xf>
    <xf numFmtId="0" fontId="16" fillId="12" borderId="6" applyAlignment="1">
      <alignment vertical="center"/>
    </xf>
    <xf numFmtId="0" fontId="5" fillId="25" borderId="0" applyAlignment="1">
      <alignment vertical="center"/>
    </xf>
    <xf numFmtId="0" fontId="9" fillId="6" borderId="0" applyAlignment="1">
      <alignment vertical="center"/>
    </xf>
    <xf numFmtId="0" fontId="0" fillId="24" borderId="0" applyAlignment="1">
      <alignment vertical="center"/>
    </xf>
    <xf numFmtId="0" fontId="15" fillId="20" borderId="0" applyAlignment="1">
      <alignment vertical="center"/>
    </xf>
    <xf numFmtId="0" fontId="0" fillId="18" borderId="0" applyAlignment="1">
      <alignment vertical="center"/>
    </xf>
    <xf numFmtId="0" fontId="18" fillId="0" borderId="7" applyAlignment="1">
      <alignment vertical="center"/>
    </xf>
    <xf numFmtId="0" fontId="14" fillId="16" borderId="0" applyAlignment="1">
      <alignment vertical="center"/>
    </xf>
    <xf numFmtId="0" fontId="13" fillId="13" borderId="5" applyAlignment="1">
      <alignment vertical="center"/>
    </xf>
    <xf numFmtId="0" fontId="12" fillId="12" borderId="4" applyAlignment="1">
      <alignment vertical="center"/>
    </xf>
    <xf numFmtId="0" fontId="20" fillId="0" borderId="3" applyAlignment="1">
      <alignment vertical="center"/>
    </xf>
    <xf numFmtId="0" fontId="19" fillId="0" borderId="0" applyAlignment="1">
      <alignment vertical="center"/>
    </xf>
    <xf numFmtId="0" fontId="0" fillId="11" borderId="0" applyAlignment="1">
      <alignment vertical="center"/>
    </xf>
    <xf numFmtId="0" fontId="6" fillId="0" borderId="0" applyAlignment="1">
      <alignment vertical="center"/>
    </xf>
    <xf numFmtId="42" fontId="0" fillId="0" borderId="0" applyAlignment="1">
      <alignment vertical="center"/>
    </xf>
    <xf numFmtId="0" fontId="0" fillId="10" borderId="0" applyAlignment="1">
      <alignment vertical="center"/>
    </xf>
    <xf numFmtId="43" fontId="0" fillId="0" borderId="0" applyAlignment="1">
      <alignment vertical="center"/>
    </xf>
    <xf numFmtId="0" fontId="17" fillId="0" borderId="0" applyAlignment="1">
      <alignment vertical="center"/>
    </xf>
    <xf numFmtId="0" fontId="11" fillId="0" borderId="0" applyAlignment="1">
      <alignment vertical="center"/>
    </xf>
    <xf numFmtId="0" fontId="0" fillId="17" borderId="0" applyAlignment="1">
      <alignment vertical="center"/>
    </xf>
    <xf numFmtId="0" fontId="10" fillId="0" borderId="0" applyAlignment="1">
      <alignment vertical="center"/>
    </xf>
    <xf numFmtId="0" fontId="5" fillId="7" borderId="0" applyAlignment="1">
      <alignment vertical="center"/>
    </xf>
    <xf numFmtId="0" fontId="0" fillId="31" borderId="8" applyAlignment="1">
      <alignment vertical="center"/>
    </xf>
    <xf numFmtId="0" fontId="0" fillId="4" borderId="0" applyAlignment="1">
      <alignment vertical="center"/>
    </xf>
    <xf numFmtId="0" fontId="5" fillId="9" borderId="0" applyAlignment="1">
      <alignment vertical="center"/>
    </xf>
    <xf numFmtId="0" fontId="0" fillId="21" borderId="0" applyAlignment="1">
      <alignment vertical="center"/>
    </xf>
    <xf numFmtId="0" fontId="8" fillId="0" borderId="0" applyAlignment="1">
      <alignment vertical="center"/>
    </xf>
    <xf numFmtId="41" fontId="0" fillId="0" borderId="0" applyAlignment="1">
      <alignment vertical="center"/>
    </xf>
    <xf numFmtId="0" fontId="7" fillId="0" borderId="3" applyAlignment="1">
      <alignment vertical="center"/>
    </xf>
    <xf numFmtId="0" fontId="0" fillId="5" borderId="0" applyAlignment="1">
      <alignment vertical="center"/>
    </xf>
    <xf numFmtId="0" fontId="6" fillId="0" borderId="2" applyAlignment="1">
      <alignment vertical="center"/>
    </xf>
    <xf numFmtId="0" fontId="5" fillId="3" borderId="0" applyAlignment="1">
      <alignment vertical="center"/>
    </xf>
    <xf numFmtId="0" fontId="0" fillId="2" borderId="0" applyAlignment="1">
      <alignment vertical="center"/>
    </xf>
    <xf numFmtId="0" fontId="4" fillId="0" borderId="1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1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4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164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4" fontId="2" fillId="0" borderId="0" applyAlignment="1" pivotButton="0" quotePrefix="0" xfId="0">
      <alignment horizontal="right" vertical="center"/>
    </xf>
    <xf numFmtId="164" fontId="1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howOutlineSymbols="0"/>
    <pageSetUpPr autoPageBreaks="0"/>
  </sheetPr>
  <dimension ref="A1:P14"/>
  <sheetViews>
    <sheetView tabSelected="1" workbookViewId="0">
      <selection activeCell="I10" sqref="I10"/>
    </sheetView>
  </sheetViews>
  <sheetFormatPr baseColWidth="8" defaultColWidth="9.23076923076923" defaultRowHeight="16.8"/>
  <cols>
    <col width="14.25" customWidth="1" style="1" min="1" max="1"/>
    <col width="14.9038461538462" customWidth="1" style="1" min="2" max="2"/>
    <col width="20.3557692307692" customWidth="1" style="1" min="3" max="3"/>
    <col width="11.8461538461538" customWidth="1" style="1" min="4" max="4"/>
    <col width="15" customWidth="1" style="1" min="5" max="5"/>
    <col width="20.5192307692308" customWidth="1" style="1" min="6" max="6"/>
    <col width="11.5288461538462" customWidth="1" style="1" min="7" max="7"/>
    <col width="12.0096153846154" customWidth="1" style="1" min="8" max="8"/>
    <col width="17.4711538461538" customWidth="1" style="1" min="9" max="9"/>
    <col width="13.1346153846154" customWidth="1" style="1" min="10" max="10"/>
    <col width="16.3365384615385" customWidth="1" style="1" min="11" max="11"/>
    <col width="15.8653846153846" customWidth="1" style="1" min="12" max="12"/>
    <col width="18.5865384615385" customWidth="1" style="1" min="13" max="13"/>
    <col width="14.7307692307692" customWidth="1" style="1" min="14" max="14"/>
    <col width="16.0192307692308" customWidth="1" style="1" min="15" max="15"/>
    <col width="16.1730769230769" customWidth="1" style="1" min="16" max="16"/>
  </cols>
  <sheetData>
    <row r="1">
      <c r="A1" s="10" t="inlineStr">
        <is>
          <t>币对</t>
        </is>
      </c>
      <c r="B1" s="10" t="inlineStr">
        <is>
          <t>委托价格</t>
        </is>
      </c>
      <c r="C1" s="10" t="inlineStr">
        <is>
          <t>开仓均价</t>
        </is>
      </c>
      <c r="D1" s="10" t="inlineStr">
        <is>
          <t>维持保证金率</t>
        </is>
      </c>
      <c r="E1" s="10" t="inlineStr">
        <is>
          <t>杠杆</t>
        </is>
      </c>
      <c r="F1" s="10" t="inlineStr">
        <is>
          <t>成交均价</t>
        </is>
      </c>
      <c r="G1" s="10" t="inlineStr">
        <is>
          <t>t手续费费率</t>
        </is>
      </c>
      <c r="H1" s="10" t="inlineStr">
        <is>
          <t>数量</t>
        </is>
      </c>
      <c r="I1" s="10" t="inlineStr">
        <is>
          <t>总资产</t>
        </is>
      </c>
      <c r="J1" s="10" t="inlineStr">
        <is>
          <t>可用余额</t>
        </is>
      </c>
      <c r="K1" s="10" t="inlineStr">
        <is>
          <t>冻结余额</t>
        </is>
      </c>
      <c r="L1" s="10" t="inlineStr">
        <is>
          <t>标记价格</t>
        </is>
      </c>
      <c r="M1" s="10" t="inlineStr">
        <is>
          <t>买一价</t>
        </is>
      </c>
      <c r="N1" s="10" t="inlineStr">
        <is>
          <t>卖一价</t>
        </is>
      </c>
      <c r="O1" s="10" t="inlineStr">
        <is>
          <t>价格幅度控制</t>
        </is>
      </c>
      <c r="P1" s="10" t="inlineStr">
        <is>
          <t>m手续费费率</t>
        </is>
      </c>
    </row>
    <row r="2">
      <c r="A2" s="10" t="inlineStr">
        <is>
          <t>BTCUSDT</t>
        </is>
      </c>
      <c r="B2" s="11" t="inlineStr">
        <is>
          <t>25000</t>
        </is>
      </c>
      <c r="C2" s="12" t="inlineStr">
        <is>
          <t>27343.9734</t>
        </is>
      </c>
      <c r="D2" s="11" t="inlineStr">
        <is>
          <t>0.005</t>
        </is>
      </c>
      <c r="E2" s="11" t="inlineStr">
        <is>
          <t>20</t>
        </is>
      </c>
      <c r="F2" s="12" t="n">
        <v>26000</v>
      </c>
      <c r="G2" s="11" t="inlineStr">
        <is>
          <t>0.02</t>
        </is>
      </c>
      <c r="H2" s="12" t="n">
        <v>0.001</v>
      </c>
      <c r="I2" s="11" t="inlineStr">
        <is>
          <t>923.0000</t>
        </is>
      </c>
      <c r="J2" s="11" t="inlineStr">
        <is>
          <t>923.0000</t>
        </is>
      </c>
      <c r="K2" s="13" t="inlineStr">
        <is>
          <t>0.0000</t>
        </is>
      </c>
      <c r="L2" s="12" t="inlineStr">
        <is>
          <t>26925.390</t>
        </is>
      </c>
      <c r="M2" s="11" t="inlineStr">
        <is>
          <t>26833.8</t>
        </is>
      </c>
      <c r="N2" s="11" t="inlineStr">
        <is>
          <t>26834</t>
        </is>
      </c>
      <c r="O2" s="11" t="inlineStr">
        <is>
          <t>0.1</t>
        </is>
      </c>
      <c r="P2" s="0" t="inlineStr">
        <is>
          <t>0.03</t>
        </is>
      </c>
    </row>
    <row r="3">
      <c r="A3" s="10" t="inlineStr">
        <is>
          <t>ETHUSDT</t>
        </is>
      </c>
      <c r="B3" s="11" t="n">
        <v>27384</v>
      </c>
      <c r="C3" s="12" t="n">
        <v>27680</v>
      </c>
      <c r="D3" s="11" t="n">
        <v>0.01</v>
      </c>
      <c r="E3" s="11" t="n">
        <v>30</v>
      </c>
      <c r="F3" s="12" t="n">
        <v>27670</v>
      </c>
      <c r="G3" s="11" t="n">
        <v>0.1</v>
      </c>
      <c r="H3" s="12" t="n">
        <v>0.001</v>
      </c>
      <c r="I3" s="11" t="n">
        <v>1000</v>
      </c>
      <c r="J3" s="11" t="n">
        <v>1000</v>
      </c>
      <c r="K3" s="13" t="n">
        <v>0</v>
      </c>
      <c r="L3" s="12" t="n">
        <v>27182.522</v>
      </c>
      <c r="M3" s="11" t="n">
        <v>27584</v>
      </c>
      <c r="N3" s="11" t="n">
        <v>27751</v>
      </c>
      <c r="O3" s="11" t="n">
        <v>0.1</v>
      </c>
      <c r="P3" s="0" t="inlineStr">
        <is>
          <t>0.03</t>
        </is>
      </c>
    </row>
    <row r="4">
      <c r="A4" s="0" t="n"/>
      <c r="C4" s="0" t="n"/>
    </row>
    <row r="5">
      <c r="A5" s="10" t="inlineStr">
        <is>
          <t>后端计算</t>
        </is>
      </c>
      <c r="B5" s="10" t="inlineStr">
        <is>
          <t>空仓位保证金</t>
        </is>
      </c>
      <c r="C5" s="10" t="inlineStr">
        <is>
          <t>手续费</t>
        </is>
      </c>
      <c r="D5" s="10" t="inlineStr">
        <is>
          <t>仓位保证金</t>
        </is>
      </c>
      <c r="E5" s="10" t="inlineStr">
        <is>
          <t>保证金率（账号风险率）</t>
        </is>
      </c>
      <c r="F5" s="10" t="inlineStr">
        <is>
          <t>维持保证金</t>
        </is>
      </c>
      <c r="G5" s="10" t="inlineStr">
        <is>
          <t>保证金余额</t>
        </is>
      </c>
      <c r="H5" s="10" t="inlineStr">
        <is>
          <t>做多未实现盈亏</t>
        </is>
      </c>
      <c r="I5" s="10" t="inlineStr">
        <is>
          <t>做空未实现盈亏</t>
        </is>
      </c>
      <c r="J5" s="10" t="inlineStr">
        <is>
          <t>最高价格</t>
        </is>
      </c>
      <c r="K5" s="10" t="inlineStr">
        <is>
          <t>最低价格</t>
        </is>
      </c>
      <c r="L5" s="10" t="inlineStr">
        <is>
          <t>已实现盈亏</t>
        </is>
      </c>
    </row>
    <row r="6">
      <c r="A6" s="10" t="inlineStr">
        <is>
          <t>BTCUSDT</t>
        </is>
      </c>
      <c r="B6" s="5" t="n"/>
      <c r="C6" s="11">
        <f>F2*G2*H2</f>
        <v/>
      </c>
      <c r="D6" s="11">
        <f>(L2*H2/E2)</f>
        <v/>
      </c>
      <c r="E6" s="11">
        <f>F6/(J2+D6)</f>
        <v/>
      </c>
      <c r="F6" s="11">
        <f>D2*H2*L2</f>
        <v/>
      </c>
      <c r="G6" s="11">
        <f>J2+H6</f>
        <v/>
      </c>
      <c r="H6" s="6">
        <f>(L2-C2)*H2</f>
        <v/>
      </c>
      <c r="I6" s="11">
        <f>(C2-L2)*H2</f>
        <v/>
      </c>
      <c r="J6" s="11">
        <f>L2*(1+O2)</f>
        <v/>
      </c>
      <c r="K6" s="11">
        <f>L2*(1-O2)</f>
        <v/>
      </c>
      <c r="L6" s="5" t="n"/>
    </row>
    <row r="7">
      <c r="A7" s="10" t="inlineStr">
        <is>
          <t>ETHUSDT</t>
        </is>
      </c>
      <c r="B7" s="5" t="n"/>
      <c r="C7" s="11">
        <f>F3*G3*H3</f>
        <v/>
      </c>
      <c r="D7" s="11">
        <f>(L3*H3/E3)</f>
        <v/>
      </c>
      <c r="E7" s="11">
        <f>F7/(J3+D7)</f>
        <v/>
      </c>
      <c r="F7" s="11">
        <f>D3*H3*L3</f>
        <v/>
      </c>
      <c r="G7" s="11">
        <f>J3+H7</f>
        <v/>
      </c>
      <c r="H7" s="6">
        <f>(L3-C3)*H3</f>
        <v/>
      </c>
      <c r="I7" s="11">
        <f>(C3-L3)*H3</f>
        <v/>
      </c>
      <c r="J7" s="11">
        <f>L3*(1+O3)</f>
        <v/>
      </c>
      <c r="K7" s="11">
        <f>L3*(1-O3)</f>
        <v/>
      </c>
      <c r="L7" s="5" t="n"/>
    </row>
    <row r="8">
      <c r="A8" s="5" t="n"/>
      <c r="B8" s="5" t="n"/>
      <c r="C8" s="5" t="n"/>
      <c r="D8" s="5" t="n"/>
      <c r="E8" s="5" t="n"/>
      <c r="F8" s="14" t="n"/>
      <c r="G8" s="8" t="n"/>
      <c r="H8" s="5" t="n"/>
      <c r="I8" s="5" t="n"/>
      <c r="J8" s="5" t="n"/>
      <c r="K8" s="5" t="n"/>
      <c r="L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</row>
    <row r="10">
      <c r="A10" s="10" t="inlineStr">
        <is>
          <t>前端计算</t>
        </is>
      </c>
      <c r="B10" s="10" t="inlineStr">
        <is>
          <t>做多成本</t>
        </is>
      </c>
      <c r="C10" s="10" t="inlineStr">
        <is>
          <t>做空成本</t>
        </is>
      </c>
      <c r="D10" s="10" t="inlineStr">
        <is>
          <t>做多委托价值</t>
        </is>
      </c>
      <c r="E10" s="10" t="inlineStr">
        <is>
          <t>做空委托价值</t>
        </is>
      </c>
      <c r="F10" s="10" t="inlineStr">
        <is>
          <t>最多可开多</t>
        </is>
      </c>
      <c r="G10" s="10" t="inlineStr">
        <is>
          <t>最多可开空</t>
        </is>
      </c>
      <c r="H10" s="5" t="n"/>
      <c r="I10" s="5" t="n"/>
      <c r="J10" s="5" t="n"/>
      <c r="K10" s="5" t="n"/>
      <c r="L10" s="5" t="n"/>
    </row>
    <row r="11">
      <c r="A11" s="10" t="inlineStr">
        <is>
          <t>BTCUSDT</t>
        </is>
      </c>
      <c r="B11" s="11">
        <f>(B2*H2/E2)+(B2*H2*G2)</f>
        <v/>
      </c>
      <c r="C11" s="11">
        <f>(MAX(M2,B2)*H2/E2)+(MAX(M2,B2)*H2*G2)</f>
        <v/>
      </c>
      <c r="D11" s="11">
        <f>B2*H2</f>
        <v/>
      </c>
      <c r="E11" s="11">
        <f>MAX(M2,B2)*H2</f>
        <v/>
      </c>
      <c r="F11" s="11">
        <f>J2/B2/(G2+1/E2)</f>
        <v/>
      </c>
      <c r="G11" s="11">
        <f>J2/MAX(M2,B2)/(G2+1/E2)</f>
        <v/>
      </c>
      <c r="H11" s="5" t="n"/>
      <c r="I11" s="5" t="n"/>
      <c r="J11" s="5" t="n"/>
      <c r="K11" s="5" t="n"/>
      <c r="L11" s="5" t="n"/>
    </row>
    <row r="12">
      <c r="A12" s="10" t="inlineStr">
        <is>
          <t>ETHUSDT</t>
        </is>
      </c>
      <c r="B12" s="11">
        <f>(B3*H3/E3)+(B3*H3*G3)</f>
        <v/>
      </c>
      <c r="C12" s="11">
        <f>(MAX(M3,B3)*H3/E3)+(MAX(M3,B3)*H3*G3)</f>
        <v/>
      </c>
      <c r="D12" s="11">
        <f>B3*H3</f>
        <v/>
      </c>
      <c r="E12" s="11">
        <f>MAX(M3,B3)*H3</f>
        <v/>
      </c>
      <c r="F12" s="11">
        <f>J3/B3/(G3+1/E3)</f>
        <v/>
      </c>
      <c r="G12" s="11">
        <f>J3/MAX(M3,B3)/(G3+1/E3)</f>
        <v/>
      </c>
      <c r="H12" s="5" t="n"/>
      <c r="I12" s="5" t="n"/>
      <c r="J12" s="5" t="n"/>
      <c r="K12" s="5" t="n"/>
      <c r="L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13" t="n"/>
      <c r="L14" s="5" t="n"/>
    </row>
  </sheetData>
  <mergeCells count="1">
    <mergeCell ref="J14:K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2023-05-20T08:10:00Z</dcterms:created>
  <dcterms:modified xmlns:dcterms="http://purl.org/dc/terms/" xmlns:xsi="http://www.w3.org/2001/XMLSchema-instance" xsi:type="dcterms:W3CDTF">2023-06-01T09:16:34Z</dcterms:modified>
  <cp:lastModifiedBy>℡小@糂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4EA5E6D6DB160D77224E7864CC804234</vt:lpwstr>
  </property>
  <property name="KSOProductBuildVer" fmtid="{D5CDD505-2E9C-101B-9397-08002B2CF9AE}" pid="3">
    <vt:lpwstr xmlns:vt="http://schemas.openxmlformats.org/officeDocument/2006/docPropsVTypes">2052-4.5.0.7415</vt:lpwstr>
  </property>
</Properties>
</file>