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00"/>
  </bookViews>
  <sheets>
    <sheet name="计算" sheetId="1" r:id="rId1"/>
  </sheets>
  <calcPr calcId="144525"/>
</workbook>
</file>

<file path=xl/sharedStrings.xml><?xml version="1.0" encoding="utf-8"?>
<sst xmlns="http://schemas.openxmlformats.org/spreadsheetml/2006/main" count="55" uniqueCount="49">
  <si>
    <t>币对</t>
  </si>
  <si>
    <t>委托价格</t>
  </si>
  <si>
    <t>开仓均价</t>
  </si>
  <si>
    <t>维持保证金率</t>
  </si>
  <si>
    <t>杠杆</t>
  </si>
  <si>
    <t>成交均价</t>
  </si>
  <si>
    <t>t手续费费率</t>
  </si>
  <si>
    <t>数量</t>
  </si>
  <si>
    <t>总资产</t>
  </si>
  <si>
    <t>可用余额</t>
  </si>
  <si>
    <t>冻结余额</t>
  </si>
  <si>
    <t>标记价格</t>
  </si>
  <si>
    <t>买一价</t>
  </si>
  <si>
    <t>卖一价</t>
  </si>
  <si>
    <t>价格幅度控制</t>
  </si>
  <si>
    <t>m手续费费率</t>
  </si>
  <si>
    <t>BTCUSDT</t>
  </si>
  <si>
    <t>25000</t>
  </si>
  <si>
    <t>27343.9734</t>
  </si>
  <si>
    <t>0.005</t>
  </si>
  <si>
    <t>20</t>
  </si>
  <si>
    <t>0.02</t>
  </si>
  <si>
    <t>923.0000</t>
  </si>
  <si>
    <t>0.0000</t>
  </si>
  <si>
    <t>26903.150</t>
  </si>
  <si>
    <t>26813.7</t>
  </si>
  <si>
    <t>26834</t>
  </si>
  <si>
    <t>0.1</t>
  </si>
  <si>
    <t>0.03</t>
  </si>
  <si>
    <t>ETHUSDT</t>
  </si>
  <si>
    <t>后端计算</t>
  </si>
  <si>
    <t>空仓位保证金</t>
  </si>
  <si>
    <t>手续费</t>
  </si>
  <si>
    <t>仓位保证金</t>
  </si>
  <si>
    <t>保证金率（账号风险率）</t>
  </si>
  <si>
    <t>维持保证金</t>
  </si>
  <si>
    <t>保证金余额</t>
  </si>
  <si>
    <t>做多未实现盈亏</t>
  </si>
  <si>
    <t>做空未实现盈亏</t>
  </si>
  <si>
    <t>最高价格</t>
  </si>
  <si>
    <t>最低价格</t>
  </si>
  <si>
    <t>已实现盈亏</t>
  </si>
  <si>
    <t>前端计算</t>
  </si>
  <si>
    <t>做多成本</t>
  </si>
  <si>
    <t>做空成本</t>
  </si>
  <si>
    <t>做多委托价值</t>
  </si>
  <si>
    <t>做空委托价值</t>
  </si>
  <si>
    <t>最多可开多</t>
  </si>
  <si>
    <t>最多可开空</t>
  </si>
</sst>
</file>

<file path=xl/styles.xml><?xml version="1.0" encoding="utf-8"?>
<styleSheet xmlns="http://schemas.openxmlformats.org/spreadsheetml/2006/main">
  <numFmts count="5">
    <numFmt numFmtId="176" formatCode="0.00000000_);[Red]\(0.000000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color rgb="FF000000"/>
      <name val="Noto Sans SC"/>
      <charset val="134"/>
    </font>
    <font>
      <sz val="9"/>
      <color rgb="FF000000"/>
      <name val="BinancePlex"/>
      <charset val="134"/>
    </font>
    <font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44546A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rgb="FF44546A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FFFF"/>
      <name val="宋体"/>
      <charset val="134"/>
      <scheme val="minor"/>
    </font>
    <font>
      <b/>
      <sz val="15"/>
      <color rgb="FF44546A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3"/>
      <color rgb="FF44546A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EDE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CCCEA"/>
      </bottom>
      <diagonal/>
    </border>
    <border>
      <left/>
      <right/>
      <top/>
      <bottom style="medium">
        <color rgb="FF5B9B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8" borderId="0">
      <alignment vertical="center"/>
    </xf>
    <xf numFmtId="0" fontId="0" fillId="25" borderId="0">
      <alignment vertical="center"/>
    </xf>
    <xf numFmtId="0" fontId="10" fillId="23" borderId="0">
      <alignment vertical="center"/>
    </xf>
    <xf numFmtId="0" fontId="21" fillId="29" borderId="5">
      <alignment vertical="center"/>
    </xf>
    <xf numFmtId="0" fontId="0" fillId="12" borderId="0">
      <alignment vertical="center"/>
    </xf>
    <xf numFmtId="0" fontId="0" fillId="31" borderId="0">
      <alignment vertical="center"/>
    </xf>
    <xf numFmtId="44" fontId="0" fillId="0" borderId="0">
      <alignment vertical="center"/>
    </xf>
    <xf numFmtId="0" fontId="10" fillId="6" borderId="0">
      <alignment vertical="center"/>
    </xf>
    <xf numFmtId="9" fontId="0" fillId="0" borderId="0">
      <alignment vertical="center"/>
    </xf>
    <xf numFmtId="0" fontId="10" fillId="21" borderId="0">
      <alignment vertical="center"/>
    </xf>
    <xf numFmtId="0" fontId="10" fillId="16" borderId="0">
      <alignment vertical="center"/>
    </xf>
    <xf numFmtId="0" fontId="10" fillId="13" borderId="0">
      <alignment vertical="center"/>
    </xf>
    <xf numFmtId="0" fontId="10" fillId="4" borderId="0">
      <alignment vertical="center"/>
    </xf>
    <xf numFmtId="0" fontId="10" fillId="20" borderId="0">
      <alignment vertical="center"/>
    </xf>
    <xf numFmtId="0" fontId="15" fillId="11" borderId="5">
      <alignment vertical="center"/>
    </xf>
    <xf numFmtId="0" fontId="10" fillId="15" borderId="0">
      <alignment vertical="center"/>
    </xf>
    <xf numFmtId="0" fontId="18" fillId="19" borderId="0">
      <alignment vertical="center"/>
    </xf>
    <xf numFmtId="0" fontId="0" fillId="27" borderId="0">
      <alignment vertical="center"/>
    </xf>
    <xf numFmtId="0" fontId="13" fillId="7" borderId="0">
      <alignment vertical="center"/>
    </xf>
    <xf numFmtId="0" fontId="0" fillId="10" borderId="0">
      <alignment vertical="center"/>
    </xf>
    <xf numFmtId="0" fontId="16" fillId="0" borderId="7">
      <alignment vertical="center"/>
    </xf>
    <xf numFmtId="0" fontId="14" fillId="9" borderId="0">
      <alignment vertical="center"/>
    </xf>
    <xf numFmtId="0" fontId="12" fillId="6" borderId="4">
      <alignment vertical="center"/>
    </xf>
    <xf numFmtId="0" fontId="17" fillId="11" borderId="8">
      <alignment vertical="center"/>
    </xf>
    <xf numFmtId="0" fontId="11" fillId="0" borderId="3">
      <alignment vertical="center"/>
    </xf>
    <xf numFmtId="0" fontId="19" fillId="0" borderId="0">
      <alignment vertical="center"/>
    </xf>
    <xf numFmtId="0" fontId="0" fillId="5" borderId="0">
      <alignment vertical="center"/>
    </xf>
    <xf numFmtId="0" fontId="6" fillId="0" borderId="0">
      <alignment vertical="center"/>
    </xf>
    <xf numFmtId="42" fontId="0" fillId="0" borderId="0">
      <alignment vertical="center"/>
    </xf>
    <xf numFmtId="0" fontId="0" fillId="8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0" fillId="3" borderId="0">
      <alignment vertical="center"/>
    </xf>
    <xf numFmtId="0" fontId="7" fillId="0" borderId="0">
      <alignment vertical="center"/>
    </xf>
    <xf numFmtId="0" fontId="10" fillId="17" borderId="0">
      <alignment vertical="center"/>
    </xf>
    <xf numFmtId="0" fontId="0" fillId="14" borderId="6">
      <alignment vertical="center"/>
    </xf>
    <xf numFmtId="0" fontId="0" fillId="2" borderId="0">
      <alignment vertical="center"/>
    </xf>
    <xf numFmtId="0" fontId="10" fillId="30" borderId="0">
      <alignment vertical="center"/>
    </xf>
    <xf numFmtId="0" fontId="0" fillId="26" borderId="0">
      <alignment vertical="center"/>
    </xf>
    <xf numFmtId="0" fontId="5" fillId="0" borderId="0">
      <alignment vertical="center"/>
    </xf>
    <xf numFmtId="41" fontId="0" fillId="0" borderId="0">
      <alignment vertical="center"/>
    </xf>
    <xf numFmtId="0" fontId="20" fillId="0" borderId="3">
      <alignment vertical="center"/>
    </xf>
    <xf numFmtId="0" fontId="0" fillId="22" borderId="0">
      <alignment vertical="center"/>
    </xf>
    <xf numFmtId="0" fontId="6" fillId="0" borderId="2">
      <alignment vertical="center"/>
    </xf>
    <xf numFmtId="0" fontId="10" fillId="18" borderId="0">
      <alignment vertical="center"/>
    </xf>
    <xf numFmtId="0" fontId="0" fillId="24" borderId="0">
      <alignment vertical="center"/>
    </xf>
    <xf numFmtId="0" fontId="4" fillId="0" borderId="1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P14"/>
  <sheetViews>
    <sheetView tabSelected="1" workbookViewId="0">
      <selection activeCell="D17" sqref="D17"/>
    </sheetView>
  </sheetViews>
  <sheetFormatPr defaultColWidth="9.23076923076923" defaultRowHeight="16.8"/>
  <cols>
    <col min="1" max="1" width="14.25" style="1" customWidth="1"/>
    <col min="2" max="2" width="14.9038461538462" style="1" customWidth="1"/>
    <col min="3" max="3" width="20.3557692307692" style="1" customWidth="1"/>
    <col min="4" max="4" width="11.8461538461538" style="1" customWidth="1"/>
    <col min="5" max="5" width="15" style="1" customWidth="1"/>
    <col min="6" max="6" width="20.5192307692308" style="1" customWidth="1"/>
    <col min="7" max="7" width="11.5288461538462" style="1" customWidth="1"/>
    <col min="8" max="8" width="12.0096153846154" style="1" customWidth="1"/>
    <col min="9" max="9" width="17.4711538461538" style="1" customWidth="1"/>
    <col min="10" max="10" width="13.1346153846154" style="1" customWidth="1"/>
    <col min="11" max="11" width="16.3365384615385" style="1" customWidth="1"/>
    <col min="12" max="12" width="15.8653846153846" style="1" customWidth="1"/>
    <col min="13" max="13" width="18.5865384615385" style="1" customWidth="1"/>
    <col min="14" max="14" width="14.7307692307692" style="1" customWidth="1"/>
    <col min="15" max="15" width="16.0192307692308" style="1" customWidth="1"/>
    <col min="16" max="16" width="16.1730769230769" style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 t="s">
        <v>16</v>
      </c>
      <c r="B2" s="3" t="s">
        <v>17</v>
      </c>
      <c r="C2" s="4" t="s">
        <v>18</v>
      </c>
      <c r="D2" s="3" t="s">
        <v>19</v>
      </c>
      <c r="E2" s="3" t="s">
        <v>20</v>
      </c>
      <c r="F2" s="4">
        <v>26040</v>
      </c>
      <c r="G2" s="3" t="s">
        <v>21</v>
      </c>
      <c r="H2" s="4">
        <v>0.001</v>
      </c>
      <c r="I2" s="3" t="s">
        <v>22</v>
      </c>
      <c r="J2" s="3" t="s">
        <v>22</v>
      </c>
      <c r="K2" s="9" t="s">
        <v>23</v>
      </c>
      <c r="L2" s="4" t="s">
        <v>24</v>
      </c>
      <c r="M2" s="3" t="s">
        <v>25</v>
      </c>
      <c r="N2" s="3" t="s">
        <v>26</v>
      </c>
      <c r="O2" s="3" t="s">
        <v>27</v>
      </c>
      <c r="P2" t="s">
        <v>28</v>
      </c>
    </row>
    <row r="3" spans="1:16">
      <c r="A3" s="2" t="s">
        <v>29</v>
      </c>
      <c r="B3" s="3">
        <v>27384</v>
      </c>
      <c r="C3" s="4">
        <v>27680</v>
      </c>
      <c r="D3" s="3">
        <v>0.01</v>
      </c>
      <c r="E3" s="3">
        <v>30</v>
      </c>
      <c r="F3" s="4">
        <v>27670</v>
      </c>
      <c r="G3" s="3">
        <v>0.1</v>
      </c>
      <c r="H3" s="4">
        <v>0.001</v>
      </c>
      <c r="I3" s="3">
        <v>1000</v>
      </c>
      <c r="J3" s="3">
        <v>1000</v>
      </c>
      <c r="K3" s="9">
        <v>0</v>
      </c>
      <c r="L3" s="4">
        <v>27182.522</v>
      </c>
      <c r="M3" s="3">
        <v>27584</v>
      </c>
      <c r="N3" s="3">
        <v>27751</v>
      </c>
      <c r="O3" s="3">
        <v>0.1</v>
      </c>
      <c r="P3" t="s">
        <v>28</v>
      </c>
    </row>
    <row r="4" spans="1:3">
      <c r="A4"/>
      <c r="C4"/>
    </row>
    <row r="5" spans="1:12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37</v>
      </c>
      <c r="I5" s="2" t="s">
        <v>38</v>
      </c>
      <c r="J5" s="2" t="s">
        <v>39</v>
      </c>
      <c r="K5" s="2" t="s">
        <v>40</v>
      </c>
      <c r="L5" s="2" t="s">
        <v>41</v>
      </c>
    </row>
    <row r="6" spans="1:12">
      <c r="A6" s="2" t="s">
        <v>16</v>
      </c>
      <c r="B6" s="5"/>
      <c r="C6" s="3">
        <f>F2*G2*H2</f>
        <v>0.5208</v>
      </c>
      <c r="D6" s="3">
        <f>(L2*H2/E2)</f>
        <v>1.3451575</v>
      </c>
      <c r="E6" s="3">
        <f>F6/(J2+D6)</f>
        <v>0.000145525455408685</v>
      </c>
      <c r="F6" s="3">
        <f>D2*H2*L2</f>
        <v>0.13451575</v>
      </c>
      <c r="G6" s="3">
        <f>J2+H6</f>
        <v>922.5591766</v>
      </c>
      <c r="H6" s="6">
        <f>(L2-C2)*H2</f>
        <v>-0.440823399999997</v>
      </c>
      <c r="I6" s="3">
        <f>(C2-L2)*H2</f>
        <v>0.440823399999997</v>
      </c>
      <c r="J6" s="3">
        <f>L2*(1+O2)</f>
        <v>29593.465</v>
      </c>
      <c r="K6" s="3">
        <f>L2*(1-O2)</f>
        <v>24212.835</v>
      </c>
      <c r="L6" s="5"/>
    </row>
    <row r="7" spans="1:12">
      <c r="A7" s="2" t="s">
        <v>29</v>
      </c>
      <c r="B7" s="5"/>
      <c r="C7" s="3">
        <f>F3*G3*H3</f>
        <v>2.767</v>
      </c>
      <c r="D7" s="3">
        <f>(L3*H3/E3)</f>
        <v>0.906084066666667</v>
      </c>
      <c r="E7" s="3">
        <f>F7/(J3+D7)</f>
        <v>0.000271579146462551</v>
      </c>
      <c r="F7" s="3">
        <f>D3*H3*L3</f>
        <v>0.27182522</v>
      </c>
      <c r="G7" s="3">
        <f>J3+H7</f>
        <v>999.502522</v>
      </c>
      <c r="H7" s="6">
        <f>(L3-C3)*H3</f>
        <v>-0.497477999999999</v>
      </c>
      <c r="I7" s="3">
        <f>(C3-L3)*H3</f>
        <v>0.497477999999999</v>
      </c>
      <c r="J7" s="3">
        <f>L3*(1+O3)</f>
        <v>29900.7742</v>
      </c>
      <c r="K7" s="3">
        <f>L3*(1-O3)</f>
        <v>24464.2698</v>
      </c>
      <c r="L7" s="5"/>
    </row>
    <row r="8" spans="1:12">
      <c r="A8" s="5"/>
      <c r="B8" s="5"/>
      <c r="C8" s="5"/>
      <c r="D8" s="5"/>
      <c r="E8" s="5"/>
      <c r="F8" s="7"/>
      <c r="G8" s="8"/>
      <c r="H8" s="5"/>
      <c r="I8" s="5"/>
      <c r="J8" s="5"/>
      <c r="K8" s="5"/>
      <c r="L8" s="5"/>
    </row>
    <row r="9" spans="1:1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2" t="s">
        <v>42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5"/>
      <c r="I10" s="5"/>
      <c r="J10" s="5"/>
      <c r="K10" s="5"/>
      <c r="L10" s="5"/>
    </row>
    <row r="11" spans="1:12">
      <c r="A11" s="2" t="s">
        <v>16</v>
      </c>
      <c r="B11" s="3"/>
      <c r="C11" s="3"/>
      <c r="D11" s="3"/>
      <c r="E11" s="3"/>
      <c r="F11" s="3"/>
      <c r="G11" s="3"/>
      <c r="H11" s="5"/>
      <c r="I11" s="5"/>
      <c r="J11" s="5"/>
      <c r="K11" s="5"/>
      <c r="L11" s="5"/>
    </row>
    <row r="12" spans="1:12">
      <c r="A12" s="2" t="s">
        <v>29</v>
      </c>
      <c r="B12" s="3"/>
      <c r="C12" s="3"/>
      <c r="D12" s="3"/>
      <c r="E12" s="3"/>
      <c r="F12" s="3"/>
      <c r="G12" s="3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9"/>
      <c r="L14" s="5"/>
    </row>
  </sheetData>
  <mergeCells count="1">
    <mergeCell ref="J14:K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℡小@糂</cp:lastModifiedBy>
  <dcterms:created xsi:type="dcterms:W3CDTF">2023-05-22T16:10:00Z</dcterms:created>
  <dcterms:modified xsi:type="dcterms:W3CDTF">2023-06-01T18:04:31Z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4EA5E6D6DB160D77224E7864CC804234</vt:lpwstr>
  </property>
  <property fmtid="{D5CDD505-2E9C-101B-9397-08002B2CF9AE}" pid="3" name="KSOProductBuildVer">
    <vt:lpwstr>2052-4.5.0.7415</vt:lpwstr>
  </property>
</Properties>
</file>