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UNDAN KUMAR\Desktop\capstone assignment skill academy\"/>
    </mc:Choice>
  </mc:AlternateContent>
  <bookViews>
    <workbookView xWindow="0" yWindow="0" windowWidth="20490" windowHeight="7650" firstSheet="2" activeTab="4"/>
  </bookViews>
  <sheets>
    <sheet name="Q1summary dataset" sheetId="6" r:id="rId1"/>
    <sheet name="Q.1summary of dataset by pivot " sheetId="9" r:id="rId2"/>
    <sheet name="Q.2 Data cleaning" sheetId="10" r:id="rId3"/>
    <sheet name="sales vs unit sold" sheetId="12" r:id="rId4"/>
    <sheet name="Q3Graphical Analysis of theData" sheetId="11" r:id="rId5"/>
  </sheets>
  <definedNames>
    <definedName name="_xlnm._FilterDatabase" localSheetId="2" hidden="1">'Q.2 Data cleaning'!$Q$2:$R$4</definedName>
    <definedName name="_xlnm._FilterDatabase" localSheetId="0" hidden="1">'Q1summary dataset'!$A:$A</definedName>
    <definedName name="COGS">'Q1summary dataset'!$K$2:$K$701</definedName>
    <definedName name="Country">'Q1summary dataset'!$B$2:$B$701</definedName>
    <definedName name="Date">'Q1summary dataset'!$M$2:$M$701</definedName>
    <definedName name="Discount_Band">'Q1summary dataset'!$D$2:$D$701</definedName>
    <definedName name="Discounts">'Q1summary dataset'!$I$2:$I$701</definedName>
    <definedName name="_xlnm.Extract" localSheetId="0">'Q1summary dataset'!$R$1</definedName>
    <definedName name="Gross_Sales">'Q1summary dataset'!$H$2:$H$701</definedName>
    <definedName name="Manufacturing_Price">'Q1summary dataset'!$F$2:$F$701</definedName>
    <definedName name="Month_Name">'Q1summary dataset'!$O$2:$O$701</definedName>
    <definedName name="Month_Number">'Q1summary dataset'!$N$2:$N$701</definedName>
    <definedName name="Product">'Q1summary dataset'!$C$2:$C$701</definedName>
    <definedName name="Profit">'Q1summary dataset'!$L$2:$L$701</definedName>
    <definedName name="Sale_Price">'Q1summary dataset'!$G$2:$G$701</definedName>
    <definedName name="Sales">'Q1summary dataset'!$J$2:$J$701</definedName>
    <definedName name="Segment">'Q1summary dataset'!$A$2:$A$701</definedName>
    <definedName name="Units_Sold">'Q1summary dataset'!$E$2:$E$701</definedName>
    <definedName name="Year">'Q1summary dataset'!$P$2:$P$701</definedName>
  </definedName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0" l="1"/>
  <c r="AA3" i="6" l="1"/>
  <c r="AA4" i="6"/>
  <c r="AA5" i="6"/>
  <c r="AA6" i="6"/>
  <c r="AA2" i="6"/>
  <c r="Z3" i="6"/>
  <c r="Z4" i="6"/>
  <c r="Z5" i="6"/>
  <c r="Z6" i="6"/>
  <c r="Z2" i="6"/>
  <c r="S3" i="6"/>
  <c r="S4" i="6"/>
  <c r="S5" i="6"/>
  <c r="S6" i="6"/>
  <c r="S2" i="6"/>
  <c r="X3" i="6"/>
  <c r="X4" i="6"/>
  <c r="X5" i="6"/>
  <c r="X6" i="6"/>
  <c r="X2" i="6"/>
  <c r="W3" i="6"/>
  <c r="W4" i="6"/>
  <c r="W5" i="6"/>
  <c r="W6" i="6"/>
  <c r="Y6" i="6" s="1"/>
  <c r="W2" i="6"/>
  <c r="U3" i="6"/>
  <c r="U4" i="6"/>
  <c r="U5" i="6"/>
  <c r="U6" i="6"/>
  <c r="U2" i="6"/>
  <c r="T3" i="6"/>
  <c r="T4" i="6"/>
  <c r="T5" i="6"/>
  <c r="T6" i="6"/>
  <c r="T2" i="6"/>
  <c r="V3" i="6"/>
  <c r="V4" i="6"/>
  <c r="V5" i="6"/>
  <c r="V6" i="6"/>
  <c r="V2" i="6"/>
  <c r="Y2" i="6" l="1"/>
  <c r="Y3" i="6"/>
  <c r="Y5" i="6"/>
  <c r="Y4" i="6"/>
</calcChain>
</file>

<file path=xl/sharedStrings.xml><?xml version="1.0" encoding="utf-8"?>
<sst xmlns="http://schemas.openxmlformats.org/spreadsheetml/2006/main" count="8510" uniqueCount="83">
  <si>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</si>
  <si>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</si>
  <si>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</si>
  <si>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</si>
  <si>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</si>
  <si>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</si>
  <si>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</si>
  <si>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</si>
  <si>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</si>
  <si>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</si>
  <si>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</si>
  <si>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</si>
  <si>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</si>
  <si>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</si>
  <si>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</si>
  <si>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</si>
  <si>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</si>
  <si>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</si>
  <si>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</si>
  <si>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</si>
  <si>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</si>
  <si>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</si>
  <si>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</si>
  <si>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</si>
  <si>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</si>
  <si>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</si>
  <si>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</si>
  <si>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</si>
  <si>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</si>
  <si>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</si>
  <si>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</si>
  <si>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</si>
  <si>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</si>
  <si>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</si>
  <si>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</si>
  <si>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</si>
  <si>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</si>
  <si>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</si>
  <si>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</si>
  <si>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</si>
  <si>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</si>
  <si>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</si>
  <si>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</si>
  <si>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</si>
  <si>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</si>
  <si>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</si>
  <si>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</si>
  <si>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</si>
  <si>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</si>
  <si>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</si>
  <si>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 xml:space="preserve"> </t>
  </si>
  <si>
    <t>Row Labels</t>
  </si>
  <si>
    <t>Grand Total</t>
  </si>
  <si>
    <t>(All)</t>
  </si>
  <si>
    <t>total sale</t>
  </si>
  <si>
    <t>Total Gross Sale</t>
  </si>
  <si>
    <t>Total cogs</t>
  </si>
  <si>
    <t>Total Profit</t>
  </si>
  <si>
    <t>Total Unit Sold</t>
  </si>
  <si>
    <t>count</t>
  </si>
  <si>
    <t>Profit %</t>
  </si>
  <si>
    <t>Average of Sale</t>
  </si>
  <si>
    <t>Sum of Sale Price</t>
  </si>
  <si>
    <t>Count of Gross Sales</t>
  </si>
  <si>
    <t>Sum of Discounts</t>
  </si>
  <si>
    <t>Sum of  Sales</t>
  </si>
  <si>
    <t>Sum of COGS</t>
  </si>
  <si>
    <t>Sum of Profit</t>
  </si>
  <si>
    <t>→ select all click double Rows and Columns ,Then autofit</t>
  </si>
  <si>
    <t>→Formating long value</t>
  </si>
  <si>
    <t>To check For data cleaning</t>
  </si>
  <si>
    <t>→Remove multiple like break</t>
  </si>
  <si>
    <t>→Remove blank rows</t>
  </si>
  <si>
    <t>→text to column</t>
  </si>
  <si>
    <t>→Fill the blank</t>
  </si>
  <si>
    <t>→Lower, Upper, Proper Formula</t>
  </si>
  <si>
    <t>→Fill blank with multiples values</t>
  </si>
  <si>
    <t>→Magical Trim formula (=trim(select)</t>
  </si>
  <si>
    <t>→Remove Error Using Iferror formula</t>
  </si>
  <si>
    <t>→Remove duplicate option of data</t>
  </si>
  <si>
    <t>Sum of Units Sold</t>
  </si>
  <si>
    <t>Q.3 Perform Graphical Analysis of the Data using Excel and Derive insights from it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</si>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</sst>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2" applyFont="1"/>
    <xf numFmtId="44" fontId="0" fillId="0" borderId="0" xfId="1" applyNumberFormat="1" applyFont="1"/>
    <xf numFmtId="9" fontId="0" fillId="0" borderId="0" xfId="3" applyFont="1"/>
    <xf numFmtId="0" fontId="0" fillId="2" borderId="0" xfId="0" applyFill="1"/>
    <xf numFmtId="39" fontId="0" fillId="0" borderId="0" xfId="1" applyNumberFormat="1" applyFont="1"/>
    <xf numFmtId="0" fontId="3" fillId="3" borderId="0" xfId="0" applyFont="1" applyFill="1" applyAlignment="1"/>
    <xf numFmtId="0" fontId="3" fillId="4" borderId="0" xfId="0" applyFont="1" applyFill="1" applyAlignment="1"/>
    <xf numFmtId="0" fontId="5" fillId="4" borderId="0" xfId="0" applyFont="1" applyFill="1" applyAlignment="1"/>
    <xf numFmtId="0" fontId="0" fillId="4" borderId="0" xfId="0" applyFill="1"/>
    <xf numFmtId="0" fontId="4" fillId="0" borderId="0" xfId="0" applyFont="1"/>
    <xf numFmtId="0" fontId="6" fillId="2" borderId="0" xfId="0" applyFont="1" applyFill="1"/>
    <xf numFmtId="0" fontId="7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/>
    <xf numFmtId="0" fontId="0" fillId="5" borderId="1" xfId="0" applyFill="1" applyBorder="1"/>
    <xf numFmtId="0" fontId="0" fillId="6" borderId="0" xfId="0" applyFill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7" formatCode="#,##0.00_);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0000"/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Western Countries Financial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100621330730881E-2"/>
          <c:y val="1.7060786497695955E-2"/>
          <c:w val="0.90789944140021084"/>
          <c:h val="0.95462931555667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'Q1summary dataset'!$R$2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'Q1summary dataset'!$S$1:$X$1</c:f>
              <c:strCache>
                <c:ptCount val="6"/>
                <c:pt idx="0">
                  <c:v>Total Unit Sold</c:v>
                </c:pt>
                <c:pt idx="1">
                  <c:v>Total Gross Sale</c:v>
                </c:pt>
                <c:pt idx="2">
                  <c:v>Discounts</c:v>
                </c:pt>
                <c:pt idx="3">
                  <c:v>total sale</c:v>
                </c:pt>
                <c:pt idx="4">
                  <c:v>Total cogs</c:v>
                </c:pt>
                <c:pt idx="5">
                  <c:v>Total Profit</c:v>
                </c:pt>
              </c:strCache>
            </c:strRef>
          </c:cat>
          <c:val>
            <c:numRef>
              <c:f>'Q1summary dataset'!$S$2:$X$2</c:f>
              <c:numCache>
                <c:formatCode>_("$"* #,##0.00_);_("$"* \(#,##0.00\);_("$"* "-"??_);_(@_)</c:formatCode>
                <c:ptCount val="6"/>
                <c:pt idx="0">
                  <c:v>470673.5</c:v>
                </c:pt>
                <c:pt idx="1">
                  <c:v>56403066.5</c:v>
                </c:pt>
                <c:pt idx="2">
                  <c:v>3898805.8299999991</c:v>
                </c:pt>
                <c:pt idx="3" formatCode="_(* #,##0.00_);_(* \(#,##0.00\);_(* &quot;-&quot;??_);_(@_)">
                  <c:v>52504260.670000039</c:v>
                </c:pt>
                <c:pt idx="4" formatCode="General">
                  <c:v>41116087.5</c:v>
                </c:pt>
                <c:pt idx="5" formatCode="General">
                  <c:v>11388173.169999985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D-425B-9150-15B3498340F9}"/>
            </c:ext>
          </c:extLst>
        </c:ser>
        <c:ser>
          <c:idx val="1"/>
          <c:order val="1"/>
          <c:tx>
            <c:strRef>
              <c:f>'Q1summary dataset'!$R$3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'Q1summary dataset'!$S$1:$X$1</c:f>
              <c:strCache>
                <c:ptCount val="6"/>
                <c:pt idx="0">
                  <c:v>Total Unit Sold</c:v>
                </c:pt>
                <c:pt idx="1">
                  <c:v>Total Gross Sale</c:v>
                </c:pt>
                <c:pt idx="2">
                  <c:v>Discounts</c:v>
                </c:pt>
                <c:pt idx="3">
                  <c:v>total sale</c:v>
                </c:pt>
                <c:pt idx="4">
                  <c:v>Total cogs</c:v>
                </c:pt>
                <c:pt idx="5">
                  <c:v>Total Profit</c:v>
                </c:pt>
              </c:strCache>
            </c:strRef>
          </c:cat>
          <c:val>
            <c:numRef>
              <c:f>'Q1summary dataset'!$S$3:$X$3</c:f>
              <c:numCache>
                <c:formatCode>_("$"* #,##0.00_);_("$"* \(#,##0.00\);_("$"* "-"??_);_(@_)</c:formatCode>
                <c:ptCount val="6"/>
                <c:pt idx="0">
                  <c:v>172178</c:v>
                </c:pt>
                <c:pt idx="1">
                  <c:v>2574435</c:v>
                </c:pt>
                <c:pt idx="2">
                  <c:v>200786.92499999996</c:v>
                </c:pt>
                <c:pt idx="3" formatCode="_(* #,##0.00_);_(* \(#,##0.00\);_(* &quot;-&quot;??_);_(@_)">
                  <c:v>2381883.0750000002</c:v>
                </c:pt>
                <c:pt idx="4" formatCode="General">
                  <c:v>1721780</c:v>
                </c:pt>
                <c:pt idx="5" formatCode="General">
                  <c:v>660103.07499999984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D-425B-9150-15B3498340F9}"/>
            </c:ext>
          </c:extLst>
        </c:ser>
        <c:ser>
          <c:idx val="2"/>
          <c:order val="2"/>
          <c:tx>
            <c:strRef>
              <c:f>'Q1summary dataset'!$R$4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'Q1summary dataset'!$S$1:$X$1</c:f>
              <c:strCache>
                <c:ptCount val="6"/>
                <c:pt idx="0">
                  <c:v>Total Unit Sold</c:v>
                </c:pt>
                <c:pt idx="1">
                  <c:v>Total Gross Sale</c:v>
                </c:pt>
                <c:pt idx="2">
                  <c:v>Discounts</c:v>
                </c:pt>
                <c:pt idx="3">
                  <c:v>total sale</c:v>
                </c:pt>
                <c:pt idx="4">
                  <c:v>Total cogs</c:v>
                </c:pt>
                <c:pt idx="5">
                  <c:v>Total Profit</c:v>
                </c:pt>
              </c:strCache>
            </c:strRef>
          </c:cat>
          <c:val>
            <c:numRef>
              <c:f>'Q1summary dataset'!$S$4:$X$4</c:f>
              <c:numCache>
                <c:formatCode>_("$"* #,##0.00_);_("$"* \(#,##0.00\);_("$"* "-"??_);_(@_)</c:formatCode>
                <c:ptCount val="6"/>
                <c:pt idx="0">
                  <c:v>161263.5</c:v>
                </c:pt>
                <c:pt idx="1">
                  <c:v>1935162</c:v>
                </c:pt>
                <c:pt idx="2">
                  <c:v>134568.36000000004</c:v>
                </c:pt>
                <c:pt idx="3" formatCode="_(* #,##0.00_);_(* \(#,##0.00\);_(* &quot;-&quot;??_);_(@_)">
                  <c:v>1800593.6399999994</c:v>
                </c:pt>
                <c:pt idx="4" formatCode="General">
                  <c:v>483790.5</c:v>
                </c:pt>
                <c:pt idx="5" formatCode="General">
                  <c:v>1316803.1400000001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D-425B-9150-15B3498340F9}"/>
            </c:ext>
          </c:extLst>
        </c:ser>
        <c:ser>
          <c:idx val="3"/>
          <c:order val="3"/>
          <c:tx>
            <c:strRef>
              <c:f>'Q1summary dataset'!$R$5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'Q1summary dataset'!$S$1:$X$1</c:f>
              <c:strCache>
                <c:ptCount val="6"/>
                <c:pt idx="0">
                  <c:v>Total Unit Sold</c:v>
                </c:pt>
                <c:pt idx="1">
                  <c:v>Total Gross Sale</c:v>
                </c:pt>
                <c:pt idx="2">
                  <c:v>Discounts</c:v>
                </c:pt>
                <c:pt idx="3">
                  <c:v>total sale</c:v>
                </c:pt>
                <c:pt idx="4">
                  <c:v>Total cogs</c:v>
                </c:pt>
                <c:pt idx="5">
                  <c:v>Total Profit</c:v>
                </c:pt>
              </c:strCache>
            </c:strRef>
          </c:cat>
          <c:val>
            <c:numRef>
              <c:f>'Q1summary dataset'!$S$5:$X$5</c:f>
              <c:numCache>
                <c:formatCode>_("$"* #,##0.00_);_("$"* \(#,##0.00\);_("$"* "-"??_);_(@_)</c:formatCode>
                <c:ptCount val="6"/>
                <c:pt idx="0">
                  <c:v>168552</c:v>
                </c:pt>
                <c:pt idx="1">
                  <c:v>21069000</c:v>
                </c:pt>
                <c:pt idx="2">
                  <c:v>1457305.625</c:v>
                </c:pt>
                <c:pt idx="3" formatCode="_(* #,##0.00_);_(* \(#,##0.00\);_(* &quot;-&quot;??_);_(@_)">
                  <c:v>19611694.375</c:v>
                </c:pt>
                <c:pt idx="4" formatCode="General">
                  <c:v>20226240</c:v>
                </c:pt>
                <c:pt idx="5" formatCode="General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D-425B-9150-15B3498340F9}"/>
            </c:ext>
          </c:extLst>
        </c:ser>
        <c:ser>
          <c:idx val="4"/>
          <c:order val="4"/>
          <c:tx>
            <c:strRef>
              <c:f>'Q1summary dataset'!$R$6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'Q1summary dataset'!$S$1:$X$1</c:f>
              <c:strCache>
                <c:ptCount val="6"/>
                <c:pt idx="0">
                  <c:v>Total Unit Sold</c:v>
                </c:pt>
                <c:pt idx="1">
                  <c:v>Total Gross Sale</c:v>
                </c:pt>
                <c:pt idx="2">
                  <c:v>Discounts</c:v>
                </c:pt>
                <c:pt idx="3">
                  <c:v>total sale</c:v>
                </c:pt>
                <c:pt idx="4">
                  <c:v>Total cogs</c:v>
                </c:pt>
                <c:pt idx="5">
                  <c:v>Total Profit</c:v>
                </c:pt>
              </c:strCache>
            </c:strRef>
          </c:cat>
          <c:val>
            <c:numRef>
              <c:f>'Q1summary dataset'!$S$6:$X$6</c:f>
              <c:numCache>
                <c:formatCode>_("$"* #,##0.00_);_("$"* \(#,##0.00\);_("$"* "-"??_);_(@_)</c:formatCode>
                <c:ptCount val="6"/>
                <c:pt idx="0">
                  <c:v>153139</c:v>
                </c:pt>
                <c:pt idx="1">
                  <c:v>45941700</c:v>
                </c:pt>
                <c:pt idx="2">
                  <c:v>3513781.5</c:v>
                </c:pt>
                <c:pt idx="3" formatCode="_(* #,##0.00_);_(* \(#,##0.00\);_(* &quot;-&quot;??_);_(@_)">
                  <c:v>42427918.5</c:v>
                </c:pt>
                <c:pt idx="4" formatCode="General">
                  <c:v>38284750</c:v>
                </c:pt>
                <c:pt idx="5" formatCode="General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D-425B-9150-15B34983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711487"/>
        <c:axId val="1938726047"/>
      </c:barChart>
      <c:catAx>
        <c:axId val="19387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26047"/>
        <c:crosses val="autoZero"/>
        <c:auto val="1"/>
        <c:lblAlgn val="ctr"/>
        <c:lblOffset val="100"/>
        <c:noMultiLvlLbl val="0"/>
      </c:catAx>
      <c:valAx>
        <c:axId val="1938726047"/>
        <c:scaling>
          <c:orientation val="minMax"/>
        </c:scaling>
        <c:delete val="0"/>
        <c:axPos val="l"/>
        <c:majorGridlines>
          <c:spPr>
            <a:ln w="158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11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92956326678978"/>
          <c:y val="0.70923045627656733"/>
          <c:w val="0.70507645166275235"/>
          <c:h val="9.2891449677477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summary data.xlsx]Q.1summary of dataset by pivot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'Q.1summary of dataset by pivot '!$B$6</c:f>
              <c:strCache>
                <c:ptCount val="1"/>
                <c:pt idx="0">
                  <c:v>Count of Gross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D-4553-8385-CFD6A12669C8}"/>
            </c:ext>
          </c:extLst>
        </c:ser>
        <c:ser>
          <c:idx val="1"/>
          <c:order val="1"/>
          <c:tx>
            <c:strRef>
              <c:f>'Q.1summary of dataset by pivot '!$C$6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'!$C$7:$C$12</c:f>
              <c:numCache>
                <c:formatCode>General</c:formatCode>
                <c:ptCount val="5"/>
                <c:pt idx="0">
                  <c:v>15199891.909999996</c:v>
                </c:pt>
                <c:pt idx="1">
                  <c:v>16390763.704999998</c:v>
                </c:pt>
                <c:pt idx="2">
                  <c:v>15876148.070000006</c:v>
                </c:pt>
                <c:pt idx="3">
                  <c:v>13341859.710000001</c:v>
                </c:pt>
                <c:pt idx="4">
                  <c:v>13107885.290000001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D-4553-8385-CFD6A12669C8}"/>
            </c:ext>
          </c:extLst>
        </c:ser>
        <c:ser>
          <c:idx val="2"/>
          <c:order val="2"/>
          <c:tx>
            <c:strRef>
              <c:f>'Q.1summary of dataset by pivot '!$D$6</c:f>
              <c:strCache>
                <c:ptCount val="1"/>
                <c:pt idx="0">
                  <c:v>Sum of Sale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'!$D$7:$D$12</c:f>
              <c:numCache>
                <c:formatCode>General</c:formatCode>
                <c:ptCount val="5"/>
                <c:pt idx="0">
                  <c:v>10280</c:v>
                </c:pt>
                <c:pt idx="1">
                  <c:v>10280</c:v>
                </c:pt>
                <c:pt idx="2">
                  <c:v>10280</c:v>
                </c:pt>
                <c:pt idx="3">
                  <c:v>10280</c:v>
                </c:pt>
                <c:pt idx="4">
                  <c:v>10280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D-4553-8385-CFD6A12669C8}"/>
            </c:ext>
          </c:extLst>
        </c:ser>
        <c:ser>
          <c:idx val="3"/>
          <c:order val="3"/>
          <c:tx>
            <c:strRef>
              <c:f>'Q.1summary of dataset by pivot '!$E$6</c:f>
              <c:strCache>
                <c:ptCount val="1"/>
                <c:pt idx="0">
                  <c:v>Sum of Discounts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'!$E$7:$E$12</c:f>
              <c:numCache>
                <c:formatCode>General</c:formatCode>
                <c:ptCount val="5"/>
                <c:pt idx="0">
                  <c:v>1233584.0900000008</c:v>
                </c:pt>
                <c:pt idx="1">
                  <c:v>1080370.7950000002</c:v>
                </c:pt>
                <c:pt idx="2">
                  <c:v>854284.43000000052</c:v>
                </c:pt>
                <c:pt idx="3">
                  <c:v>1129690.2899999996</c:v>
                </c:pt>
                <c:pt idx="4">
                  <c:v>1192750.21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D-4553-8385-CFD6A12669C8}"/>
            </c:ext>
          </c:extLst>
        </c:ser>
        <c:ser>
          <c:idx val="4"/>
          <c:order val="4"/>
          <c:tx>
            <c:strRef>
              <c:f>'Q.1summary of dataset by pivot '!$F$6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'!$F$7:$F$12</c:f>
              <c:numCache>
                <c:formatCode>General</c:formatCode>
                <c:ptCount val="5"/>
                <c:pt idx="0">
                  <c:v>12703951</c:v>
                </c:pt>
                <c:pt idx="1">
                  <c:v>13505016.5</c:v>
                </c:pt>
                <c:pt idx="2">
                  <c:v>13053087</c:v>
                </c:pt>
                <c:pt idx="3">
                  <c:v>11252489</c:v>
                </c:pt>
                <c:pt idx="4">
                  <c:v>11311574.5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9D-4553-8385-CFD6A12669C8}"/>
            </c:ext>
          </c:extLst>
        </c:ser>
        <c:ser>
          <c:idx val="5"/>
          <c:order val="5"/>
          <c:tx>
            <c:strRef>
              <c:f>'Q.1summary of dataset by pivot '!$G$6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'!$G$7:$G$12</c:f>
              <c:numCache>
                <c:formatCode>General</c:formatCode>
                <c:ptCount val="5"/>
                <c:pt idx="0">
                  <c:v>2495940.9100000006</c:v>
                </c:pt>
                <c:pt idx="1">
                  <c:v>2885747.205000001</c:v>
                </c:pt>
                <c:pt idx="2">
                  <c:v>2823061.0700000012</c:v>
                </c:pt>
                <c:pt idx="3">
                  <c:v>2089370.7099999995</c:v>
                </c:pt>
                <c:pt idx="4">
                  <c:v>1796310.7900000005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9D-4553-8385-CFD6A12669C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339648"/>
        <c:axId val="1501346720"/>
      </c:barChart>
      <c:catAx>
        <c:axId val="15013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46720"/>
        <c:crosses val="autoZero"/>
        <c:auto val="1"/>
        <c:lblAlgn val="ctr"/>
        <c:lblOffset val="100"/>
        <c:noMultiLvlLbl val="0"/>
      </c:catAx>
      <c:valAx>
        <c:axId val="15013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39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9136993541338"/>
          <c:y val="4.314046731419717E-2"/>
          <c:w val="0.13616693146172693"/>
          <c:h val="0.43363384352236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summary data.xlsx]sales vs unit sold!PivotTable1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Unit Sold</a:t>
            </a:r>
          </a:p>
        </c:rich>
      </c:tx>
      <c:layout>
        <c:manualLayout>
          <c:xMode val="edge"/>
          <c:yMode val="edge"/>
          <c:x val="0.1067152230971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58092738407699"/>
          <c:y val="0.21337962962962964"/>
          <c:w val="0.73897572178477688"/>
          <c:h val="0.58479950422863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vs unit sold'!$B$3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unit sold'!$A$4:$A$15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unit sold'!$B$4:$B$15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0-4A7D-B6EE-1D89B902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98975"/>
        <c:axId val="802901887"/>
      </c:barChart>
      <c:lineChart>
        <c:grouping val="standard"/>
        <c:varyColors val="0"/>
        <c:ser>
          <c:idx val="1"/>
          <c:order val="1"/>
          <c:tx>
            <c:strRef>
              <c:f>'sales vs unit sold'!$C$3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vs unit sold'!$A$4:$A$15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unit sold'!$C$4:$C$15</c:f>
              <c:numCache>
                <c:formatCode>General</c:formatCode>
                <c:ptCount val="12"/>
                <c:pt idx="0">
                  <c:v>67835.5</c:v>
                </c:pt>
                <c:pt idx="1">
                  <c:v>55115</c:v>
                </c:pt>
                <c:pt idx="2">
                  <c:v>53420</c:v>
                </c:pt>
                <c:pt idx="3">
                  <c:v>78886.5</c:v>
                </c:pt>
                <c:pt idx="4">
                  <c:v>51771</c:v>
                </c:pt>
                <c:pt idx="5">
                  <c:v>103302</c:v>
                </c:pt>
                <c:pt idx="6">
                  <c:v>69349</c:v>
                </c:pt>
                <c:pt idx="7">
                  <c:v>60705</c:v>
                </c:pt>
                <c:pt idx="8">
                  <c:v>107881</c:v>
                </c:pt>
                <c:pt idx="9">
                  <c:v>201104</c:v>
                </c:pt>
                <c:pt idx="10">
                  <c:v>121131</c:v>
                </c:pt>
                <c:pt idx="11">
                  <c:v>155306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0-4A7D-B6EE-1D89B902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973359"/>
        <c:axId val="802900223"/>
      </c:lineChart>
      <c:catAx>
        <c:axId val="8028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01887"/>
        <c:crosses val="autoZero"/>
        <c:auto val="1"/>
        <c:lblAlgn val="ctr"/>
        <c:lblOffset val="100"/>
        <c:noMultiLvlLbl val="0"/>
      </c:catAx>
      <c:valAx>
        <c:axId val="8029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98975"/>
        <c:crosses val="autoZero"/>
        <c:crossBetween val="between"/>
      </c:valAx>
      <c:valAx>
        <c:axId val="802900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73359"/>
        <c:crosses val="max"/>
        <c:crossBetween val="between"/>
      </c:valAx>
      <c:catAx>
        <c:axId val="737973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0022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158202099737534"/>
          <c:y val="7.8630796150481043E-4"/>
          <c:w val="0.645640201224846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summary data.xlsx]sales vs unit sold!PivotTable1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Unit Sold</a:t>
            </a:r>
          </a:p>
        </c:rich>
      </c:tx>
      <c:layout>
        <c:manualLayout>
          <c:xMode val="edge"/>
          <c:yMode val="edge"/>
          <c:x val="0.1067152230971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58092738407699"/>
          <c:y val="0.21337962962962964"/>
          <c:w val="0.73897572178477688"/>
          <c:h val="0.58479950422863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vs unit sold'!$B$3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unit sold'!$A$4:$A$15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unit sold'!$B$4:$B$15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7-4BEA-8526-88A86472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98975"/>
        <c:axId val="802901887"/>
      </c:barChart>
      <c:lineChart>
        <c:grouping val="standard"/>
        <c:varyColors val="0"/>
        <c:ser>
          <c:idx val="1"/>
          <c:order val="1"/>
          <c:tx>
            <c:strRef>
              <c:f>'sales vs unit sold'!$C$3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unit sold'!$A$4:$A$15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unit sold'!$C$4:$C$15</c:f>
              <c:numCache>
                <c:formatCode>General</c:formatCode>
                <c:ptCount val="12"/>
                <c:pt idx="0">
                  <c:v>67835.5</c:v>
                </c:pt>
                <c:pt idx="1">
                  <c:v>55115</c:v>
                </c:pt>
                <c:pt idx="2">
                  <c:v>53420</c:v>
                </c:pt>
                <c:pt idx="3">
                  <c:v>78886.5</c:v>
                </c:pt>
                <c:pt idx="4">
                  <c:v>51771</c:v>
                </c:pt>
                <c:pt idx="5">
                  <c:v>103302</c:v>
                </c:pt>
                <c:pt idx="6">
                  <c:v>69349</c:v>
                </c:pt>
                <c:pt idx="7">
                  <c:v>60705</c:v>
                </c:pt>
                <c:pt idx="8">
                  <c:v>107881</c:v>
                </c:pt>
                <c:pt idx="9">
                  <c:v>201104</c:v>
                </c:pt>
                <c:pt idx="10">
                  <c:v>121131</c:v>
                </c:pt>
                <c:pt idx="11">
                  <c:v>155306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7-4BEA-8526-88A86472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973359"/>
        <c:axId val="802900223"/>
      </c:lineChart>
      <c:catAx>
        <c:axId val="8028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01887"/>
        <c:crosses val="autoZero"/>
        <c:auto val="1"/>
        <c:lblAlgn val="ctr"/>
        <c:lblOffset val="100"/>
        <c:noMultiLvlLbl val="0"/>
      </c:catAx>
      <c:valAx>
        <c:axId val="802901887"/>
        <c:scaling>
          <c:orientation val="minMax"/>
        </c:scaling>
        <c:delete val="0"/>
        <c:axPos val="l"/>
        <c:numFmt formatCode="0.0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98975"/>
        <c:crosses val="autoZero"/>
        <c:crossBetween val="between"/>
      </c:valAx>
      <c:valAx>
        <c:axId val="802900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73359"/>
        <c:crosses val="max"/>
        <c:crossBetween val="between"/>
      </c:valAx>
      <c:catAx>
        <c:axId val="737973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0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279408255786215"/>
          <c:y val="7.8623505395158944E-4"/>
          <c:w val="0.52442799195555101"/>
          <c:h val="0.16269212725220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 summary data.xlsx]Q.1summary of dataset by pivot 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'Q.1summary of dataset by pivot '!$B$6</c:f>
              <c:strCache>
                <c:ptCount val="1"/>
                <c:pt idx="0">
                  <c:v>Count of Gross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C-4142-B10C-59EB5D745603}"/>
            </c:ext>
          </c:extLst>
        </c:ser>
        <c:ser>
          <c:idx val="1"/>
          <c:order val="1"/>
          <c:tx>
            <c:strRef>
              <c:f>'Q.1summary of dataset by pivot '!$C$6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'!$C$7:$C$12</c:f>
              <c:numCache>
                <c:formatCode>General</c:formatCode>
                <c:ptCount val="5"/>
                <c:pt idx="0">
                  <c:v>15199891.909999996</c:v>
                </c:pt>
                <c:pt idx="1">
                  <c:v>16390763.704999998</c:v>
                </c:pt>
                <c:pt idx="2">
                  <c:v>15876148.070000006</c:v>
                </c:pt>
                <c:pt idx="3">
                  <c:v>13341859.710000001</c:v>
                </c:pt>
                <c:pt idx="4">
                  <c:v>13107885.290000001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C-4142-B10C-59EB5D745603}"/>
            </c:ext>
          </c:extLst>
        </c:ser>
        <c:ser>
          <c:idx val="2"/>
          <c:order val="2"/>
          <c:tx>
            <c:strRef>
              <c:f>'Q.1summary of dataset by pivot '!$D$6</c:f>
              <c:strCache>
                <c:ptCount val="1"/>
                <c:pt idx="0">
                  <c:v>Sum of Sale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'!$D$7:$D$12</c:f>
              <c:numCache>
                <c:formatCode>General</c:formatCode>
                <c:ptCount val="5"/>
                <c:pt idx="0">
                  <c:v>10280</c:v>
                </c:pt>
                <c:pt idx="1">
                  <c:v>10280</c:v>
                </c:pt>
                <c:pt idx="2">
                  <c:v>10280</c:v>
                </c:pt>
                <c:pt idx="3">
                  <c:v>10280</c:v>
                </c:pt>
                <c:pt idx="4">
                  <c:v>10280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C-4142-B10C-59EB5D745603}"/>
            </c:ext>
          </c:extLst>
        </c:ser>
        <c:ser>
          <c:idx val="3"/>
          <c:order val="3"/>
          <c:tx>
            <c:strRef>
              <c:f>'Q.1summary of dataset by pivot '!$E$6</c:f>
              <c:strCache>
                <c:ptCount val="1"/>
                <c:pt idx="0">
                  <c:v>Sum of Discounts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'!$E$7:$E$12</c:f>
              <c:numCache>
                <c:formatCode>General</c:formatCode>
                <c:ptCount val="5"/>
                <c:pt idx="0">
                  <c:v>1233584.0900000008</c:v>
                </c:pt>
                <c:pt idx="1">
                  <c:v>1080370.7950000002</c:v>
                </c:pt>
                <c:pt idx="2">
                  <c:v>854284.43000000052</c:v>
                </c:pt>
                <c:pt idx="3">
                  <c:v>1129690.2899999996</c:v>
                </c:pt>
                <c:pt idx="4">
                  <c:v>1192750.21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C-4142-B10C-59EB5D745603}"/>
            </c:ext>
          </c:extLst>
        </c:ser>
        <c:ser>
          <c:idx val="4"/>
          <c:order val="4"/>
          <c:tx>
            <c:strRef>
              <c:f>'Q.1summary of dataset by pivot '!$F$6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'!$F$7:$F$12</c:f>
              <c:numCache>
                <c:formatCode>General</c:formatCode>
                <c:ptCount val="5"/>
                <c:pt idx="0">
                  <c:v>12703951</c:v>
                </c:pt>
                <c:pt idx="1">
                  <c:v>13505016.5</c:v>
                </c:pt>
                <c:pt idx="2">
                  <c:v>13053087</c:v>
                </c:pt>
                <c:pt idx="3">
                  <c:v>11252489</c:v>
                </c:pt>
                <c:pt idx="4">
                  <c:v>11311574.5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C-4142-B10C-59EB5D745603}"/>
            </c:ext>
          </c:extLst>
        </c:ser>
        <c:ser>
          <c:idx val="5"/>
          <c:order val="5"/>
          <c:tx>
            <c:strRef>
              <c:f>'Q.1summary of dataset by pivot '!$G$6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'Q.1summary of dataset by pivot '!$A$7:$A$12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'Q.1summary of dataset by pivot '!$G$7:$G$12</c:f>
              <c:numCache>
                <c:formatCode>General</c:formatCode>
                <c:ptCount val="5"/>
                <c:pt idx="0">
                  <c:v>2495940.9100000006</c:v>
                </c:pt>
                <c:pt idx="1">
                  <c:v>2885747.205000001</c:v>
                </c:pt>
                <c:pt idx="2">
                  <c:v>2823061.0700000012</c:v>
                </c:pt>
                <c:pt idx="3">
                  <c:v>2089370.7099999995</c:v>
                </c:pt>
                <c:pt idx="4">
                  <c:v>1796310.7900000005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6C-4142-B10C-59EB5D74560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339648"/>
        <c:axId val="1501346720"/>
      </c:barChart>
      <c:catAx>
        <c:axId val="15013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46720"/>
        <c:crosses val="autoZero"/>
        <c:auto val="1"/>
        <c:lblAlgn val="ctr"/>
        <c:lblOffset val="100"/>
        <c:noMultiLvlLbl val="0"/>
      </c:catAx>
      <c:valAx>
        <c:axId val="15013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55246724979782"/>
          <c:y val="0.26960895337521013"/>
          <c:w val="0.13616693146172693"/>
          <c:h val="0.43363384352236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</a:t>
            </a:r>
            <a:r>
              <a:rPr lang="en-US" baseline="0"/>
              <a:t> Country financial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6868859766757"/>
          <c:y val="4.203276129399728E-2"/>
          <c:w val="0.7937104111986002"/>
          <c:h val="0.86630026951329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'Q1summary dataset'!$R$2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'Q1summary dataset'!$S$1:$X$1</c:f>
              <c:strCache>
                <c:ptCount val="6"/>
                <c:pt idx="0">
                  <c:v>Total Unit Sold</c:v>
                </c:pt>
                <c:pt idx="1">
                  <c:v>Total Gross Sale</c:v>
                </c:pt>
                <c:pt idx="2">
                  <c:v>Discounts</c:v>
                </c:pt>
                <c:pt idx="3">
                  <c:v>total sale</c:v>
                </c:pt>
                <c:pt idx="4">
                  <c:v>Total cogs</c:v>
                </c:pt>
                <c:pt idx="5">
                  <c:v>Total Profit</c:v>
                </c:pt>
              </c:strCache>
            </c:strRef>
          </c:cat>
          <c:val>
            <c:numRef>
              <c:f>'Q1summary dataset'!$S$2:$X$2</c:f>
              <c:numCache>
                <c:formatCode>_("$"* #,##0.00_);_("$"* \(#,##0.00\);_("$"* "-"??_);_(@_)</c:formatCode>
                <c:ptCount val="6"/>
                <c:pt idx="0">
                  <c:v>470673.5</c:v>
                </c:pt>
                <c:pt idx="1">
                  <c:v>56403066.5</c:v>
                </c:pt>
                <c:pt idx="2">
                  <c:v>3898805.8299999991</c:v>
                </c:pt>
                <c:pt idx="3" formatCode="_(* #,##0.00_);_(* \(#,##0.00\);_(* &quot;-&quot;??_);_(@_)">
                  <c:v>52504260.670000039</c:v>
                </c:pt>
                <c:pt idx="4" formatCode="General">
                  <c:v>41116087.5</c:v>
                </c:pt>
                <c:pt idx="5" formatCode="General">
                  <c:v>11388173.169999985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A-4AF7-AD41-8AD28FCCA570}"/>
            </c:ext>
          </c:extLst>
        </c:ser>
        <c:ser>
          <c:idx val="1"/>
          <c:order val="1"/>
          <c:tx>
            <c:strRef>
              <c:f>'Q1summary dataset'!$R$3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'Q1summary dataset'!$S$1:$X$1</c:f>
              <c:strCache>
                <c:ptCount val="6"/>
                <c:pt idx="0">
                  <c:v>Total Unit Sold</c:v>
                </c:pt>
                <c:pt idx="1">
                  <c:v>Total Gross Sale</c:v>
                </c:pt>
                <c:pt idx="2">
                  <c:v>Discounts</c:v>
                </c:pt>
                <c:pt idx="3">
                  <c:v>total sale</c:v>
                </c:pt>
                <c:pt idx="4">
                  <c:v>Total cogs</c:v>
                </c:pt>
                <c:pt idx="5">
                  <c:v>Total Profit</c:v>
                </c:pt>
              </c:strCache>
            </c:strRef>
          </c:cat>
          <c:val>
            <c:numRef>
              <c:f>'Q1summary dataset'!$S$3:$X$3</c:f>
              <c:numCache>
                <c:formatCode>_("$"* #,##0.00_);_("$"* \(#,##0.00\);_("$"* "-"??_);_(@_)</c:formatCode>
                <c:ptCount val="6"/>
                <c:pt idx="0">
                  <c:v>172178</c:v>
                </c:pt>
                <c:pt idx="1">
                  <c:v>2574435</c:v>
                </c:pt>
                <c:pt idx="2">
                  <c:v>200786.92499999996</c:v>
                </c:pt>
                <c:pt idx="3" formatCode="_(* #,##0.00_);_(* \(#,##0.00\);_(* &quot;-&quot;??_);_(@_)">
                  <c:v>2381883.0750000002</c:v>
                </c:pt>
                <c:pt idx="4" formatCode="General">
                  <c:v>1721780</c:v>
                </c:pt>
                <c:pt idx="5" formatCode="General">
                  <c:v>660103.07499999984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A-4AF7-AD41-8AD28FCCA570}"/>
            </c:ext>
          </c:extLst>
        </c:ser>
        <c:ser>
          <c:idx val="2"/>
          <c:order val="2"/>
          <c:tx>
            <c:strRef>
              <c:f>'Q1summary dataset'!$R$4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'Q1summary dataset'!$S$1:$X$1</c:f>
              <c:strCache>
                <c:ptCount val="6"/>
                <c:pt idx="0">
                  <c:v>Total Unit Sold</c:v>
                </c:pt>
                <c:pt idx="1">
                  <c:v>Total Gross Sale</c:v>
                </c:pt>
                <c:pt idx="2">
                  <c:v>Discounts</c:v>
                </c:pt>
                <c:pt idx="3">
                  <c:v>total sale</c:v>
                </c:pt>
                <c:pt idx="4">
                  <c:v>Total cogs</c:v>
                </c:pt>
                <c:pt idx="5">
                  <c:v>Total Profit</c:v>
                </c:pt>
              </c:strCache>
            </c:strRef>
          </c:cat>
          <c:val>
            <c:numRef>
              <c:f>'Q1summary dataset'!$S$4:$X$4</c:f>
              <c:numCache>
                <c:formatCode>_("$"* #,##0.00_);_("$"* \(#,##0.00\);_("$"* "-"??_);_(@_)</c:formatCode>
                <c:ptCount val="6"/>
                <c:pt idx="0">
                  <c:v>161263.5</c:v>
                </c:pt>
                <c:pt idx="1">
                  <c:v>1935162</c:v>
                </c:pt>
                <c:pt idx="2">
                  <c:v>134568.36000000004</c:v>
                </c:pt>
                <c:pt idx="3" formatCode="_(* #,##0.00_);_(* \(#,##0.00\);_(* &quot;-&quot;??_);_(@_)">
                  <c:v>1800593.6399999994</c:v>
                </c:pt>
                <c:pt idx="4" formatCode="General">
                  <c:v>483790.5</c:v>
                </c:pt>
                <c:pt idx="5" formatCode="General">
                  <c:v>1316803.1400000001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A-4AF7-AD41-8AD28FCCA570}"/>
            </c:ext>
          </c:extLst>
        </c:ser>
        <c:ser>
          <c:idx val="3"/>
          <c:order val="3"/>
          <c:tx>
            <c:strRef>
              <c:f>'Q1summary dataset'!$R$5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'Q1summary dataset'!$S$1:$X$1</c:f>
              <c:strCache>
                <c:ptCount val="6"/>
                <c:pt idx="0">
                  <c:v>Total Unit Sold</c:v>
                </c:pt>
                <c:pt idx="1">
                  <c:v>Total Gross Sale</c:v>
                </c:pt>
                <c:pt idx="2">
                  <c:v>Discounts</c:v>
                </c:pt>
                <c:pt idx="3">
                  <c:v>total sale</c:v>
                </c:pt>
                <c:pt idx="4">
                  <c:v>Total cogs</c:v>
                </c:pt>
                <c:pt idx="5">
                  <c:v>Total Profit</c:v>
                </c:pt>
              </c:strCache>
            </c:strRef>
          </c:cat>
          <c:val>
            <c:numRef>
              <c:f>'Q1summary dataset'!$S$5:$X$5</c:f>
              <c:numCache>
                <c:formatCode>_("$"* #,##0.00_);_("$"* \(#,##0.00\);_("$"* "-"??_);_(@_)</c:formatCode>
                <c:ptCount val="6"/>
                <c:pt idx="0">
                  <c:v>168552</c:v>
                </c:pt>
                <c:pt idx="1">
                  <c:v>21069000</c:v>
                </c:pt>
                <c:pt idx="2">
                  <c:v>1457305.625</c:v>
                </c:pt>
                <c:pt idx="3" formatCode="_(* #,##0.00_);_(* \(#,##0.00\);_(* &quot;-&quot;??_);_(@_)">
                  <c:v>19611694.375</c:v>
                </c:pt>
                <c:pt idx="4" formatCode="General">
                  <c:v>20226240</c:v>
                </c:pt>
                <c:pt idx="5" formatCode="General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A-4AF7-AD41-8AD28FCCA570}"/>
            </c:ext>
          </c:extLst>
        </c:ser>
        <c:ser>
          <c:idx val="4"/>
          <c:order val="4"/>
          <c:tx>
            <c:strRef>
              <c:f>'Q1summary dataset'!$R$6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'Q1summary dataset'!$S$1:$X$1</c:f>
              <c:strCache>
                <c:ptCount val="6"/>
                <c:pt idx="0">
                  <c:v>Total Unit Sold</c:v>
                </c:pt>
                <c:pt idx="1">
                  <c:v>Total Gross Sale</c:v>
                </c:pt>
                <c:pt idx="2">
                  <c:v>Discounts</c:v>
                </c:pt>
                <c:pt idx="3">
                  <c:v>total sale</c:v>
                </c:pt>
                <c:pt idx="4">
                  <c:v>Total cogs</c:v>
                </c:pt>
                <c:pt idx="5">
                  <c:v>Total Profit</c:v>
                </c:pt>
              </c:strCache>
            </c:strRef>
          </c:cat>
          <c:val>
            <c:numRef>
              <c:f>'Q1summary dataset'!$S$6:$X$6</c:f>
              <c:numCache>
                <c:formatCode>_("$"* #,##0.00_);_("$"* \(#,##0.00\);_("$"* "-"??_);_(@_)</c:formatCode>
                <c:ptCount val="6"/>
                <c:pt idx="0">
                  <c:v>153139</c:v>
                </c:pt>
                <c:pt idx="1">
                  <c:v>45941700</c:v>
                </c:pt>
                <c:pt idx="2">
                  <c:v>3513781.5</c:v>
                </c:pt>
                <c:pt idx="3" formatCode="_(* #,##0.00_);_(* \(#,##0.00\);_(* &quot;-&quot;??_);_(@_)">
                  <c:v>42427918.5</c:v>
                </c:pt>
                <c:pt idx="4" formatCode="General">
                  <c:v>38284750</c:v>
                </c:pt>
                <c:pt idx="5" formatCode="General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DA-4AF7-AD41-8AD28FCC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711487"/>
        <c:axId val="1938726047"/>
      </c:barChart>
      <c:catAx>
        <c:axId val="19387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26047"/>
        <c:crosses val="autoZero"/>
        <c:auto val="1"/>
        <c:lblAlgn val="ctr"/>
        <c:lblOffset val="100"/>
        <c:noMultiLvlLbl val="0"/>
      </c:catAx>
      <c:valAx>
        <c:axId val="1938726047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324972</xdr:colOff>
      <xdr:row>6</xdr:row>
      <xdr:rowOff>168089</xdr:rowOff>
    </xdr:from>
    <xdr:to>
      <xdr:col>27</xdr:col>
      <xdr:colOff>448235</xdr:colOff>
      <xdr:row>36</xdr:row>
      <xdr:rowOff>112059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12</xdr:row>
      <xdr:rowOff>95249</xdr:rowOff>
    </xdr:from>
    <xdr:to>
      <xdr:col>12</xdr:col>
      <xdr:colOff>542925</xdr:colOff>
      <xdr:row>36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223836</xdr:colOff>
      <xdr:row>1</xdr:row>
      <xdr:rowOff>133350</xdr:rowOff>
    </xdr:from>
    <xdr:to>
      <xdr:col>16</xdr:col>
      <xdr:colOff>514349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85725</xdr:rowOff>
    </xdr:from>
    <xdr:to>
      <xdr:col>6</xdr:col>
      <xdr:colOff>85725</xdr:colOff>
      <xdr:row>11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1</xdr:row>
      <xdr:rowOff>38101</xdr:rowOff>
    </xdr:from>
    <xdr:to>
      <xdr:col>13</xdr:col>
      <xdr:colOff>219075</xdr:colOff>
      <xdr:row>13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12</xdr:row>
      <xdr:rowOff>38099</xdr:rowOff>
    </xdr:from>
    <xdr:to>
      <xdr:col>13</xdr:col>
      <xdr:colOff>66675</xdr:colOff>
      <xdr:row>26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DAN KUMAR" refreshedDate="45245.380304629631" createdVersion="6" refreshedVersion="6" minRefreshableVersion="3" recordCount="700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44">
      <sharedItems containsMixedTypes="1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DAN KUMAR" refreshedDate="45245.537750115742" createdVersion="6" refreshedVersion="6" minRefreshableVersion="3" recordCount="700">
  <cacheSource type="worksheet">
    <worksheetSource name="financials7"/>
  </cacheSource>
  <cacheFields count="16">
    <cacheField name="Segment" numFmtId="0">
      <sharedItems/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39">
      <sharedItems containsMixedTypes="1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x v="0"/>
    <n v="3"/>
    <x v="0"/>
    <n v="32370"/>
    <n v="0"/>
    <x v="0"/>
    <n v="16185"/>
    <n v="16185"/>
    <d v="2014-01-01T00:00:00"/>
    <n v="1"/>
    <s v="January"/>
    <s v="2014"/>
  </r>
  <r>
    <x v="0"/>
    <x v="1"/>
    <x v="0"/>
    <x v="0"/>
    <x v="1"/>
    <n v="3"/>
    <x v="0"/>
    <n v="26420"/>
    <n v="0"/>
    <x v="1"/>
    <n v="13210"/>
    <n v="13210"/>
    <d v="2014-01-01T00:00:00"/>
    <n v="1"/>
    <s v="January"/>
    <s v="2014"/>
  </r>
  <r>
    <x v="1"/>
    <x v="2"/>
    <x v="0"/>
    <x v="0"/>
    <x v="2"/>
    <n v="3"/>
    <x v="1"/>
    <n v="32670"/>
    <n v="0"/>
    <x v="2"/>
    <n v="21780"/>
    <n v="10890"/>
    <d v="2014-06-01T00:00:00"/>
    <n v="6"/>
    <s v="June"/>
    <s v="2014"/>
  </r>
  <r>
    <x v="1"/>
    <x v="1"/>
    <x v="0"/>
    <x v="0"/>
    <x v="3"/>
    <n v="3"/>
    <x v="1"/>
    <n v="13320"/>
    <n v="0"/>
    <x v="3"/>
    <n v="8880"/>
    <n v="4440"/>
    <d v="2014-06-01T00:00:00"/>
    <n v="6"/>
    <s v="June"/>
    <s v="2014"/>
  </r>
  <r>
    <x v="1"/>
    <x v="3"/>
    <x v="0"/>
    <x v="0"/>
    <x v="4"/>
    <n v="3"/>
    <x v="1"/>
    <n v="37050"/>
    <n v="0"/>
    <x v="4"/>
    <n v="24700"/>
    <n v="12350"/>
    <d v="2014-06-01T00:00:00"/>
    <n v="6"/>
    <s v="June"/>
    <s v="2014"/>
  </r>
  <r>
    <x v="0"/>
    <x v="1"/>
    <x v="0"/>
    <x v="0"/>
    <x v="5"/>
    <n v="3"/>
    <x v="2"/>
    <n v="529550"/>
    <n v="0"/>
    <x v="5"/>
    <n v="393380"/>
    <n v="136170"/>
    <d v="2014-12-01T00:00:00"/>
    <n v="12"/>
    <s v="December"/>
    <s v="2014"/>
  </r>
  <r>
    <x v="1"/>
    <x v="1"/>
    <x v="1"/>
    <x v="0"/>
    <x v="6"/>
    <n v="5"/>
    <x v="1"/>
    <n v="13815"/>
    <n v="0"/>
    <x v="6"/>
    <n v="9210"/>
    <n v="4605"/>
    <d v="2014-03-01T00:00:00"/>
    <n v="3"/>
    <s v="March"/>
    <s v="2014"/>
  </r>
  <r>
    <x v="2"/>
    <x v="0"/>
    <x v="1"/>
    <x v="0"/>
    <x v="7"/>
    <n v="5"/>
    <x v="3"/>
    <n v="30216"/>
    <n v="0"/>
    <x v="7"/>
    <n v="7554"/>
    <n v="22662"/>
    <d v="2014-06-01T00:00:00"/>
    <n v="6"/>
    <s v="June"/>
    <s v="2014"/>
  </r>
  <r>
    <x v="0"/>
    <x v="2"/>
    <x v="1"/>
    <x v="0"/>
    <x v="8"/>
    <n v="5"/>
    <x v="0"/>
    <n v="37980"/>
    <n v="0"/>
    <x v="8"/>
    <n v="18990"/>
    <n v="18990"/>
    <d v="2014-06-01T00:00:00"/>
    <n v="6"/>
    <s v="June"/>
    <s v="2014"/>
  </r>
  <r>
    <x v="2"/>
    <x v="1"/>
    <x v="1"/>
    <x v="0"/>
    <x v="9"/>
    <n v="5"/>
    <x v="3"/>
    <n v="18540"/>
    <n v="0"/>
    <x v="9"/>
    <n v="4635"/>
    <n v="13905"/>
    <d v="2014-06-01T00:00:00"/>
    <n v="6"/>
    <s v="June"/>
    <s v="2014"/>
  </r>
  <r>
    <x v="1"/>
    <x v="3"/>
    <x v="1"/>
    <x v="0"/>
    <x v="4"/>
    <n v="5"/>
    <x v="1"/>
    <n v="37050"/>
    <n v="0"/>
    <x v="4"/>
    <n v="24700"/>
    <n v="12350"/>
    <d v="2014-06-01T00:00:00"/>
    <n v="6"/>
    <s v="June"/>
    <s v="2014"/>
  </r>
  <r>
    <x v="3"/>
    <x v="0"/>
    <x v="1"/>
    <x v="0"/>
    <x v="10"/>
    <n v="5"/>
    <x v="4"/>
    <n v="333187.5"/>
    <n v="0"/>
    <x v="10"/>
    <n v="319860"/>
    <n v="13327.5"/>
    <d v="2014-07-01T00:00:00"/>
    <n v="7"/>
    <s v="July"/>
    <s v="2014"/>
  </r>
  <r>
    <x v="4"/>
    <x v="3"/>
    <x v="1"/>
    <x v="0"/>
    <x v="11"/>
    <n v="5"/>
    <x v="5"/>
    <n v="287400"/>
    <n v="0"/>
    <x v="11"/>
    <n v="239500"/>
    <n v="47900"/>
    <d v="2014-08-01T00:00:00"/>
    <n v="8"/>
    <s v="August"/>
    <s v="2014"/>
  </r>
  <r>
    <x v="0"/>
    <x v="1"/>
    <x v="1"/>
    <x v="0"/>
    <x v="12"/>
    <n v="5"/>
    <x v="6"/>
    <n v="15022"/>
    <n v="0"/>
    <x v="12"/>
    <n v="10730"/>
    <n v="4292"/>
    <d v="2014-09-01T00:00:00"/>
    <n v="9"/>
    <s v="September"/>
    <s v="2014"/>
  </r>
  <r>
    <x v="3"/>
    <x v="0"/>
    <x v="1"/>
    <x v="0"/>
    <x v="13"/>
    <n v="5"/>
    <x v="4"/>
    <n v="43125"/>
    <n v="0"/>
    <x v="13"/>
    <n v="41400"/>
    <n v="1725"/>
    <d v="2013-10-01T00:00:00"/>
    <n v="10"/>
    <s v="October"/>
    <s v="2013"/>
  </r>
  <r>
    <x v="1"/>
    <x v="4"/>
    <x v="1"/>
    <x v="0"/>
    <x v="14"/>
    <n v="5"/>
    <x v="1"/>
    <n v="9225"/>
    <n v="0"/>
    <x v="14"/>
    <n v="6150"/>
    <n v="3075"/>
    <d v="2014-12-01T00:00:00"/>
    <n v="12"/>
    <s v="December"/>
    <s v="2014"/>
  </r>
  <r>
    <x v="0"/>
    <x v="0"/>
    <x v="2"/>
    <x v="0"/>
    <x v="15"/>
    <n v="10"/>
    <x v="0"/>
    <n v="5840"/>
    <n v="0"/>
    <x v="15"/>
    <n v="2920"/>
    <n v="2920"/>
    <d v="2014-02-01T00:00:00"/>
    <n v="2"/>
    <s v="February"/>
    <s v="2014"/>
  </r>
  <r>
    <x v="1"/>
    <x v="3"/>
    <x v="2"/>
    <x v="0"/>
    <x v="16"/>
    <n v="10"/>
    <x v="1"/>
    <n v="14610"/>
    <n v="0"/>
    <x v="16"/>
    <n v="9740"/>
    <n v="4870"/>
    <d v="2014-02-01T00:00:00"/>
    <n v="2"/>
    <s v="February"/>
    <s v="2014"/>
  </r>
  <r>
    <x v="2"/>
    <x v="0"/>
    <x v="2"/>
    <x v="0"/>
    <x v="7"/>
    <n v="10"/>
    <x v="3"/>
    <n v="30216"/>
    <n v="0"/>
    <x v="7"/>
    <n v="7554"/>
    <n v="22662"/>
    <d v="2014-06-01T00:00:00"/>
    <n v="6"/>
    <s v="June"/>
    <s v="2014"/>
  </r>
  <r>
    <x v="0"/>
    <x v="1"/>
    <x v="2"/>
    <x v="0"/>
    <x v="17"/>
    <n v="10"/>
    <x v="2"/>
    <n v="352100"/>
    <n v="0"/>
    <x v="17"/>
    <n v="261560"/>
    <n v="90540"/>
    <d v="2014-06-01T00:00:00"/>
    <n v="6"/>
    <s v="June"/>
    <s v="2014"/>
  </r>
  <r>
    <x v="2"/>
    <x v="1"/>
    <x v="2"/>
    <x v="0"/>
    <x v="18"/>
    <n v="10"/>
    <x v="3"/>
    <n v="4404"/>
    <n v="0"/>
    <x v="18"/>
    <n v="1101"/>
    <n v="3303"/>
    <d v="2014-07-01T00:00:00"/>
    <n v="7"/>
    <s v="July"/>
    <s v="2014"/>
  </r>
  <r>
    <x v="0"/>
    <x v="3"/>
    <x v="2"/>
    <x v="0"/>
    <x v="19"/>
    <n v="10"/>
    <x v="6"/>
    <n v="6181"/>
    <n v="0"/>
    <x v="19"/>
    <n v="4415"/>
    <n v="1766"/>
    <d v="2014-08-01T00:00:00"/>
    <n v="8"/>
    <s v="August"/>
    <s v="2014"/>
  </r>
  <r>
    <x v="1"/>
    <x v="2"/>
    <x v="2"/>
    <x v="0"/>
    <x v="20"/>
    <n v="10"/>
    <x v="1"/>
    <s v=" "/>
    <n v="0"/>
    <x v="20"/>
    <n v="5490"/>
    <n v="2745"/>
    <d v="2013-09-01T00:00:00"/>
    <n v="9"/>
    <s v="September"/>
    <s v="2013"/>
  </r>
  <r>
    <x v="4"/>
    <x v="3"/>
    <x v="2"/>
    <x v="0"/>
    <x v="21"/>
    <n v="10"/>
    <x v="5"/>
    <n v="236400"/>
    <n v="0"/>
    <x v="21"/>
    <n v="197000"/>
    <n v="39400"/>
    <d v="2013-09-01T00:00:00"/>
    <n v="9"/>
    <s v="September"/>
    <s v="2013"/>
  </r>
  <r>
    <x v="1"/>
    <x v="3"/>
    <x v="2"/>
    <x v="0"/>
    <x v="22"/>
    <n v="10"/>
    <x v="1"/>
    <n v="37080"/>
    <n v="0"/>
    <x v="22"/>
    <n v="24720"/>
    <n v="12360"/>
    <d v="2014-09-01T00:00:00"/>
    <n v="9"/>
    <s v="September"/>
    <s v="2014"/>
  </r>
  <r>
    <x v="0"/>
    <x v="4"/>
    <x v="2"/>
    <x v="0"/>
    <x v="23"/>
    <n v="10"/>
    <x v="6"/>
    <n v="8001"/>
    <n v="0"/>
    <x v="23"/>
    <n v="5715"/>
    <n v="2286"/>
    <d v="2014-10-01T00:00:00"/>
    <n v="10"/>
    <s v="October"/>
    <s v="2014"/>
  </r>
  <r>
    <x v="0"/>
    <x v="0"/>
    <x v="2"/>
    <x v="0"/>
    <x v="24"/>
    <n v="10"/>
    <x v="2"/>
    <n v="603750"/>
    <n v="0"/>
    <x v="24"/>
    <n v="448500"/>
    <n v="155250"/>
    <d v="2013-11-01T00:00:00"/>
    <n v="11"/>
    <s v="November"/>
    <s v="2013"/>
  </r>
  <r>
    <x v="2"/>
    <x v="4"/>
    <x v="2"/>
    <x v="0"/>
    <x v="25"/>
    <n v="10"/>
    <x v="3"/>
    <n v="10944"/>
    <n v="0"/>
    <x v="25"/>
    <n v="2736"/>
    <n v="8208"/>
    <d v="2013-11-01T00:00:00"/>
    <n v="11"/>
    <s v="November"/>
    <s v="2013"/>
  </r>
  <r>
    <x v="1"/>
    <x v="0"/>
    <x v="2"/>
    <x v="0"/>
    <x v="26"/>
    <n v="10"/>
    <x v="1"/>
    <n v="32280"/>
    <n v="0"/>
    <x v="26"/>
    <n v="21520"/>
    <n v="10760"/>
    <d v="2013-12-01T00:00:00"/>
    <n v="12"/>
    <s v="December"/>
    <s v="2013"/>
  </r>
  <r>
    <x v="0"/>
    <x v="0"/>
    <x v="2"/>
    <x v="0"/>
    <x v="27"/>
    <n v="10"/>
    <x v="0"/>
    <n v="36340"/>
    <n v="0"/>
    <x v="27"/>
    <n v="18170"/>
    <n v="18170"/>
    <d v="2014-12-01T00:00:00"/>
    <n v="12"/>
    <s v="December"/>
    <s v="2014"/>
  </r>
  <r>
    <x v="0"/>
    <x v="1"/>
    <x v="2"/>
    <x v="0"/>
    <x v="5"/>
    <n v="10"/>
    <x v="2"/>
    <n v="529550"/>
    <n v="0"/>
    <x v="5"/>
    <n v="393380"/>
    <n v="136170"/>
    <d v="2014-12-01T00:00:00"/>
    <n v="12"/>
    <s v="December"/>
    <s v="2014"/>
  </r>
  <r>
    <x v="0"/>
    <x v="3"/>
    <x v="3"/>
    <x v="0"/>
    <x v="28"/>
    <n v="120"/>
    <x v="6"/>
    <n v="10451"/>
    <n v="0"/>
    <x v="28"/>
    <n v="7465"/>
    <n v="2986"/>
    <d v="2014-01-01T00:00:00"/>
    <n v="1"/>
    <s v="January"/>
    <s v="2014"/>
  </r>
  <r>
    <x v="3"/>
    <x v="2"/>
    <x v="3"/>
    <x v="0"/>
    <x v="29"/>
    <n v="120"/>
    <x v="4"/>
    <n v="225500"/>
    <n v="0"/>
    <x v="29"/>
    <n v="216480"/>
    <n v="9020"/>
    <d v="2014-02-01T00:00:00"/>
    <n v="2"/>
    <s v="February"/>
    <s v="2014"/>
  </r>
  <r>
    <x v="2"/>
    <x v="1"/>
    <x v="3"/>
    <x v="0"/>
    <x v="30"/>
    <n v="120"/>
    <x v="3"/>
    <n v="25932"/>
    <n v="0"/>
    <x v="30"/>
    <n v="6483"/>
    <n v="19449"/>
    <d v="2014-03-01T00:00:00"/>
    <n v="3"/>
    <s v="March"/>
    <s v="2014"/>
  </r>
  <r>
    <x v="0"/>
    <x v="1"/>
    <x v="3"/>
    <x v="0"/>
    <x v="17"/>
    <n v="120"/>
    <x v="2"/>
    <n v="352100"/>
    <n v="0"/>
    <x v="17"/>
    <n v="261560"/>
    <n v="90540"/>
    <d v="2014-06-01T00:00:00"/>
    <n v="6"/>
    <s v="June"/>
    <s v="2014"/>
  </r>
  <r>
    <x v="2"/>
    <x v="1"/>
    <x v="3"/>
    <x v="0"/>
    <x v="9"/>
    <n v="120"/>
    <x v="3"/>
    <n v="18540"/>
    <n v="0"/>
    <x v="9"/>
    <n v="4635"/>
    <n v="13905"/>
    <d v="2014-06-01T00:00:00"/>
    <n v="6"/>
    <s v="June"/>
    <s v="2014"/>
  </r>
  <r>
    <x v="3"/>
    <x v="4"/>
    <x v="3"/>
    <x v="0"/>
    <x v="31"/>
    <n v="120"/>
    <x v="4"/>
    <n v="352625"/>
    <n v="0"/>
    <x v="31"/>
    <n v="338520"/>
    <n v="14105"/>
    <d v="2014-08-01T00:00:00"/>
    <n v="8"/>
    <s v="August"/>
    <s v="2014"/>
  </r>
  <r>
    <x v="3"/>
    <x v="0"/>
    <x v="3"/>
    <x v="0"/>
    <x v="13"/>
    <n v="120"/>
    <x v="4"/>
    <n v="43125"/>
    <n v="0"/>
    <x v="13"/>
    <n v="41400"/>
    <n v="1725"/>
    <d v="2013-10-01T00:00:00"/>
    <n v="10"/>
    <s v="October"/>
    <s v="2013"/>
  </r>
  <r>
    <x v="4"/>
    <x v="0"/>
    <x v="4"/>
    <x v="0"/>
    <x v="32"/>
    <n v="250"/>
    <x v="5"/>
    <n v="600300"/>
    <n v="0"/>
    <x v="32"/>
    <n v="500250"/>
    <n v="100050"/>
    <d v="2014-02-01T00:00:00"/>
    <n v="2"/>
    <s v="February"/>
    <s v="2014"/>
  </r>
  <r>
    <x v="2"/>
    <x v="1"/>
    <x v="4"/>
    <x v="0"/>
    <x v="33"/>
    <n v="250"/>
    <x v="3"/>
    <n v="34056"/>
    <n v="0"/>
    <x v="33"/>
    <n v="8514"/>
    <n v="25542"/>
    <d v="2014-04-01T00:00:00"/>
    <n v="4"/>
    <s v="April"/>
    <s v="2014"/>
  </r>
  <r>
    <x v="1"/>
    <x v="2"/>
    <x v="4"/>
    <x v="0"/>
    <x v="2"/>
    <n v="250"/>
    <x v="1"/>
    <n v="32670"/>
    <n v="0"/>
    <x v="2"/>
    <n v="21780"/>
    <n v="10890"/>
    <d v="2014-06-01T00:00:00"/>
    <n v="6"/>
    <s v="June"/>
    <s v="2014"/>
  </r>
  <r>
    <x v="1"/>
    <x v="1"/>
    <x v="4"/>
    <x v="0"/>
    <x v="3"/>
    <n v="250"/>
    <x v="1"/>
    <n v="13320"/>
    <n v="0"/>
    <x v="3"/>
    <n v="8880"/>
    <n v="4440"/>
    <d v="2014-06-01T00:00:00"/>
    <n v="6"/>
    <s v="June"/>
    <s v="2014"/>
  </r>
  <r>
    <x v="0"/>
    <x v="2"/>
    <x v="4"/>
    <x v="0"/>
    <x v="34"/>
    <n v="250"/>
    <x v="2"/>
    <n v="534450"/>
    <n v="0"/>
    <x v="34"/>
    <n v="397020"/>
    <n v="137430"/>
    <d v="2013-09-01T00:00:00"/>
    <n v="9"/>
    <s v="September"/>
    <s v="2013"/>
  </r>
  <r>
    <x v="4"/>
    <x v="2"/>
    <x v="4"/>
    <x v="0"/>
    <x v="35"/>
    <n v="250"/>
    <x v="5"/>
    <n v="645300"/>
    <n v="0"/>
    <x v="35"/>
    <n v="537750"/>
    <n v="107550"/>
    <d v="2014-09-01T00:00:00"/>
    <n v="9"/>
    <s v="September"/>
    <s v="2014"/>
  </r>
  <r>
    <x v="0"/>
    <x v="0"/>
    <x v="4"/>
    <x v="0"/>
    <x v="27"/>
    <n v="250"/>
    <x v="0"/>
    <n v="36340"/>
    <n v="0"/>
    <x v="27"/>
    <n v="18170"/>
    <n v="18170"/>
    <d v="2014-12-01T00:00:00"/>
    <n v="12"/>
    <s v="December"/>
    <s v="2014"/>
  </r>
  <r>
    <x v="0"/>
    <x v="2"/>
    <x v="5"/>
    <x v="0"/>
    <x v="36"/>
    <n v="260"/>
    <x v="2"/>
    <n v="962500"/>
    <n v="0"/>
    <x v="36"/>
    <n v="715000"/>
    <n v="247500"/>
    <d v="2014-02-01T00:00:00"/>
    <n v="2"/>
    <s v="February"/>
    <s v="2014"/>
  </r>
  <r>
    <x v="2"/>
    <x v="4"/>
    <x v="5"/>
    <x v="0"/>
    <x v="37"/>
    <n v="260"/>
    <x v="3"/>
    <n v="23436"/>
    <n v="0"/>
    <x v="37"/>
    <n v="5859"/>
    <n v="17577"/>
    <d v="2014-04-01T00:00:00"/>
    <n v="4"/>
    <s v="April"/>
    <s v="2014"/>
  </r>
  <r>
    <x v="3"/>
    <x v="1"/>
    <x v="5"/>
    <x v="0"/>
    <x v="38"/>
    <n v="260"/>
    <x v="4"/>
    <n v="527437.5"/>
    <n v="0"/>
    <x v="38"/>
    <n v="506340"/>
    <n v="21097.5"/>
    <d v="2014-04-01T00:00:00"/>
    <n v="4"/>
    <s v="April"/>
    <s v="2014"/>
  </r>
  <r>
    <x v="0"/>
    <x v="2"/>
    <x v="5"/>
    <x v="0"/>
    <x v="8"/>
    <n v="260"/>
    <x v="0"/>
    <n v="37980"/>
    <n v="0"/>
    <x v="8"/>
    <n v="18990"/>
    <n v="18990"/>
    <d v="2014-06-01T00:00:00"/>
    <n v="6"/>
    <s v="June"/>
    <s v="2014"/>
  </r>
  <r>
    <x v="0"/>
    <x v="1"/>
    <x v="5"/>
    <x v="0"/>
    <x v="39"/>
    <n v="260"/>
    <x v="6"/>
    <n v="11802"/>
    <n v="0"/>
    <x v="39"/>
    <n v="8430"/>
    <n v="3372"/>
    <d v="2014-07-01T00:00:00"/>
    <n v="7"/>
    <s v="July"/>
    <s v="2014"/>
  </r>
  <r>
    <x v="2"/>
    <x v="4"/>
    <x v="5"/>
    <x v="0"/>
    <x v="40"/>
    <n v="260"/>
    <x v="3"/>
    <n v="25692"/>
    <n v="0"/>
    <x v="40"/>
    <n v="6423"/>
    <n v="19269"/>
    <d v="2014-08-01T00:00:00"/>
    <n v="8"/>
    <s v="August"/>
    <s v="2014"/>
  </r>
  <r>
    <x v="0"/>
    <x v="4"/>
    <x v="5"/>
    <x v="0"/>
    <x v="23"/>
    <n v="260"/>
    <x v="6"/>
    <n v="8001"/>
    <n v="0"/>
    <x v="23"/>
    <n v="5715"/>
    <n v="2286"/>
    <d v="2014-10-01T00:00:00"/>
    <n v="10"/>
    <s v="October"/>
    <s v="2014"/>
  </r>
  <r>
    <x v="1"/>
    <x v="4"/>
    <x v="5"/>
    <x v="0"/>
    <x v="14"/>
    <n v="260"/>
    <x v="1"/>
    <n v="9225"/>
    <n v="0"/>
    <x v="14"/>
    <n v="6150"/>
    <n v="3075"/>
    <d v="2014-12-01T00:00:00"/>
    <n v="12"/>
    <s v="December"/>
    <s v="2014"/>
  </r>
  <r>
    <x v="0"/>
    <x v="2"/>
    <x v="2"/>
    <x v="1"/>
    <x v="41"/>
    <n v="10"/>
    <x v="6"/>
    <n v="27615"/>
    <n v="276.14999999999998"/>
    <x v="41"/>
    <n v="19725"/>
    <n v="7613.8500000000022"/>
    <d v="2014-01-01T00:00:00"/>
    <n v="1"/>
    <s v="January"/>
    <s v="2014"/>
  </r>
  <r>
    <x v="1"/>
    <x v="2"/>
    <x v="2"/>
    <x v="1"/>
    <x v="42"/>
    <n v="10"/>
    <x v="1"/>
    <n v="34440"/>
    <n v="344.4"/>
    <x v="42"/>
    <n v="22960"/>
    <n v="11135.599999999999"/>
    <d v="2014-02-01T00:00:00"/>
    <n v="2"/>
    <s v="February"/>
    <s v="2014"/>
  </r>
  <r>
    <x v="0"/>
    <x v="2"/>
    <x v="2"/>
    <x v="1"/>
    <x v="43"/>
    <n v="10"/>
    <x v="6"/>
    <n v="7210"/>
    <n v="72.099999999999994"/>
    <x v="43"/>
    <n v="5150"/>
    <n v="1987.8999999999996"/>
    <d v="2014-05-01T00:00:00"/>
    <n v="5"/>
    <s v="May"/>
    <s v="2014"/>
  </r>
  <r>
    <x v="0"/>
    <x v="2"/>
    <x v="3"/>
    <x v="1"/>
    <x v="44"/>
    <n v="120"/>
    <x v="6"/>
    <n v="4473"/>
    <n v="44.73"/>
    <x v="44"/>
    <n v="3195"/>
    <n v="1233.2700000000004"/>
    <d v="2014-11-01T00:00:00"/>
    <n v="11"/>
    <s v="November"/>
    <s v="2014"/>
  </r>
  <r>
    <x v="0"/>
    <x v="0"/>
    <x v="4"/>
    <x v="1"/>
    <x v="45"/>
    <n v="250"/>
    <x v="6"/>
    <n v="9282"/>
    <n v="92.82"/>
    <x v="45"/>
    <n v="6630"/>
    <n v="2559.1800000000003"/>
    <d v="2014-03-01T00:00:00"/>
    <n v="3"/>
    <s v="March"/>
    <s v="2014"/>
  </r>
  <r>
    <x v="2"/>
    <x v="4"/>
    <x v="0"/>
    <x v="1"/>
    <x v="46"/>
    <n v="3"/>
    <x v="3"/>
    <n v="22296"/>
    <n v="222.96"/>
    <x v="46"/>
    <n v="5574"/>
    <n v="16499.04"/>
    <d v="2014-02-01T00:00:00"/>
    <n v="2"/>
    <s v="February"/>
    <s v="2014"/>
  </r>
  <r>
    <x v="0"/>
    <x v="3"/>
    <x v="0"/>
    <x v="1"/>
    <x v="47"/>
    <n v="3"/>
    <x v="2"/>
    <n v="423500"/>
    <n v="4235"/>
    <x v="47"/>
    <n v="314600"/>
    <n v="104665"/>
    <d v="2014-03-01T00:00:00"/>
    <n v="3"/>
    <s v="March"/>
    <s v="2014"/>
  </r>
  <r>
    <x v="0"/>
    <x v="4"/>
    <x v="0"/>
    <x v="1"/>
    <x v="48"/>
    <n v="3"/>
    <x v="6"/>
    <n v="17703"/>
    <n v="177.03"/>
    <x v="48"/>
    <n v="12645"/>
    <n v="4880.9699999999993"/>
    <d v="2014-07-01T00:00:00"/>
    <n v="7"/>
    <s v="July"/>
    <s v="2014"/>
  </r>
  <r>
    <x v="2"/>
    <x v="0"/>
    <x v="0"/>
    <x v="1"/>
    <x v="49"/>
    <n v="3"/>
    <x v="3"/>
    <n v="17340"/>
    <n v="173.4"/>
    <x v="49"/>
    <n v="4335"/>
    <n v="12831.599999999999"/>
    <d v="2014-09-01T00:00:00"/>
    <n v="9"/>
    <s v="September"/>
    <s v="2014"/>
  </r>
  <r>
    <x v="3"/>
    <x v="4"/>
    <x v="0"/>
    <x v="1"/>
    <x v="50"/>
    <n v="3"/>
    <x v="4"/>
    <n v="41250"/>
    <n v="412.5"/>
    <x v="50"/>
    <n v="39600"/>
    <n v="1237.5"/>
    <d v="2013-09-01T00:00:00"/>
    <n v="9"/>
    <s v="September"/>
    <s v="2013"/>
  </r>
  <r>
    <x v="2"/>
    <x v="2"/>
    <x v="0"/>
    <x v="1"/>
    <x v="51"/>
    <n v="3"/>
    <x v="3"/>
    <n v="32052"/>
    <n v="320.52"/>
    <x v="51"/>
    <n v="8013"/>
    <n v="23718.48"/>
    <d v="2014-09-01T00:00:00"/>
    <n v="9"/>
    <s v="September"/>
    <s v="2014"/>
  </r>
  <r>
    <x v="2"/>
    <x v="1"/>
    <x v="0"/>
    <x v="1"/>
    <x v="52"/>
    <n v="3"/>
    <x v="3"/>
    <n v="9192"/>
    <n v="91.92"/>
    <x v="52"/>
    <n v="2298"/>
    <n v="6802.08"/>
    <d v="2013-10-01T00:00:00"/>
    <n v="10"/>
    <s v="October"/>
    <s v="2013"/>
  </r>
  <r>
    <x v="4"/>
    <x v="3"/>
    <x v="0"/>
    <x v="1"/>
    <x v="53"/>
    <n v="3"/>
    <x v="5"/>
    <n v="148200"/>
    <n v="1482"/>
    <x v="53"/>
    <n v="123500"/>
    <n v="23218"/>
    <d v="2013-10-01T00:00:00"/>
    <n v="10"/>
    <s v="October"/>
    <s v="2013"/>
  </r>
  <r>
    <x v="0"/>
    <x v="3"/>
    <x v="0"/>
    <x v="1"/>
    <x v="54"/>
    <n v="3"/>
    <x v="2"/>
    <n v="488950"/>
    <n v="4889.5"/>
    <x v="54"/>
    <n v="363220"/>
    <n v="120840.5"/>
    <d v="2014-10-01T00:00:00"/>
    <n v="10"/>
    <s v="October"/>
    <s v="2014"/>
  </r>
  <r>
    <x v="0"/>
    <x v="2"/>
    <x v="0"/>
    <x v="1"/>
    <x v="55"/>
    <n v="3"/>
    <x v="2"/>
    <n v="754250"/>
    <n v="7542.5"/>
    <x v="55"/>
    <n v="560300"/>
    <n v="186407.5"/>
    <d v="2014-12-01T00:00:00"/>
    <n v="12"/>
    <s v="December"/>
    <s v="2014"/>
  </r>
  <r>
    <x v="1"/>
    <x v="3"/>
    <x v="1"/>
    <x v="1"/>
    <x v="56"/>
    <n v="5"/>
    <x v="1"/>
    <n v="33210"/>
    <n v="332.1"/>
    <x v="56"/>
    <n v="22140"/>
    <n v="10737.900000000001"/>
    <d v="2014-03-01T00:00:00"/>
    <n v="3"/>
    <s v="March"/>
    <s v="2014"/>
  </r>
  <r>
    <x v="4"/>
    <x v="4"/>
    <x v="1"/>
    <x v="1"/>
    <x v="57"/>
    <n v="5"/>
    <x v="5"/>
    <n v="690300"/>
    <n v="6903"/>
    <x v="57"/>
    <n v="575250"/>
    <n v="108147"/>
    <d v="2014-04-01T00:00:00"/>
    <n v="4"/>
    <s v="April"/>
    <s v="2014"/>
  </r>
  <r>
    <x v="0"/>
    <x v="2"/>
    <x v="1"/>
    <x v="1"/>
    <x v="58"/>
    <n v="5"/>
    <x v="0"/>
    <n v="27510"/>
    <n v="275.10000000000002"/>
    <x v="58"/>
    <n v="13755"/>
    <n v="13479.899999999998"/>
    <d v="2014-07-01T00:00:00"/>
    <n v="7"/>
    <s v="July"/>
    <s v="2014"/>
  </r>
  <r>
    <x v="0"/>
    <x v="0"/>
    <x v="1"/>
    <x v="1"/>
    <x v="59"/>
    <n v="5"/>
    <x v="6"/>
    <n v="12810"/>
    <n v="128.1"/>
    <x v="59"/>
    <n v="9150"/>
    <n v="3531.8999999999996"/>
    <d v="2014-08-01T00:00:00"/>
    <n v="8"/>
    <s v="August"/>
    <s v="2014"/>
  </r>
  <r>
    <x v="4"/>
    <x v="4"/>
    <x v="1"/>
    <x v="1"/>
    <x v="60"/>
    <n v="5"/>
    <x v="5"/>
    <n v="749400"/>
    <n v="7494"/>
    <x v="60"/>
    <n v="624500"/>
    <n v="117406"/>
    <d v="2013-09-01T00:00:00"/>
    <n v="9"/>
    <s v="September"/>
    <s v="2013"/>
  </r>
  <r>
    <x v="3"/>
    <x v="4"/>
    <x v="1"/>
    <x v="1"/>
    <x v="61"/>
    <n v="5"/>
    <x v="4"/>
    <n v="82875"/>
    <n v="828.75"/>
    <x v="61"/>
    <n v="79560"/>
    <n v="2486.25"/>
    <d v="2013-10-01T00:00:00"/>
    <n v="10"/>
    <s v="October"/>
    <s v="2013"/>
  </r>
  <r>
    <x v="1"/>
    <x v="4"/>
    <x v="2"/>
    <x v="1"/>
    <x v="62"/>
    <n v="10"/>
    <x v="1"/>
    <n v="22710"/>
    <n v="227.1"/>
    <x v="62"/>
    <n v="15140"/>
    <n v="7342.9000000000015"/>
    <d v="2014-02-01T00:00:00"/>
    <n v="2"/>
    <s v="February"/>
    <s v="2014"/>
  </r>
  <r>
    <x v="0"/>
    <x v="4"/>
    <x v="2"/>
    <x v="1"/>
    <x v="63"/>
    <n v="10"/>
    <x v="6"/>
    <n v="31447.5"/>
    <n v="314.47500000000002"/>
    <x v="63"/>
    <n v="22462.5"/>
    <n v="8670.5249999999978"/>
    <d v="2014-04-01T00:00:00"/>
    <n v="4"/>
    <s v="April"/>
    <s v="2014"/>
  </r>
  <r>
    <x v="3"/>
    <x v="4"/>
    <x v="2"/>
    <x v="1"/>
    <x v="64"/>
    <n v="10"/>
    <x v="4"/>
    <n v="90875"/>
    <n v="908.75"/>
    <x v="64"/>
    <n v="87240"/>
    <n v="2726.25"/>
    <d v="2014-06-01T00:00:00"/>
    <n v="6"/>
    <s v="June"/>
    <s v="2014"/>
  </r>
  <r>
    <x v="3"/>
    <x v="2"/>
    <x v="2"/>
    <x v="1"/>
    <x v="65"/>
    <n v="10"/>
    <x v="4"/>
    <n v="98375"/>
    <n v="983.75"/>
    <x v="65"/>
    <n v="94440"/>
    <n v="2951.25"/>
    <d v="2014-06-01T00:00:00"/>
    <n v="6"/>
    <s v="June"/>
    <s v="2014"/>
  </r>
  <r>
    <x v="3"/>
    <x v="3"/>
    <x v="2"/>
    <x v="1"/>
    <x v="66"/>
    <n v="10"/>
    <x v="4"/>
    <n v="227875"/>
    <n v="2278.75"/>
    <x v="66"/>
    <n v="218760"/>
    <n v="6836.25"/>
    <d v="2014-07-01T00:00:00"/>
    <n v="7"/>
    <s v="July"/>
    <s v="2014"/>
  </r>
  <r>
    <x v="1"/>
    <x v="1"/>
    <x v="2"/>
    <x v="1"/>
    <x v="67"/>
    <n v="10"/>
    <x v="1"/>
    <n v="11205"/>
    <n v="112.05"/>
    <x v="67"/>
    <n v="7470"/>
    <n v="3622.9500000000007"/>
    <d v="2014-09-01T00:00:00"/>
    <n v="9"/>
    <s v="September"/>
    <s v="2014"/>
  </r>
  <r>
    <x v="2"/>
    <x v="1"/>
    <x v="2"/>
    <x v="1"/>
    <x v="52"/>
    <n v="10"/>
    <x v="3"/>
    <n v="9192"/>
    <n v="91.92"/>
    <x v="52"/>
    <n v="2298"/>
    <n v="6802.08"/>
    <d v="2013-10-01T00:00:00"/>
    <n v="10"/>
    <s v="October"/>
    <s v="2013"/>
  </r>
  <r>
    <x v="4"/>
    <x v="4"/>
    <x v="2"/>
    <x v="1"/>
    <x v="68"/>
    <n v="10"/>
    <x v="5"/>
    <n v="871500"/>
    <n v="8715"/>
    <x v="68"/>
    <n v="726250"/>
    <n v="136535"/>
    <d v="2014-11-01T00:00:00"/>
    <n v="11"/>
    <s v="November"/>
    <s v="2014"/>
  </r>
  <r>
    <x v="0"/>
    <x v="2"/>
    <x v="2"/>
    <x v="1"/>
    <x v="55"/>
    <n v="10"/>
    <x v="2"/>
    <n v="754250"/>
    <n v="7542.5"/>
    <x v="55"/>
    <n v="560300"/>
    <n v="186407.5"/>
    <d v="2014-12-01T00:00:00"/>
    <n v="12"/>
    <s v="December"/>
    <s v="2014"/>
  </r>
  <r>
    <x v="0"/>
    <x v="2"/>
    <x v="3"/>
    <x v="1"/>
    <x v="69"/>
    <n v="120"/>
    <x v="0"/>
    <n v="77280"/>
    <n v="772.80000000000007"/>
    <x v="69"/>
    <n v="38640"/>
    <n v="37867.200000000004"/>
    <d v="2014-04-01T00:00:00"/>
    <n v="4"/>
    <s v="April"/>
    <s v="2014"/>
  </r>
  <r>
    <x v="0"/>
    <x v="3"/>
    <x v="3"/>
    <x v="1"/>
    <x v="70"/>
    <n v="120"/>
    <x v="6"/>
    <n v="2534"/>
    <n v="25.34"/>
    <x v="70"/>
    <n v="1810"/>
    <n v="698.65999999999985"/>
    <d v="2014-05-01T00:00:00"/>
    <n v="5"/>
    <s v="May"/>
    <s v="2014"/>
  </r>
  <r>
    <x v="3"/>
    <x v="0"/>
    <x v="3"/>
    <x v="1"/>
    <x v="71"/>
    <n v="120"/>
    <x v="4"/>
    <n v="115375"/>
    <n v="1153.75"/>
    <x v="71"/>
    <n v="110760"/>
    <n v="3461.25"/>
    <d v="2014-08-01T00:00:00"/>
    <n v="8"/>
    <s v="August"/>
    <s v="2014"/>
  </r>
  <r>
    <x v="3"/>
    <x v="4"/>
    <x v="3"/>
    <x v="1"/>
    <x v="61"/>
    <n v="120"/>
    <x v="4"/>
    <n v="82875"/>
    <n v="828.75"/>
    <x v="61"/>
    <n v="79560"/>
    <n v="2486.25"/>
    <d v="2013-10-01T00:00:00"/>
    <n v="10"/>
    <s v="October"/>
    <s v="2013"/>
  </r>
  <r>
    <x v="0"/>
    <x v="0"/>
    <x v="3"/>
    <x v="1"/>
    <x v="72"/>
    <n v="120"/>
    <x v="6"/>
    <n v="14644"/>
    <n v="146.44"/>
    <x v="72"/>
    <n v="10460"/>
    <n v="4037.5599999999995"/>
    <d v="2013-11-01T00:00:00"/>
    <n v="11"/>
    <s v="November"/>
    <s v="2013"/>
  </r>
  <r>
    <x v="0"/>
    <x v="1"/>
    <x v="4"/>
    <x v="1"/>
    <x v="73"/>
    <n v="250"/>
    <x v="6"/>
    <n v="1841"/>
    <n v="18.41"/>
    <x v="73"/>
    <n v="1315"/>
    <n v="507.58999999999992"/>
    <d v="2014-03-01T00:00:00"/>
    <n v="3"/>
    <s v="March"/>
    <s v="2014"/>
  </r>
  <r>
    <x v="0"/>
    <x v="0"/>
    <x v="4"/>
    <x v="1"/>
    <x v="74"/>
    <n v="250"/>
    <x v="2"/>
    <n v="330225"/>
    <n v="3302.25"/>
    <x v="74"/>
    <n v="245310"/>
    <n v="81612.75"/>
    <d v="2014-04-01T00:00:00"/>
    <n v="4"/>
    <s v="April"/>
    <s v="2014"/>
  </r>
  <r>
    <x v="3"/>
    <x v="4"/>
    <x v="4"/>
    <x v="1"/>
    <x v="64"/>
    <n v="250"/>
    <x v="4"/>
    <n v="90875"/>
    <n v="908.75"/>
    <x v="64"/>
    <n v="87240"/>
    <n v="2726.25"/>
    <d v="2014-06-01T00:00:00"/>
    <n v="6"/>
    <s v="June"/>
    <s v="2014"/>
  </r>
  <r>
    <x v="3"/>
    <x v="2"/>
    <x v="4"/>
    <x v="1"/>
    <x v="65"/>
    <n v="250"/>
    <x v="4"/>
    <n v="98375"/>
    <n v="983.75"/>
    <x v="65"/>
    <n v="94440"/>
    <n v="2951.25"/>
    <d v="2014-06-01T00:00:00"/>
    <n v="6"/>
    <s v="June"/>
    <s v="2014"/>
  </r>
  <r>
    <x v="4"/>
    <x v="1"/>
    <x v="4"/>
    <x v="1"/>
    <x v="75"/>
    <n v="250"/>
    <x v="5"/>
    <n v="295800"/>
    <n v="2958"/>
    <x v="75"/>
    <n v="246500"/>
    <n v="46342"/>
    <d v="2014-09-01T00:00:00"/>
    <n v="9"/>
    <s v="September"/>
    <s v="2014"/>
  </r>
  <r>
    <x v="4"/>
    <x v="3"/>
    <x v="4"/>
    <x v="1"/>
    <x v="53"/>
    <n v="250"/>
    <x v="5"/>
    <n v="148200"/>
    <n v="1482"/>
    <x v="53"/>
    <n v="123500"/>
    <n v="23218"/>
    <d v="2013-10-01T00:00:00"/>
    <n v="10"/>
    <s v="October"/>
    <s v="2013"/>
  </r>
  <r>
    <x v="0"/>
    <x v="3"/>
    <x v="4"/>
    <x v="1"/>
    <x v="54"/>
    <n v="250"/>
    <x v="2"/>
    <n v="488950"/>
    <n v="4889.5"/>
    <x v="54"/>
    <n v="363220"/>
    <n v="120840.5"/>
    <d v="2014-10-01T00:00:00"/>
    <n v="10"/>
    <s v="October"/>
    <s v="2014"/>
  </r>
  <r>
    <x v="3"/>
    <x v="2"/>
    <x v="4"/>
    <x v="1"/>
    <x v="76"/>
    <n v="250"/>
    <x v="4"/>
    <n v="218000"/>
    <n v="2180"/>
    <x v="76"/>
    <n v="209280"/>
    <n v="6540"/>
    <d v="2014-11-01T00:00:00"/>
    <n v="11"/>
    <s v="November"/>
    <s v="2014"/>
  </r>
  <r>
    <x v="2"/>
    <x v="4"/>
    <x v="5"/>
    <x v="1"/>
    <x v="77"/>
    <n v="260"/>
    <x v="3"/>
    <n v="23868"/>
    <n v="238.68"/>
    <x v="77"/>
    <n v="5967"/>
    <n v="17662.32"/>
    <d v="2013-09-01T00:00:00"/>
    <n v="9"/>
    <s v="September"/>
    <s v="2013"/>
  </r>
  <r>
    <x v="1"/>
    <x v="2"/>
    <x v="5"/>
    <x v="1"/>
    <x v="78"/>
    <n v="260"/>
    <x v="1"/>
    <n v="4815"/>
    <n v="48.15"/>
    <x v="78"/>
    <n v="3210"/>
    <n v="1556.8500000000004"/>
    <d v="2013-11-01T00:00:00"/>
    <n v="11"/>
    <s v="November"/>
    <s v="2013"/>
  </r>
  <r>
    <x v="3"/>
    <x v="0"/>
    <x v="0"/>
    <x v="1"/>
    <x v="79"/>
    <n v="3"/>
    <x v="4"/>
    <n v="92812.5"/>
    <n v="1856.25"/>
    <x v="79"/>
    <n v="89100"/>
    <n v="1856.25"/>
    <d v="2014-04-01T00:00:00"/>
    <n v="4"/>
    <s v="April"/>
    <s v="2014"/>
  </r>
  <r>
    <x v="2"/>
    <x v="0"/>
    <x v="0"/>
    <x v="1"/>
    <x v="80"/>
    <n v="3"/>
    <x v="3"/>
    <n v="15540"/>
    <n v="310.8"/>
    <x v="80"/>
    <n v="3885"/>
    <n v="11344.2"/>
    <d v="2014-10-01T00:00:00"/>
    <n v="10"/>
    <s v="October"/>
    <s v="2014"/>
  </r>
  <r>
    <x v="4"/>
    <x v="1"/>
    <x v="0"/>
    <x v="1"/>
    <x v="81"/>
    <n v="3"/>
    <x v="5"/>
    <n v="64200"/>
    <n v="1284"/>
    <x v="81"/>
    <n v="53500"/>
    <n v="9416"/>
    <d v="2013-10-01T00:00:00"/>
    <n v="10"/>
    <s v="October"/>
    <s v="2013"/>
  </r>
  <r>
    <x v="0"/>
    <x v="2"/>
    <x v="0"/>
    <x v="1"/>
    <x v="82"/>
    <n v="3"/>
    <x v="6"/>
    <n v="15015"/>
    <n v="300.3"/>
    <x v="82"/>
    <n v="10725"/>
    <n v="3989.7000000000007"/>
    <d v="2013-11-01T00:00:00"/>
    <n v="11"/>
    <s v="November"/>
    <s v="2013"/>
  </r>
  <r>
    <x v="0"/>
    <x v="0"/>
    <x v="0"/>
    <x v="1"/>
    <x v="83"/>
    <n v="3"/>
    <x v="2"/>
    <n v="998200"/>
    <n v="19964"/>
    <x v="83"/>
    <n v="741520"/>
    <n v="236716"/>
    <d v="2014-12-01T00:00:00"/>
    <n v="12"/>
    <s v="December"/>
    <s v="2014"/>
  </r>
  <r>
    <x v="2"/>
    <x v="4"/>
    <x v="1"/>
    <x v="1"/>
    <x v="84"/>
    <n v="5"/>
    <x v="3"/>
    <n v="13704"/>
    <n v="274.08"/>
    <x v="84"/>
    <n v="3426"/>
    <n v="10003.92"/>
    <d v="2014-06-01T00:00:00"/>
    <n v="6"/>
    <s v="June"/>
    <s v="2014"/>
  </r>
  <r>
    <x v="0"/>
    <x v="4"/>
    <x v="1"/>
    <x v="1"/>
    <x v="85"/>
    <n v="5"/>
    <x v="0"/>
    <n v="31320"/>
    <n v="626.4"/>
    <x v="85"/>
    <n v="15660"/>
    <n v="15033.599999999999"/>
    <d v="2014-10-01T00:00:00"/>
    <n v="10"/>
    <s v="October"/>
    <s v="2014"/>
  </r>
  <r>
    <x v="2"/>
    <x v="3"/>
    <x v="1"/>
    <x v="1"/>
    <x v="86"/>
    <n v="5"/>
    <x v="3"/>
    <n v="8280"/>
    <n v="165.6"/>
    <x v="86"/>
    <n v="2070"/>
    <n v="6044.4"/>
    <d v="2014-11-01T00:00:00"/>
    <n v="11"/>
    <s v="November"/>
    <s v="2014"/>
  </r>
  <r>
    <x v="3"/>
    <x v="3"/>
    <x v="1"/>
    <x v="1"/>
    <x v="87"/>
    <n v="5"/>
    <x v="4"/>
    <n v="207500"/>
    <n v="4150"/>
    <x v="87"/>
    <n v="199200"/>
    <n v="4150"/>
    <d v="2013-11-01T00:00:00"/>
    <n v="11"/>
    <s v="November"/>
    <s v="2013"/>
  </r>
  <r>
    <x v="1"/>
    <x v="0"/>
    <x v="2"/>
    <x v="1"/>
    <x v="88"/>
    <n v="10"/>
    <x v="1"/>
    <n v="35445"/>
    <n v="708.9"/>
    <x v="88"/>
    <n v="23630"/>
    <n v="11106.099999999999"/>
    <d v="2014-02-01T00:00:00"/>
    <n v="2"/>
    <s v="February"/>
    <s v="2014"/>
  </r>
  <r>
    <x v="4"/>
    <x v="2"/>
    <x v="2"/>
    <x v="1"/>
    <x v="89"/>
    <n v="10"/>
    <x v="5"/>
    <n v="275400"/>
    <n v="5508"/>
    <x v="89"/>
    <n v="229500"/>
    <n v="40392"/>
    <d v="2014-05-01T00:00:00"/>
    <n v="5"/>
    <s v="May"/>
    <s v="2014"/>
  </r>
  <r>
    <x v="4"/>
    <x v="1"/>
    <x v="2"/>
    <x v="1"/>
    <x v="90"/>
    <n v="10"/>
    <x v="5"/>
    <n v="518400"/>
    <n v="10368"/>
    <x v="90"/>
    <n v="432000"/>
    <n v="76032"/>
    <d v="2014-05-01T00:00:00"/>
    <n v="5"/>
    <s v="May"/>
    <s v="2014"/>
  </r>
  <r>
    <x v="2"/>
    <x v="4"/>
    <x v="2"/>
    <x v="1"/>
    <x v="84"/>
    <n v="10"/>
    <x v="3"/>
    <n v="13704"/>
    <n v="274.08"/>
    <x v="84"/>
    <n v="3426"/>
    <n v="10003.92"/>
    <d v="2014-06-01T00:00:00"/>
    <n v="6"/>
    <s v="June"/>
    <s v="2014"/>
  </r>
  <r>
    <x v="3"/>
    <x v="3"/>
    <x v="2"/>
    <x v="1"/>
    <x v="91"/>
    <n v="10"/>
    <x v="4"/>
    <n v="82750"/>
    <n v="1655"/>
    <x v="91"/>
    <n v="79440"/>
    <n v="1655"/>
    <d v="2014-06-01T00:00:00"/>
    <n v="6"/>
    <s v="June"/>
    <s v="2014"/>
  </r>
  <r>
    <x v="2"/>
    <x v="0"/>
    <x v="2"/>
    <x v="1"/>
    <x v="80"/>
    <n v="10"/>
    <x v="3"/>
    <n v="15540"/>
    <n v="310.8"/>
    <x v="80"/>
    <n v="3885"/>
    <n v="11344.2"/>
    <d v="2014-10-01T00:00:00"/>
    <n v="10"/>
    <s v="October"/>
    <s v="2014"/>
  </r>
  <r>
    <x v="3"/>
    <x v="1"/>
    <x v="2"/>
    <x v="1"/>
    <x v="92"/>
    <n v="10"/>
    <x v="4"/>
    <n v="101125"/>
    <n v="2022.5"/>
    <x v="92"/>
    <n v="97080"/>
    <n v="2022.5"/>
    <d v="2013-10-01T00:00:00"/>
    <n v="10"/>
    <s v="October"/>
    <s v="2013"/>
  </r>
  <r>
    <x v="3"/>
    <x v="3"/>
    <x v="2"/>
    <x v="1"/>
    <x v="82"/>
    <n v="10"/>
    <x v="4"/>
    <n v="268125"/>
    <n v="5362.5"/>
    <x v="93"/>
    <n v="257400"/>
    <n v="5362.5"/>
    <d v="2013-10-01T00:00:00"/>
    <n v="10"/>
    <s v="October"/>
    <s v="2013"/>
  </r>
  <r>
    <x v="2"/>
    <x v="2"/>
    <x v="2"/>
    <x v="1"/>
    <x v="93"/>
    <n v="10"/>
    <x v="3"/>
    <n v="21420"/>
    <n v="428.4"/>
    <x v="94"/>
    <n v="5355"/>
    <n v="15636.599999999999"/>
    <d v="2013-11-01T00:00:00"/>
    <n v="11"/>
    <s v="November"/>
    <s v="2013"/>
  </r>
  <r>
    <x v="4"/>
    <x v="0"/>
    <x v="2"/>
    <x v="1"/>
    <x v="94"/>
    <n v="10"/>
    <x v="5"/>
    <n v="574800"/>
    <n v="11496"/>
    <x v="95"/>
    <n v="479000"/>
    <n v="84304"/>
    <d v="2014-12-01T00:00:00"/>
    <n v="12"/>
    <s v="December"/>
    <s v="2014"/>
  </r>
  <r>
    <x v="0"/>
    <x v="0"/>
    <x v="2"/>
    <x v="1"/>
    <x v="83"/>
    <n v="10"/>
    <x v="2"/>
    <n v="998200"/>
    <n v="19964"/>
    <x v="83"/>
    <n v="741520"/>
    <n v="236716"/>
    <d v="2014-12-01T00:00:00"/>
    <n v="12"/>
    <s v="December"/>
    <s v="2014"/>
  </r>
  <r>
    <x v="3"/>
    <x v="0"/>
    <x v="2"/>
    <x v="1"/>
    <x v="95"/>
    <n v="10"/>
    <x v="4"/>
    <n v="341125"/>
    <n v="6822.5"/>
    <x v="96"/>
    <n v="327480"/>
    <n v="6822.5"/>
    <d v="2014-12-01T00:00:00"/>
    <n v="12"/>
    <s v="December"/>
    <s v="2014"/>
  </r>
  <r>
    <x v="1"/>
    <x v="4"/>
    <x v="2"/>
    <x v="1"/>
    <x v="96"/>
    <n v="10"/>
    <x v="1"/>
    <n v="28875"/>
    <n v="577.5"/>
    <x v="97"/>
    <n v="19250"/>
    <n v="9047.5"/>
    <d v="2013-12-01T00:00:00"/>
    <n v="12"/>
    <s v="December"/>
    <s v="2013"/>
  </r>
  <r>
    <x v="0"/>
    <x v="4"/>
    <x v="2"/>
    <x v="1"/>
    <x v="97"/>
    <n v="10"/>
    <x v="6"/>
    <n v="14091"/>
    <n v="281.82"/>
    <x v="98"/>
    <n v="10065"/>
    <n v="3744.1800000000003"/>
    <d v="2013-12-01T00:00:00"/>
    <n v="12"/>
    <s v="December"/>
    <s v="2013"/>
  </r>
  <r>
    <x v="2"/>
    <x v="2"/>
    <x v="2"/>
    <x v="1"/>
    <x v="98"/>
    <n v="10"/>
    <x v="3"/>
    <n v="12660"/>
    <n v="253.2"/>
    <x v="99"/>
    <n v="3165"/>
    <n v="9241.7999999999993"/>
    <d v="2014-12-01T00:00:00"/>
    <n v="12"/>
    <s v="December"/>
    <s v="2014"/>
  </r>
  <r>
    <x v="2"/>
    <x v="3"/>
    <x v="2"/>
    <x v="1"/>
    <x v="99"/>
    <n v="10"/>
    <x v="3"/>
    <n v="13008"/>
    <n v="260.16000000000003"/>
    <x v="100"/>
    <n v="3252"/>
    <n v="9495.84"/>
    <d v="2014-12-01T00:00:00"/>
    <n v="12"/>
    <s v="December"/>
    <s v="2014"/>
  </r>
  <r>
    <x v="0"/>
    <x v="4"/>
    <x v="3"/>
    <x v="1"/>
    <x v="85"/>
    <n v="120"/>
    <x v="0"/>
    <n v="31320"/>
    <n v="626.4"/>
    <x v="85"/>
    <n v="15660"/>
    <n v="15033.599999999999"/>
    <d v="2014-10-01T00:00:00"/>
    <n v="10"/>
    <s v="October"/>
    <s v="2014"/>
  </r>
  <r>
    <x v="0"/>
    <x v="1"/>
    <x v="3"/>
    <x v="1"/>
    <x v="100"/>
    <n v="120"/>
    <x v="2"/>
    <n v="1038100"/>
    <n v="20762"/>
    <x v="101"/>
    <n v="771160"/>
    <n v="246178"/>
    <d v="2013-10-01T00:00:00"/>
    <n v="10"/>
    <s v="October"/>
    <s v="2013"/>
  </r>
  <r>
    <x v="0"/>
    <x v="1"/>
    <x v="3"/>
    <x v="1"/>
    <x v="101"/>
    <n v="120"/>
    <x v="2"/>
    <n v="1006950"/>
    <n v="20139"/>
    <x v="102"/>
    <n v="748020"/>
    <n v="238791"/>
    <d v="2014-10-01T00:00:00"/>
    <n v="10"/>
    <s v="October"/>
    <s v="2014"/>
  </r>
  <r>
    <x v="3"/>
    <x v="1"/>
    <x v="3"/>
    <x v="1"/>
    <x v="92"/>
    <n v="120"/>
    <x v="4"/>
    <n v="101125"/>
    <n v="2022.5"/>
    <x v="92"/>
    <n v="97080"/>
    <n v="2022.5"/>
    <d v="2013-10-01T00:00:00"/>
    <n v="10"/>
    <s v="October"/>
    <s v="2013"/>
  </r>
  <r>
    <x v="3"/>
    <x v="3"/>
    <x v="3"/>
    <x v="1"/>
    <x v="82"/>
    <n v="120"/>
    <x v="4"/>
    <n v="268125"/>
    <n v="5362.5"/>
    <x v="93"/>
    <n v="257400"/>
    <n v="5362.5"/>
    <d v="2013-10-01T00:00:00"/>
    <n v="10"/>
    <s v="October"/>
    <s v="2013"/>
  </r>
  <r>
    <x v="2"/>
    <x v="2"/>
    <x v="3"/>
    <x v="1"/>
    <x v="98"/>
    <n v="120"/>
    <x v="3"/>
    <n v="12660"/>
    <n v="253.2"/>
    <x v="99"/>
    <n v="3165"/>
    <n v="9241.7999999999993"/>
    <d v="2014-12-01T00:00:00"/>
    <n v="12"/>
    <s v="December"/>
    <s v="2014"/>
  </r>
  <r>
    <x v="0"/>
    <x v="3"/>
    <x v="3"/>
    <x v="1"/>
    <x v="102"/>
    <n v="120"/>
    <x v="0"/>
    <n v="10880"/>
    <n v="217.6"/>
    <x v="103"/>
    <n v="5440"/>
    <n v="5222.3999999999996"/>
    <d v="2013-12-01T00:00:00"/>
    <n v="12"/>
    <s v="December"/>
    <s v="2013"/>
  </r>
  <r>
    <x v="2"/>
    <x v="3"/>
    <x v="3"/>
    <x v="1"/>
    <x v="99"/>
    <n v="120"/>
    <x v="3"/>
    <n v="13008"/>
    <n v="260.16000000000003"/>
    <x v="100"/>
    <n v="3252"/>
    <n v="9495.84"/>
    <d v="2014-12-01T00:00:00"/>
    <n v="12"/>
    <s v="December"/>
    <s v="2014"/>
  </r>
  <r>
    <x v="3"/>
    <x v="3"/>
    <x v="4"/>
    <x v="1"/>
    <x v="91"/>
    <n v="250"/>
    <x v="4"/>
    <n v="82750"/>
    <n v="1655"/>
    <x v="91"/>
    <n v="79440"/>
    <n v="1655"/>
    <d v="2014-06-01T00:00:00"/>
    <n v="6"/>
    <s v="June"/>
    <s v="2014"/>
  </r>
  <r>
    <x v="4"/>
    <x v="1"/>
    <x v="4"/>
    <x v="1"/>
    <x v="81"/>
    <n v="250"/>
    <x v="5"/>
    <n v="64200"/>
    <n v="1284"/>
    <x v="81"/>
    <n v="53500"/>
    <n v="9416"/>
    <d v="2013-10-01T00:00:00"/>
    <n v="10"/>
    <s v="October"/>
    <s v="2013"/>
  </r>
  <r>
    <x v="0"/>
    <x v="1"/>
    <x v="4"/>
    <x v="1"/>
    <x v="101"/>
    <n v="250"/>
    <x v="2"/>
    <n v="1006950"/>
    <n v="20139"/>
    <x v="102"/>
    <n v="748020"/>
    <n v="238791"/>
    <d v="2014-10-01T00:00:00"/>
    <n v="10"/>
    <s v="October"/>
    <s v="2014"/>
  </r>
  <r>
    <x v="3"/>
    <x v="0"/>
    <x v="4"/>
    <x v="1"/>
    <x v="95"/>
    <n v="250"/>
    <x v="4"/>
    <n v="341125"/>
    <n v="6822.5"/>
    <x v="96"/>
    <n v="327480"/>
    <n v="6822.5"/>
    <d v="2014-12-01T00:00:00"/>
    <n v="12"/>
    <s v="December"/>
    <s v="2014"/>
  </r>
  <r>
    <x v="0"/>
    <x v="4"/>
    <x v="4"/>
    <x v="1"/>
    <x v="103"/>
    <n v="250"/>
    <x v="2"/>
    <n v="93100"/>
    <n v="1862"/>
    <x v="104"/>
    <n v="69160"/>
    <n v="22078"/>
    <d v="2013-12-01T00:00:00"/>
    <n v="12"/>
    <s v="December"/>
    <s v="2013"/>
  </r>
  <r>
    <x v="0"/>
    <x v="3"/>
    <x v="4"/>
    <x v="1"/>
    <x v="104"/>
    <n v="250"/>
    <x v="2"/>
    <n v="679000"/>
    <n v="13580"/>
    <x v="105"/>
    <n v="504400"/>
    <n v="161020"/>
    <d v="2013-12-01T00:00:00"/>
    <n v="12"/>
    <s v="December"/>
    <s v="2013"/>
  </r>
  <r>
    <x v="4"/>
    <x v="1"/>
    <x v="5"/>
    <x v="1"/>
    <x v="105"/>
    <n v="260"/>
    <x v="5"/>
    <n v="77700"/>
    <n v="1554"/>
    <x v="106"/>
    <n v="64750"/>
    <n v="11396"/>
    <d v="2014-03-01T00:00:00"/>
    <n v="3"/>
    <s v="March"/>
    <s v="2014"/>
  </r>
  <r>
    <x v="4"/>
    <x v="3"/>
    <x v="5"/>
    <x v="1"/>
    <x v="106"/>
    <n v="260"/>
    <x v="5"/>
    <n v="330300"/>
    <n v="6606"/>
    <x v="107"/>
    <n v="275250"/>
    <n v="48444"/>
    <d v="2014-03-01T00:00:00"/>
    <n v="3"/>
    <s v="March"/>
    <s v="2014"/>
  </r>
  <r>
    <x v="3"/>
    <x v="1"/>
    <x v="5"/>
    <x v="1"/>
    <x v="107"/>
    <n v="260"/>
    <x v="4"/>
    <n v="284500"/>
    <n v="5690"/>
    <x v="108"/>
    <n v="273120"/>
    <n v="5690"/>
    <d v="2014-05-01T00:00:00"/>
    <n v="5"/>
    <s v="May"/>
    <s v="2014"/>
  </r>
  <r>
    <x v="0"/>
    <x v="1"/>
    <x v="5"/>
    <x v="1"/>
    <x v="100"/>
    <n v="260"/>
    <x v="2"/>
    <n v="1038100"/>
    <n v="20762"/>
    <x v="101"/>
    <n v="771160"/>
    <n v="246178"/>
    <d v="2013-10-01T00:00:00"/>
    <n v="10"/>
    <s v="October"/>
    <s v="2013"/>
  </r>
  <r>
    <x v="0"/>
    <x v="4"/>
    <x v="5"/>
    <x v="1"/>
    <x v="108"/>
    <n v="260"/>
    <x v="0"/>
    <n v="24720"/>
    <n v="494.4"/>
    <x v="109"/>
    <n v="12360"/>
    <n v="11865.599999999999"/>
    <d v="2014-11-01T00:00:00"/>
    <n v="11"/>
    <s v="November"/>
    <s v="2014"/>
  </r>
  <r>
    <x v="0"/>
    <x v="2"/>
    <x v="5"/>
    <x v="1"/>
    <x v="109"/>
    <n v="260"/>
    <x v="0"/>
    <n v="18820"/>
    <n v="376.4"/>
    <x v="110"/>
    <n v="9410"/>
    <n v="9033.5999999999985"/>
    <d v="2014-11-01T00:00:00"/>
    <n v="11"/>
    <s v="November"/>
    <s v="2014"/>
  </r>
  <r>
    <x v="4"/>
    <x v="0"/>
    <x v="5"/>
    <x v="1"/>
    <x v="94"/>
    <n v="260"/>
    <x v="5"/>
    <n v="574800"/>
    <n v="11496"/>
    <x v="95"/>
    <n v="479000"/>
    <n v="84304"/>
    <d v="2014-12-01T00:00:00"/>
    <n v="12"/>
    <s v="December"/>
    <s v="2014"/>
  </r>
  <r>
    <x v="3"/>
    <x v="2"/>
    <x v="0"/>
    <x v="1"/>
    <x v="110"/>
    <n v="3"/>
    <x v="4"/>
    <n v="530437.5"/>
    <n v="15913.125"/>
    <x v="111"/>
    <n v="509220"/>
    <n v="5304.375"/>
    <d v="2014-04-01T00:00:00"/>
    <n v="4"/>
    <s v="April"/>
    <s v="2014"/>
  </r>
  <r>
    <x v="0"/>
    <x v="1"/>
    <x v="0"/>
    <x v="1"/>
    <x v="111"/>
    <n v="3"/>
    <x v="0"/>
    <n v="51600"/>
    <n v="1548"/>
    <x v="112"/>
    <n v="25800"/>
    <n v="24252"/>
    <d v="2014-04-01T00:00:00"/>
    <n v="4"/>
    <s v="April"/>
    <s v="2014"/>
  </r>
  <r>
    <x v="4"/>
    <x v="1"/>
    <x v="0"/>
    <x v="1"/>
    <x v="112"/>
    <n v="3"/>
    <x v="5"/>
    <n v="206700"/>
    <n v="6201"/>
    <x v="113"/>
    <n v="172250"/>
    <n v="28249"/>
    <d v="2014-06-01T00:00:00"/>
    <n v="6"/>
    <s v="June"/>
    <s v="2014"/>
  </r>
  <r>
    <x v="2"/>
    <x v="4"/>
    <x v="0"/>
    <x v="1"/>
    <x v="113"/>
    <n v="3"/>
    <x v="3"/>
    <n v="23364"/>
    <n v="700.92"/>
    <x v="114"/>
    <n v="5841"/>
    <n v="16822.080000000002"/>
    <d v="2014-09-01T00:00:00"/>
    <n v="9"/>
    <s v="September"/>
    <s v="2014"/>
  </r>
  <r>
    <x v="2"/>
    <x v="0"/>
    <x v="0"/>
    <x v="1"/>
    <x v="114"/>
    <n v="3"/>
    <x v="3"/>
    <n v="10896"/>
    <n v="326.88"/>
    <x v="115"/>
    <n v="2724"/>
    <n v="7845.1200000000008"/>
    <d v="2013-12-01T00:00:00"/>
    <n v="12"/>
    <s v="December"/>
    <s v="2013"/>
  </r>
  <r>
    <x v="0"/>
    <x v="1"/>
    <x v="1"/>
    <x v="1"/>
    <x v="115"/>
    <n v="5"/>
    <x v="6"/>
    <n v="13706"/>
    <n v="411.18"/>
    <x v="116"/>
    <n v="9790"/>
    <n v="3504.8199999999997"/>
    <d v="2014-02-01T00:00:00"/>
    <n v="2"/>
    <s v="February"/>
    <s v="2014"/>
  </r>
  <r>
    <x v="2"/>
    <x v="2"/>
    <x v="1"/>
    <x v="1"/>
    <x v="116"/>
    <n v="5"/>
    <x v="3"/>
    <n v="22812"/>
    <n v="684.36"/>
    <x v="117"/>
    <n v="5703"/>
    <n v="16424.64"/>
    <d v="2014-06-01T00:00:00"/>
    <n v="6"/>
    <s v="June"/>
    <s v="2014"/>
  </r>
  <r>
    <x v="0"/>
    <x v="2"/>
    <x v="1"/>
    <x v="1"/>
    <x v="102"/>
    <n v="5"/>
    <x v="6"/>
    <n v="3808"/>
    <n v="114.24"/>
    <x v="118"/>
    <n v="2720"/>
    <n v="973.76000000000022"/>
    <d v="2014-09-01T00:00:00"/>
    <n v="9"/>
    <s v="September"/>
    <s v="2014"/>
  </r>
  <r>
    <x v="0"/>
    <x v="1"/>
    <x v="1"/>
    <x v="1"/>
    <x v="117"/>
    <n v="5"/>
    <x v="2"/>
    <n v="628950"/>
    <n v="18868.5"/>
    <x v="119"/>
    <n v="467220"/>
    <n v="142861.5"/>
    <d v="2013-09-01T00:00:00"/>
    <n v="9"/>
    <s v="September"/>
    <s v="2013"/>
  </r>
  <r>
    <x v="3"/>
    <x v="2"/>
    <x v="1"/>
    <x v="1"/>
    <x v="118"/>
    <n v="5"/>
    <x v="4"/>
    <n v="160875"/>
    <n v="4826.25"/>
    <x v="120"/>
    <n v="154440"/>
    <n v="1608.75"/>
    <d v="2014-12-01T00:00:00"/>
    <n v="12"/>
    <s v="December"/>
    <s v="2014"/>
  </r>
  <r>
    <x v="3"/>
    <x v="1"/>
    <x v="1"/>
    <x v="1"/>
    <x v="119"/>
    <n v="5"/>
    <x v="4"/>
    <n v="213250"/>
    <n v="6397.5"/>
    <x v="121"/>
    <n v="204720"/>
    <n v="2132.5"/>
    <d v="2014-12-01T00:00:00"/>
    <n v="12"/>
    <s v="December"/>
    <s v="2014"/>
  </r>
  <r>
    <x v="4"/>
    <x v="2"/>
    <x v="2"/>
    <x v="1"/>
    <x v="120"/>
    <n v="10"/>
    <x v="5"/>
    <n v="730350"/>
    <n v="21910.5"/>
    <x v="122"/>
    <n v="608625"/>
    <n v="99814.5"/>
    <d v="2014-01-01T00:00:00"/>
    <n v="1"/>
    <s v="January"/>
    <s v="2014"/>
  </r>
  <r>
    <x v="3"/>
    <x v="0"/>
    <x v="2"/>
    <x v="1"/>
    <x v="121"/>
    <n v="10"/>
    <x v="4"/>
    <n v="221750"/>
    <n v="6652.5"/>
    <x v="123"/>
    <n v="212880"/>
    <n v="2217.5"/>
    <d v="2014-03-01T00:00:00"/>
    <n v="3"/>
    <s v="March"/>
    <s v="2014"/>
  </r>
  <r>
    <x v="2"/>
    <x v="2"/>
    <x v="2"/>
    <x v="1"/>
    <x v="116"/>
    <n v="10"/>
    <x v="3"/>
    <n v="22812"/>
    <n v="684.36"/>
    <x v="117"/>
    <n v="5703"/>
    <n v="16424.64"/>
    <d v="2014-06-01T00:00:00"/>
    <n v="6"/>
    <s v="June"/>
    <s v="2014"/>
  </r>
  <r>
    <x v="4"/>
    <x v="1"/>
    <x v="2"/>
    <x v="1"/>
    <x v="112"/>
    <n v="10"/>
    <x v="5"/>
    <n v="206700"/>
    <n v="6201"/>
    <x v="113"/>
    <n v="172250"/>
    <n v="28249"/>
    <d v="2014-06-01T00:00:00"/>
    <n v="6"/>
    <s v="June"/>
    <s v="2014"/>
  </r>
  <r>
    <x v="3"/>
    <x v="1"/>
    <x v="2"/>
    <x v="1"/>
    <x v="122"/>
    <n v="10"/>
    <x v="4"/>
    <n v="196250"/>
    <n v="5887.5"/>
    <x v="124"/>
    <n v="188400"/>
    <n v="1962.5"/>
    <d v="2014-06-01T00:00:00"/>
    <n v="6"/>
    <s v="June"/>
    <s v="2014"/>
  </r>
  <r>
    <x v="2"/>
    <x v="4"/>
    <x v="2"/>
    <x v="1"/>
    <x v="123"/>
    <n v="10"/>
    <x v="3"/>
    <n v="16434"/>
    <n v="493.02"/>
    <x v="125"/>
    <n v="4108.5"/>
    <n v="11832.48"/>
    <d v="2014-07-01T00:00:00"/>
    <n v="7"/>
    <s v="July"/>
    <s v="2014"/>
  </r>
  <r>
    <x v="3"/>
    <x v="0"/>
    <x v="2"/>
    <x v="1"/>
    <x v="124"/>
    <n v="10"/>
    <x v="4"/>
    <n v="251125"/>
    <n v="7533.75"/>
    <x v="126"/>
    <n v="241080"/>
    <n v="2511.25"/>
    <d v="2014-10-01T00:00:00"/>
    <n v="10"/>
    <s v="October"/>
    <s v="2014"/>
  </r>
  <r>
    <x v="1"/>
    <x v="1"/>
    <x v="2"/>
    <x v="1"/>
    <x v="125"/>
    <n v="10"/>
    <x v="1"/>
    <n v="29175"/>
    <n v="875.25"/>
    <x v="127"/>
    <n v="19450"/>
    <n v="8849.75"/>
    <d v="2013-10-01T00:00:00"/>
    <n v="10"/>
    <s v="October"/>
    <s v="2013"/>
  </r>
  <r>
    <x v="3"/>
    <x v="2"/>
    <x v="2"/>
    <x v="1"/>
    <x v="118"/>
    <n v="10"/>
    <x v="4"/>
    <n v="160875"/>
    <n v="4826.25"/>
    <x v="120"/>
    <n v="154440"/>
    <n v="1608.75"/>
    <d v="2014-12-01T00:00:00"/>
    <n v="12"/>
    <s v="December"/>
    <s v="2014"/>
  </r>
  <r>
    <x v="3"/>
    <x v="1"/>
    <x v="2"/>
    <x v="1"/>
    <x v="119"/>
    <n v="10"/>
    <x v="4"/>
    <n v="213250"/>
    <n v="6397.5"/>
    <x v="121"/>
    <n v="204720"/>
    <n v="2132.5"/>
    <d v="2014-12-01T00:00:00"/>
    <n v="12"/>
    <s v="December"/>
    <s v="2014"/>
  </r>
  <r>
    <x v="3"/>
    <x v="0"/>
    <x v="3"/>
    <x v="1"/>
    <x v="124"/>
    <n v="120"/>
    <x v="4"/>
    <n v="251125"/>
    <n v="7533.75"/>
    <x v="126"/>
    <n v="241080"/>
    <n v="2511.25"/>
    <d v="2014-10-01T00:00:00"/>
    <n v="10"/>
    <s v="October"/>
    <s v="2014"/>
  </r>
  <r>
    <x v="4"/>
    <x v="4"/>
    <x v="4"/>
    <x v="1"/>
    <x v="126"/>
    <n v="250"/>
    <x v="5"/>
    <n v="853200"/>
    <n v="25596"/>
    <x v="128"/>
    <n v="711000"/>
    <n v="116604"/>
    <d v="2014-02-01T00:00:00"/>
    <n v="2"/>
    <s v="February"/>
    <s v="2014"/>
  </r>
  <r>
    <x v="2"/>
    <x v="3"/>
    <x v="4"/>
    <x v="1"/>
    <x v="94"/>
    <n v="250"/>
    <x v="3"/>
    <n v="22992"/>
    <n v="689.76"/>
    <x v="129"/>
    <n v="5748"/>
    <n v="16554.240000000002"/>
    <d v="2014-04-01T00:00:00"/>
    <n v="4"/>
    <s v="April"/>
    <s v="2014"/>
  </r>
  <r>
    <x v="3"/>
    <x v="1"/>
    <x v="4"/>
    <x v="1"/>
    <x v="122"/>
    <n v="250"/>
    <x v="4"/>
    <n v="196250"/>
    <n v="5887.5"/>
    <x v="124"/>
    <n v="188400"/>
    <n v="1962.5"/>
    <d v="2014-06-01T00:00:00"/>
    <n v="6"/>
    <s v="June"/>
    <s v="2014"/>
  </r>
  <r>
    <x v="4"/>
    <x v="0"/>
    <x v="4"/>
    <x v="1"/>
    <x v="127"/>
    <n v="250"/>
    <x v="5"/>
    <n v="562200"/>
    <n v="16866"/>
    <x v="130"/>
    <n v="468500"/>
    <n v="76834"/>
    <d v="2014-08-01T00:00:00"/>
    <n v="8"/>
    <s v="August"/>
    <s v="2014"/>
  </r>
  <r>
    <x v="0"/>
    <x v="3"/>
    <x v="4"/>
    <x v="1"/>
    <x v="128"/>
    <n v="250"/>
    <x v="2"/>
    <n v="574700"/>
    <n v="17241"/>
    <x v="131"/>
    <n v="426920"/>
    <n v="130539"/>
    <d v="2014-08-01T00:00:00"/>
    <n v="8"/>
    <s v="August"/>
    <s v="2014"/>
  </r>
  <r>
    <x v="1"/>
    <x v="1"/>
    <x v="4"/>
    <x v="1"/>
    <x v="125"/>
    <n v="250"/>
    <x v="1"/>
    <n v="29175"/>
    <n v="875.25"/>
    <x v="127"/>
    <n v="19450"/>
    <n v="8849.75"/>
    <d v="2013-10-01T00:00:00"/>
    <n v="10"/>
    <s v="October"/>
    <s v="2013"/>
  </r>
  <r>
    <x v="0"/>
    <x v="0"/>
    <x v="0"/>
    <x v="1"/>
    <x v="129"/>
    <n v="3"/>
    <x v="0"/>
    <n v="16620"/>
    <n v="498.6"/>
    <x v="132"/>
    <n v="8310"/>
    <n v="7811.4"/>
    <d v="2014-05-01T00:00:00"/>
    <n v="5"/>
    <s v="May"/>
    <s v="2014"/>
  </r>
  <r>
    <x v="0"/>
    <x v="3"/>
    <x v="2"/>
    <x v="1"/>
    <x v="130"/>
    <n v="10"/>
    <x v="6"/>
    <n v="12320"/>
    <n v="369.6"/>
    <x v="133"/>
    <n v="8800"/>
    <n v="3150.3999999999996"/>
    <d v="2013-09-01T00:00:00"/>
    <n v="9"/>
    <s v="September"/>
    <s v="2013"/>
  </r>
  <r>
    <x v="0"/>
    <x v="0"/>
    <x v="3"/>
    <x v="1"/>
    <x v="131"/>
    <n v="120"/>
    <x v="0"/>
    <n v="77010"/>
    <n v="2310.3000000000002"/>
    <x v="134"/>
    <n v="38505"/>
    <n v="36194.700000000004"/>
    <d v="2014-04-01T00:00:00"/>
    <n v="4"/>
    <s v="April"/>
    <s v="2014"/>
  </r>
  <r>
    <x v="2"/>
    <x v="1"/>
    <x v="4"/>
    <x v="1"/>
    <x v="132"/>
    <n v="250"/>
    <x v="3"/>
    <n v="29748"/>
    <n v="892.44"/>
    <x v="135"/>
    <n v="7437"/>
    <n v="21418.560000000001"/>
    <d v="2014-01-01T00:00:00"/>
    <n v="1"/>
    <s v="January"/>
    <s v="2014"/>
  </r>
  <r>
    <x v="1"/>
    <x v="3"/>
    <x v="1"/>
    <x v="1"/>
    <x v="133"/>
    <n v="5"/>
    <x v="1"/>
    <n v="30465"/>
    <n v="1218.5999999999999"/>
    <x v="136"/>
    <n v="20310"/>
    <n v="8936.4000000000015"/>
    <d v="2014-10-01T00:00:00"/>
    <n v="10"/>
    <s v="October"/>
    <s v="2014"/>
  </r>
  <r>
    <x v="1"/>
    <x v="3"/>
    <x v="2"/>
    <x v="1"/>
    <x v="133"/>
    <n v="10"/>
    <x v="1"/>
    <n v="30465"/>
    <n v="1218.5999999999999"/>
    <x v="136"/>
    <n v="20310"/>
    <n v="8936.4000000000015"/>
    <d v="2014-10-01T00:00:00"/>
    <n v="10"/>
    <s v="October"/>
    <s v="2014"/>
  </r>
  <r>
    <x v="1"/>
    <x v="2"/>
    <x v="2"/>
    <x v="1"/>
    <x v="134"/>
    <n v="10"/>
    <x v="1"/>
    <n v="33915"/>
    <n v="1356.6"/>
    <x v="137"/>
    <n v="22610"/>
    <n v="9948.4000000000015"/>
    <d v="2013-12-01T00:00:00"/>
    <n v="12"/>
    <s v="December"/>
    <s v="2013"/>
  </r>
  <r>
    <x v="0"/>
    <x v="4"/>
    <x v="3"/>
    <x v="1"/>
    <x v="135"/>
    <n v="120"/>
    <x v="0"/>
    <n v="14720"/>
    <n v="588.79999999999995"/>
    <x v="138"/>
    <n v="7360"/>
    <n v="6771.2000000000007"/>
    <d v="2013-09-01T00:00:00"/>
    <n v="9"/>
    <s v="September"/>
    <s v="2013"/>
  </r>
  <r>
    <x v="0"/>
    <x v="0"/>
    <x v="0"/>
    <x v="1"/>
    <x v="136"/>
    <n v="3"/>
    <x v="6"/>
    <n v="19957"/>
    <n v="798.28"/>
    <x v="139"/>
    <n v="14255"/>
    <n v="4903.7200000000012"/>
    <d v="2013-10-01T00:00:00"/>
    <n v="10"/>
    <s v="October"/>
    <s v="2013"/>
  </r>
  <r>
    <x v="4"/>
    <x v="1"/>
    <x v="0"/>
    <x v="1"/>
    <x v="137"/>
    <n v="3"/>
    <x v="5"/>
    <n v="606300"/>
    <n v="24252"/>
    <x v="140"/>
    <n v="505250"/>
    <n v="76798"/>
    <d v="2014-10-01T00:00:00"/>
    <n v="10"/>
    <s v="October"/>
    <s v="2014"/>
  </r>
  <r>
    <x v="0"/>
    <x v="4"/>
    <x v="0"/>
    <x v="1"/>
    <x v="138"/>
    <n v="3"/>
    <x v="2"/>
    <n v="95900"/>
    <n v="3836"/>
    <x v="141"/>
    <n v="71240"/>
    <n v="20824"/>
    <d v="2014-12-01T00:00:00"/>
    <n v="12"/>
    <s v="December"/>
    <s v="2014"/>
  </r>
  <r>
    <x v="1"/>
    <x v="0"/>
    <x v="1"/>
    <x v="1"/>
    <x v="139"/>
    <n v="5"/>
    <x v="1"/>
    <n v="29505"/>
    <n v="1180.2"/>
    <x v="142"/>
    <n v="19670"/>
    <n v="8654.7999999999993"/>
    <d v="2014-03-01T00:00:00"/>
    <n v="3"/>
    <s v="March"/>
    <s v="2014"/>
  </r>
  <r>
    <x v="4"/>
    <x v="1"/>
    <x v="1"/>
    <x v="1"/>
    <x v="140"/>
    <n v="5"/>
    <x v="5"/>
    <n v="557700"/>
    <n v="22308"/>
    <x v="143"/>
    <n v="464750"/>
    <n v="70642"/>
    <d v="2014-08-01T00:00:00"/>
    <n v="8"/>
    <s v="August"/>
    <s v="2014"/>
  </r>
  <r>
    <x v="0"/>
    <x v="0"/>
    <x v="1"/>
    <x v="1"/>
    <x v="136"/>
    <n v="5"/>
    <x v="6"/>
    <n v="19957"/>
    <n v="798.28"/>
    <x v="139"/>
    <n v="14255"/>
    <n v="4903.7200000000012"/>
    <d v="2013-10-01T00:00:00"/>
    <n v="10"/>
    <s v="October"/>
    <s v="2013"/>
  </r>
  <r>
    <x v="4"/>
    <x v="1"/>
    <x v="1"/>
    <x v="1"/>
    <x v="137"/>
    <n v="5"/>
    <x v="5"/>
    <n v="606300"/>
    <n v="24252"/>
    <x v="140"/>
    <n v="505250"/>
    <n v="76798"/>
    <d v="2014-10-01T00:00:00"/>
    <n v="10"/>
    <s v="October"/>
    <s v="2014"/>
  </r>
  <r>
    <x v="3"/>
    <x v="3"/>
    <x v="1"/>
    <x v="1"/>
    <x v="141"/>
    <n v="5"/>
    <x v="4"/>
    <n v="142250"/>
    <n v="5690"/>
    <x v="144"/>
    <n v="136560"/>
    <n v="0"/>
    <d v="2014-12-01T00:00:00"/>
    <n v="12"/>
    <s v="December"/>
    <s v="2014"/>
  </r>
  <r>
    <x v="0"/>
    <x v="0"/>
    <x v="2"/>
    <x v="1"/>
    <x v="142"/>
    <n v="10"/>
    <x v="6"/>
    <n v="29757"/>
    <n v="1190.28"/>
    <x v="145"/>
    <n v="21255"/>
    <n v="7311.7199999999993"/>
    <d v="2014-01-01T00:00:00"/>
    <n v="1"/>
    <s v="January"/>
    <s v="2014"/>
  </r>
  <r>
    <x v="3"/>
    <x v="1"/>
    <x v="2"/>
    <x v="1"/>
    <x v="143"/>
    <n v="10"/>
    <x v="4"/>
    <n v="99375"/>
    <n v="3975"/>
    <x v="146"/>
    <n v="95400"/>
    <n v="0"/>
    <d v="2014-03-01T00:00:00"/>
    <n v="3"/>
    <s v="March"/>
    <s v="2014"/>
  </r>
  <r>
    <x v="4"/>
    <x v="1"/>
    <x v="2"/>
    <x v="1"/>
    <x v="144"/>
    <n v="10"/>
    <x v="5"/>
    <n v="424350"/>
    <n v="16974"/>
    <x v="147"/>
    <n v="353625"/>
    <n v="53751"/>
    <d v="2014-04-01T00:00:00"/>
    <n v="4"/>
    <s v="April"/>
    <s v="2014"/>
  </r>
  <r>
    <x v="4"/>
    <x v="4"/>
    <x v="2"/>
    <x v="1"/>
    <x v="145"/>
    <n v="10"/>
    <x v="5"/>
    <n v="875400"/>
    <n v="35016"/>
    <x v="148"/>
    <n v="729500"/>
    <n v="110884"/>
    <d v="2014-05-01T00:00:00"/>
    <n v="5"/>
    <s v="May"/>
    <s v="2014"/>
  </r>
  <r>
    <x v="0"/>
    <x v="4"/>
    <x v="2"/>
    <x v="1"/>
    <x v="146"/>
    <n v="10"/>
    <x v="2"/>
    <n v="1207500"/>
    <n v="48300"/>
    <x v="149"/>
    <n v="897000"/>
    <n v="262200"/>
    <d v="2014-07-01T00:00:00"/>
    <n v="7"/>
    <s v="July"/>
    <s v="2014"/>
  </r>
  <r>
    <x v="3"/>
    <x v="2"/>
    <x v="2"/>
    <x v="1"/>
    <x v="147"/>
    <n v="10"/>
    <x v="4"/>
    <n v="373500"/>
    <n v="14940"/>
    <x v="150"/>
    <n v="358560"/>
    <n v="0"/>
    <d v="2014-07-01T00:00:00"/>
    <n v="7"/>
    <s v="July"/>
    <s v="2014"/>
  </r>
  <r>
    <x v="1"/>
    <x v="0"/>
    <x v="2"/>
    <x v="1"/>
    <x v="148"/>
    <n v="10"/>
    <x v="1"/>
    <n v="3270"/>
    <n v="130.80000000000001"/>
    <x v="151"/>
    <n v="2180"/>
    <n v="959.19999999999982"/>
    <d v="2014-09-01T00:00:00"/>
    <n v="9"/>
    <s v="September"/>
    <s v="2014"/>
  </r>
  <r>
    <x v="0"/>
    <x v="0"/>
    <x v="2"/>
    <x v="1"/>
    <x v="149"/>
    <n v="10"/>
    <x v="0"/>
    <n v="41480"/>
    <n v="1659.2"/>
    <x v="152"/>
    <n v="20740"/>
    <n v="19080.800000000003"/>
    <d v="2014-09-01T00:00:00"/>
    <n v="9"/>
    <s v="September"/>
    <s v="2014"/>
  </r>
  <r>
    <x v="0"/>
    <x v="4"/>
    <x v="2"/>
    <x v="1"/>
    <x v="150"/>
    <n v="10"/>
    <x v="0"/>
    <n v="21120"/>
    <n v="844.8"/>
    <x v="153"/>
    <n v="10560"/>
    <n v="9715.2000000000007"/>
    <d v="2014-09-01T00:00:00"/>
    <n v="9"/>
    <s v="September"/>
    <s v="2014"/>
  </r>
  <r>
    <x v="1"/>
    <x v="4"/>
    <x v="2"/>
    <x v="1"/>
    <x v="151"/>
    <n v="10"/>
    <x v="1"/>
    <n v="10065"/>
    <n v="402.6"/>
    <x v="154"/>
    <n v="6710"/>
    <n v="2952.3999999999996"/>
    <d v="2013-10-01T00:00:00"/>
    <n v="10"/>
    <s v="October"/>
    <s v="2013"/>
  </r>
  <r>
    <x v="1"/>
    <x v="3"/>
    <x v="2"/>
    <x v="1"/>
    <x v="62"/>
    <n v="10"/>
    <x v="1"/>
    <n v="22710"/>
    <n v="908.4"/>
    <x v="155"/>
    <n v="15140"/>
    <n v="6661.5999999999985"/>
    <d v="2013-10-01T00:00:00"/>
    <n v="10"/>
    <s v="October"/>
    <s v="2013"/>
  </r>
  <r>
    <x v="0"/>
    <x v="4"/>
    <x v="2"/>
    <x v="1"/>
    <x v="138"/>
    <n v="10"/>
    <x v="2"/>
    <n v="95900"/>
    <n v="3836"/>
    <x v="141"/>
    <n v="71240"/>
    <n v="20824"/>
    <d v="2014-12-01T00:00:00"/>
    <n v="12"/>
    <s v="December"/>
    <s v="2014"/>
  </r>
  <r>
    <x v="3"/>
    <x v="3"/>
    <x v="2"/>
    <x v="1"/>
    <x v="141"/>
    <n v="10"/>
    <x v="4"/>
    <n v="142250"/>
    <n v="5690"/>
    <x v="144"/>
    <n v="136560"/>
    <n v="0"/>
    <d v="2014-12-01T00:00:00"/>
    <n v="12"/>
    <s v="December"/>
    <s v="2014"/>
  </r>
  <r>
    <x v="2"/>
    <x v="4"/>
    <x v="3"/>
    <x v="1"/>
    <x v="152"/>
    <n v="120"/>
    <x v="3"/>
    <n v="17580"/>
    <n v="703.2"/>
    <x v="156"/>
    <n v="4395"/>
    <n v="12481.8"/>
    <d v="2014-03-01T00:00:00"/>
    <n v="3"/>
    <s v="March"/>
    <s v="2014"/>
  </r>
  <r>
    <x v="0"/>
    <x v="0"/>
    <x v="3"/>
    <x v="1"/>
    <x v="153"/>
    <n v="120"/>
    <x v="0"/>
    <n v="52920"/>
    <n v="2116.8000000000002"/>
    <x v="157"/>
    <n v="26460"/>
    <n v="24343.199999999997"/>
    <d v="2013-09-01T00:00:00"/>
    <n v="9"/>
    <s v="September"/>
    <s v="2013"/>
  </r>
  <r>
    <x v="0"/>
    <x v="2"/>
    <x v="3"/>
    <x v="1"/>
    <x v="154"/>
    <n v="120"/>
    <x v="2"/>
    <n v="761950"/>
    <n v="30478"/>
    <x v="158"/>
    <n v="566020"/>
    <n v="165452"/>
    <d v="2014-10-01T00:00:00"/>
    <n v="10"/>
    <s v="October"/>
    <s v="2014"/>
  </r>
  <r>
    <x v="2"/>
    <x v="2"/>
    <x v="4"/>
    <x v="1"/>
    <x v="155"/>
    <n v="250"/>
    <x v="3"/>
    <n v="10392"/>
    <n v="415.68"/>
    <x v="159"/>
    <n v="2598"/>
    <n v="7378.32"/>
    <d v="2014-05-01T00:00:00"/>
    <n v="5"/>
    <s v="May"/>
    <s v="2014"/>
  </r>
  <r>
    <x v="0"/>
    <x v="4"/>
    <x v="4"/>
    <x v="1"/>
    <x v="156"/>
    <n v="250"/>
    <x v="2"/>
    <n v="122150"/>
    <n v="4886"/>
    <x v="160"/>
    <n v="90740"/>
    <n v="26524"/>
    <d v="2013-09-01T00:00:00"/>
    <n v="9"/>
    <s v="September"/>
    <s v="2013"/>
  </r>
  <r>
    <x v="0"/>
    <x v="2"/>
    <x v="4"/>
    <x v="1"/>
    <x v="154"/>
    <n v="250"/>
    <x v="2"/>
    <n v="761950"/>
    <n v="30478"/>
    <x v="158"/>
    <n v="566020"/>
    <n v="165452"/>
    <d v="2014-10-01T00:00:00"/>
    <n v="10"/>
    <s v="October"/>
    <s v="2014"/>
  </r>
  <r>
    <x v="1"/>
    <x v="3"/>
    <x v="4"/>
    <x v="1"/>
    <x v="62"/>
    <n v="250"/>
    <x v="1"/>
    <n v="22710"/>
    <n v="908.4"/>
    <x v="155"/>
    <n v="15140"/>
    <n v="6661.5999999999985"/>
    <d v="2013-10-01T00:00:00"/>
    <n v="10"/>
    <s v="October"/>
    <s v="2013"/>
  </r>
  <r>
    <x v="0"/>
    <x v="3"/>
    <x v="5"/>
    <x v="1"/>
    <x v="157"/>
    <n v="260"/>
    <x v="2"/>
    <n v="652750"/>
    <n v="26110"/>
    <x v="161"/>
    <n v="484900"/>
    <n v="141740"/>
    <d v="2014-02-01T00:00:00"/>
    <n v="2"/>
    <s v="February"/>
    <s v="2014"/>
  </r>
  <r>
    <x v="3"/>
    <x v="3"/>
    <x v="5"/>
    <x v="1"/>
    <x v="158"/>
    <n v="260"/>
    <x v="4"/>
    <n v="134250"/>
    <n v="5370"/>
    <x v="162"/>
    <n v="128880"/>
    <n v="0"/>
    <d v="2014-04-01T00:00:00"/>
    <n v="4"/>
    <s v="April"/>
    <s v="2014"/>
  </r>
  <r>
    <x v="0"/>
    <x v="1"/>
    <x v="5"/>
    <x v="1"/>
    <x v="159"/>
    <n v="260"/>
    <x v="2"/>
    <n v="667450"/>
    <n v="26698"/>
    <x v="163"/>
    <n v="495820"/>
    <n v="144932"/>
    <d v="2014-09-01T00:00:00"/>
    <n v="9"/>
    <s v="September"/>
    <s v="2014"/>
  </r>
  <r>
    <x v="1"/>
    <x v="4"/>
    <x v="5"/>
    <x v="1"/>
    <x v="151"/>
    <n v="260"/>
    <x v="1"/>
    <n v="10065"/>
    <n v="402.6"/>
    <x v="154"/>
    <n v="6710"/>
    <n v="2952.3999999999996"/>
    <d v="2013-10-01T00:00:00"/>
    <n v="10"/>
    <s v="October"/>
    <s v="2013"/>
  </r>
  <r>
    <x v="0"/>
    <x v="0"/>
    <x v="5"/>
    <x v="1"/>
    <x v="160"/>
    <n v="260"/>
    <x v="2"/>
    <n v="622300"/>
    <n v="24892"/>
    <x v="164"/>
    <n v="462280"/>
    <n v="135128"/>
    <d v="2013-12-01T00:00:00"/>
    <n v="12"/>
    <s v="December"/>
    <s v="2013"/>
  </r>
  <r>
    <x v="0"/>
    <x v="1"/>
    <x v="1"/>
    <x v="2"/>
    <x v="161"/>
    <n v="5"/>
    <x v="6"/>
    <n v="8113"/>
    <n v="405.65"/>
    <x v="165"/>
    <n v="5795"/>
    <n v="1912.3500000000004"/>
    <d v="2013-10-01T00:00:00"/>
    <n v="10"/>
    <s v="October"/>
    <s v="2013"/>
  </r>
  <r>
    <x v="0"/>
    <x v="1"/>
    <x v="2"/>
    <x v="2"/>
    <x v="162"/>
    <n v="10"/>
    <x v="6"/>
    <n v="9604"/>
    <n v="480.2"/>
    <x v="166"/>
    <n v="6860"/>
    <n v="2263.7999999999993"/>
    <d v="2014-01-01T00:00:00"/>
    <n v="1"/>
    <s v="January"/>
    <s v="2014"/>
  </r>
  <r>
    <x v="0"/>
    <x v="0"/>
    <x v="2"/>
    <x v="2"/>
    <x v="163"/>
    <n v="10"/>
    <x v="6"/>
    <n v="16443"/>
    <n v="822.15"/>
    <x v="167"/>
    <n v="11745"/>
    <n v="3875.8500000000004"/>
    <d v="2013-09-01T00:00:00"/>
    <n v="9"/>
    <s v="September"/>
    <s v="2013"/>
  </r>
  <r>
    <x v="0"/>
    <x v="3"/>
    <x v="2"/>
    <x v="2"/>
    <x v="164"/>
    <n v="10"/>
    <x v="6"/>
    <n v="18823"/>
    <n v="941.15"/>
    <x v="168"/>
    <n v="13445"/>
    <n v="4436.8499999999985"/>
    <d v="2014-10-01T00:00:00"/>
    <n v="10"/>
    <s v="October"/>
    <s v="2014"/>
  </r>
  <r>
    <x v="2"/>
    <x v="0"/>
    <x v="2"/>
    <x v="2"/>
    <x v="165"/>
    <n v="10"/>
    <x v="3"/>
    <n v="29172"/>
    <n v="1458.6"/>
    <x v="169"/>
    <n v="7293"/>
    <n v="20420.400000000001"/>
    <d v="2014-12-01T00:00:00"/>
    <n v="12"/>
    <s v="December"/>
    <s v="2014"/>
  </r>
  <r>
    <x v="2"/>
    <x v="0"/>
    <x v="3"/>
    <x v="2"/>
    <x v="165"/>
    <n v="120"/>
    <x v="3"/>
    <n v="29172"/>
    <n v="1458.6"/>
    <x v="169"/>
    <n v="7293"/>
    <n v="20420.400000000001"/>
    <d v="2014-12-01T00:00:00"/>
    <n v="12"/>
    <s v="December"/>
    <s v="2014"/>
  </r>
  <r>
    <x v="0"/>
    <x v="3"/>
    <x v="4"/>
    <x v="2"/>
    <x v="164"/>
    <n v="250"/>
    <x v="6"/>
    <n v="18823"/>
    <n v="941.15"/>
    <x v="168"/>
    <n v="13445"/>
    <n v="4436.8499999999985"/>
    <d v="2014-10-01T00:00:00"/>
    <n v="10"/>
    <s v="October"/>
    <s v="2014"/>
  </r>
  <r>
    <x v="0"/>
    <x v="3"/>
    <x v="5"/>
    <x v="2"/>
    <x v="166"/>
    <n v="260"/>
    <x v="6"/>
    <n v="11781"/>
    <n v="589.04999999999995"/>
    <x v="170"/>
    <n v="8415"/>
    <n v="2776.9500000000007"/>
    <d v="2014-07-01T00:00:00"/>
    <n v="7"/>
    <s v="July"/>
    <s v="2014"/>
  </r>
  <r>
    <x v="2"/>
    <x v="3"/>
    <x v="5"/>
    <x v="2"/>
    <x v="167"/>
    <n v="260"/>
    <x v="3"/>
    <n v="13476"/>
    <n v="673.8"/>
    <x v="171"/>
    <n v="3369"/>
    <n v="9433.2000000000007"/>
    <d v="2014-08-01T00:00:00"/>
    <n v="8"/>
    <s v="August"/>
    <s v="2014"/>
  </r>
  <r>
    <x v="0"/>
    <x v="1"/>
    <x v="5"/>
    <x v="2"/>
    <x v="161"/>
    <n v="260"/>
    <x v="6"/>
    <n v="8113"/>
    <n v="405.65"/>
    <x v="165"/>
    <n v="5795"/>
    <n v="1912.3500000000004"/>
    <d v="2013-10-01T00:00:00"/>
    <n v="10"/>
    <s v="October"/>
    <s v="2013"/>
  </r>
  <r>
    <x v="2"/>
    <x v="2"/>
    <x v="0"/>
    <x v="2"/>
    <x v="157"/>
    <n v="3"/>
    <x v="3"/>
    <n v="22380"/>
    <n v="1119"/>
    <x v="172"/>
    <n v="5595"/>
    <n v="15666"/>
    <d v="2014-02-01T00:00:00"/>
    <n v="2"/>
    <s v="February"/>
    <s v="2014"/>
  </r>
  <r>
    <x v="2"/>
    <x v="1"/>
    <x v="0"/>
    <x v="2"/>
    <x v="168"/>
    <n v="3"/>
    <x v="3"/>
    <n v="13392"/>
    <n v="669.6"/>
    <x v="173"/>
    <n v="3348"/>
    <n v="9374.4"/>
    <d v="2014-02-01T00:00:00"/>
    <n v="2"/>
    <s v="February"/>
    <s v="2014"/>
  </r>
  <r>
    <x v="0"/>
    <x v="2"/>
    <x v="0"/>
    <x v="2"/>
    <x v="169"/>
    <n v="3"/>
    <x v="0"/>
    <n v="31260"/>
    <n v="1563"/>
    <x v="174"/>
    <n v="15630"/>
    <n v="14067"/>
    <d v="2014-05-01T00:00:00"/>
    <n v="5"/>
    <s v="May"/>
    <s v="2014"/>
  </r>
  <r>
    <x v="4"/>
    <x v="4"/>
    <x v="0"/>
    <x v="2"/>
    <x v="170"/>
    <n v="3"/>
    <x v="5"/>
    <n v="297300"/>
    <n v="14865"/>
    <x v="175"/>
    <n v="247750"/>
    <n v="34685"/>
    <d v="2014-06-01T00:00:00"/>
    <n v="6"/>
    <s v="June"/>
    <s v="2014"/>
  </r>
  <r>
    <x v="0"/>
    <x v="1"/>
    <x v="0"/>
    <x v="2"/>
    <x v="171"/>
    <n v="3"/>
    <x v="6"/>
    <n v="7112"/>
    <n v="355.6"/>
    <x v="176"/>
    <n v="5080"/>
    <n v="1676.3999999999996"/>
    <d v="2013-11-01T00:00:00"/>
    <n v="11"/>
    <s v="November"/>
    <s v="2013"/>
  </r>
  <r>
    <x v="1"/>
    <x v="3"/>
    <x v="0"/>
    <x v="2"/>
    <x v="172"/>
    <n v="3"/>
    <x v="1"/>
    <n v="41865"/>
    <n v="2093.25"/>
    <x v="177"/>
    <n v="27910"/>
    <n v="11861.75"/>
    <d v="2014-11-01T00:00:00"/>
    <n v="11"/>
    <s v="November"/>
    <s v="2014"/>
  </r>
  <r>
    <x v="0"/>
    <x v="4"/>
    <x v="0"/>
    <x v="2"/>
    <x v="173"/>
    <n v="3"/>
    <x v="6"/>
    <n v="3990"/>
    <n v="199.5"/>
    <x v="178"/>
    <n v="2850"/>
    <n v="940.5"/>
    <d v="2014-12-01T00:00:00"/>
    <n v="12"/>
    <s v="December"/>
    <s v="2014"/>
  </r>
  <r>
    <x v="0"/>
    <x v="2"/>
    <x v="0"/>
    <x v="2"/>
    <x v="174"/>
    <n v="3"/>
    <x v="6"/>
    <n v="17409"/>
    <n v="870.45"/>
    <x v="179"/>
    <n v="12435"/>
    <n v="4103.5499999999993"/>
    <d v="2014-12-01T00:00:00"/>
    <n v="12"/>
    <s v="December"/>
    <s v="2014"/>
  </r>
  <r>
    <x v="0"/>
    <x v="2"/>
    <x v="1"/>
    <x v="2"/>
    <x v="175"/>
    <n v="5"/>
    <x v="2"/>
    <n v="484575"/>
    <n v="24228.75"/>
    <x v="180"/>
    <n v="359970"/>
    <n v="100376.25"/>
    <d v="2014-01-01T00:00:00"/>
    <n v="1"/>
    <s v="January"/>
    <s v="2014"/>
  </r>
  <r>
    <x v="3"/>
    <x v="4"/>
    <x v="1"/>
    <x v="2"/>
    <x v="176"/>
    <n v="5"/>
    <x v="4"/>
    <n v="453375"/>
    <n v="22668.75"/>
    <x v="181"/>
    <n v="435240"/>
    <n v="-4533.75"/>
    <d v="2014-07-01T00:00:00"/>
    <n v="7"/>
    <s v="July"/>
    <s v="2014"/>
  </r>
  <r>
    <x v="0"/>
    <x v="3"/>
    <x v="1"/>
    <x v="2"/>
    <x v="177"/>
    <n v="5"/>
    <x v="2"/>
    <n v="252000"/>
    <n v="12600"/>
    <x v="182"/>
    <n v="187200"/>
    <n v="52200"/>
    <d v="2013-09-01T00:00:00"/>
    <n v="9"/>
    <s v="September"/>
    <s v="2013"/>
  </r>
  <r>
    <x v="2"/>
    <x v="1"/>
    <x v="1"/>
    <x v="2"/>
    <x v="178"/>
    <n v="5"/>
    <x v="3"/>
    <n v="28104"/>
    <n v="1405.2"/>
    <x v="183"/>
    <n v="7026"/>
    <n v="19672.8"/>
    <d v="2014-11-01T00:00:00"/>
    <n v="11"/>
    <s v="November"/>
    <s v="2014"/>
  </r>
  <r>
    <x v="4"/>
    <x v="3"/>
    <x v="1"/>
    <x v="2"/>
    <x v="179"/>
    <n v="5"/>
    <x v="5"/>
    <n v="330000"/>
    <n v="16500"/>
    <x v="184"/>
    <n v="275000"/>
    <n v="38500"/>
    <d v="2013-12-01T00:00:00"/>
    <n v="12"/>
    <s v="December"/>
    <s v="2013"/>
  </r>
  <r>
    <x v="0"/>
    <x v="2"/>
    <x v="2"/>
    <x v="2"/>
    <x v="180"/>
    <n v="10"/>
    <x v="0"/>
    <n v="26060"/>
    <n v="1303"/>
    <x v="185"/>
    <n v="13030"/>
    <n v="11727"/>
    <d v="2014-02-01T00:00:00"/>
    <n v="2"/>
    <s v="February"/>
    <s v="2014"/>
  </r>
  <r>
    <x v="3"/>
    <x v="4"/>
    <x v="2"/>
    <x v="2"/>
    <x v="181"/>
    <n v="10"/>
    <x v="4"/>
    <n v="374000"/>
    <n v="18700"/>
    <x v="186"/>
    <n v="359040"/>
    <n v="-3740"/>
    <d v="2014-03-01T00:00:00"/>
    <n v="3"/>
    <s v="March"/>
    <s v="2014"/>
  </r>
  <r>
    <x v="3"/>
    <x v="2"/>
    <x v="2"/>
    <x v="2"/>
    <x v="182"/>
    <n v="10"/>
    <x v="4"/>
    <n v="298125"/>
    <n v="14906.25"/>
    <x v="187"/>
    <n v="286200"/>
    <n v="-2981.25"/>
    <d v="2014-03-01T00:00:00"/>
    <n v="3"/>
    <s v="March"/>
    <s v="2014"/>
  </r>
  <r>
    <x v="4"/>
    <x v="3"/>
    <x v="2"/>
    <x v="2"/>
    <x v="183"/>
    <n v="10"/>
    <x v="5"/>
    <n v="482100"/>
    <n v="24105"/>
    <x v="188"/>
    <n v="401750"/>
    <n v="56245"/>
    <d v="2014-04-01T00:00:00"/>
    <n v="4"/>
    <s v="April"/>
    <s v="2014"/>
  </r>
  <r>
    <x v="0"/>
    <x v="4"/>
    <x v="2"/>
    <x v="2"/>
    <x v="184"/>
    <n v="10"/>
    <x v="6"/>
    <n v="16289"/>
    <n v="814.45"/>
    <x v="189"/>
    <n v="11635"/>
    <n v="3839.5499999999993"/>
    <d v="2014-05-01T00:00:00"/>
    <n v="5"/>
    <s v="May"/>
    <s v="2014"/>
  </r>
  <r>
    <x v="4"/>
    <x v="4"/>
    <x v="2"/>
    <x v="2"/>
    <x v="170"/>
    <n v="10"/>
    <x v="5"/>
    <n v="297300"/>
    <n v="14865"/>
    <x v="175"/>
    <n v="247750"/>
    <n v="34685"/>
    <d v="2014-06-01T00:00:00"/>
    <n v="6"/>
    <s v="June"/>
    <s v="2014"/>
  </r>
  <r>
    <x v="0"/>
    <x v="4"/>
    <x v="2"/>
    <x v="2"/>
    <x v="185"/>
    <n v="10"/>
    <x v="2"/>
    <n v="210700"/>
    <n v="10535"/>
    <x v="190"/>
    <n v="156520"/>
    <n v="43645"/>
    <d v="2014-06-01T00:00:00"/>
    <n v="6"/>
    <s v="June"/>
    <s v="2014"/>
  </r>
  <r>
    <x v="1"/>
    <x v="2"/>
    <x v="2"/>
    <x v="2"/>
    <x v="186"/>
    <n v="10"/>
    <x v="1"/>
    <n v="39300"/>
    <n v="1965"/>
    <x v="191"/>
    <n v="26200"/>
    <n v="11135"/>
    <d v="2014-09-01T00:00:00"/>
    <n v="9"/>
    <s v="September"/>
    <s v="2014"/>
  </r>
  <r>
    <x v="0"/>
    <x v="0"/>
    <x v="2"/>
    <x v="2"/>
    <x v="187"/>
    <n v="10"/>
    <x v="2"/>
    <n v="429800"/>
    <n v="21490"/>
    <x v="192"/>
    <n v="319280"/>
    <n v="89030"/>
    <d v="2013-10-01T00:00:00"/>
    <n v="10"/>
    <s v="October"/>
    <s v="2013"/>
  </r>
  <r>
    <x v="0"/>
    <x v="0"/>
    <x v="2"/>
    <x v="2"/>
    <x v="188"/>
    <n v="10"/>
    <x v="0"/>
    <n v="27780"/>
    <n v="1389"/>
    <x v="193"/>
    <n v="13890"/>
    <n v="12501"/>
    <d v="2013-10-01T00:00:00"/>
    <n v="10"/>
    <s v="October"/>
    <s v="2013"/>
  </r>
  <r>
    <x v="3"/>
    <x v="4"/>
    <x v="2"/>
    <x v="2"/>
    <x v="189"/>
    <n v="10"/>
    <x v="4"/>
    <n v="107625"/>
    <n v="5381.25"/>
    <x v="194"/>
    <n v="103320"/>
    <n v="-1076.25"/>
    <d v="2014-10-01T00:00:00"/>
    <n v="10"/>
    <s v="October"/>
    <s v="2014"/>
  </r>
  <r>
    <x v="3"/>
    <x v="2"/>
    <x v="2"/>
    <x v="2"/>
    <x v="190"/>
    <n v="10"/>
    <x v="4"/>
    <n v="88000"/>
    <n v="4400"/>
    <x v="195"/>
    <n v="84480"/>
    <n v="-880"/>
    <d v="2013-10-01T00:00:00"/>
    <n v="10"/>
    <s v="October"/>
    <s v="2013"/>
  </r>
  <r>
    <x v="0"/>
    <x v="0"/>
    <x v="2"/>
    <x v="2"/>
    <x v="191"/>
    <n v="10"/>
    <x v="0"/>
    <n v="36040"/>
    <n v="1802"/>
    <x v="196"/>
    <n v="18020"/>
    <n v="16218"/>
    <d v="2013-12-01T00:00:00"/>
    <n v="12"/>
    <s v="December"/>
    <s v="2013"/>
  </r>
  <r>
    <x v="0"/>
    <x v="4"/>
    <x v="2"/>
    <x v="2"/>
    <x v="192"/>
    <n v="10"/>
    <x v="0"/>
    <n v="53260"/>
    <n v="2663"/>
    <x v="197"/>
    <n v="26630"/>
    <n v="23967"/>
    <d v="2014-12-01T00:00:00"/>
    <n v="12"/>
    <s v="December"/>
    <s v="2014"/>
  </r>
  <r>
    <x v="0"/>
    <x v="2"/>
    <x v="2"/>
    <x v="2"/>
    <x v="193"/>
    <n v="10"/>
    <x v="6"/>
    <n v="14952"/>
    <n v="747.6"/>
    <x v="198"/>
    <n v="10680"/>
    <n v="3524.3999999999996"/>
    <d v="2013-12-01T00:00:00"/>
    <n v="12"/>
    <s v="December"/>
    <s v="2013"/>
  </r>
  <r>
    <x v="1"/>
    <x v="1"/>
    <x v="2"/>
    <x v="2"/>
    <x v="194"/>
    <n v="10"/>
    <x v="1"/>
    <n v="31740"/>
    <n v="1587"/>
    <x v="199"/>
    <n v="21160"/>
    <n v="8993"/>
    <d v="2013-12-01T00:00:00"/>
    <n v="12"/>
    <s v="December"/>
    <s v="2013"/>
  </r>
  <r>
    <x v="1"/>
    <x v="4"/>
    <x v="3"/>
    <x v="2"/>
    <x v="195"/>
    <n v="120"/>
    <x v="1"/>
    <n v="8325"/>
    <n v="416.25"/>
    <x v="200"/>
    <n v="5550"/>
    <n v="2358.75"/>
    <d v="2014-01-01T00:00:00"/>
    <n v="1"/>
    <s v="January"/>
    <s v="2014"/>
  </r>
  <r>
    <x v="1"/>
    <x v="3"/>
    <x v="3"/>
    <x v="2"/>
    <x v="196"/>
    <n v="120"/>
    <x v="1"/>
    <n v="42915"/>
    <n v="2145.75"/>
    <x v="201"/>
    <n v="28610"/>
    <n v="12159.25"/>
    <d v="2014-01-01T00:00:00"/>
    <n v="1"/>
    <s v="January"/>
    <s v="2014"/>
  </r>
  <r>
    <x v="3"/>
    <x v="1"/>
    <x v="3"/>
    <x v="2"/>
    <x v="197"/>
    <n v="120"/>
    <x v="4"/>
    <n v="100875"/>
    <n v="5043.75"/>
    <x v="202"/>
    <n v="96840"/>
    <n v="-1008.75"/>
    <d v="2014-02-01T00:00:00"/>
    <n v="2"/>
    <s v="February"/>
    <s v="2014"/>
  </r>
  <r>
    <x v="0"/>
    <x v="4"/>
    <x v="3"/>
    <x v="2"/>
    <x v="185"/>
    <n v="120"/>
    <x v="2"/>
    <n v="210700"/>
    <n v="10535"/>
    <x v="190"/>
    <n v="156520"/>
    <n v="43645"/>
    <d v="2014-06-01T00:00:00"/>
    <n v="6"/>
    <s v="June"/>
    <s v="2014"/>
  </r>
  <r>
    <x v="0"/>
    <x v="4"/>
    <x v="3"/>
    <x v="2"/>
    <x v="198"/>
    <n v="120"/>
    <x v="0"/>
    <n v="56640"/>
    <n v="2832"/>
    <x v="203"/>
    <n v="28320"/>
    <n v="25488"/>
    <d v="2014-08-01T00:00:00"/>
    <n v="8"/>
    <s v="August"/>
    <s v="2014"/>
  </r>
  <r>
    <x v="0"/>
    <x v="2"/>
    <x v="3"/>
    <x v="2"/>
    <x v="199"/>
    <n v="120"/>
    <x v="0"/>
    <n v="31580"/>
    <n v="1579"/>
    <x v="204"/>
    <n v="15790"/>
    <n v="14211"/>
    <d v="2014-08-01T00:00:00"/>
    <n v="8"/>
    <s v="August"/>
    <s v="2014"/>
  </r>
  <r>
    <x v="3"/>
    <x v="4"/>
    <x v="3"/>
    <x v="2"/>
    <x v="189"/>
    <n v="120"/>
    <x v="4"/>
    <n v="107625"/>
    <n v="5381.25"/>
    <x v="194"/>
    <n v="103320"/>
    <n v="-1076.25"/>
    <d v="2014-10-01T00:00:00"/>
    <n v="10"/>
    <s v="October"/>
    <s v="2014"/>
  </r>
  <r>
    <x v="3"/>
    <x v="2"/>
    <x v="3"/>
    <x v="2"/>
    <x v="190"/>
    <n v="120"/>
    <x v="4"/>
    <n v="88000"/>
    <n v="4400"/>
    <x v="195"/>
    <n v="84480"/>
    <n v="-880"/>
    <d v="2013-10-01T00:00:00"/>
    <n v="10"/>
    <s v="October"/>
    <s v="2013"/>
  </r>
  <r>
    <x v="0"/>
    <x v="2"/>
    <x v="3"/>
    <x v="2"/>
    <x v="200"/>
    <n v="120"/>
    <x v="0"/>
    <n v="20660"/>
    <n v="1033"/>
    <x v="205"/>
    <n v="10330"/>
    <n v="9297"/>
    <d v="2013-12-01T00:00:00"/>
    <n v="12"/>
    <s v="December"/>
    <s v="2013"/>
  </r>
  <r>
    <x v="4"/>
    <x v="1"/>
    <x v="3"/>
    <x v="2"/>
    <x v="201"/>
    <n v="120"/>
    <x v="5"/>
    <n v="375000"/>
    <n v="18750"/>
    <x v="206"/>
    <n v="312500"/>
    <n v="43750"/>
    <d v="2014-12-01T00:00:00"/>
    <n v="12"/>
    <s v="December"/>
    <s v="2014"/>
  </r>
  <r>
    <x v="0"/>
    <x v="0"/>
    <x v="4"/>
    <x v="2"/>
    <x v="188"/>
    <n v="250"/>
    <x v="0"/>
    <n v="27780"/>
    <n v="1389"/>
    <x v="193"/>
    <n v="13890"/>
    <n v="12501"/>
    <d v="2013-10-01T00:00:00"/>
    <n v="10"/>
    <s v="October"/>
    <s v="2013"/>
  </r>
  <r>
    <x v="0"/>
    <x v="4"/>
    <x v="4"/>
    <x v="2"/>
    <x v="202"/>
    <n v="250"/>
    <x v="0"/>
    <n v="25300"/>
    <n v="1265"/>
    <x v="207"/>
    <n v="12650"/>
    <n v="11385"/>
    <d v="2013-11-01T00:00:00"/>
    <n v="11"/>
    <s v="November"/>
    <s v="2013"/>
  </r>
  <r>
    <x v="0"/>
    <x v="1"/>
    <x v="4"/>
    <x v="2"/>
    <x v="203"/>
    <n v="250"/>
    <x v="0"/>
    <n v="45940"/>
    <n v="2297"/>
    <x v="208"/>
    <n v="22970"/>
    <n v="20673"/>
    <d v="2013-11-01T00:00:00"/>
    <n v="11"/>
    <s v="November"/>
    <s v="2013"/>
  </r>
  <r>
    <x v="0"/>
    <x v="4"/>
    <x v="4"/>
    <x v="2"/>
    <x v="192"/>
    <n v="250"/>
    <x v="0"/>
    <n v="53260"/>
    <n v="2663"/>
    <x v="197"/>
    <n v="26630"/>
    <n v="23967"/>
    <d v="2014-12-01T00:00:00"/>
    <n v="12"/>
    <s v="December"/>
    <s v="2014"/>
  </r>
  <r>
    <x v="0"/>
    <x v="4"/>
    <x v="4"/>
    <x v="2"/>
    <x v="173"/>
    <n v="250"/>
    <x v="6"/>
    <n v="3990"/>
    <n v="199.5"/>
    <x v="178"/>
    <n v="2850"/>
    <n v="940.5"/>
    <d v="2014-12-01T00:00:00"/>
    <n v="12"/>
    <s v="December"/>
    <s v="2014"/>
  </r>
  <r>
    <x v="0"/>
    <x v="2"/>
    <x v="4"/>
    <x v="2"/>
    <x v="174"/>
    <n v="250"/>
    <x v="6"/>
    <n v="17409"/>
    <n v="870.45"/>
    <x v="179"/>
    <n v="12435"/>
    <n v="4103.5499999999993"/>
    <d v="2014-12-01T00:00:00"/>
    <n v="12"/>
    <s v="December"/>
    <s v="2014"/>
  </r>
  <r>
    <x v="0"/>
    <x v="1"/>
    <x v="5"/>
    <x v="2"/>
    <x v="204"/>
    <n v="260"/>
    <x v="2"/>
    <n v="472500"/>
    <n v="23625"/>
    <x v="209"/>
    <n v="351000"/>
    <n v="97875"/>
    <d v="2014-02-01T00:00:00"/>
    <n v="2"/>
    <s v="February"/>
    <s v="2014"/>
  </r>
  <r>
    <x v="0"/>
    <x v="0"/>
    <x v="5"/>
    <x v="2"/>
    <x v="205"/>
    <n v="260"/>
    <x v="2"/>
    <n v="193200"/>
    <n v="9660"/>
    <x v="210"/>
    <n v="143520"/>
    <n v="40020"/>
    <d v="2014-08-01T00:00:00"/>
    <n v="8"/>
    <s v="August"/>
    <s v="2014"/>
  </r>
  <r>
    <x v="0"/>
    <x v="0"/>
    <x v="5"/>
    <x v="2"/>
    <x v="187"/>
    <n v="260"/>
    <x v="2"/>
    <n v="429800"/>
    <n v="21490"/>
    <x v="192"/>
    <n v="319280"/>
    <n v="89030"/>
    <d v="2013-10-01T00:00:00"/>
    <n v="10"/>
    <s v="October"/>
    <s v="2013"/>
  </r>
  <r>
    <x v="4"/>
    <x v="1"/>
    <x v="5"/>
    <x v="2"/>
    <x v="201"/>
    <n v="260"/>
    <x v="5"/>
    <n v="375000"/>
    <n v="18750"/>
    <x v="206"/>
    <n v="312500"/>
    <n v="43750"/>
    <d v="2014-12-01T00:00:00"/>
    <n v="12"/>
    <s v="December"/>
    <s v="2014"/>
  </r>
  <r>
    <x v="1"/>
    <x v="2"/>
    <x v="2"/>
    <x v="2"/>
    <x v="206"/>
    <n v="10"/>
    <x v="1"/>
    <n v="57015"/>
    <n v="3420.8999999999996"/>
    <x v="211"/>
    <n v="38010"/>
    <n v="15584.100000000002"/>
    <d v="2014-04-01T00:00:00"/>
    <n v="4"/>
    <s v="April"/>
    <s v="2014"/>
  </r>
  <r>
    <x v="0"/>
    <x v="4"/>
    <x v="0"/>
    <x v="2"/>
    <x v="207"/>
    <n v="3"/>
    <x v="0"/>
    <n v="22350"/>
    <n v="1341"/>
    <x v="212"/>
    <n v="11175"/>
    <n v="9834"/>
    <d v="2014-01-01T00:00:00"/>
    <n v="1"/>
    <s v="January"/>
    <s v="2014"/>
  </r>
  <r>
    <x v="1"/>
    <x v="0"/>
    <x v="0"/>
    <x v="2"/>
    <x v="126"/>
    <n v="3"/>
    <x v="1"/>
    <n v="42660"/>
    <n v="2559.6"/>
    <x v="213"/>
    <n v="28440"/>
    <n v="11660.400000000001"/>
    <d v="2014-06-01T00:00:00"/>
    <n v="6"/>
    <s v="June"/>
    <s v="2014"/>
  </r>
  <r>
    <x v="2"/>
    <x v="3"/>
    <x v="0"/>
    <x v="2"/>
    <x v="208"/>
    <n v="3"/>
    <x v="3"/>
    <n v="6744"/>
    <n v="404.64"/>
    <x v="214"/>
    <n v="1686"/>
    <n v="4653.3599999999997"/>
    <d v="2014-09-01T00:00:00"/>
    <n v="9"/>
    <s v="September"/>
    <s v="2014"/>
  </r>
  <r>
    <x v="2"/>
    <x v="0"/>
    <x v="0"/>
    <x v="2"/>
    <x v="209"/>
    <n v="3"/>
    <x v="3"/>
    <n v="27588"/>
    <n v="1655.28"/>
    <x v="215"/>
    <n v="6897"/>
    <n v="19035.72"/>
    <d v="2013-10-01T00:00:00"/>
    <n v="10"/>
    <s v="October"/>
    <s v="2013"/>
  </r>
  <r>
    <x v="1"/>
    <x v="4"/>
    <x v="0"/>
    <x v="2"/>
    <x v="210"/>
    <n v="3"/>
    <x v="1"/>
    <n v="30450"/>
    <n v="1827"/>
    <x v="216"/>
    <n v="20300"/>
    <n v="8323"/>
    <d v="2014-11-01T00:00:00"/>
    <n v="11"/>
    <s v="November"/>
    <s v="2014"/>
  </r>
  <r>
    <x v="0"/>
    <x v="4"/>
    <x v="0"/>
    <x v="2"/>
    <x v="73"/>
    <n v="3"/>
    <x v="6"/>
    <n v="1841"/>
    <n v="110.46"/>
    <x v="217"/>
    <n v="1315"/>
    <n v="415.53999999999996"/>
    <d v="2013-11-01T00:00:00"/>
    <n v="11"/>
    <s v="November"/>
    <s v="2013"/>
  </r>
  <r>
    <x v="3"/>
    <x v="1"/>
    <x v="0"/>
    <x v="2"/>
    <x v="211"/>
    <n v="3"/>
    <x v="4"/>
    <n v="110875"/>
    <n v="6652.5"/>
    <x v="218"/>
    <n v="106440"/>
    <n v="-2217.5"/>
    <d v="2013-12-01T00:00:00"/>
    <n v="12"/>
    <s v="December"/>
    <s v="2013"/>
  </r>
  <r>
    <x v="0"/>
    <x v="3"/>
    <x v="1"/>
    <x v="2"/>
    <x v="212"/>
    <n v="5"/>
    <x v="2"/>
    <n v="343000"/>
    <n v="20580"/>
    <x v="219"/>
    <n v="254800"/>
    <n v="67620"/>
    <d v="2014-04-01T00:00:00"/>
    <n v="4"/>
    <s v="April"/>
    <s v="2014"/>
  </r>
  <r>
    <x v="0"/>
    <x v="1"/>
    <x v="1"/>
    <x v="2"/>
    <x v="213"/>
    <n v="5"/>
    <x v="2"/>
    <n v="511000"/>
    <n v="30660"/>
    <x v="220"/>
    <n v="379600"/>
    <n v="100740"/>
    <d v="2014-05-01T00:00:00"/>
    <n v="5"/>
    <s v="May"/>
    <s v="2014"/>
  </r>
  <r>
    <x v="0"/>
    <x v="2"/>
    <x v="1"/>
    <x v="2"/>
    <x v="214"/>
    <n v="5"/>
    <x v="6"/>
    <n v="9821"/>
    <n v="589.26"/>
    <x v="221"/>
    <n v="7015"/>
    <n v="2216.7399999999998"/>
    <d v="2013-10-01T00:00:00"/>
    <n v="10"/>
    <s v="October"/>
    <s v="2013"/>
  </r>
  <r>
    <x v="2"/>
    <x v="4"/>
    <x v="1"/>
    <x v="2"/>
    <x v="215"/>
    <n v="5"/>
    <x v="3"/>
    <n v="32676"/>
    <n v="1960.56"/>
    <x v="222"/>
    <n v="8169"/>
    <n v="22546.44"/>
    <d v="2014-11-01T00:00:00"/>
    <n v="11"/>
    <s v="November"/>
    <s v="2014"/>
  </r>
  <r>
    <x v="0"/>
    <x v="2"/>
    <x v="2"/>
    <x v="2"/>
    <x v="216"/>
    <n v="10"/>
    <x v="2"/>
    <n v="523600"/>
    <n v="31416"/>
    <x v="223"/>
    <n v="388960"/>
    <n v="103224"/>
    <d v="2014-06-01T00:00:00"/>
    <n v="6"/>
    <s v="June"/>
    <s v="2014"/>
  </r>
  <r>
    <x v="2"/>
    <x v="0"/>
    <x v="2"/>
    <x v="2"/>
    <x v="209"/>
    <n v="10"/>
    <x v="3"/>
    <n v="27588"/>
    <n v="1655.28"/>
    <x v="215"/>
    <n v="6897"/>
    <n v="19035.72"/>
    <d v="2013-10-01T00:00:00"/>
    <n v="10"/>
    <s v="October"/>
    <s v="2013"/>
  </r>
  <r>
    <x v="0"/>
    <x v="4"/>
    <x v="2"/>
    <x v="2"/>
    <x v="64"/>
    <n v="10"/>
    <x v="2"/>
    <n v="254450"/>
    <n v="15267"/>
    <x v="224"/>
    <n v="189020"/>
    <n v="50163"/>
    <d v="2013-10-01T00:00:00"/>
    <n v="10"/>
    <s v="October"/>
    <s v="2013"/>
  </r>
  <r>
    <x v="3"/>
    <x v="0"/>
    <x v="3"/>
    <x v="2"/>
    <x v="217"/>
    <n v="120"/>
    <x v="4"/>
    <n v="119000"/>
    <n v="7140"/>
    <x v="225"/>
    <n v="114240"/>
    <n v="-2380"/>
    <d v="2014-02-01T00:00:00"/>
    <n v="2"/>
    <s v="February"/>
    <s v="2014"/>
  </r>
  <r>
    <x v="3"/>
    <x v="4"/>
    <x v="3"/>
    <x v="2"/>
    <x v="218"/>
    <n v="120"/>
    <x v="4"/>
    <n v="344375"/>
    <n v="20662.5"/>
    <x v="226"/>
    <n v="330600"/>
    <n v="-6887.5"/>
    <d v="2014-02-01T00:00:00"/>
    <n v="2"/>
    <s v="February"/>
    <s v="2014"/>
  </r>
  <r>
    <x v="1"/>
    <x v="1"/>
    <x v="3"/>
    <x v="2"/>
    <x v="219"/>
    <n v="120"/>
    <x v="1"/>
    <n v="22950"/>
    <n v="1377"/>
    <x v="227"/>
    <n v="15300"/>
    <n v="6273"/>
    <d v="2014-05-01T00:00:00"/>
    <n v="5"/>
    <s v="May"/>
    <s v="2014"/>
  </r>
  <r>
    <x v="0"/>
    <x v="2"/>
    <x v="3"/>
    <x v="2"/>
    <x v="216"/>
    <n v="120"/>
    <x v="2"/>
    <n v="523600"/>
    <n v="31416"/>
    <x v="223"/>
    <n v="388960"/>
    <n v="103224"/>
    <d v="2014-06-01T00:00:00"/>
    <n v="6"/>
    <s v="June"/>
    <s v="2014"/>
  </r>
  <r>
    <x v="0"/>
    <x v="3"/>
    <x v="3"/>
    <x v="2"/>
    <x v="220"/>
    <n v="120"/>
    <x v="6"/>
    <n v="10486"/>
    <n v="629.16"/>
    <x v="228"/>
    <n v="7490"/>
    <n v="2366.84"/>
    <d v="2014-06-01T00:00:00"/>
    <n v="6"/>
    <s v="June"/>
    <s v="2014"/>
  </r>
  <r>
    <x v="4"/>
    <x v="2"/>
    <x v="3"/>
    <x v="2"/>
    <x v="221"/>
    <n v="120"/>
    <x v="5"/>
    <n v="366300"/>
    <n v="21978"/>
    <x v="229"/>
    <n v="305250"/>
    <n v="39072"/>
    <d v="2013-10-01T00:00:00"/>
    <n v="10"/>
    <s v="October"/>
    <s v="2013"/>
  </r>
  <r>
    <x v="0"/>
    <x v="2"/>
    <x v="3"/>
    <x v="2"/>
    <x v="222"/>
    <n v="120"/>
    <x v="2"/>
    <n v="726600"/>
    <n v="43596"/>
    <x v="230"/>
    <n v="539760"/>
    <n v="143244"/>
    <d v="2013-10-01T00:00:00"/>
    <n v="10"/>
    <s v="October"/>
    <s v="2013"/>
  </r>
  <r>
    <x v="1"/>
    <x v="0"/>
    <x v="4"/>
    <x v="2"/>
    <x v="126"/>
    <n v="250"/>
    <x v="1"/>
    <n v="42660"/>
    <n v="2559.6"/>
    <x v="213"/>
    <n v="28440"/>
    <n v="11660.400000000001"/>
    <d v="2014-06-01T00:00:00"/>
    <n v="6"/>
    <s v="June"/>
    <s v="2014"/>
  </r>
  <r>
    <x v="0"/>
    <x v="3"/>
    <x v="4"/>
    <x v="2"/>
    <x v="220"/>
    <n v="250"/>
    <x v="6"/>
    <n v="10486"/>
    <n v="629.16"/>
    <x v="228"/>
    <n v="7490"/>
    <n v="2366.84"/>
    <d v="2014-06-01T00:00:00"/>
    <n v="6"/>
    <s v="June"/>
    <s v="2014"/>
  </r>
  <r>
    <x v="4"/>
    <x v="2"/>
    <x v="4"/>
    <x v="2"/>
    <x v="221"/>
    <n v="250"/>
    <x v="5"/>
    <n v="366300"/>
    <n v="21978"/>
    <x v="229"/>
    <n v="305250"/>
    <n v="39072"/>
    <d v="2013-10-01T00:00:00"/>
    <n v="10"/>
    <s v="October"/>
    <s v="2013"/>
  </r>
  <r>
    <x v="0"/>
    <x v="3"/>
    <x v="4"/>
    <x v="2"/>
    <x v="167"/>
    <n v="250"/>
    <x v="0"/>
    <n v="22460"/>
    <n v="1347.6"/>
    <x v="231"/>
    <n v="11230"/>
    <n v="9882.4000000000015"/>
    <d v="2013-11-01T00:00:00"/>
    <n v="11"/>
    <s v="November"/>
    <s v="2013"/>
  </r>
  <r>
    <x v="4"/>
    <x v="0"/>
    <x v="4"/>
    <x v="2"/>
    <x v="223"/>
    <n v="250"/>
    <x v="5"/>
    <n v="730800"/>
    <n v="43848"/>
    <x v="232"/>
    <n v="609000"/>
    <n v="77952"/>
    <d v="2013-12-01T00:00:00"/>
    <n v="12"/>
    <s v="December"/>
    <s v="2013"/>
  </r>
  <r>
    <x v="3"/>
    <x v="2"/>
    <x v="5"/>
    <x v="2"/>
    <x v="224"/>
    <n v="260"/>
    <x v="4"/>
    <n v="248437.5"/>
    <n v="14906.25"/>
    <x v="233"/>
    <n v="238500"/>
    <n v="-4968.75"/>
    <d v="2014-01-01T00:00:00"/>
    <n v="1"/>
    <s v="January"/>
    <s v="2014"/>
  </r>
  <r>
    <x v="0"/>
    <x v="3"/>
    <x v="5"/>
    <x v="2"/>
    <x v="225"/>
    <n v="260"/>
    <x v="2"/>
    <n v="587650"/>
    <n v="35259"/>
    <x v="234"/>
    <n v="436540"/>
    <n v="115851"/>
    <d v="2014-09-01T00:00:00"/>
    <n v="9"/>
    <s v="September"/>
    <s v="2014"/>
  </r>
  <r>
    <x v="0"/>
    <x v="4"/>
    <x v="5"/>
    <x v="2"/>
    <x v="64"/>
    <n v="260"/>
    <x v="2"/>
    <n v="254450"/>
    <n v="15267"/>
    <x v="224"/>
    <n v="189020"/>
    <n v="50163"/>
    <d v="2013-10-01T00:00:00"/>
    <n v="10"/>
    <s v="October"/>
    <s v="2013"/>
  </r>
  <r>
    <x v="0"/>
    <x v="2"/>
    <x v="5"/>
    <x v="2"/>
    <x v="214"/>
    <n v="260"/>
    <x v="6"/>
    <n v="9821"/>
    <n v="589.26"/>
    <x v="221"/>
    <n v="7015"/>
    <n v="2216.7399999999998"/>
    <d v="2013-10-01T00:00:00"/>
    <n v="10"/>
    <s v="October"/>
    <s v="2013"/>
  </r>
  <r>
    <x v="0"/>
    <x v="2"/>
    <x v="5"/>
    <x v="2"/>
    <x v="222"/>
    <n v="260"/>
    <x v="2"/>
    <n v="726600"/>
    <n v="43596"/>
    <x v="230"/>
    <n v="539760"/>
    <n v="143244"/>
    <d v="2013-10-01T00:00:00"/>
    <n v="10"/>
    <s v="October"/>
    <s v="2013"/>
  </r>
  <r>
    <x v="0"/>
    <x v="2"/>
    <x v="1"/>
    <x v="2"/>
    <x v="226"/>
    <n v="5"/>
    <x v="0"/>
    <n v="35140"/>
    <n v="2108.4"/>
    <x v="235"/>
    <n v="17570"/>
    <n v="15461.599999999999"/>
    <d v="2013-10-01T00:00:00"/>
    <n v="10"/>
    <s v="October"/>
    <s v="2013"/>
  </r>
  <r>
    <x v="1"/>
    <x v="4"/>
    <x v="2"/>
    <x v="2"/>
    <x v="227"/>
    <n v="10"/>
    <x v="1"/>
    <n v="32970"/>
    <n v="1978.2"/>
    <x v="236"/>
    <n v="21980"/>
    <n v="9011.7999999999993"/>
    <d v="2014-08-01T00:00:00"/>
    <n v="8"/>
    <s v="August"/>
    <s v="2014"/>
  </r>
  <r>
    <x v="1"/>
    <x v="1"/>
    <x v="2"/>
    <x v="2"/>
    <x v="228"/>
    <n v="10"/>
    <x v="1"/>
    <n v="26145"/>
    <n v="1568.7"/>
    <x v="237"/>
    <n v="17430"/>
    <n v="7146.2999999999993"/>
    <d v="2014-08-01T00:00:00"/>
    <n v="8"/>
    <s v="August"/>
    <s v="2014"/>
  </r>
  <r>
    <x v="1"/>
    <x v="4"/>
    <x v="2"/>
    <x v="2"/>
    <x v="229"/>
    <n v="10"/>
    <x v="1"/>
    <n v="17295"/>
    <n v="1037.7"/>
    <x v="238"/>
    <n v="11530"/>
    <n v="4727.2999999999993"/>
    <d v="2014-10-01T00:00:00"/>
    <n v="10"/>
    <s v="October"/>
    <s v="2014"/>
  </r>
  <r>
    <x v="0"/>
    <x v="2"/>
    <x v="2"/>
    <x v="2"/>
    <x v="226"/>
    <n v="10"/>
    <x v="0"/>
    <n v="35140"/>
    <n v="2108.4"/>
    <x v="235"/>
    <n v="17570"/>
    <n v="15461.599999999999"/>
    <d v="2013-10-01T00:00:00"/>
    <n v="10"/>
    <s v="October"/>
    <s v="2013"/>
  </r>
  <r>
    <x v="0"/>
    <x v="1"/>
    <x v="3"/>
    <x v="2"/>
    <x v="230"/>
    <n v="120"/>
    <x v="0"/>
    <n v="20020"/>
    <n v="1201.2"/>
    <x v="239"/>
    <n v="10010"/>
    <n v="8808.7999999999993"/>
    <d v="2014-08-01T00:00:00"/>
    <n v="8"/>
    <s v="August"/>
    <s v="2014"/>
  </r>
  <r>
    <x v="0"/>
    <x v="3"/>
    <x v="3"/>
    <x v="2"/>
    <x v="231"/>
    <n v="120"/>
    <x v="6"/>
    <n v="9331"/>
    <n v="559.86"/>
    <x v="240"/>
    <n v="6665"/>
    <n v="2106.1399999999994"/>
    <d v="2014-11-01T00:00:00"/>
    <n v="11"/>
    <s v="November"/>
    <s v="2014"/>
  </r>
  <r>
    <x v="1"/>
    <x v="4"/>
    <x v="4"/>
    <x v="2"/>
    <x v="229"/>
    <n v="250"/>
    <x v="1"/>
    <n v="17295"/>
    <n v="1037.7"/>
    <x v="238"/>
    <n v="11530"/>
    <n v="4727.2999999999993"/>
    <d v="2014-10-01T00:00:00"/>
    <n v="10"/>
    <s v="October"/>
    <s v="2014"/>
  </r>
  <r>
    <x v="2"/>
    <x v="3"/>
    <x v="0"/>
    <x v="2"/>
    <x v="64"/>
    <n v="3"/>
    <x v="3"/>
    <n v="8724"/>
    <n v="610.67999999999995"/>
    <x v="241"/>
    <n v="2181"/>
    <n v="5932.32"/>
    <d v="2014-02-01T00:00:00"/>
    <n v="2"/>
    <s v="February"/>
    <s v="2014"/>
  </r>
  <r>
    <x v="2"/>
    <x v="0"/>
    <x v="0"/>
    <x v="2"/>
    <x v="232"/>
    <n v="3"/>
    <x v="3"/>
    <n v="22608"/>
    <n v="1582.56"/>
    <x v="242"/>
    <n v="5652"/>
    <n v="15373.439999999999"/>
    <d v="2014-08-01T00:00:00"/>
    <n v="8"/>
    <s v="August"/>
    <s v="2014"/>
  </r>
  <r>
    <x v="0"/>
    <x v="3"/>
    <x v="0"/>
    <x v="2"/>
    <x v="233"/>
    <n v="3"/>
    <x v="0"/>
    <n v="36680"/>
    <n v="2567.6"/>
    <x v="243"/>
    <n v="18340"/>
    <n v="15772.400000000001"/>
    <d v="2013-09-01T00:00:00"/>
    <n v="9"/>
    <s v="September"/>
    <s v="2013"/>
  </r>
  <r>
    <x v="2"/>
    <x v="3"/>
    <x v="1"/>
    <x v="2"/>
    <x v="234"/>
    <n v="5"/>
    <x v="3"/>
    <n v="28080"/>
    <n v="1965.6"/>
    <x v="244"/>
    <n v="7020"/>
    <n v="19094.400000000001"/>
    <d v="2014-01-01T00:00:00"/>
    <n v="1"/>
    <s v="January"/>
    <s v="2014"/>
  </r>
  <r>
    <x v="2"/>
    <x v="2"/>
    <x v="1"/>
    <x v="2"/>
    <x v="178"/>
    <n v="5"/>
    <x v="3"/>
    <n v="28104"/>
    <n v="1967.28"/>
    <x v="245"/>
    <n v="7026"/>
    <n v="19110.72"/>
    <d v="2014-11-01T00:00:00"/>
    <n v="11"/>
    <s v="November"/>
    <s v="2014"/>
  </r>
  <r>
    <x v="0"/>
    <x v="2"/>
    <x v="2"/>
    <x v="2"/>
    <x v="235"/>
    <n v="10"/>
    <x v="6"/>
    <n v="7217"/>
    <n v="505.19"/>
    <x v="246"/>
    <n v="5155"/>
    <n v="1556.8100000000004"/>
    <d v="2013-09-01T00:00:00"/>
    <n v="9"/>
    <s v="September"/>
    <s v="2013"/>
  </r>
  <r>
    <x v="1"/>
    <x v="0"/>
    <x v="3"/>
    <x v="2"/>
    <x v="236"/>
    <n v="120"/>
    <x v="1"/>
    <n v="18930"/>
    <n v="1325.1"/>
    <x v="247"/>
    <n v="12620"/>
    <n v="4984.9000000000015"/>
    <d v="2014-05-01T00:00:00"/>
    <n v="5"/>
    <s v="May"/>
    <s v="2014"/>
  </r>
  <r>
    <x v="0"/>
    <x v="0"/>
    <x v="3"/>
    <x v="2"/>
    <x v="237"/>
    <n v="120"/>
    <x v="6"/>
    <n v="7945"/>
    <n v="556.15"/>
    <x v="248"/>
    <n v="5675"/>
    <n v="1713.8500000000004"/>
    <d v="2014-06-01T00:00:00"/>
    <n v="6"/>
    <s v="June"/>
    <s v="2014"/>
  </r>
  <r>
    <x v="0"/>
    <x v="4"/>
    <x v="3"/>
    <x v="2"/>
    <x v="238"/>
    <n v="120"/>
    <x v="6"/>
    <n v="3829"/>
    <n v="268.02999999999997"/>
    <x v="249"/>
    <n v="2735"/>
    <n v="825.97000000000025"/>
    <d v="2014-11-01T00:00:00"/>
    <n v="11"/>
    <s v="November"/>
    <s v="2014"/>
  </r>
  <r>
    <x v="0"/>
    <x v="0"/>
    <x v="3"/>
    <x v="2"/>
    <x v="239"/>
    <n v="120"/>
    <x v="6"/>
    <n v="11074"/>
    <n v="775.18"/>
    <x v="250"/>
    <n v="7910"/>
    <n v="2388.8199999999997"/>
    <d v="2014-12-01T00:00:00"/>
    <n v="12"/>
    <s v="December"/>
    <s v="2014"/>
  </r>
  <r>
    <x v="2"/>
    <x v="2"/>
    <x v="4"/>
    <x v="2"/>
    <x v="240"/>
    <n v="250"/>
    <x v="3"/>
    <n v="20862"/>
    <n v="1460.34"/>
    <x v="251"/>
    <n v="5215.5"/>
    <n v="14186.16"/>
    <d v="2014-04-01T00:00:00"/>
    <n v="4"/>
    <s v="April"/>
    <s v="2014"/>
  </r>
  <r>
    <x v="2"/>
    <x v="1"/>
    <x v="4"/>
    <x v="2"/>
    <x v="241"/>
    <n v="250"/>
    <x v="3"/>
    <n v="26580"/>
    <n v="1860.6"/>
    <x v="252"/>
    <n v="6645"/>
    <n v="18074.400000000001"/>
    <d v="2013-09-01T00:00:00"/>
    <n v="9"/>
    <s v="September"/>
    <s v="2013"/>
  </r>
  <r>
    <x v="0"/>
    <x v="0"/>
    <x v="4"/>
    <x v="2"/>
    <x v="239"/>
    <n v="250"/>
    <x v="6"/>
    <n v="11074"/>
    <n v="775.18"/>
    <x v="250"/>
    <n v="7910"/>
    <n v="2388.8199999999997"/>
    <d v="2014-12-01T00:00:00"/>
    <n v="12"/>
    <s v="December"/>
    <s v="2014"/>
  </r>
  <r>
    <x v="0"/>
    <x v="0"/>
    <x v="5"/>
    <x v="2"/>
    <x v="237"/>
    <n v="260"/>
    <x v="6"/>
    <n v="7945"/>
    <n v="556.15"/>
    <x v="248"/>
    <n v="5675"/>
    <n v="1713.8500000000004"/>
    <d v="2014-06-01T00:00:00"/>
    <n v="6"/>
    <s v="June"/>
    <s v="2014"/>
  </r>
  <r>
    <x v="0"/>
    <x v="4"/>
    <x v="0"/>
    <x v="2"/>
    <x v="242"/>
    <n v="3"/>
    <x v="2"/>
    <n v="616350"/>
    <n v="43144.5"/>
    <x v="253"/>
    <n v="457860"/>
    <n v="115345.5"/>
    <d v="2014-03-01T00:00:00"/>
    <n v="3"/>
    <s v="March"/>
    <s v="2014"/>
  </r>
  <r>
    <x v="4"/>
    <x v="2"/>
    <x v="0"/>
    <x v="2"/>
    <x v="243"/>
    <n v="3"/>
    <x v="5"/>
    <n v="134400"/>
    <n v="9408"/>
    <x v="254"/>
    <n v="112000"/>
    <n v="12992"/>
    <d v="2014-06-01T00:00:00"/>
    <n v="6"/>
    <s v="June"/>
    <s v="2014"/>
  </r>
  <r>
    <x v="4"/>
    <x v="2"/>
    <x v="0"/>
    <x v="2"/>
    <x v="244"/>
    <n v="3"/>
    <x v="5"/>
    <n v="654300"/>
    <n v="45801"/>
    <x v="255"/>
    <n v="545250"/>
    <n v="63249"/>
    <d v="2014-10-01T00:00:00"/>
    <n v="10"/>
    <s v="October"/>
    <s v="2014"/>
  </r>
  <r>
    <x v="0"/>
    <x v="2"/>
    <x v="1"/>
    <x v="2"/>
    <x v="245"/>
    <n v="5"/>
    <x v="0"/>
    <n v="39520"/>
    <n v="2766.4"/>
    <x v="256"/>
    <n v="19760"/>
    <n v="16993.599999999999"/>
    <d v="2014-10-01T00:00:00"/>
    <n v="10"/>
    <s v="October"/>
    <s v="2014"/>
  </r>
  <r>
    <x v="4"/>
    <x v="2"/>
    <x v="1"/>
    <x v="2"/>
    <x v="244"/>
    <n v="5"/>
    <x v="5"/>
    <n v="654300"/>
    <n v="45801"/>
    <x v="255"/>
    <n v="545250"/>
    <n v="63249"/>
    <d v="2014-10-01T00:00:00"/>
    <n v="10"/>
    <s v="October"/>
    <s v="2014"/>
  </r>
  <r>
    <x v="3"/>
    <x v="1"/>
    <x v="1"/>
    <x v="2"/>
    <x v="246"/>
    <n v="5"/>
    <x v="4"/>
    <n v="312500"/>
    <n v="21875"/>
    <x v="257"/>
    <n v="300000"/>
    <n v="-9375"/>
    <d v="2013-11-01T00:00:00"/>
    <n v="11"/>
    <s v="November"/>
    <s v="2013"/>
  </r>
  <r>
    <x v="4"/>
    <x v="0"/>
    <x v="2"/>
    <x v="2"/>
    <x v="247"/>
    <n v="10"/>
    <x v="5"/>
    <n v="510600"/>
    <n v="35742"/>
    <x v="258"/>
    <n v="425500"/>
    <n v="49358"/>
    <d v="2014-05-01T00:00:00"/>
    <n v="5"/>
    <s v="May"/>
    <s v="2014"/>
  </r>
  <r>
    <x v="4"/>
    <x v="2"/>
    <x v="2"/>
    <x v="2"/>
    <x v="243"/>
    <n v="10"/>
    <x v="5"/>
    <n v="134400"/>
    <n v="9408"/>
    <x v="254"/>
    <n v="112000"/>
    <n v="12992"/>
    <d v="2014-06-01T00:00:00"/>
    <n v="6"/>
    <s v="June"/>
    <s v="2014"/>
  </r>
  <r>
    <x v="3"/>
    <x v="1"/>
    <x v="2"/>
    <x v="2"/>
    <x v="248"/>
    <n v="10"/>
    <x v="4"/>
    <n v="439125"/>
    <n v="30738.75"/>
    <x v="259"/>
    <n v="421560"/>
    <n v="-13173.75"/>
    <d v="2014-07-01T00:00:00"/>
    <n v="7"/>
    <s v="July"/>
    <s v="2014"/>
  </r>
  <r>
    <x v="1"/>
    <x v="2"/>
    <x v="2"/>
    <x v="2"/>
    <x v="249"/>
    <n v="10"/>
    <x v="1"/>
    <n v="31515"/>
    <n v="2206.0500000000002"/>
    <x v="260"/>
    <n v="21010"/>
    <n v="8298.9500000000007"/>
    <d v="2014-08-01T00:00:00"/>
    <n v="8"/>
    <s v="August"/>
    <s v="2014"/>
  </r>
  <r>
    <x v="1"/>
    <x v="4"/>
    <x v="2"/>
    <x v="2"/>
    <x v="250"/>
    <n v="10"/>
    <x v="1"/>
    <n v="43965"/>
    <n v="3077.55"/>
    <x v="261"/>
    <n v="29310"/>
    <n v="11577.449999999997"/>
    <d v="2013-09-01T00:00:00"/>
    <n v="9"/>
    <s v="September"/>
    <s v="2013"/>
  </r>
  <r>
    <x v="0"/>
    <x v="2"/>
    <x v="2"/>
    <x v="2"/>
    <x v="251"/>
    <n v="10"/>
    <x v="0"/>
    <n v="30700"/>
    <n v="2149"/>
    <x v="262"/>
    <n v="15350"/>
    <n v="13201"/>
    <d v="2014-09-01T00:00:00"/>
    <n v="9"/>
    <s v="September"/>
    <s v="2014"/>
  </r>
  <r>
    <x v="4"/>
    <x v="1"/>
    <x v="2"/>
    <x v="2"/>
    <x v="167"/>
    <n v="10"/>
    <x v="5"/>
    <n v="336900"/>
    <n v="23583"/>
    <x v="263"/>
    <n v="280750"/>
    <n v="32567"/>
    <d v="2013-09-01T00:00:00"/>
    <n v="9"/>
    <s v="September"/>
    <s v="2013"/>
  </r>
  <r>
    <x v="4"/>
    <x v="0"/>
    <x v="2"/>
    <x v="2"/>
    <x v="252"/>
    <n v="10"/>
    <x v="5"/>
    <n v="421200"/>
    <n v="29484"/>
    <x v="264"/>
    <n v="351000"/>
    <n v="40716"/>
    <d v="2013-11-01T00:00:00"/>
    <n v="11"/>
    <s v="November"/>
    <s v="2013"/>
  </r>
  <r>
    <x v="2"/>
    <x v="3"/>
    <x v="2"/>
    <x v="2"/>
    <x v="253"/>
    <n v="10"/>
    <x v="3"/>
    <n v="33156"/>
    <n v="2320.92"/>
    <x v="265"/>
    <n v="8289"/>
    <n v="22546.080000000002"/>
    <d v="2013-11-01T00:00:00"/>
    <n v="11"/>
    <s v="November"/>
    <s v="2013"/>
  </r>
  <r>
    <x v="0"/>
    <x v="1"/>
    <x v="2"/>
    <x v="2"/>
    <x v="254"/>
    <n v="10"/>
    <x v="6"/>
    <n v="14875"/>
    <n v="1041.25"/>
    <x v="266"/>
    <n v="10625"/>
    <n v="3208.75"/>
    <d v="2013-12-01T00:00:00"/>
    <n v="12"/>
    <s v="December"/>
    <s v="2013"/>
  </r>
  <r>
    <x v="4"/>
    <x v="2"/>
    <x v="3"/>
    <x v="2"/>
    <x v="255"/>
    <n v="120"/>
    <x v="5"/>
    <n v="497700"/>
    <n v="34839"/>
    <x v="267"/>
    <n v="414750"/>
    <n v="48111"/>
    <d v="2014-07-01T00:00:00"/>
    <n v="7"/>
    <s v="July"/>
    <s v="2014"/>
  </r>
  <r>
    <x v="0"/>
    <x v="3"/>
    <x v="3"/>
    <x v="2"/>
    <x v="256"/>
    <n v="120"/>
    <x v="0"/>
    <n v="12180"/>
    <n v="852.6"/>
    <x v="268"/>
    <n v="6090"/>
    <n v="5237.3999999999996"/>
    <d v="2014-08-01T00:00:00"/>
    <n v="8"/>
    <s v="August"/>
    <s v="2014"/>
  </r>
  <r>
    <x v="3"/>
    <x v="1"/>
    <x v="3"/>
    <x v="2"/>
    <x v="257"/>
    <n v="120"/>
    <x v="4"/>
    <n v="260875"/>
    <n v="18261.25"/>
    <x v="269"/>
    <n v="250440"/>
    <n v="-7826.25"/>
    <d v="2014-09-01T00:00:00"/>
    <n v="9"/>
    <s v="September"/>
    <s v="2014"/>
  </r>
  <r>
    <x v="0"/>
    <x v="2"/>
    <x v="3"/>
    <x v="2"/>
    <x v="245"/>
    <n v="120"/>
    <x v="0"/>
    <n v="39520"/>
    <n v="2766.4"/>
    <x v="256"/>
    <n v="19760"/>
    <n v="16993.599999999999"/>
    <d v="2014-10-01T00:00:00"/>
    <n v="10"/>
    <s v="October"/>
    <s v="2014"/>
  </r>
  <r>
    <x v="0"/>
    <x v="4"/>
    <x v="3"/>
    <x v="2"/>
    <x v="258"/>
    <n v="120"/>
    <x v="0"/>
    <n v="28420"/>
    <n v="1989.4"/>
    <x v="270"/>
    <n v="14210"/>
    <n v="12220.599999999999"/>
    <d v="2013-12-01T00:00:00"/>
    <n v="12"/>
    <s v="December"/>
    <s v="2013"/>
  </r>
  <r>
    <x v="4"/>
    <x v="4"/>
    <x v="3"/>
    <x v="2"/>
    <x v="162"/>
    <n v="120"/>
    <x v="5"/>
    <n v="411600"/>
    <n v="28812"/>
    <x v="271"/>
    <n v="343000"/>
    <n v="39788"/>
    <d v="2014-12-01T00:00:00"/>
    <n v="12"/>
    <s v="December"/>
    <s v="2014"/>
  </r>
  <r>
    <x v="0"/>
    <x v="1"/>
    <x v="3"/>
    <x v="2"/>
    <x v="259"/>
    <n v="120"/>
    <x v="0"/>
    <n v="11760"/>
    <n v="823.2"/>
    <x v="272"/>
    <n v="5880"/>
    <n v="5056.7999999999993"/>
    <d v="2013-12-01T00:00:00"/>
    <n v="12"/>
    <s v="December"/>
    <s v="2013"/>
  </r>
  <r>
    <x v="2"/>
    <x v="0"/>
    <x v="4"/>
    <x v="2"/>
    <x v="260"/>
    <n v="250"/>
    <x v="3"/>
    <n v="38934"/>
    <n v="2725.38"/>
    <x v="273"/>
    <n v="9733.5"/>
    <n v="26475.120000000003"/>
    <d v="2014-01-01T00:00:00"/>
    <n v="1"/>
    <s v="January"/>
    <s v="2014"/>
  </r>
  <r>
    <x v="4"/>
    <x v="2"/>
    <x v="4"/>
    <x v="2"/>
    <x v="261"/>
    <n v="250"/>
    <x v="5"/>
    <n v="287700"/>
    <n v="20139"/>
    <x v="274"/>
    <n v="239750"/>
    <n v="27811"/>
    <d v="2014-02-01T00:00:00"/>
    <n v="2"/>
    <s v="February"/>
    <s v="2014"/>
  </r>
  <r>
    <x v="4"/>
    <x v="3"/>
    <x v="4"/>
    <x v="2"/>
    <x v="262"/>
    <n v="250"/>
    <x v="5"/>
    <n v="824100"/>
    <n v="57687"/>
    <x v="275"/>
    <n v="686750"/>
    <n v="79663"/>
    <d v="2014-02-01T00:00:00"/>
    <n v="2"/>
    <s v="February"/>
    <s v="2014"/>
  </r>
  <r>
    <x v="3"/>
    <x v="0"/>
    <x v="5"/>
    <x v="2"/>
    <x v="263"/>
    <n v="260"/>
    <x v="4"/>
    <n v="205625"/>
    <n v="14393.75"/>
    <x v="276"/>
    <n v="197400"/>
    <n v="-6168.75"/>
    <d v="2014-05-01T00:00:00"/>
    <n v="5"/>
    <s v="May"/>
    <s v="2014"/>
  </r>
  <r>
    <x v="0"/>
    <x v="2"/>
    <x v="5"/>
    <x v="2"/>
    <x v="264"/>
    <n v="260"/>
    <x v="2"/>
    <n v="1006600"/>
    <n v="70462"/>
    <x v="277"/>
    <n v="747760"/>
    <n v="188378"/>
    <d v="2014-09-01T00:00:00"/>
    <n v="9"/>
    <s v="September"/>
    <s v="2014"/>
  </r>
  <r>
    <x v="3"/>
    <x v="1"/>
    <x v="5"/>
    <x v="2"/>
    <x v="265"/>
    <n v="260"/>
    <x v="4"/>
    <n v="124250"/>
    <n v="8697.5"/>
    <x v="278"/>
    <n v="119280"/>
    <n v="-3727.5"/>
    <d v="2013-09-01T00:00:00"/>
    <n v="9"/>
    <s v="September"/>
    <s v="2013"/>
  </r>
  <r>
    <x v="0"/>
    <x v="0"/>
    <x v="5"/>
    <x v="2"/>
    <x v="266"/>
    <n v="260"/>
    <x v="0"/>
    <n v="22360"/>
    <n v="1565.2"/>
    <x v="279"/>
    <n v="11180"/>
    <n v="9614.7999999999993"/>
    <d v="2014-11-01T00:00:00"/>
    <n v="11"/>
    <s v="November"/>
    <s v="2014"/>
  </r>
  <r>
    <x v="4"/>
    <x v="4"/>
    <x v="5"/>
    <x v="2"/>
    <x v="162"/>
    <n v="260"/>
    <x v="5"/>
    <n v="411600"/>
    <n v="28812"/>
    <x v="271"/>
    <n v="343000"/>
    <n v="39788"/>
    <d v="2014-12-01T00:00:00"/>
    <n v="12"/>
    <s v="December"/>
    <s v="2014"/>
  </r>
  <r>
    <x v="0"/>
    <x v="0"/>
    <x v="1"/>
    <x v="2"/>
    <x v="267"/>
    <n v="5"/>
    <x v="6"/>
    <n v="3416"/>
    <n v="273.27999999999997"/>
    <x v="280"/>
    <n v="2440"/>
    <n v="702.72000000000025"/>
    <d v="2014-02-01T00:00:00"/>
    <n v="2"/>
    <s v="February"/>
    <s v="2014"/>
  </r>
  <r>
    <x v="0"/>
    <x v="4"/>
    <x v="1"/>
    <x v="2"/>
    <x v="268"/>
    <n v="5"/>
    <x v="0"/>
    <n v="25640"/>
    <n v="2051.1999999999998"/>
    <x v="281"/>
    <n v="12820"/>
    <n v="10768.8"/>
    <d v="2014-06-01T00:00:00"/>
    <n v="6"/>
    <s v="June"/>
    <s v="2014"/>
  </r>
  <r>
    <x v="0"/>
    <x v="0"/>
    <x v="2"/>
    <x v="2"/>
    <x v="269"/>
    <n v="10"/>
    <x v="6"/>
    <n v="1799"/>
    <n v="143.91999999999999"/>
    <x v="282"/>
    <n v="1285"/>
    <n v="370.07999999999993"/>
    <d v="2014-05-01T00:00:00"/>
    <n v="5"/>
    <s v="May"/>
    <s v="2014"/>
  </r>
  <r>
    <x v="0"/>
    <x v="4"/>
    <x v="5"/>
    <x v="2"/>
    <x v="268"/>
    <n v="260"/>
    <x v="0"/>
    <n v="25640"/>
    <n v="2051.1999999999998"/>
    <x v="281"/>
    <n v="12820"/>
    <n v="10768.8"/>
    <d v="2014-06-01T00:00:00"/>
    <n v="6"/>
    <s v="June"/>
    <s v="2014"/>
  </r>
  <r>
    <x v="3"/>
    <x v="3"/>
    <x v="0"/>
    <x v="2"/>
    <x v="270"/>
    <n v="3"/>
    <x v="4"/>
    <n v="192500"/>
    <n v="15400"/>
    <x v="283"/>
    <n v="184800"/>
    <n v="-7700"/>
    <d v="2014-08-01T00:00:00"/>
    <n v="8"/>
    <s v="August"/>
    <s v="2014"/>
  </r>
  <r>
    <x v="1"/>
    <x v="2"/>
    <x v="0"/>
    <x v="2"/>
    <x v="271"/>
    <n v="3"/>
    <x v="1"/>
    <n v="7350"/>
    <n v="588"/>
    <x v="284"/>
    <n v="4900"/>
    <n v="1862"/>
    <d v="2014-11-01T00:00:00"/>
    <n v="11"/>
    <s v="November"/>
    <s v="2014"/>
  </r>
  <r>
    <x v="0"/>
    <x v="3"/>
    <x v="0"/>
    <x v="2"/>
    <x v="272"/>
    <n v="3"/>
    <x v="2"/>
    <n v="476700"/>
    <n v="38136"/>
    <x v="285"/>
    <n v="354120"/>
    <n v="84444"/>
    <d v="2014-12-01T00:00:00"/>
    <n v="12"/>
    <s v="December"/>
    <s v="2014"/>
  </r>
  <r>
    <x v="1"/>
    <x v="2"/>
    <x v="1"/>
    <x v="2"/>
    <x v="273"/>
    <n v="5"/>
    <x v="1"/>
    <n v="37515"/>
    <n v="3001.2"/>
    <x v="286"/>
    <n v="25010"/>
    <n v="9503.8000000000029"/>
    <d v="2014-03-01T00:00:00"/>
    <n v="3"/>
    <s v="March"/>
    <s v="2014"/>
  </r>
  <r>
    <x v="0"/>
    <x v="0"/>
    <x v="1"/>
    <x v="2"/>
    <x v="274"/>
    <n v="5"/>
    <x v="0"/>
    <n v="14160"/>
    <n v="1132.8"/>
    <x v="287"/>
    <n v="7080"/>
    <n v="5947.2000000000007"/>
    <d v="2014-06-01T00:00:00"/>
    <n v="6"/>
    <s v="June"/>
    <s v="2014"/>
  </r>
  <r>
    <x v="0"/>
    <x v="1"/>
    <x v="1"/>
    <x v="2"/>
    <x v="275"/>
    <n v="5"/>
    <x v="0"/>
    <n v="12900"/>
    <n v="1032"/>
    <x v="288"/>
    <n v="6450"/>
    <n v="5418"/>
    <d v="2014-07-01T00:00:00"/>
    <n v="7"/>
    <s v="July"/>
    <s v="2014"/>
  </r>
  <r>
    <x v="4"/>
    <x v="2"/>
    <x v="1"/>
    <x v="2"/>
    <x v="276"/>
    <n v="5"/>
    <x v="5"/>
    <n v="468600"/>
    <n v="37488"/>
    <x v="289"/>
    <n v="390500"/>
    <n v="40612"/>
    <d v="2014-08-01T00:00:00"/>
    <n v="8"/>
    <s v="August"/>
    <s v="2014"/>
  </r>
  <r>
    <x v="4"/>
    <x v="0"/>
    <x v="1"/>
    <x v="2"/>
    <x v="277"/>
    <n v="5"/>
    <x v="5"/>
    <n v="384900"/>
    <n v="30792"/>
    <x v="290"/>
    <n v="320750"/>
    <n v="33358"/>
    <d v="2013-09-01T00:00:00"/>
    <n v="9"/>
    <s v="September"/>
    <s v="2013"/>
  </r>
  <r>
    <x v="1"/>
    <x v="1"/>
    <x v="1"/>
    <x v="2"/>
    <x v="278"/>
    <n v="5"/>
    <x v="1"/>
    <n v="10665"/>
    <n v="853.2"/>
    <x v="291"/>
    <n v="7110"/>
    <n v="2701.7999999999993"/>
    <d v="2014-12-01T00:00:00"/>
    <n v="12"/>
    <s v="December"/>
    <s v="2014"/>
  </r>
  <r>
    <x v="3"/>
    <x v="3"/>
    <x v="2"/>
    <x v="2"/>
    <x v="279"/>
    <n v="10"/>
    <x v="4"/>
    <n v="139250"/>
    <n v="11140"/>
    <x v="292"/>
    <n v="133680"/>
    <n v="-5570"/>
    <d v="2014-03-01T00:00:00"/>
    <n v="3"/>
    <s v="March"/>
    <s v="2014"/>
  </r>
  <r>
    <x v="0"/>
    <x v="1"/>
    <x v="2"/>
    <x v="2"/>
    <x v="280"/>
    <n v="10"/>
    <x v="6"/>
    <n v="8813"/>
    <n v="705.04"/>
    <x v="293"/>
    <n v="6295"/>
    <n v="1812.96"/>
    <d v="2014-04-01T00:00:00"/>
    <n v="4"/>
    <s v="April"/>
    <s v="2014"/>
  </r>
  <r>
    <x v="0"/>
    <x v="1"/>
    <x v="2"/>
    <x v="2"/>
    <x v="281"/>
    <n v="10"/>
    <x v="6"/>
    <n v="7665"/>
    <n v="613.20000000000005"/>
    <x v="294"/>
    <n v="5475"/>
    <n v="1576.8000000000002"/>
    <d v="2014-05-01T00:00:00"/>
    <n v="5"/>
    <s v="May"/>
    <s v="2014"/>
  </r>
  <r>
    <x v="0"/>
    <x v="1"/>
    <x v="2"/>
    <x v="2"/>
    <x v="282"/>
    <n v="10"/>
    <x v="0"/>
    <n v="27320"/>
    <n v="2185.6"/>
    <x v="295"/>
    <n v="13660"/>
    <n v="11474.400000000001"/>
    <d v="2014-06-01T00:00:00"/>
    <n v="6"/>
    <s v="June"/>
    <s v="2014"/>
  </r>
  <r>
    <x v="4"/>
    <x v="3"/>
    <x v="2"/>
    <x v="2"/>
    <x v="283"/>
    <n v="10"/>
    <x v="5"/>
    <n v="738000"/>
    <n v="59040"/>
    <x v="296"/>
    <n v="615000"/>
    <n v="63960"/>
    <d v="2014-06-01T00:00:00"/>
    <n v="6"/>
    <s v="June"/>
    <s v="2014"/>
  </r>
  <r>
    <x v="0"/>
    <x v="4"/>
    <x v="2"/>
    <x v="2"/>
    <x v="284"/>
    <n v="10"/>
    <x v="6"/>
    <n v="4746"/>
    <n v="379.68"/>
    <x v="297"/>
    <n v="3390"/>
    <n v="976.31999999999971"/>
    <d v="2014-08-01T00:00:00"/>
    <n v="8"/>
    <s v="August"/>
    <s v="2014"/>
  </r>
  <r>
    <x v="0"/>
    <x v="1"/>
    <x v="2"/>
    <x v="2"/>
    <x v="285"/>
    <n v="10"/>
    <x v="6"/>
    <n v="11186"/>
    <n v="894.88"/>
    <x v="298"/>
    <n v="7990"/>
    <n v="2301.1200000000008"/>
    <d v="2014-08-01T00:00:00"/>
    <n v="8"/>
    <s v="August"/>
    <s v="2014"/>
  </r>
  <r>
    <x v="0"/>
    <x v="1"/>
    <x v="2"/>
    <x v="2"/>
    <x v="286"/>
    <n v="10"/>
    <x v="6"/>
    <n v="16863"/>
    <n v="1349.04"/>
    <x v="299"/>
    <n v="12045"/>
    <n v="3468.9599999999991"/>
    <d v="2013-09-01T00:00:00"/>
    <n v="9"/>
    <s v="September"/>
    <s v="2013"/>
  </r>
  <r>
    <x v="0"/>
    <x v="1"/>
    <x v="2"/>
    <x v="2"/>
    <x v="287"/>
    <n v="10"/>
    <x v="0"/>
    <n v="38680"/>
    <n v="3094.4"/>
    <x v="300"/>
    <n v="19340"/>
    <n v="16245.599999999999"/>
    <d v="2014-09-01T00:00:00"/>
    <n v="9"/>
    <s v="September"/>
    <s v="2014"/>
  </r>
  <r>
    <x v="0"/>
    <x v="3"/>
    <x v="2"/>
    <x v="2"/>
    <x v="288"/>
    <n v="10"/>
    <x v="0"/>
    <n v="59860"/>
    <n v="4788.8"/>
    <x v="301"/>
    <n v="29930"/>
    <n v="25141.199999999997"/>
    <d v="2014-09-01T00:00:00"/>
    <n v="9"/>
    <s v="September"/>
    <s v="2014"/>
  </r>
  <r>
    <x v="0"/>
    <x v="1"/>
    <x v="2"/>
    <x v="2"/>
    <x v="12"/>
    <n v="10"/>
    <x v="2"/>
    <n v="751100"/>
    <n v="60088"/>
    <x v="302"/>
    <n v="557960"/>
    <n v="133052"/>
    <d v="2013-11-01T00:00:00"/>
    <n v="11"/>
    <s v="November"/>
    <s v="2013"/>
  </r>
  <r>
    <x v="0"/>
    <x v="3"/>
    <x v="2"/>
    <x v="2"/>
    <x v="289"/>
    <n v="10"/>
    <x v="6"/>
    <n v="13622"/>
    <n v="1089.76"/>
    <x v="303"/>
    <n v="9730"/>
    <n v="2802.24"/>
    <d v="2013-12-01T00:00:00"/>
    <n v="12"/>
    <s v="December"/>
    <s v="2013"/>
  </r>
  <r>
    <x v="0"/>
    <x v="3"/>
    <x v="2"/>
    <x v="2"/>
    <x v="272"/>
    <n v="10"/>
    <x v="2"/>
    <n v="476700"/>
    <n v="38136"/>
    <x v="285"/>
    <n v="354120"/>
    <n v="84444"/>
    <d v="2014-12-01T00:00:00"/>
    <n v="12"/>
    <s v="December"/>
    <s v="2014"/>
  </r>
  <r>
    <x v="2"/>
    <x v="0"/>
    <x v="3"/>
    <x v="2"/>
    <x v="290"/>
    <n v="120"/>
    <x v="3"/>
    <n v="7176"/>
    <n v="574.08000000000004"/>
    <x v="304"/>
    <n v="1794"/>
    <n v="4807.92"/>
    <d v="2014-03-01T00:00:00"/>
    <n v="3"/>
    <s v="March"/>
    <s v="2014"/>
  </r>
  <r>
    <x v="0"/>
    <x v="4"/>
    <x v="3"/>
    <x v="2"/>
    <x v="291"/>
    <n v="120"/>
    <x v="6"/>
    <n v="20349"/>
    <n v="1627.92"/>
    <x v="305"/>
    <n v="14535"/>
    <n v="4186.0800000000017"/>
    <d v="2014-06-01T00:00:00"/>
    <n v="6"/>
    <s v="June"/>
    <s v="2014"/>
  </r>
  <r>
    <x v="0"/>
    <x v="1"/>
    <x v="3"/>
    <x v="2"/>
    <x v="292"/>
    <n v="120"/>
    <x v="6"/>
    <n v="16366"/>
    <n v="1309.28"/>
    <x v="306"/>
    <n v="11690"/>
    <n v="3366.7199999999993"/>
    <d v="2014-06-01T00:00:00"/>
    <n v="6"/>
    <s v="June"/>
    <s v="2014"/>
  </r>
  <r>
    <x v="4"/>
    <x v="2"/>
    <x v="3"/>
    <x v="2"/>
    <x v="293"/>
    <n v="120"/>
    <x v="5"/>
    <n v="115800"/>
    <n v="9264"/>
    <x v="307"/>
    <n v="96500"/>
    <n v="10036"/>
    <d v="2013-11-01T00:00:00"/>
    <n v="11"/>
    <s v="November"/>
    <s v="2013"/>
  </r>
  <r>
    <x v="4"/>
    <x v="3"/>
    <x v="3"/>
    <x v="2"/>
    <x v="294"/>
    <n v="120"/>
    <x v="5"/>
    <n v="190500"/>
    <n v="15240"/>
    <x v="308"/>
    <n v="158750"/>
    <n v="16510"/>
    <d v="2014-12-01T00:00:00"/>
    <n v="12"/>
    <s v="December"/>
    <s v="2014"/>
  </r>
  <r>
    <x v="0"/>
    <x v="2"/>
    <x v="4"/>
    <x v="2"/>
    <x v="295"/>
    <n v="250"/>
    <x v="2"/>
    <n v="201075"/>
    <n v="16086"/>
    <x v="309"/>
    <n v="149370"/>
    <n v="35619"/>
    <d v="2014-04-01T00:00:00"/>
    <n v="4"/>
    <s v="April"/>
    <s v="2014"/>
  </r>
  <r>
    <x v="0"/>
    <x v="1"/>
    <x v="4"/>
    <x v="2"/>
    <x v="292"/>
    <n v="250"/>
    <x v="6"/>
    <n v="16366"/>
    <n v="1309.28"/>
    <x v="306"/>
    <n v="11690"/>
    <n v="3366.7199999999993"/>
    <d v="2014-06-01T00:00:00"/>
    <n v="6"/>
    <s v="June"/>
    <s v="2014"/>
  </r>
  <r>
    <x v="0"/>
    <x v="2"/>
    <x v="4"/>
    <x v="2"/>
    <x v="296"/>
    <n v="250"/>
    <x v="2"/>
    <n v="133350"/>
    <n v="10668"/>
    <x v="310"/>
    <n v="99060"/>
    <n v="23622"/>
    <d v="2014-08-01T00:00:00"/>
    <n v="8"/>
    <s v="August"/>
    <s v="2014"/>
  </r>
  <r>
    <x v="0"/>
    <x v="1"/>
    <x v="4"/>
    <x v="2"/>
    <x v="297"/>
    <n v="250"/>
    <x v="2"/>
    <n v="147700"/>
    <n v="11816"/>
    <x v="311"/>
    <n v="109720"/>
    <n v="26164"/>
    <d v="2014-08-01T00:00:00"/>
    <n v="8"/>
    <s v="August"/>
    <s v="2014"/>
  </r>
  <r>
    <x v="4"/>
    <x v="0"/>
    <x v="4"/>
    <x v="2"/>
    <x v="298"/>
    <n v="250"/>
    <x v="5"/>
    <n v="640200"/>
    <n v="51216"/>
    <x v="312"/>
    <n v="533500"/>
    <n v="55484"/>
    <d v="2014-09-01T00:00:00"/>
    <n v="9"/>
    <s v="September"/>
    <s v="2014"/>
  </r>
  <r>
    <x v="4"/>
    <x v="4"/>
    <x v="4"/>
    <x v="2"/>
    <x v="299"/>
    <n v="250"/>
    <x v="5"/>
    <n v="242400"/>
    <n v="19392"/>
    <x v="313"/>
    <n v="202000"/>
    <n v="21008"/>
    <d v="2013-12-01T00:00:00"/>
    <n v="12"/>
    <s v="December"/>
    <s v="2013"/>
  </r>
  <r>
    <x v="0"/>
    <x v="0"/>
    <x v="5"/>
    <x v="2"/>
    <x v="274"/>
    <n v="260"/>
    <x v="0"/>
    <n v="14160"/>
    <n v="1132.8"/>
    <x v="287"/>
    <n v="7080"/>
    <n v="5947.2000000000007"/>
    <d v="2014-06-01T00:00:00"/>
    <n v="6"/>
    <s v="June"/>
    <s v="2014"/>
  </r>
  <r>
    <x v="0"/>
    <x v="4"/>
    <x v="5"/>
    <x v="2"/>
    <x v="291"/>
    <n v="260"/>
    <x v="6"/>
    <n v="20349"/>
    <n v="1627.92"/>
    <x v="305"/>
    <n v="14535"/>
    <n v="4186.0800000000017"/>
    <d v="2014-06-01T00:00:00"/>
    <n v="6"/>
    <s v="June"/>
    <s v="2014"/>
  </r>
  <r>
    <x v="0"/>
    <x v="1"/>
    <x v="5"/>
    <x v="2"/>
    <x v="282"/>
    <n v="260"/>
    <x v="0"/>
    <n v="27320"/>
    <n v="2185.6"/>
    <x v="295"/>
    <n v="13660"/>
    <n v="11474.400000000001"/>
    <d v="2014-06-01T00:00:00"/>
    <n v="6"/>
    <s v="June"/>
    <s v="2014"/>
  </r>
  <r>
    <x v="4"/>
    <x v="3"/>
    <x v="5"/>
    <x v="2"/>
    <x v="283"/>
    <n v="260"/>
    <x v="5"/>
    <n v="738000"/>
    <n v="59040"/>
    <x v="296"/>
    <n v="615000"/>
    <n v="63960"/>
    <d v="2014-06-01T00:00:00"/>
    <n v="6"/>
    <s v="June"/>
    <s v="2014"/>
  </r>
  <r>
    <x v="0"/>
    <x v="1"/>
    <x v="5"/>
    <x v="2"/>
    <x v="300"/>
    <n v="260"/>
    <x v="0"/>
    <n v="30400"/>
    <n v="2432"/>
    <x v="314"/>
    <n v="15200"/>
    <n v="12768"/>
    <d v="2014-11-01T00:00:00"/>
    <n v="11"/>
    <s v="November"/>
    <s v="2014"/>
  </r>
  <r>
    <x v="1"/>
    <x v="1"/>
    <x v="5"/>
    <x v="2"/>
    <x v="278"/>
    <n v="260"/>
    <x v="1"/>
    <n v="10665"/>
    <n v="853.2"/>
    <x v="291"/>
    <n v="7110"/>
    <n v="2701.7999999999993"/>
    <d v="2014-12-01T00:00:00"/>
    <n v="12"/>
    <s v="December"/>
    <s v="2014"/>
  </r>
  <r>
    <x v="2"/>
    <x v="3"/>
    <x v="5"/>
    <x v="2"/>
    <x v="301"/>
    <n v="260"/>
    <x v="3"/>
    <n v="16500"/>
    <n v="1320"/>
    <x v="315"/>
    <n v="4125"/>
    <n v="11055"/>
    <d v="2013-12-01T00:00:00"/>
    <n v="12"/>
    <s v="December"/>
    <s v="2013"/>
  </r>
  <r>
    <x v="4"/>
    <x v="3"/>
    <x v="5"/>
    <x v="2"/>
    <x v="294"/>
    <n v="260"/>
    <x v="5"/>
    <n v="190500"/>
    <n v="15240"/>
    <x v="308"/>
    <n v="158750"/>
    <n v="16510"/>
    <d v="2014-12-01T00:00:00"/>
    <n v="12"/>
    <s v="December"/>
    <s v="2014"/>
  </r>
  <r>
    <x v="0"/>
    <x v="4"/>
    <x v="4"/>
    <x v="2"/>
    <x v="302"/>
    <n v="250"/>
    <x v="0"/>
    <n v="8730"/>
    <n v="698.40000000000009"/>
    <x v="316"/>
    <n v="4365"/>
    <n v="3666.5999999999995"/>
    <d v="2014-07-01T00:00:00"/>
    <n v="7"/>
    <s v="July"/>
    <s v="2014"/>
  </r>
  <r>
    <x v="4"/>
    <x v="0"/>
    <x v="0"/>
    <x v="2"/>
    <x v="303"/>
    <n v="3"/>
    <x v="5"/>
    <n v="328200"/>
    <n v="29538"/>
    <x v="317"/>
    <n v="273500"/>
    <n v="25162"/>
    <d v="2014-06-01T00:00:00"/>
    <n v="6"/>
    <s v="June"/>
    <s v="2014"/>
  </r>
  <r>
    <x v="2"/>
    <x v="3"/>
    <x v="0"/>
    <x v="2"/>
    <x v="18"/>
    <n v="3"/>
    <x v="3"/>
    <n v="4404"/>
    <n v="396.36"/>
    <x v="318"/>
    <n v="1101"/>
    <n v="2906.64"/>
    <d v="2013-10-01T00:00:00"/>
    <n v="10"/>
    <s v="October"/>
    <s v="2013"/>
  </r>
  <r>
    <x v="4"/>
    <x v="0"/>
    <x v="1"/>
    <x v="2"/>
    <x v="304"/>
    <n v="5"/>
    <x v="5"/>
    <n v="1140750"/>
    <n v="102667.5"/>
    <x v="319"/>
    <n v="950625"/>
    <n v="87457.5"/>
    <d v="2014-04-01T00:00:00"/>
    <n v="4"/>
    <s v="April"/>
    <s v="2014"/>
  </r>
  <r>
    <x v="0"/>
    <x v="2"/>
    <x v="1"/>
    <x v="2"/>
    <x v="305"/>
    <n v="5"/>
    <x v="2"/>
    <n v="583100"/>
    <n v="52479"/>
    <x v="320"/>
    <n v="433160"/>
    <n v="97461"/>
    <d v="2014-05-01T00:00:00"/>
    <n v="5"/>
    <s v="May"/>
    <s v="2014"/>
  </r>
  <r>
    <x v="4"/>
    <x v="2"/>
    <x v="1"/>
    <x v="2"/>
    <x v="306"/>
    <n v="5"/>
    <x v="5"/>
    <n v="96600"/>
    <n v="8694"/>
    <x v="321"/>
    <n v="80500"/>
    <n v="7406"/>
    <d v="2013-09-01T00:00:00"/>
    <n v="9"/>
    <s v="September"/>
    <s v="2013"/>
  </r>
  <r>
    <x v="2"/>
    <x v="0"/>
    <x v="1"/>
    <x v="2"/>
    <x v="307"/>
    <n v="5"/>
    <x v="3"/>
    <n v="27852"/>
    <n v="2506.6799999999998"/>
    <x v="322"/>
    <n v="6963"/>
    <n v="18382.32"/>
    <d v="2014-11-01T00:00:00"/>
    <n v="11"/>
    <s v="November"/>
    <s v="2014"/>
  </r>
  <r>
    <x v="3"/>
    <x v="2"/>
    <x v="1"/>
    <x v="2"/>
    <x v="308"/>
    <n v="5"/>
    <x v="4"/>
    <n v="232125"/>
    <n v="20891.25"/>
    <x v="323"/>
    <n v="222840"/>
    <n v="-11606.25"/>
    <d v="2013-11-01T00:00:00"/>
    <n v="11"/>
    <s v="November"/>
    <s v="2013"/>
  </r>
  <r>
    <x v="0"/>
    <x v="0"/>
    <x v="1"/>
    <x v="2"/>
    <x v="309"/>
    <n v="5"/>
    <x v="6"/>
    <n v="11277"/>
    <n v="1014.93"/>
    <x v="324"/>
    <n v="8055"/>
    <n v="2207.0699999999997"/>
    <d v="2013-12-01T00:00:00"/>
    <n v="12"/>
    <s v="December"/>
    <s v="2013"/>
  </r>
  <r>
    <x v="3"/>
    <x v="4"/>
    <x v="1"/>
    <x v="2"/>
    <x v="310"/>
    <n v="5"/>
    <x v="4"/>
    <n v="349625"/>
    <n v="31466.25"/>
    <x v="325"/>
    <n v="335640"/>
    <n v="-17481.25"/>
    <d v="2014-12-01T00:00:00"/>
    <n v="12"/>
    <s v="December"/>
    <s v="2014"/>
  </r>
  <r>
    <x v="4"/>
    <x v="1"/>
    <x v="1"/>
    <x v="2"/>
    <x v="311"/>
    <n v="5"/>
    <x v="5"/>
    <n v="100200"/>
    <n v="9018"/>
    <x v="326"/>
    <n v="83500"/>
    <n v="7682"/>
    <d v="2013-12-01T00:00:00"/>
    <n v="12"/>
    <s v="December"/>
    <s v="2013"/>
  </r>
  <r>
    <x v="4"/>
    <x v="3"/>
    <x v="2"/>
    <x v="2"/>
    <x v="312"/>
    <n v="10"/>
    <x v="5"/>
    <n v="769500"/>
    <n v="69255"/>
    <x v="327"/>
    <n v="641250"/>
    <n v="58995"/>
    <d v="2014-01-01T00:00:00"/>
    <n v="1"/>
    <s v="January"/>
    <s v="2014"/>
  </r>
  <r>
    <x v="0"/>
    <x v="3"/>
    <x v="2"/>
    <x v="2"/>
    <x v="313"/>
    <n v="10"/>
    <x v="2"/>
    <n v="845950"/>
    <n v="76135.5"/>
    <x v="328"/>
    <n v="628420"/>
    <n v="141394.5"/>
    <d v="2014-01-01T00:00:00"/>
    <n v="1"/>
    <s v="January"/>
    <s v="2014"/>
  </r>
  <r>
    <x v="1"/>
    <x v="4"/>
    <x v="2"/>
    <x v="2"/>
    <x v="314"/>
    <n v="10"/>
    <x v="1"/>
    <n v="55125"/>
    <n v="4961.25"/>
    <x v="329"/>
    <n v="36750"/>
    <n v="13413.75"/>
    <d v="2014-04-01T00:00:00"/>
    <n v="4"/>
    <s v="April"/>
    <s v="2014"/>
  </r>
  <r>
    <x v="4"/>
    <x v="0"/>
    <x v="2"/>
    <x v="2"/>
    <x v="303"/>
    <n v="10"/>
    <x v="5"/>
    <n v="328200"/>
    <n v="29538"/>
    <x v="317"/>
    <n v="273500"/>
    <n v="25162"/>
    <d v="2014-06-01T00:00:00"/>
    <n v="6"/>
    <s v="June"/>
    <s v="2014"/>
  </r>
  <r>
    <x v="1"/>
    <x v="2"/>
    <x v="2"/>
    <x v="2"/>
    <x v="315"/>
    <n v="10"/>
    <x v="1"/>
    <n v="18405"/>
    <n v="1656.45"/>
    <x v="330"/>
    <n v="12270"/>
    <n v="4478.5499999999993"/>
    <d v="2014-10-01T00:00:00"/>
    <n v="10"/>
    <s v="October"/>
    <s v="2014"/>
  </r>
  <r>
    <x v="2"/>
    <x v="3"/>
    <x v="2"/>
    <x v="2"/>
    <x v="18"/>
    <n v="10"/>
    <x v="3"/>
    <n v="4404"/>
    <n v="396.36"/>
    <x v="318"/>
    <n v="1101"/>
    <n v="2906.64"/>
    <d v="2013-10-01T00:00:00"/>
    <n v="10"/>
    <s v="October"/>
    <s v="2013"/>
  </r>
  <r>
    <x v="4"/>
    <x v="2"/>
    <x v="2"/>
    <x v="2"/>
    <x v="316"/>
    <n v="10"/>
    <x v="5"/>
    <n v="397200"/>
    <n v="35748"/>
    <x v="331"/>
    <n v="331000"/>
    <n v="30452"/>
    <d v="2014-11-01T00:00:00"/>
    <n v="11"/>
    <s v="November"/>
    <s v="2014"/>
  </r>
  <r>
    <x v="2"/>
    <x v="1"/>
    <x v="2"/>
    <x v="2"/>
    <x v="317"/>
    <n v="10"/>
    <x v="3"/>
    <n v="21300"/>
    <n v="1917"/>
    <x v="332"/>
    <n v="5325"/>
    <n v="14058"/>
    <d v="2013-11-01T00:00:00"/>
    <n v="11"/>
    <s v="November"/>
    <s v="2013"/>
  </r>
  <r>
    <x v="3"/>
    <x v="4"/>
    <x v="2"/>
    <x v="2"/>
    <x v="310"/>
    <n v="10"/>
    <x v="4"/>
    <n v="349625"/>
    <n v="31466.25"/>
    <x v="325"/>
    <n v="335640"/>
    <n v="-17481.25"/>
    <d v="2014-12-01T00:00:00"/>
    <n v="12"/>
    <s v="December"/>
    <s v="2014"/>
  </r>
  <r>
    <x v="1"/>
    <x v="3"/>
    <x v="3"/>
    <x v="2"/>
    <x v="318"/>
    <n v="120"/>
    <x v="1"/>
    <n v="3675"/>
    <n v="330.75"/>
    <x v="333"/>
    <n v="2450"/>
    <n v="894.25"/>
    <d v="2014-05-01T00:00:00"/>
    <n v="5"/>
    <s v="May"/>
    <s v="2014"/>
  </r>
  <r>
    <x v="4"/>
    <x v="0"/>
    <x v="3"/>
    <x v="2"/>
    <x v="319"/>
    <n v="120"/>
    <x v="5"/>
    <n v="1138050"/>
    <n v="102424.5"/>
    <x v="334"/>
    <n v="948375"/>
    <n v="87250.5"/>
    <d v="2014-07-01T00:00:00"/>
    <n v="7"/>
    <s v="July"/>
    <s v="2014"/>
  </r>
  <r>
    <x v="0"/>
    <x v="1"/>
    <x v="3"/>
    <x v="2"/>
    <x v="320"/>
    <n v="120"/>
    <x v="2"/>
    <n v="457450"/>
    <n v="41170.5"/>
    <x v="335"/>
    <n v="339820"/>
    <n v="76459.5"/>
    <d v="2014-07-01T00:00:00"/>
    <n v="7"/>
    <s v="July"/>
    <s v="2014"/>
  </r>
  <r>
    <x v="3"/>
    <x v="0"/>
    <x v="3"/>
    <x v="2"/>
    <x v="321"/>
    <n v="120"/>
    <x v="4"/>
    <n v="70875"/>
    <n v="6378.75"/>
    <x v="336"/>
    <n v="68040"/>
    <n v="-3543.75"/>
    <d v="2014-09-01T00:00:00"/>
    <n v="9"/>
    <s v="September"/>
    <s v="2014"/>
  </r>
  <r>
    <x v="3"/>
    <x v="3"/>
    <x v="3"/>
    <x v="2"/>
    <x v="322"/>
    <n v="120"/>
    <x v="4"/>
    <n v="263750"/>
    <n v="23737.5"/>
    <x v="337"/>
    <n v="253200"/>
    <n v="-13187.5"/>
    <d v="2014-09-01T00:00:00"/>
    <n v="9"/>
    <s v="September"/>
    <s v="2014"/>
  </r>
  <r>
    <x v="0"/>
    <x v="0"/>
    <x v="3"/>
    <x v="2"/>
    <x v="323"/>
    <n v="120"/>
    <x v="2"/>
    <n v="444150"/>
    <n v="39973.5"/>
    <x v="338"/>
    <n v="329940"/>
    <n v="74236.5"/>
    <d v="2014-10-01T00:00:00"/>
    <n v="10"/>
    <s v="October"/>
    <s v="2014"/>
  </r>
  <r>
    <x v="2"/>
    <x v="4"/>
    <x v="4"/>
    <x v="2"/>
    <x v="324"/>
    <n v="250"/>
    <x v="3"/>
    <n v="23472"/>
    <n v="2112.48"/>
    <x v="339"/>
    <n v="5868"/>
    <n v="15491.52"/>
    <d v="2014-01-01T00:00:00"/>
    <n v="1"/>
    <s v="January"/>
    <s v="2014"/>
  </r>
  <r>
    <x v="4"/>
    <x v="1"/>
    <x v="4"/>
    <x v="2"/>
    <x v="325"/>
    <n v="250"/>
    <x v="5"/>
    <n v="797700"/>
    <n v="71793"/>
    <x v="340"/>
    <n v="664750"/>
    <n v="61157"/>
    <d v="2014-02-01T00:00:00"/>
    <n v="2"/>
    <s v="February"/>
    <s v="2014"/>
  </r>
  <r>
    <x v="0"/>
    <x v="4"/>
    <x v="4"/>
    <x v="2"/>
    <x v="326"/>
    <n v="250"/>
    <x v="2"/>
    <n v="473025"/>
    <n v="42572.25"/>
    <x v="341"/>
    <n v="351390"/>
    <n v="79062.75"/>
    <d v="2014-04-01T00:00:00"/>
    <n v="4"/>
    <s v="April"/>
    <s v="2014"/>
  </r>
  <r>
    <x v="2"/>
    <x v="1"/>
    <x v="4"/>
    <x v="2"/>
    <x v="327"/>
    <n v="250"/>
    <x v="3"/>
    <n v="10560"/>
    <n v="950.4"/>
    <x v="342"/>
    <n v="2640"/>
    <n v="6969.6"/>
    <d v="2014-05-01T00:00:00"/>
    <n v="5"/>
    <s v="May"/>
    <s v="2014"/>
  </r>
  <r>
    <x v="4"/>
    <x v="4"/>
    <x v="4"/>
    <x v="2"/>
    <x v="328"/>
    <n v="250"/>
    <x v="5"/>
    <n v="560100"/>
    <n v="50409"/>
    <x v="343"/>
    <n v="466750"/>
    <n v="42941"/>
    <d v="2014-09-01T00:00:00"/>
    <n v="9"/>
    <s v="September"/>
    <s v="2014"/>
  </r>
  <r>
    <x v="2"/>
    <x v="2"/>
    <x v="4"/>
    <x v="2"/>
    <x v="329"/>
    <n v="250"/>
    <x v="3"/>
    <n v="26808"/>
    <n v="2412.7199999999998"/>
    <x v="344"/>
    <n v="6702"/>
    <n v="17693.28"/>
    <d v="2013-09-01T00:00:00"/>
    <n v="9"/>
    <s v="September"/>
    <s v="2013"/>
  </r>
  <r>
    <x v="1"/>
    <x v="2"/>
    <x v="4"/>
    <x v="2"/>
    <x v="315"/>
    <n v="250"/>
    <x v="1"/>
    <n v="18405"/>
    <n v="1656.45"/>
    <x v="330"/>
    <n v="12270"/>
    <n v="4478.5499999999993"/>
    <d v="2014-10-01T00:00:00"/>
    <n v="10"/>
    <s v="October"/>
    <s v="2014"/>
  </r>
  <r>
    <x v="3"/>
    <x v="3"/>
    <x v="4"/>
    <x v="2"/>
    <x v="330"/>
    <n v="250"/>
    <x v="4"/>
    <n v="109625"/>
    <n v="9866.25"/>
    <x v="345"/>
    <n v="105240"/>
    <n v="-5481.25"/>
    <d v="2014-11-01T00:00:00"/>
    <n v="11"/>
    <s v="November"/>
    <s v="2014"/>
  </r>
  <r>
    <x v="0"/>
    <x v="4"/>
    <x v="5"/>
    <x v="2"/>
    <x v="331"/>
    <n v="260"/>
    <x v="2"/>
    <n v="724850"/>
    <n v="65236.5"/>
    <x v="346"/>
    <n v="538460"/>
    <n v="121153.5"/>
    <d v="2014-09-01T00:00:00"/>
    <n v="9"/>
    <s v="September"/>
    <s v="2014"/>
  </r>
  <r>
    <x v="0"/>
    <x v="0"/>
    <x v="5"/>
    <x v="2"/>
    <x v="323"/>
    <n v="260"/>
    <x v="2"/>
    <n v="444150"/>
    <n v="39973.5"/>
    <x v="338"/>
    <n v="329940"/>
    <n v="74236.5"/>
    <d v="2014-10-01T00:00:00"/>
    <n v="10"/>
    <s v="October"/>
    <s v="2014"/>
  </r>
  <r>
    <x v="1"/>
    <x v="1"/>
    <x v="5"/>
    <x v="2"/>
    <x v="332"/>
    <n v="260"/>
    <x v="1"/>
    <n v="14550"/>
    <n v="1309.5"/>
    <x v="347"/>
    <n v="9700"/>
    <n v="3540.5"/>
    <d v="2013-11-01T00:00:00"/>
    <n v="11"/>
    <s v="November"/>
    <s v="2013"/>
  </r>
  <r>
    <x v="0"/>
    <x v="3"/>
    <x v="5"/>
    <x v="2"/>
    <x v="333"/>
    <n v="260"/>
    <x v="0"/>
    <n v="33880"/>
    <n v="3049.2"/>
    <x v="348"/>
    <n v="16940"/>
    <n v="13890.8"/>
    <d v="2014-11-01T00:00:00"/>
    <n v="11"/>
    <s v="November"/>
    <s v="2014"/>
  </r>
  <r>
    <x v="0"/>
    <x v="1"/>
    <x v="0"/>
    <x v="2"/>
    <x v="61"/>
    <n v="3"/>
    <x v="0"/>
    <n v="13260"/>
    <n v="1193.4000000000001"/>
    <x v="349"/>
    <n v="6630"/>
    <n v="5436.6"/>
    <d v="2014-05-01T00:00:00"/>
    <n v="5"/>
    <s v="May"/>
    <s v="2014"/>
  </r>
  <r>
    <x v="0"/>
    <x v="0"/>
    <x v="0"/>
    <x v="2"/>
    <x v="334"/>
    <n v="3"/>
    <x v="6"/>
    <n v="5733"/>
    <n v="515.97"/>
    <x v="350"/>
    <n v="4095"/>
    <n v="1122.03"/>
    <d v="2014-07-01T00:00:00"/>
    <n v="7"/>
    <s v="July"/>
    <s v="2014"/>
  </r>
  <r>
    <x v="2"/>
    <x v="1"/>
    <x v="0"/>
    <x v="2"/>
    <x v="335"/>
    <n v="3"/>
    <x v="3"/>
    <n v="18960"/>
    <n v="1706.4"/>
    <x v="351"/>
    <n v="4740"/>
    <n v="12513.599999999999"/>
    <d v="2014-09-01T00:00:00"/>
    <n v="9"/>
    <s v="September"/>
    <s v="2014"/>
  </r>
  <r>
    <x v="0"/>
    <x v="3"/>
    <x v="0"/>
    <x v="2"/>
    <x v="336"/>
    <n v="3"/>
    <x v="6"/>
    <n v="3647"/>
    <n v="328.23"/>
    <x v="352"/>
    <n v="2605"/>
    <n v="713.77"/>
    <d v="2014-12-01T00:00:00"/>
    <n v="12"/>
    <s v="December"/>
    <s v="2014"/>
  </r>
  <r>
    <x v="0"/>
    <x v="4"/>
    <x v="2"/>
    <x v="2"/>
    <x v="337"/>
    <n v="10"/>
    <x v="0"/>
    <n v="19460"/>
    <n v="1751.4"/>
    <x v="353"/>
    <n v="9730"/>
    <n v="7978.5999999999985"/>
    <d v="2014-03-01T00:00:00"/>
    <n v="3"/>
    <s v="March"/>
    <s v="2014"/>
  </r>
  <r>
    <x v="0"/>
    <x v="3"/>
    <x v="2"/>
    <x v="2"/>
    <x v="338"/>
    <n v="10"/>
    <x v="0"/>
    <n v="20760"/>
    <n v="1868.4"/>
    <x v="354"/>
    <n v="10380"/>
    <n v="8511.5999999999985"/>
    <d v="2014-06-01T00:00:00"/>
    <n v="6"/>
    <s v="June"/>
    <s v="2014"/>
  </r>
  <r>
    <x v="0"/>
    <x v="1"/>
    <x v="2"/>
    <x v="2"/>
    <x v="339"/>
    <n v="10"/>
    <x v="6"/>
    <n v="2520"/>
    <n v="226.8"/>
    <x v="355"/>
    <n v="1800"/>
    <n v="493.19999999999982"/>
    <d v="2014-10-01T00:00:00"/>
    <n v="10"/>
    <s v="October"/>
    <s v="2014"/>
  </r>
  <r>
    <x v="2"/>
    <x v="2"/>
    <x v="3"/>
    <x v="2"/>
    <x v="139"/>
    <n v="120"/>
    <x v="3"/>
    <n v="23604"/>
    <n v="2124.36"/>
    <x v="356"/>
    <n v="5901"/>
    <n v="15578.64"/>
    <d v="2014-03-01T00:00:00"/>
    <n v="3"/>
    <s v="March"/>
    <s v="2014"/>
  </r>
  <r>
    <x v="1"/>
    <x v="3"/>
    <x v="3"/>
    <x v="2"/>
    <x v="340"/>
    <n v="120"/>
    <x v="1"/>
    <n v="39420"/>
    <n v="3547.8"/>
    <x v="357"/>
    <n v="26280"/>
    <n v="9592.1999999999971"/>
    <d v="2014-04-01T00:00:00"/>
    <n v="4"/>
    <s v="April"/>
    <s v="2014"/>
  </r>
  <r>
    <x v="0"/>
    <x v="1"/>
    <x v="4"/>
    <x v="2"/>
    <x v="339"/>
    <n v="250"/>
    <x v="6"/>
    <n v="2520"/>
    <n v="226.8"/>
    <x v="355"/>
    <n v="1800"/>
    <n v="493.19999999999982"/>
    <d v="2014-10-01T00:00:00"/>
    <n v="10"/>
    <s v="October"/>
    <s v="2014"/>
  </r>
  <r>
    <x v="0"/>
    <x v="2"/>
    <x v="4"/>
    <x v="2"/>
    <x v="341"/>
    <n v="250"/>
    <x v="0"/>
    <n v="53640"/>
    <n v="4827.6000000000004"/>
    <x v="358"/>
    <n v="26820"/>
    <n v="21992.400000000001"/>
    <d v="2013-11-01T00:00:00"/>
    <n v="11"/>
    <s v="November"/>
    <s v="2013"/>
  </r>
  <r>
    <x v="0"/>
    <x v="3"/>
    <x v="4"/>
    <x v="2"/>
    <x v="336"/>
    <n v="250"/>
    <x v="6"/>
    <n v="3647"/>
    <n v="328.23"/>
    <x v="352"/>
    <n v="2605"/>
    <n v="713.77"/>
    <d v="2014-12-01T00:00:00"/>
    <n v="12"/>
    <s v="December"/>
    <s v="2014"/>
  </r>
  <r>
    <x v="0"/>
    <x v="3"/>
    <x v="5"/>
    <x v="2"/>
    <x v="338"/>
    <n v="260"/>
    <x v="0"/>
    <n v="20760"/>
    <n v="1868.4"/>
    <x v="354"/>
    <n v="10380"/>
    <n v="8511.5999999999985"/>
    <d v="2014-06-01T00:00:00"/>
    <n v="6"/>
    <s v="June"/>
    <s v="2014"/>
  </r>
  <r>
    <x v="1"/>
    <x v="0"/>
    <x v="5"/>
    <x v="2"/>
    <x v="342"/>
    <n v="260"/>
    <x v="1"/>
    <n v="24457.5"/>
    <n v="2201.1750000000002"/>
    <x v="359"/>
    <n v="16305"/>
    <n v="5951.3249999999989"/>
    <d v="2014-07-01T00:00:00"/>
    <n v="7"/>
    <s v="July"/>
    <s v="2014"/>
  </r>
  <r>
    <x v="2"/>
    <x v="2"/>
    <x v="5"/>
    <x v="2"/>
    <x v="343"/>
    <n v="260"/>
    <x v="3"/>
    <n v="3672"/>
    <n v="330.48"/>
    <x v="360"/>
    <n v="918"/>
    <n v="2423.52"/>
    <d v="2013-12-01T00:00:00"/>
    <n v="12"/>
    <s v="December"/>
    <s v="2013"/>
  </r>
  <r>
    <x v="2"/>
    <x v="4"/>
    <x v="0"/>
    <x v="3"/>
    <x v="293"/>
    <n v="3"/>
    <x v="3"/>
    <n v="4632"/>
    <n v="463.2"/>
    <x v="361"/>
    <n v="1158"/>
    <n v="3010.8"/>
    <d v="2013-10-01T00:00:00"/>
    <n v="10"/>
    <s v="October"/>
    <s v="2013"/>
  </r>
  <r>
    <x v="0"/>
    <x v="4"/>
    <x v="1"/>
    <x v="3"/>
    <x v="344"/>
    <n v="5"/>
    <x v="6"/>
    <n v="16296"/>
    <n v="1629.6"/>
    <x v="362"/>
    <n v="11640"/>
    <n v="3026.3999999999996"/>
    <d v="2014-09-01T00:00:00"/>
    <n v="9"/>
    <s v="September"/>
    <s v="2014"/>
  </r>
  <r>
    <x v="2"/>
    <x v="4"/>
    <x v="2"/>
    <x v="3"/>
    <x v="293"/>
    <n v="10"/>
    <x v="3"/>
    <n v="4632"/>
    <n v="463.2"/>
    <x v="361"/>
    <n v="1158"/>
    <n v="3010.8"/>
    <d v="2013-10-01T00:00:00"/>
    <n v="10"/>
    <s v="October"/>
    <s v="2013"/>
  </r>
  <r>
    <x v="3"/>
    <x v="4"/>
    <x v="0"/>
    <x v="3"/>
    <x v="345"/>
    <n v="3"/>
    <x v="4"/>
    <n v="430687.5"/>
    <n v="43068.75"/>
    <x v="363"/>
    <n v="413460"/>
    <n v="-25841.25"/>
    <d v="2014-04-01T00:00:00"/>
    <n v="4"/>
    <s v="April"/>
    <s v="2014"/>
  </r>
  <r>
    <x v="3"/>
    <x v="2"/>
    <x v="0"/>
    <x v="3"/>
    <x v="346"/>
    <n v="3"/>
    <x v="4"/>
    <n v="185250"/>
    <n v="18525"/>
    <x v="364"/>
    <n v="177840"/>
    <n v="-11115"/>
    <d v="2013-12-01T00:00:00"/>
    <n v="12"/>
    <s v="December"/>
    <s v="2013"/>
  </r>
  <r>
    <x v="0"/>
    <x v="4"/>
    <x v="1"/>
    <x v="3"/>
    <x v="347"/>
    <n v="5"/>
    <x v="2"/>
    <n v="809550"/>
    <n v="80955"/>
    <x v="365"/>
    <n v="601380"/>
    <n v="127215"/>
    <d v="2014-05-01T00:00:00"/>
    <n v="5"/>
    <s v="May"/>
    <s v="2014"/>
  </r>
  <r>
    <x v="3"/>
    <x v="4"/>
    <x v="1"/>
    <x v="3"/>
    <x v="29"/>
    <n v="5"/>
    <x v="4"/>
    <n v="225500"/>
    <n v="22550"/>
    <x v="366"/>
    <n v="216480"/>
    <n v="-13530"/>
    <d v="2013-11-01T00:00:00"/>
    <n v="11"/>
    <s v="November"/>
    <s v="2013"/>
  </r>
  <r>
    <x v="1"/>
    <x v="2"/>
    <x v="1"/>
    <x v="3"/>
    <x v="348"/>
    <n v="5"/>
    <x v="1"/>
    <n v="31080"/>
    <n v="3108"/>
    <x v="367"/>
    <n v="20720"/>
    <n v="7252"/>
    <d v="2014-12-01T00:00:00"/>
    <n v="12"/>
    <s v="December"/>
    <s v="2014"/>
  </r>
  <r>
    <x v="0"/>
    <x v="2"/>
    <x v="2"/>
    <x v="3"/>
    <x v="349"/>
    <n v="10"/>
    <x v="0"/>
    <n v="39080"/>
    <n v="3908"/>
    <x v="368"/>
    <n v="19540"/>
    <n v="15632"/>
    <d v="2014-03-01T00:00:00"/>
    <n v="3"/>
    <s v="March"/>
    <s v="2014"/>
  </r>
  <r>
    <x v="4"/>
    <x v="3"/>
    <x v="2"/>
    <x v="3"/>
    <x v="350"/>
    <n v="10"/>
    <x v="5"/>
    <n v="177300"/>
    <n v="17730"/>
    <x v="369"/>
    <n v="147750"/>
    <n v="11820"/>
    <d v="2014-05-01T00:00:00"/>
    <n v="5"/>
    <s v="May"/>
    <s v="2014"/>
  </r>
  <r>
    <x v="1"/>
    <x v="2"/>
    <x v="2"/>
    <x v="3"/>
    <x v="351"/>
    <n v="10"/>
    <x v="1"/>
    <n v="32505"/>
    <n v="3250.5"/>
    <x v="370"/>
    <n v="21670"/>
    <n v="7584.5"/>
    <d v="2013-10-01T00:00:00"/>
    <n v="10"/>
    <s v="October"/>
    <s v="2013"/>
  </r>
  <r>
    <x v="0"/>
    <x v="1"/>
    <x v="2"/>
    <x v="3"/>
    <x v="352"/>
    <n v="10"/>
    <x v="0"/>
    <n v="4820"/>
    <n v="482"/>
    <x v="371"/>
    <n v="2410"/>
    <n v="1928"/>
    <d v="2014-10-01T00:00:00"/>
    <n v="10"/>
    <s v="October"/>
    <s v="2014"/>
  </r>
  <r>
    <x v="1"/>
    <x v="1"/>
    <x v="3"/>
    <x v="3"/>
    <x v="353"/>
    <n v="120"/>
    <x v="1"/>
    <n v="10215"/>
    <n v="1021.5"/>
    <x v="372"/>
    <n v="6810"/>
    <n v="2383.5"/>
    <d v="2014-01-01T00:00:00"/>
    <n v="1"/>
    <s v="January"/>
    <s v="2014"/>
  </r>
  <r>
    <x v="1"/>
    <x v="1"/>
    <x v="3"/>
    <x v="3"/>
    <x v="354"/>
    <n v="120"/>
    <x v="1"/>
    <n v="7650"/>
    <n v="765"/>
    <x v="373"/>
    <n v="5100"/>
    <n v="1785"/>
    <d v="2014-04-01T00:00:00"/>
    <n v="4"/>
    <s v="April"/>
    <s v="2014"/>
  </r>
  <r>
    <x v="1"/>
    <x v="4"/>
    <x v="3"/>
    <x v="3"/>
    <x v="355"/>
    <n v="120"/>
    <x v="1"/>
    <n v="11850"/>
    <n v="1185"/>
    <x v="374"/>
    <n v="7900"/>
    <n v="2765"/>
    <d v="2014-05-01T00:00:00"/>
    <n v="5"/>
    <s v="May"/>
    <s v="2014"/>
  </r>
  <r>
    <x v="0"/>
    <x v="2"/>
    <x v="3"/>
    <x v="3"/>
    <x v="44"/>
    <n v="120"/>
    <x v="2"/>
    <n v="223650"/>
    <n v="22365"/>
    <x v="375"/>
    <n v="166140"/>
    <n v="35145"/>
    <d v="2014-07-01T00:00:00"/>
    <n v="7"/>
    <s v="July"/>
    <s v="2014"/>
  </r>
  <r>
    <x v="3"/>
    <x v="4"/>
    <x v="3"/>
    <x v="3"/>
    <x v="356"/>
    <n v="120"/>
    <x v="4"/>
    <n v="199500"/>
    <n v="19950"/>
    <x v="376"/>
    <n v="191520"/>
    <n v="-11970"/>
    <d v="2014-09-01T00:00:00"/>
    <n v="9"/>
    <s v="September"/>
    <s v="2014"/>
  </r>
  <r>
    <x v="4"/>
    <x v="4"/>
    <x v="3"/>
    <x v="3"/>
    <x v="357"/>
    <n v="120"/>
    <x v="5"/>
    <n v="688200"/>
    <n v="68820"/>
    <x v="377"/>
    <n v="573500"/>
    <n v="45880"/>
    <d v="2013-10-01T00:00:00"/>
    <n v="10"/>
    <s v="October"/>
    <s v="2013"/>
  </r>
  <r>
    <x v="0"/>
    <x v="1"/>
    <x v="3"/>
    <x v="3"/>
    <x v="352"/>
    <n v="120"/>
    <x v="0"/>
    <n v="4820"/>
    <n v="482"/>
    <x v="371"/>
    <n v="2410"/>
    <n v="1928"/>
    <d v="2014-10-01T00:00:00"/>
    <n v="10"/>
    <s v="October"/>
    <s v="2014"/>
  </r>
  <r>
    <x v="0"/>
    <x v="1"/>
    <x v="3"/>
    <x v="3"/>
    <x v="358"/>
    <n v="120"/>
    <x v="6"/>
    <n v="18655"/>
    <n v="1865.5"/>
    <x v="378"/>
    <n v="13325"/>
    <n v="3464.5"/>
    <d v="2014-11-01T00:00:00"/>
    <n v="11"/>
    <s v="November"/>
    <s v="2014"/>
  </r>
  <r>
    <x v="3"/>
    <x v="0"/>
    <x v="3"/>
    <x v="3"/>
    <x v="94"/>
    <n v="120"/>
    <x v="4"/>
    <n v="239500"/>
    <n v="23950"/>
    <x v="379"/>
    <n v="229920"/>
    <n v="-14370"/>
    <d v="2013-12-01T00:00:00"/>
    <n v="12"/>
    <s v="December"/>
    <s v="2013"/>
  </r>
  <r>
    <x v="4"/>
    <x v="2"/>
    <x v="3"/>
    <x v="3"/>
    <x v="359"/>
    <n v="120"/>
    <x v="5"/>
    <n v="255900"/>
    <n v="25590"/>
    <x v="380"/>
    <n v="213250"/>
    <n v="17060"/>
    <d v="2014-12-01T00:00:00"/>
    <n v="12"/>
    <s v="December"/>
    <s v="2014"/>
  </r>
  <r>
    <x v="3"/>
    <x v="3"/>
    <x v="4"/>
    <x v="3"/>
    <x v="360"/>
    <n v="250"/>
    <x v="4"/>
    <n v="42625"/>
    <n v="4262.5"/>
    <x v="381"/>
    <n v="40920"/>
    <n v="-2557.5"/>
    <d v="2014-05-01T00:00:00"/>
    <n v="5"/>
    <s v="May"/>
    <s v="2014"/>
  </r>
  <r>
    <x v="1"/>
    <x v="3"/>
    <x v="4"/>
    <x v="3"/>
    <x v="361"/>
    <n v="250"/>
    <x v="1"/>
    <n v="9615"/>
    <n v="961.5"/>
    <x v="382"/>
    <n v="6410"/>
    <n v="2243.5"/>
    <d v="2014-07-01T00:00:00"/>
    <n v="7"/>
    <s v="July"/>
    <s v="2014"/>
  </r>
  <r>
    <x v="0"/>
    <x v="4"/>
    <x v="4"/>
    <x v="3"/>
    <x v="362"/>
    <n v="250"/>
    <x v="2"/>
    <n v="982450"/>
    <n v="98245"/>
    <x v="383"/>
    <n v="729820"/>
    <n v="154385"/>
    <d v="2014-08-01T00:00:00"/>
    <n v="8"/>
    <s v="August"/>
    <s v="2014"/>
  </r>
  <r>
    <x v="4"/>
    <x v="3"/>
    <x v="4"/>
    <x v="3"/>
    <x v="363"/>
    <n v="250"/>
    <x v="5"/>
    <n v="129600"/>
    <n v="12960"/>
    <x v="384"/>
    <n v="108000"/>
    <n v="8640"/>
    <d v="2014-09-01T00:00:00"/>
    <n v="9"/>
    <s v="September"/>
    <s v="2014"/>
  </r>
  <r>
    <x v="4"/>
    <x v="4"/>
    <x v="4"/>
    <x v="3"/>
    <x v="357"/>
    <n v="250"/>
    <x v="5"/>
    <n v="688200"/>
    <n v="68820"/>
    <x v="377"/>
    <n v="573500"/>
    <n v="45880"/>
    <d v="2013-10-01T00:00:00"/>
    <n v="10"/>
    <s v="October"/>
    <s v="2013"/>
  </r>
  <r>
    <x v="1"/>
    <x v="2"/>
    <x v="4"/>
    <x v="3"/>
    <x v="351"/>
    <n v="250"/>
    <x v="1"/>
    <n v="32505"/>
    <n v="3250.5"/>
    <x v="370"/>
    <n v="21670"/>
    <n v="7584.5"/>
    <d v="2013-10-01T00:00:00"/>
    <n v="10"/>
    <s v="October"/>
    <s v="2013"/>
  </r>
  <r>
    <x v="3"/>
    <x v="0"/>
    <x v="4"/>
    <x v="3"/>
    <x v="48"/>
    <n v="250"/>
    <x v="4"/>
    <n v="316125"/>
    <n v="31612.5"/>
    <x v="385"/>
    <n v="303480"/>
    <n v="-18967.5"/>
    <d v="2014-11-01T00:00:00"/>
    <n v="11"/>
    <s v="November"/>
    <s v="2014"/>
  </r>
  <r>
    <x v="0"/>
    <x v="1"/>
    <x v="4"/>
    <x v="3"/>
    <x v="364"/>
    <n v="250"/>
    <x v="2"/>
    <n v="654500"/>
    <n v="65450"/>
    <x v="386"/>
    <n v="486200"/>
    <n v="102850"/>
    <d v="2013-12-01T00:00:00"/>
    <n v="12"/>
    <s v="December"/>
    <s v="2013"/>
  </r>
  <r>
    <x v="3"/>
    <x v="4"/>
    <x v="5"/>
    <x v="3"/>
    <x v="365"/>
    <n v="260"/>
    <x v="4"/>
    <n v="72375"/>
    <n v="7237.5"/>
    <x v="387"/>
    <n v="69480"/>
    <n v="-4342.5"/>
    <d v="2014-01-01T00:00:00"/>
    <n v="1"/>
    <s v="January"/>
    <s v="2014"/>
  </r>
  <r>
    <x v="0"/>
    <x v="0"/>
    <x v="5"/>
    <x v="3"/>
    <x v="366"/>
    <n v="260"/>
    <x v="2"/>
    <n v="784000"/>
    <n v="78400"/>
    <x v="388"/>
    <n v="582400"/>
    <n v="123200"/>
    <d v="2014-02-01T00:00:00"/>
    <n v="2"/>
    <s v="February"/>
    <s v="2014"/>
  </r>
  <r>
    <x v="4"/>
    <x v="4"/>
    <x v="5"/>
    <x v="3"/>
    <x v="288"/>
    <n v="260"/>
    <x v="5"/>
    <n v="897900"/>
    <n v="89790"/>
    <x v="389"/>
    <n v="748250"/>
    <n v="59860"/>
    <d v="2014-03-01T00:00:00"/>
    <n v="3"/>
    <s v="March"/>
    <s v="2014"/>
  </r>
  <r>
    <x v="2"/>
    <x v="0"/>
    <x v="5"/>
    <x v="3"/>
    <x v="367"/>
    <n v="260"/>
    <x v="3"/>
    <n v="42246"/>
    <n v="4224.6000000000004"/>
    <x v="390"/>
    <n v="10561.5"/>
    <n v="27459.899999999998"/>
    <d v="2014-04-01T00:00:00"/>
    <n v="4"/>
    <s v="April"/>
    <s v="2014"/>
  </r>
  <r>
    <x v="0"/>
    <x v="3"/>
    <x v="5"/>
    <x v="3"/>
    <x v="368"/>
    <n v="260"/>
    <x v="0"/>
    <n v="40780"/>
    <n v="4078"/>
    <x v="391"/>
    <n v="20390"/>
    <n v="16312"/>
    <d v="2014-05-01T00:00:00"/>
    <n v="5"/>
    <s v="May"/>
    <s v="2014"/>
  </r>
  <r>
    <x v="2"/>
    <x v="1"/>
    <x v="5"/>
    <x v="3"/>
    <x v="369"/>
    <n v="260"/>
    <x v="3"/>
    <n v="30888"/>
    <n v="3088.8"/>
    <x v="392"/>
    <n v="7722"/>
    <n v="20077.2"/>
    <d v="2014-08-01T00:00:00"/>
    <n v="8"/>
    <s v="August"/>
    <s v="2014"/>
  </r>
  <r>
    <x v="0"/>
    <x v="0"/>
    <x v="5"/>
    <x v="3"/>
    <x v="370"/>
    <n v="260"/>
    <x v="2"/>
    <n v="247450"/>
    <n v="24745"/>
    <x v="393"/>
    <n v="183820"/>
    <n v="38885"/>
    <d v="2014-09-01T00:00:00"/>
    <n v="9"/>
    <s v="September"/>
    <s v="2014"/>
  </r>
  <r>
    <x v="1"/>
    <x v="2"/>
    <x v="5"/>
    <x v="3"/>
    <x v="348"/>
    <n v="260"/>
    <x v="1"/>
    <n v="31080"/>
    <n v="3108"/>
    <x v="367"/>
    <n v="20720"/>
    <n v="7252"/>
    <d v="2014-12-01T00:00:00"/>
    <n v="12"/>
    <s v="December"/>
    <s v="2014"/>
  </r>
  <r>
    <x v="4"/>
    <x v="2"/>
    <x v="5"/>
    <x v="3"/>
    <x v="359"/>
    <n v="260"/>
    <x v="5"/>
    <n v="255900"/>
    <n v="25590"/>
    <x v="380"/>
    <n v="213250"/>
    <n v="17060"/>
    <d v="2014-12-01T00:00:00"/>
    <n v="12"/>
    <s v="December"/>
    <s v="2014"/>
  </r>
  <r>
    <x v="2"/>
    <x v="2"/>
    <x v="0"/>
    <x v="3"/>
    <x v="371"/>
    <n v="3"/>
    <x v="3"/>
    <n v="14376"/>
    <n v="1581.36"/>
    <x v="394"/>
    <n v="3594"/>
    <n v="9200.64"/>
    <d v="2013-10-01T00:00:00"/>
    <n v="10"/>
    <s v="October"/>
    <s v="2013"/>
  </r>
  <r>
    <x v="0"/>
    <x v="2"/>
    <x v="2"/>
    <x v="3"/>
    <x v="372"/>
    <n v="10"/>
    <x v="6"/>
    <n v="17724"/>
    <n v="1949.6399999999999"/>
    <x v="395"/>
    <n v="12660"/>
    <n v="3114.3599999999997"/>
    <d v="2014-04-01T00:00:00"/>
    <n v="4"/>
    <s v="April"/>
    <s v="2014"/>
  </r>
  <r>
    <x v="2"/>
    <x v="2"/>
    <x v="2"/>
    <x v="3"/>
    <x v="371"/>
    <n v="10"/>
    <x v="3"/>
    <n v="14376"/>
    <n v="1581.36"/>
    <x v="394"/>
    <n v="3594"/>
    <n v="9200.64"/>
    <d v="2013-10-01T00:00:00"/>
    <n v="10"/>
    <s v="October"/>
    <s v="2013"/>
  </r>
  <r>
    <x v="1"/>
    <x v="0"/>
    <x v="3"/>
    <x v="3"/>
    <x v="373"/>
    <n v="120"/>
    <x v="1"/>
    <n v="5760"/>
    <n v="633.59999999999991"/>
    <x v="396"/>
    <n v="3840"/>
    <n v="1286.3999999999999"/>
    <d v="2014-01-01T00:00:00"/>
    <n v="1"/>
    <s v="January"/>
    <s v="2014"/>
  </r>
  <r>
    <x v="2"/>
    <x v="1"/>
    <x v="3"/>
    <x v="3"/>
    <x v="374"/>
    <n v="120"/>
    <x v="3"/>
    <n v="5664"/>
    <n v="623.04"/>
    <x v="397"/>
    <n v="1416"/>
    <n v="3624.96"/>
    <d v="2014-10-01T00:00:00"/>
    <n v="10"/>
    <s v="October"/>
    <s v="2014"/>
  </r>
  <r>
    <x v="0"/>
    <x v="4"/>
    <x v="4"/>
    <x v="3"/>
    <x v="199"/>
    <n v="250"/>
    <x v="6"/>
    <n v="11053"/>
    <n v="1215.83"/>
    <x v="398"/>
    <n v="7895"/>
    <n v="1942.17"/>
    <d v="2014-03-01T00:00:00"/>
    <n v="3"/>
    <s v="March"/>
    <s v="2014"/>
  </r>
  <r>
    <x v="2"/>
    <x v="3"/>
    <x v="4"/>
    <x v="3"/>
    <x v="375"/>
    <n v="250"/>
    <x v="3"/>
    <n v="12060"/>
    <n v="1326.6"/>
    <x v="399"/>
    <n v="3015"/>
    <n v="7718.4"/>
    <d v="2013-09-01T00:00:00"/>
    <n v="9"/>
    <s v="September"/>
    <s v="2013"/>
  </r>
  <r>
    <x v="1"/>
    <x v="4"/>
    <x v="5"/>
    <x v="3"/>
    <x v="376"/>
    <n v="260"/>
    <x v="1"/>
    <n v="47992.5"/>
    <n v="5279.1749999999993"/>
    <x v="400"/>
    <n v="31995"/>
    <n v="10718.324999999999"/>
    <d v="2014-07-01T00:00:00"/>
    <n v="7"/>
    <s v="July"/>
    <s v="2014"/>
  </r>
  <r>
    <x v="2"/>
    <x v="1"/>
    <x v="5"/>
    <x v="3"/>
    <x v="374"/>
    <n v="260"/>
    <x v="3"/>
    <n v="5664"/>
    <n v="623.04"/>
    <x v="397"/>
    <n v="1416"/>
    <n v="3624.96"/>
    <d v="2014-10-01T00:00:00"/>
    <n v="10"/>
    <s v="October"/>
    <s v="2014"/>
  </r>
  <r>
    <x v="2"/>
    <x v="0"/>
    <x v="0"/>
    <x v="3"/>
    <x v="377"/>
    <n v="3"/>
    <x v="3"/>
    <n v="23244"/>
    <n v="2556.84"/>
    <x v="401"/>
    <n v="5811"/>
    <n v="14876.16"/>
    <d v="2014-02-01T00:00:00"/>
    <n v="2"/>
    <s v="February"/>
    <s v="2014"/>
  </r>
  <r>
    <x v="0"/>
    <x v="1"/>
    <x v="0"/>
    <x v="3"/>
    <x v="378"/>
    <n v="3"/>
    <x v="2"/>
    <n v="277200"/>
    <n v="30492"/>
    <x v="402"/>
    <n v="205920"/>
    <n v="40788"/>
    <d v="2014-03-01T00:00:00"/>
    <n v="3"/>
    <s v="March"/>
    <s v="2014"/>
  </r>
  <r>
    <x v="4"/>
    <x v="1"/>
    <x v="0"/>
    <x v="3"/>
    <x v="379"/>
    <n v="3"/>
    <x v="5"/>
    <n v="843300"/>
    <n v="92763"/>
    <x v="403"/>
    <n v="702750"/>
    <n v="47787"/>
    <d v="2014-07-01T00:00:00"/>
    <n v="7"/>
    <s v="July"/>
    <s v="2014"/>
  </r>
  <r>
    <x v="3"/>
    <x v="2"/>
    <x v="0"/>
    <x v="3"/>
    <x v="380"/>
    <n v="3"/>
    <x v="4"/>
    <n v="305125"/>
    <n v="33563.75"/>
    <x v="404"/>
    <n v="292920"/>
    <n v="-21358.75"/>
    <d v="2014-10-01T00:00:00"/>
    <n v="10"/>
    <s v="October"/>
    <s v="2014"/>
  </r>
  <r>
    <x v="1"/>
    <x v="0"/>
    <x v="0"/>
    <x v="3"/>
    <x v="381"/>
    <n v="3"/>
    <x v="1"/>
    <n v="23400"/>
    <n v="2574"/>
    <x v="405"/>
    <n v="15600"/>
    <n v="5226"/>
    <d v="2013-11-01T00:00:00"/>
    <n v="11"/>
    <s v="November"/>
    <s v="2013"/>
  </r>
  <r>
    <x v="0"/>
    <x v="3"/>
    <x v="0"/>
    <x v="3"/>
    <x v="382"/>
    <n v="3"/>
    <x v="6"/>
    <n v="18942"/>
    <n v="2083.62"/>
    <x v="406"/>
    <n v="13530"/>
    <n v="3328.380000000001"/>
    <d v="2013-11-01T00:00:00"/>
    <n v="11"/>
    <s v="November"/>
    <s v="2013"/>
  </r>
  <r>
    <x v="0"/>
    <x v="1"/>
    <x v="1"/>
    <x v="3"/>
    <x v="52"/>
    <n v="5"/>
    <x v="2"/>
    <n v="268100"/>
    <n v="29491"/>
    <x v="407"/>
    <n v="199160"/>
    <n v="39449"/>
    <d v="2014-01-01T00:00:00"/>
    <n v="1"/>
    <s v="January"/>
    <s v="2014"/>
  </r>
  <r>
    <x v="0"/>
    <x v="1"/>
    <x v="1"/>
    <x v="3"/>
    <x v="181"/>
    <n v="5"/>
    <x v="0"/>
    <n v="59840"/>
    <n v="6582.4"/>
    <x v="408"/>
    <n v="29920"/>
    <n v="23337.599999999999"/>
    <d v="2013-10-01T00:00:00"/>
    <n v="10"/>
    <s v="October"/>
    <s v="2013"/>
  </r>
  <r>
    <x v="1"/>
    <x v="3"/>
    <x v="1"/>
    <x v="3"/>
    <x v="383"/>
    <n v="5"/>
    <x v="1"/>
    <n v="32355"/>
    <n v="3559.05"/>
    <x v="409"/>
    <n v="21570"/>
    <n v="7225.9500000000007"/>
    <d v="2014-12-01T00:00:00"/>
    <n v="12"/>
    <s v="December"/>
    <s v="2014"/>
  </r>
  <r>
    <x v="4"/>
    <x v="0"/>
    <x v="2"/>
    <x v="3"/>
    <x v="384"/>
    <n v="10"/>
    <x v="5"/>
    <n v="261900"/>
    <n v="28809"/>
    <x v="410"/>
    <n v="218250"/>
    <n v="14841"/>
    <d v="2014-01-01T00:00:00"/>
    <n v="1"/>
    <s v="January"/>
    <s v="2014"/>
  </r>
  <r>
    <x v="0"/>
    <x v="3"/>
    <x v="2"/>
    <x v="3"/>
    <x v="385"/>
    <n v="10"/>
    <x v="0"/>
    <n v="22440"/>
    <n v="2468.4"/>
    <x v="411"/>
    <n v="11220"/>
    <n v="8751.5999999999985"/>
    <d v="2014-03-01T00:00:00"/>
    <n v="3"/>
    <s v="March"/>
    <s v="2014"/>
  </r>
  <r>
    <x v="0"/>
    <x v="0"/>
    <x v="2"/>
    <x v="3"/>
    <x v="386"/>
    <n v="10"/>
    <x v="2"/>
    <n v="736575"/>
    <n v="81023.25"/>
    <x v="412"/>
    <n v="547170"/>
    <n v="108381.75"/>
    <d v="2014-07-01T00:00:00"/>
    <n v="7"/>
    <s v="July"/>
    <s v="2014"/>
  </r>
  <r>
    <x v="2"/>
    <x v="0"/>
    <x v="2"/>
    <x v="3"/>
    <x v="387"/>
    <n v="10"/>
    <x v="3"/>
    <n v="48312"/>
    <n v="5314.32"/>
    <x v="413"/>
    <n v="12078"/>
    <n v="30919.68"/>
    <d v="2014-07-01T00:00:00"/>
    <n v="7"/>
    <s v="July"/>
    <s v="2014"/>
  </r>
  <r>
    <x v="2"/>
    <x v="2"/>
    <x v="2"/>
    <x v="3"/>
    <x v="388"/>
    <n v="10"/>
    <x v="3"/>
    <n v="29106"/>
    <n v="3201.66"/>
    <x v="414"/>
    <n v="7276.5"/>
    <n v="18627.840000000004"/>
    <d v="2014-07-01T00:00:00"/>
    <n v="7"/>
    <s v="July"/>
    <s v="2014"/>
  </r>
  <r>
    <x v="0"/>
    <x v="0"/>
    <x v="2"/>
    <x v="3"/>
    <x v="389"/>
    <n v="10"/>
    <x v="0"/>
    <n v="47880"/>
    <n v="5266.8"/>
    <x v="415"/>
    <n v="23940"/>
    <n v="18673.199999999997"/>
    <d v="2014-08-01T00:00:00"/>
    <n v="8"/>
    <s v="August"/>
    <s v="2014"/>
  </r>
  <r>
    <x v="1"/>
    <x v="3"/>
    <x v="2"/>
    <x v="3"/>
    <x v="390"/>
    <n v="10"/>
    <x v="1"/>
    <n v="29760"/>
    <n v="3273.6"/>
    <x v="416"/>
    <n v="19840"/>
    <n v="6646.4000000000015"/>
    <d v="2014-08-01T00:00:00"/>
    <n v="8"/>
    <s v="August"/>
    <s v="2014"/>
  </r>
  <r>
    <x v="3"/>
    <x v="2"/>
    <x v="2"/>
    <x v="3"/>
    <x v="380"/>
    <n v="10"/>
    <x v="4"/>
    <n v="305125"/>
    <n v="33563.75"/>
    <x v="404"/>
    <n v="292920"/>
    <n v="-21358.75"/>
    <d v="2014-10-01T00:00:00"/>
    <n v="10"/>
    <s v="October"/>
    <s v="2014"/>
  </r>
  <r>
    <x v="0"/>
    <x v="1"/>
    <x v="2"/>
    <x v="3"/>
    <x v="181"/>
    <n v="10"/>
    <x v="0"/>
    <n v="59840"/>
    <n v="6582.4"/>
    <x v="408"/>
    <n v="29920"/>
    <n v="23337.599999999999"/>
    <d v="2013-10-01T00:00:00"/>
    <n v="10"/>
    <s v="October"/>
    <s v="2013"/>
  </r>
  <r>
    <x v="4"/>
    <x v="0"/>
    <x v="2"/>
    <x v="3"/>
    <x v="282"/>
    <n v="10"/>
    <x v="5"/>
    <n v="409800"/>
    <n v="45078"/>
    <x v="417"/>
    <n v="341500"/>
    <n v="23222"/>
    <d v="2014-11-01T00:00:00"/>
    <n v="11"/>
    <s v="November"/>
    <s v="2014"/>
  </r>
  <r>
    <x v="0"/>
    <x v="2"/>
    <x v="3"/>
    <x v="3"/>
    <x v="391"/>
    <n v="120"/>
    <x v="0"/>
    <n v="56100"/>
    <n v="6171"/>
    <x v="418"/>
    <n v="28050"/>
    <n v="21879"/>
    <d v="2013-09-01T00:00:00"/>
    <n v="9"/>
    <s v="September"/>
    <s v="2013"/>
  </r>
  <r>
    <x v="1"/>
    <x v="3"/>
    <x v="3"/>
    <x v="3"/>
    <x v="392"/>
    <n v="120"/>
    <x v="1"/>
    <n v="9825"/>
    <n v="1080.75"/>
    <x v="419"/>
    <n v="6550"/>
    <n v="2194.25"/>
    <d v="2013-09-01T00:00:00"/>
    <n v="9"/>
    <s v="September"/>
    <s v="2013"/>
  </r>
  <r>
    <x v="0"/>
    <x v="3"/>
    <x v="3"/>
    <x v="3"/>
    <x v="393"/>
    <n v="120"/>
    <x v="2"/>
    <n v="120400"/>
    <n v="13244"/>
    <x v="420"/>
    <n v="89440"/>
    <n v="17716"/>
    <d v="2013-10-01T00:00:00"/>
    <n v="10"/>
    <s v="October"/>
    <s v="2013"/>
  </r>
  <r>
    <x v="0"/>
    <x v="0"/>
    <x v="3"/>
    <x v="3"/>
    <x v="394"/>
    <n v="120"/>
    <x v="6"/>
    <n v="12656"/>
    <n v="1392.16"/>
    <x v="421"/>
    <n v="9040"/>
    <n v="2223.84"/>
    <d v="2014-11-01T00:00:00"/>
    <n v="11"/>
    <s v="November"/>
    <s v="2014"/>
  </r>
  <r>
    <x v="2"/>
    <x v="2"/>
    <x v="4"/>
    <x v="3"/>
    <x v="395"/>
    <n v="250"/>
    <x v="3"/>
    <n v="20808"/>
    <n v="2288.88"/>
    <x v="422"/>
    <n v="5202"/>
    <n v="13317.119999999999"/>
    <d v="2014-01-01T00:00:00"/>
    <n v="1"/>
    <s v="January"/>
    <s v="2014"/>
  </r>
  <r>
    <x v="3"/>
    <x v="3"/>
    <x v="4"/>
    <x v="3"/>
    <x v="396"/>
    <n v="250"/>
    <x v="4"/>
    <n v="69250"/>
    <n v="7617.5"/>
    <x v="423"/>
    <n v="66480"/>
    <n v="-4847.5"/>
    <d v="2014-01-01T00:00:00"/>
    <n v="1"/>
    <s v="January"/>
    <s v="2014"/>
  </r>
  <r>
    <x v="0"/>
    <x v="0"/>
    <x v="4"/>
    <x v="3"/>
    <x v="397"/>
    <n v="250"/>
    <x v="0"/>
    <n v="58700"/>
    <n v="6457"/>
    <x v="424"/>
    <n v="29350"/>
    <n v="22893"/>
    <d v="2013-11-01T00:00:00"/>
    <n v="11"/>
    <s v="November"/>
    <s v="2013"/>
  </r>
  <r>
    <x v="3"/>
    <x v="1"/>
    <x v="5"/>
    <x v="3"/>
    <x v="398"/>
    <n v="260"/>
    <x v="4"/>
    <n v="395625"/>
    <n v="43518.75"/>
    <x v="425"/>
    <n v="379800"/>
    <n v="-27693.75"/>
    <d v="2014-01-01T00:00:00"/>
    <n v="1"/>
    <s v="January"/>
    <s v="2014"/>
  </r>
  <r>
    <x v="0"/>
    <x v="3"/>
    <x v="5"/>
    <x v="3"/>
    <x v="399"/>
    <n v="260"/>
    <x v="0"/>
    <n v="52580"/>
    <n v="5783.8"/>
    <x v="426"/>
    <n v="26290"/>
    <n v="20506.199999999997"/>
    <d v="2014-01-01T00:00:00"/>
    <n v="1"/>
    <s v="January"/>
    <s v="2014"/>
  </r>
  <r>
    <x v="3"/>
    <x v="2"/>
    <x v="5"/>
    <x v="3"/>
    <x v="400"/>
    <n v="260"/>
    <x v="4"/>
    <n v="179125"/>
    <n v="19703.75"/>
    <x v="427"/>
    <n v="171960"/>
    <n v="-12538.75"/>
    <d v="2014-05-01T00:00:00"/>
    <n v="5"/>
    <s v="May"/>
    <s v="2014"/>
  </r>
  <r>
    <x v="3"/>
    <x v="3"/>
    <x v="5"/>
    <x v="3"/>
    <x v="401"/>
    <n v="260"/>
    <x v="4"/>
    <n v="118375"/>
    <n v="13021.25"/>
    <x v="428"/>
    <n v="113640"/>
    <n v="-8286.25"/>
    <d v="2013-09-01T00:00:00"/>
    <n v="9"/>
    <s v="September"/>
    <s v="2013"/>
  </r>
  <r>
    <x v="0"/>
    <x v="3"/>
    <x v="5"/>
    <x v="3"/>
    <x v="393"/>
    <n v="260"/>
    <x v="2"/>
    <n v="120400"/>
    <n v="13244"/>
    <x v="420"/>
    <n v="89440"/>
    <n v="17716"/>
    <d v="2013-10-01T00:00:00"/>
    <n v="10"/>
    <s v="October"/>
    <s v="2013"/>
  </r>
  <r>
    <x v="1"/>
    <x v="3"/>
    <x v="5"/>
    <x v="3"/>
    <x v="383"/>
    <n v="260"/>
    <x v="1"/>
    <n v="32355"/>
    <n v="3559.05"/>
    <x v="409"/>
    <n v="21570"/>
    <n v="7225.9500000000007"/>
    <d v="2014-12-01T00:00:00"/>
    <n v="12"/>
    <s v="December"/>
    <s v="2014"/>
  </r>
  <r>
    <x v="0"/>
    <x v="4"/>
    <x v="2"/>
    <x v="3"/>
    <x v="402"/>
    <n v="10"/>
    <x v="6"/>
    <n v="2660"/>
    <n v="292.60000000000002"/>
    <x v="429"/>
    <n v="1900"/>
    <n v="467.40000000000009"/>
    <d v="2013-09-01T00:00:00"/>
    <n v="9"/>
    <s v="September"/>
    <s v="2013"/>
  </r>
  <r>
    <x v="0"/>
    <x v="3"/>
    <x v="0"/>
    <x v="3"/>
    <x v="403"/>
    <n v="3"/>
    <x v="2"/>
    <n v="310100"/>
    <n v="37212"/>
    <x v="430"/>
    <n v="230360"/>
    <n v="42528"/>
    <d v="2014-06-01T00:00:00"/>
    <n v="6"/>
    <s v="June"/>
    <s v="2014"/>
  </r>
  <r>
    <x v="3"/>
    <x v="0"/>
    <x v="0"/>
    <x v="3"/>
    <x v="404"/>
    <n v="3"/>
    <x v="4"/>
    <n v="302000"/>
    <n v="36240"/>
    <x v="431"/>
    <n v="289920"/>
    <n v="-24160"/>
    <d v="2013-09-01T00:00:00"/>
    <n v="9"/>
    <s v="September"/>
    <s v="2013"/>
  </r>
  <r>
    <x v="3"/>
    <x v="3"/>
    <x v="0"/>
    <x v="3"/>
    <x v="405"/>
    <n v="3"/>
    <x v="4"/>
    <n v="269500"/>
    <n v="32340"/>
    <x v="432"/>
    <n v="258720"/>
    <n v="-21560"/>
    <d v="2014-10-01T00:00:00"/>
    <n v="10"/>
    <s v="October"/>
    <s v="2014"/>
  </r>
  <r>
    <x v="1"/>
    <x v="0"/>
    <x v="0"/>
    <x v="3"/>
    <x v="164"/>
    <n v="3"/>
    <x v="1"/>
    <n v="40335"/>
    <n v="4840.2"/>
    <x v="433"/>
    <n v="26890"/>
    <n v="8604.8000000000029"/>
    <d v="2014-11-01T00:00:00"/>
    <n v="11"/>
    <s v="November"/>
    <s v="2014"/>
  </r>
  <r>
    <x v="1"/>
    <x v="4"/>
    <x v="1"/>
    <x v="3"/>
    <x v="406"/>
    <n v="5"/>
    <x v="1"/>
    <n v="10155"/>
    <n v="1218.5999999999999"/>
    <x v="434"/>
    <n v="6770"/>
    <n v="2166.3999999999996"/>
    <d v="2014-03-01T00:00:00"/>
    <n v="3"/>
    <s v="March"/>
    <s v="2014"/>
  </r>
  <r>
    <x v="4"/>
    <x v="2"/>
    <x v="1"/>
    <x v="3"/>
    <x v="407"/>
    <n v="5"/>
    <x v="5"/>
    <n v="531900"/>
    <n v="63828"/>
    <x v="435"/>
    <n v="443250"/>
    <n v="24822"/>
    <d v="2014-04-01T00:00:00"/>
    <n v="4"/>
    <s v="April"/>
    <s v="2014"/>
  </r>
  <r>
    <x v="0"/>
    <x v="3"/>
    <x v="1"/>
    <x v="3"/>
    <x v="408"/>
    <n v="5"/>
    <x v="6"/>
    <n v="16940"/>
    <n v="2032.8"/>
    <x v="436"/>
    <n v="12100"/>
    <n v="2807.2000000000007"/>
    <d v="2014-09-01T00:00:00"/>
    <n v="9"/>
    <s v="September"/>
    <s v="2014"/>
  </r>
  <r>
    <x v="0"/>
    <x v="0"/>
    <x v="1"/>
    <x v="3"/>
    <x v="409"/>
    <n v="5"/>
    <x v="6"/>
    <n v="19138"/>
    <n v="2296.56"/>
    <x v="437"/>
    <n v="13670"/>
    <n v="3171.4399999999987"/>
    <d v="2014-10-01T00:00:00"/>
    <n v="10"/>
    <s v="October"/>
    <s v="2014"/>
  </r>
  <r>
    <x v="0"/>
    <x v="3"/>
    <x v="1"/>
    <x v="3"/>
    <x v="410"/>
    <n v="5"/>
    <x v="0"/>
    <n v="34300"/>
    <n v="4116"/>
    <x v="438"/>
    <n v="17150"/>
    <n v="13034"/>
    <d v="2013-10-01T00:00:00"/>
    <n v="10"/>
    <s v="October"/>
    <s v="2013"/>
  </r>
  <r>
    <x v="4"/>
    <x v="2"/>
    <x v="1"/>
    <x v="3"/>
    <x v="411"/>
    <n v="5"/>
    <x v="5"/>
    <n v="355800"/>
    <n v="42696"/>
    <x v="439"/>
    <n v="296500"/>
    <n v="16604"/>
    <d v="2013-12-01T00:00:00"/>
    <n v="12"/>
    <s v="December"/>
    <s v="2013"/>
  </r>
  <r>
    <x v="4"/>
    <x v="4"/>
    <x v="2"/>
    <x v="3"/>
    <x v="412"/>
    <n v="10"/>
    <x v="5"/>
    <n v="1048500"/>
    <n v="125820"/>
    <x v="440"/>
    <n v="873750"/>
    <n v="48930"/>
    <d v="2014-01-01T00:00:00"/>
    <n v="1"/>
    <s v="January"/>
    <s v="2014"/>
  </r>
  <r>
    <x v="0"/>
    <x v="3"/>
    <x v="2"/>
    <x v="3"/>
    <x v="403"/>
    <n v="10"/>
    <x v="2"/>
    <n v="310100"/>
    <n v="37212"/>
    <x v="430"/>
    <n v="230360"/>
    <n v="42528"/>
    <d v="2014-06-01T00:00:00"/>
    <n v="6"/>
    <s v="June"/>
    <s v="2014"/>
  </r>
  <r>
    <x v="3"/>
    <x v="3"/>
    <x v="2"/>
    <x v="3"/>
    <x v="405"/>
    <n v="10"/>
    <x v="4"/>
    <n v="269500"/>
    <n v="32340"/>
    <x v="432"/>
    <n v="258720"/>
    <n v="-21560"/>
    <d v="2014-10-01T00:00:00"/>
    <n v="10"/>
    <s v="October"/>
    <s v="2014"/>
  </r>
  <r>
    <x v="0"/>
    <x v="3"/>
    <x v="2"/>
    <x v="3"/>
    <x v="413"/>
    <n v="10"/>
    <x v="0"/>
    <n v="18100"/>
    <n v="2172"/>
    <x v="441"/>
    <n v="9050"/>
    <n v="6878"/>
    <d v="2014-10-01T00:00:00"/>
    <n v="10"/>
    <s v="October"/>
    <s v="2014"/>
  </r>
  <r>
    <x v="0"/>
    <x v="3"/>
    <x v="2"/>
    <x v="3"/>
    <x v="410"/>
    <n v="10"/>
    <x v="0"/>
    <n v="34300"/>
    <n v="4116"/>
    <x v="438"/>
    <n v="17150"/>
    <n v="13034"/>
    <d v="2013-10-01T00:00:00"/>
    <n v="10"/>
    <s v="October"/>
    <s v="2013"/>
  </r>
  <r>
    <x v="0"/>
    <x v="2"/>
    <x v="2"/>
    <x v="3"/>
    <x v="414"/>
    <n v="10"/>
    <x v="2"/>
    <n v="557900"/>
    <n v="66948"/>
    <x v="442"/>
    <n v="414440"/>
    <n v="76512"/>
    <d v="2014-11-01T00:00:00"/>
    <n v="11"/>
    <s v="November"/>
    <s v="2014"/>
  </r>
  <r>
    <x v="4"/>
    <x v="1"/>
    <x v="2"/>
    <x v="3"/>
    <x v="415"/>
    <n v="10"/>
    <x v="5"/>
    <n v="407700"/>
    <n v="48924"/>
    <x v="443"/>
    <n v="339750"/>
    <n v="19026"/>
    <d v="2014-11-01T00:00:00"/>
    <n v="11"/>
    <s v="November"/>
    <s v="2014"/>
  </r>
  <r>
    <x v="4"/>
    <x v="3"/>
    <x v="2"/>
    <x v="3"/>
    <x v="416"/>
    <n v="10"/>
    <x v="5"/>
    <n v="645000"/>
    <n v="77400"/>
    <x v="444"/>
    <n v="537500"/>
    <n v="30100"/>
    <d v="2014-11-01T00:00:00"/>
    <n v="11"/>
    <s v="November"/>
    <s v="2014"/>
  </r>
  <r>
    <x v="0"/>
    <x v="3"/>
    <x v="2"/>
    <x v="3"/>
    <x v="417"/>
    <n v="10"/>
    <x v="2"/>
    <n v="418950"/>
    <n v="50274"/>
    <x v="445"/>
    <n v="311220"/>
    <n v="57456"/>
    <d v="2014-11-01T00:00:00"/>
    <n v="11"/>
    <s v="November"/>
    <s v="2014"/>
  </r>
  <r>
    <x v="1"/>
    <x v="3"/>
    <x v="2"/>
    <x v="3"/>
    <x v="402"/>
    <n v="10"/>
    <x v="1"/>
    <n v="5700"/>
    <n v="684"/>
    <x v="446"/>
    <n v="3800"/>
    <n v="1216"/>
    <d v="2013-12-01T00:00:00"/>
    <n v="12"/>
    <s v="December"/>
    <s v="2013"/>
  </r>
  <r>
    <x v="0"/>
    <x v="3"/>
    <x v="2"/>
    <x v="3"/>
    <x v="418"/>
    <n v="10"/>
    <x v="0"/>
    <n v="24660"/>
    <n v="2959.2"/>
    <x v="447"/>
    <n v="12330"/>
    <n v="9370.7999999999993"/>
    <d v="2014-12-01T00:00:00"/>
    <n v="12"/>
    <s v="December"/>
    <s v="2014"/>
  </r>
  <r>
    <x v="0"/>
    <x v="3"/>
    <x v="3"/>
    <x v="3"/>
    <x v="419"/>
    <n v="120"/>
    <x v="2"/>
    <n v="488250"/>
    <n v="58590"/>
    <x v="448"/>
    <n v="362700"/>
    <n v="66960"/>
    <d v="2014-07-01T00:00:00"/>
    <n v="7"/>
    <s v="July"/>
    <s v="2014"/>
  </r>
  <r>
    <x v="0"/>
    <x v="4"/>
    <x v="3"/>
    <x v="3"/>
    <x v="75"/>
    <n v="120"/>
    <x v="2"/>
    <n v="345100"/>
    <n v="41412"/>
    <x v="449"/>
    <n v="256360"/>
    <n v="47328"/>
    <d v="2014-10-01T00:00:00"/>
    <n v="10"/>
    <s v="October"/>
    <s v="2014"/>
  </r>
  <r>
    <x v="0"/>
    <x v="3"/>
    <x v="3"/>
    <x v="3"/>
    <x v="413"/>
    <n v="120"/>
    <x v="0"/>
    <n v="18100"/>
    <n v="2172"/>
    <x v="441"/>
    <n v="9050"/>
    <n v="6878"/>
    <d v="2014-10-01T00:00:00"/>
    <n v="10"/>
    <s v="October"/>
    <s v="2014"/>
  </r>
  <r>
    <x v="2"/>
    <x v="0"/>
    <x v="4"/>
    <x v="3"/>
    <x v="420"/>
    <n v="250"/>
    <x v="3"/>
    <n v="25308"/>
    <n v="3036.96"/>
    <x v="450"/>
    <n v="6327"/>
    <n v="15944.04"/>
    <d v="2014-05-01T00:00:00"/>
    <n v="5"/>
    <s v="May"/>
    <s v="2014"/>
  </r>
  <r>
    <x v="1"/>
    <x v="2"/>
    <x v="4"/>
    <x v="3"/>
    <x v="421"/>
    <n v="250"/>
    <x v="1"/>
    <n v="58117.5"/>
    <n v="6974.0999999999995"/>
    <x v="451"/>
    <n v="38745"/>
    <n v="12398.399999999998"/>
    <d v="2014-07-01T00:00:00"/>
    <n v="7"/>
    <s v="July"/>
    <s v="2014"/>
  </r>
  <r>
    <x v="0"/>
    <x v="0"/>
    <x v="4"/>
    <x v="3"/>
    <x v="422"/>
    <n v="250"/>
    <x v="2"/>
    <n v="218050"/>
    <n v="26166"/>
    <x v="452"/>
    <n v="161980"/>
    <n v="29904"/>
    <d v="2013-09-01T00:00:00"/>
    <n v="9"/>
    <s v="September"/>
    <s v="2013"/>
  </r>
  <r>
    <x v="0"/>
    <x v="4"/>
    <x v="4"/>
    <x v="3"/>
    <x v="75"/>
    <n v="250"/>
    <x v="2"/>
    <n v="345100"/>
    <n v="41412"/>
    <x v="449"/>
    <n v="256360"/>
    <n v="47328"/>
    <d v="2014-10-01T00:00:00"/>
    <n v="10"/>
    <s v="October"/>
    <s v="2014"/>
  </r>
  <r>
    <x v="3"/>
    <x v="4"/>
    <x v="4"/>
    <x v="3"/>
    <x v="423"/>
    <n v="250"/>
    <x v="4"/>
    <n v="298375"/>
    <n v="35805"/>
    <x v="453"/>
    <n v="286440"/>
    <n v="-23870"/>
    <d v="2014-11-01T00:00:00"/>
    <n v="11"/>
    <s v="November"/>
    <s v="2014"/>
  </r>
  <r>
    <x v="0"/>
    <x v="3"/>
    <x v="4"/>
    <x v="3"/>
    <x v="418"/>
    <n v="250"/>
    <x v="0"/>
    <n v="24660"/>
    <n v="2959.2"/>
    <x v="447"/>
    <n v="12330"/>
    <n v="9370.7999999999993"/>
    <d v="2014-12-01T00:00:00"/>
    <n v="12"/>
    <s v="December"/>
    <s v="2014"/>
  </r>
  <r>
    <x v="0"/>
    <x v="4"/>
    <x v="5"/>
    <x v="3"/>
    <x v="424"/>
    <n v="260"/>
    <x v="2"/>
    <n v="94500"/>
    <n v="11340"/>
    <x v="454"/>
    <n v="70200"/>
    <n v="12960"/>
    <d v="2014-02-01T00:00:00"/>
    <n v="2"/>
    <s v="February"/>
    <s v="2014"/>
  </r>
  <r>
    <x v="0"/>
    <x v="2"/>
    <x v="5"/>
    <x v="3"/>
    <x v="425"/>
    <n v="260"/>
    <x v="6"/>
    <n v="23950.5"/>
    <n v="2874.06"/>
    <x v="455"/>
    <n v="17107.5"/>
    <n v="3968.9399999999987"/>
    <d v="2014-07-01T00:00:00"/>
    <n v="7"/>
    <s v="July"/>
    <s v="2014"/>
  </r>
  <r>
    <x v="0"/>
    <x v="0"/>
    <x v="5"/>
    <x v="3"/>
    <x v="409"/>
    <n v="260"/>
    <x v="6"/>
    <n v="19138"/>
    <n v="2296.56"/>
    <x v="437"/>
    <n v="13670"/>
    <n v="3171.4399999999987"/>
    <d v="2014-10-01T00:00:00"/>
    <n v="10"/>
    <s v="October"/>
    <s v="2014"/>
  </r>
  <r>
    <x v="1"/>
    <x v="4"/>
    <x v="5"/>
    <x v="3"/>
    <x v="426"/>
    <n v="260"/>
    <x v="1"/>
    <n v="38220"/>
    <n v="4586.3999999999996"/>
    <x v="456"/>
    <n v="25480"/>
    <n v="8153.5999999999985"/>
    <d v="2013-11-01T00:00:00"/>
    <n v="11"/>
    <s v="November"/>
    <s v="2013"/>
  </r>
  <r>
    <x v="0"/>
    <x v="2"/>
    <x v="0"/>
    <x v="3"/>
    <x v="427"/>
    <n v="3"/>
    <x v="0"/>
    <n v="50430"/>
    <n v="6051.6"/>
    <x v="457"/>
    <n v="25215"/>
    <n v="19163.399999999998"/>
    <d v="2014-01-01T00:00:00"/>
    <n v="1"/>
    <s v="January"/>
    <s v="2014"/>
  </r>
  <r>
    <x v="2"/>
    <x v="3"/>
    <x v="1"/>
    <x v="3"/>
    <x v="428"/>
    <n v="5"/>
    <x v="3"/>
    <n v="31932"/>
    <n v="3831.84"/>
    <x v="458"/>
    <n v="7983"/>
    <n v="20117.16"/>
    <d v="2014-05-01T00:00:00"/>
    <n v="5"/>
    <s v="May"/>
    <s v="2014"/>
  </r>
  <r>
    <x v="0"/>
    <x v="1"/>
    <x v="2"/>
    <x v="3"/>
    <x v="429"/>
    <n v="10"/>
    <x v="0"/>
    <n v="30620"/>
    <n v="3674.4"/>
    <x v="459"/>
    <n v="15310"/>
    <n v="11635.599999999999"/>
    <d v="2014-12-01T00:00:00"/>
    <n v="12"/>
    <s v="December"/>
    <s v="2014"/>
  </r>
  <r>
    <x v="0"/>
    <x v="2"/>
    <x v="4"/>
    <x v="3"/>
    <x v="430"/>
    <n v="250"/>
    <x v="6"/>
    <n v="10437"/>
    <n v="1252.44"/>
    <x v="460"/>
    <n v="7455"/>
    <n v="1729.5599999999995"/>
    <d v="2014-03-01T00:00:00"/>
    <n v="3"/>
    <s v="March"/>
    <s v="2014"/>
  </r>
  <r>
    <x v="0"/>
    <x v="1"/>
    <x v="4"/>
    <x v="3"/>
    <x v="429"/>
    <n v="250"/>
    <x v="0"/>
    <n v="30620"/>
    <n v="3674.4"/>
    <x v="459"/>
    <n v="15310"/>
    <n v="11635.599999999999"/>
    <d v="2014-12-01T00:00:00"/>
    <n v="12"/>
    <s v="December"/>
    <s v="2014"/>
  </r>
  <r>
    <x v="2"/>
    <x v="0"/>
    <x v="5"/>
    <x v="3"/>
    <x v="431"/>
    <n v="260"/>
    <x v="3"/>
    <n v="33132"/>
    <n v="3975.84"/>
    <x v="461"/>
    <n v="8283"/>
    <n v="20873.16"/>
    <d v="2013-09-01T00:00:00"/>
    <n v="9"/>
    <s v="September"/>
    <s v="2013"/>
  </r>
  <r>
    <x v="1"/>
    <x v="4"/>
    <x v="0"/>
    <x v="3"/>
    <x v="432"/>
    <n v="3"/>
    <x v="1"/>
    <n v="38505"/>
    <n v="5005.6499999999996"/>
    <x v="462"/>
    <n v="25670"/>
    <n v="7829.3499999999985"/>
    <d v="2014-06-01T00:00:00"/>
    <n v="6"/>
    <s v="June"/>
    <s v="2014"/>
  </r>
  <r>
    <x v="1"/>
    <x v="4"/>
    <x v="4"/>
    <x v="3"/>
    <x v="432"/>
    <n v="250"/>
    <x v="1"/>
    <n v="38505"/>
    <n v="5005.6499999999996"/>
    <x v="462"/>
    <n v="25670"/>
    <n v="7829.3499999999985"/>
    <d v="2014-06-01T00:00:00"/>
    <n v="6"/>
    <s v="June"/>
    <s v="2014"/>
  </r>
  <r>
    <x v="0"/>
    <x v="0"/>
    <x v="0"/>
    <x v="3"/>
    <x v="71"/>
    <n v="3"/>
    <x v="2"/>
    <n v="323050"/>
    <n v="41996.5"/>
    <x v="463"/>
    <n v="239980"/>
    <n v="41073.5"/>
    <d v="2014-03-01T00:00:00"/>
    <n v="3"/>
    <s v="March"/>
    <s v="2014"/>
  </r>
  <r>
    <x v="0"/>
    <x v="2"/>
    <x v="0"/>
    <x v="3"/>
    <x v="433"/>
    <n v="3"/>
    <x v="2"/>
    <n v="626500"/>
    <n v="81445"/>
    <x v="464"/>
    <n v="465400"/>
    <n v="79655"/>
    <d v="2014-03-01T00:00:00"/>
    <n v="3"/>
    <s v="March"/>
    <s v="2014"/>
  </r>
  <r>
    <x v="0"/>
    <x v="1"/>
    <x v="0"/>
    <x v="3"/>
    <x v="434"/>
    <n v="3"/>
    <x v="0"/>
    <n v="8840"/>
    <n v="1149.2"/>
    <x v="465"/>
    <n v="4420"/>
    <n v="3270.8"/>
    <d v="2013-09-01T00:00:00"/>
    <n v="9"/>
    <s v="September"/>
    <s v="2013"/>
  </r>
  <r>
    <x v="0"/>
    <x v="4"/>
    <x v="1"/>
    <x v="3"/>
    <x v="435"/>
    <n v="5"/>
    <x v="2"/>
    <n v="343875"/>
    <n v="44703.75"/>
    <x v="466"/>
    <n v="255450"/>
    <n v="43721.25"/>
    <d v="2014-01-01T00:00:00"/>
    <n v="1"/>
    <s v="January"/>
    <s v="2014"/>
  </r>
  <r>
    <x v="0"/>
    <x v="4"/>
    <x v="1"/>
    <x v="3"/>
    <x v="436"/>
    <n v="5"/>
    <x v="6"/>
    <n v="9086"/>
    <n v="1181.18"/>
    <x v="467"/>
    <n v="6490"/>
    <n v="1414.8199999999997"/>
    <d v="2014-02-01T00:00:00"/>
    <n v="2"/>
    <s v="February"/>
    <s v="2014"/>
  </r>
  <r>
    <x v="2"/>
    <x v="3"/>
    <x v="1"/>
    <x v="3"/>
    <x v="437"/>
    <n v="5"/>
    <x v="3"/>
    <n v="7248"/>
    <n v="942.24"/>
    <x v="468"/>
    <n v="1812"/>
    <n v="4493.76"/>
    <d v="2014-06-01T00:00:00"/>
    <n v="6"/>
    <s v="June"/>
    <s v="2014"/>
  </r>
  <r>
    <x v="0"/>
    <x v="3"/>
    <x v="1"/>
    <x v="3"/>
    <x v="438"/>
    <n v="5"/>
    <x v="0"/>
    <n v="45100"/>
    <n v="5863"/>
    <x v="469"/>
    <n v="22550"/>
    <n v="16687"/>
    <d v="2014-07-01T00:00:00"/>
    <n v="7"/>
    <s v="July"/>
    <s v="2014"/>
  </r>
  <r>
    <x v="0"/>
    <x v="0"/>
    <x v="1"/>
    <x v="3"/>
    <x v="439"/>
    <n v="5"/>
    <x v="0"/>
    <n v="24980"/>
    <n v="3247.4"/>
    <x v="470"/>
    <n v="12490"/>
    <n v="9242.5999999999985"/>
    <d v="2014-10-01T00:00:00"/>
    <n v="10"/>
    <s v="October"/>
    <s v="2014"/>
  </r>
  <r>
    <x v="0"/>
    <x v="4"/>
    <x v="2"/>
    <x v="3"/>
    <x v="440"/>
    <n v="10"/>
    <x v="6"/>
    <n v="10069.5"/>
    <n v="1309.0350000000001"/>
    <x v="471"/>
    <n v="7192.5"/>
    <n v="1567.9649999999992"/>
    <d v="2014-01-01T00:00:00"/>
    <n v="1"/>
    <s v="January"/>
    <s v="2014"/>
  </r>
  <r>
    <x v="4"/>
    <x v="1"/>
    <x v="2"/>
    <x v="3"/>
    <x v="197"/>
    <n v="10"/>
    <x v="5"/>
    <n v="242100"/>
    <n v="31473"/>
    <x v="472"/>
    <n v="201750"/>
    <n v="8877"/>
    <d v="2014-01-01T00:00:00"/>
    <n v="1"/>
    <s v="January"/>
    <s v="2014"/>
  </r>
  <r>
    <x v="0"/>
    <x v="4"/>
    <x v="2"/>
    <x v="3"/>
    <x v="441"/>
    <n v="10"/>
    <x v="0"/>
    <n v="52820"/>
    <n v="6866.6"/>
    <x v="473"/>
    <n v="26410"/>
    <n v="19543.400000000001"/>
    <d v="2014-02-01T00:00:00"/>
    <n v="2"/>
    <s v="February"/>
    <s v="2014"/>
  </r>
  <r>
    <x v="0"/>
    <x v="1"/>
    <x v="2"/>
    <x v="3"/>
    <x v="442"/>
    <n v="10"/>
    <x v="0"/>
    <n v="54160"/>
    <n v="7040.8"/>
    <x v="474"/>
    <n v="27080"/>
    <n v="20039.199999999997"/>
    <d v="2014-02-01T00:00:00"/>
    <n v="2"/>
    <s v="February"/>
    <s v="2014"/>
  </r>
  <r>
    <x v="0"/>
    <x v="0"/>
    <x v="2"/>
    <x v="3"/>
    <x v="443"/>
    <n v="10"/>
    <x v="2"/>
    <n v="921200"/>
    <n v="119756"/>
    <x v="475"/>
    <n v="684320"/>
    <n v="117124"/>
    <d v="2014-06-01T00:00:00"/>
    <n v="6"/>
    <s v="June"/>
    <s v="2014"/>
  </r>
  <r>
    <x v="3"/>
    <x v="0"/>
    <x v="2"/>
    <x v="3"/>
    <x v="444"/>
    <n v="10"/>
    <x v="4"/>
    <n v="197875"/>
    <n v="25723.75"/>
    <x v="476"/>
    <n v="189960"/>
    <n v="-17808.75"/>
    <d v="2014-06-01T00:00:00"/>
    <n v="6"/>
    <s v="June"/>
    <s v="2014"/>
  </r>
  <r>
    <x v="2"/>
    <x v="3"/>
    <x v="2"/>
    <x v="3"/>
    <x v="445"/>
    <n v="10"/>
    <x v="3"/>
    <n v="6852"/>
    <n v="890.76"/>
    <x v="477"/>
    <n v="1713"/>
    <n v="4248.24"/>
    <d v="2014-07-01T00:00:00"/>
    <n v="7"/>
    <s v="July"/>
    <s v="2014"/>
  </r>
  <r>
    <x v="0"/>
    <x v="2"/>
    <x v="2"/>
    <x v="3"/>
    <x v="446"/>
    <n v="10"/>
    <x v="6"/>
    <n v="18872"/>
    <n v="2453.36"/>
    <x v="478"/>
    <n v="13480"/>
    <n v="2938.6399999999994"/>
    <d v="2014-08-01T00:00:00"/>
    <n v="8"/>
    <s v="August"/>
    <s v="2014"/>
  </r>
  <r>
    <x v="1"/>
    <x v="0"/>
    <x v="2"/>
    <x v="3"/>
    <x v="447"/>
    <n v="10"/>
    <x v="1"/>
    <n v="23475"/>
    <n v="3051.75"/>
    <x v="479"/>
    <n v="15650"/>
    <n v="4773.25"/>
    <d v="2014-10-01T00:00:00"/>
    <n v="10"/>
    <s v="October"/>
    <s v="2014"/>
  </r>
  <r>
    <x v="0"/>
    <x v="0"/>
    <x v="2"/>
    <x v="3"/>
    <x v="439"/>
    <n v="10"/>
    <x v="0"/>
    <n v="24980"/>
    <n v="3247.4"/>
    <x v="470"/>
    <n v="12490"/>
    <n v="9242.5999999999985"/>
    <d v="2014-10-01T00:00:00"/>
    <n v="10"/>
    <s v="October"/>
    <s v="2014"/>
  </r>
  <r>
    <x v="0"/>
    <x v="1"/>
    <x v="2"/>
    <x v="3"/>
    <x v="448"/>
    <n v="10"/>
    <x v="2"/>
    <n v="124950"/>
    <n v="16243.5"/>
    <x v="480"/>
    <n v="92820"/>
    <n v="15886.5"/>
    <d v="2014-11-01T00:00:00"/>
    <n v="11"/>
    <s v="November"/>
    <s v="2014"/>
  </r>
  <r>
    <x v="2"/>
    <x v="1"/>
    <x v="2"/>
    <x v="3"/>
    <x v="449"/>
    <n v="10"/>
    <x v="3"/>
    <n v="12156"/>
    <n v="1580.28"/>
    <x v="481"/>
    <n v="3039"/>
    <n v="7536.7199999999993"/>
    <d v="2014-12-01T00:00:00"/>
    <n v="12"/>
    <s v="December"/>
    <s v="2014"/>
  </r>
  <r>
    <x v="1"/>
    <x v="2"/>
    <x v="3"/>
    <x v="3"/>
    <x v="450"/>
    <n v="120"/>
    <x v="1"/>
    <n v="59962.5"/>
    <n v="7795.125"/>
    <x v="482"/>
    <n v="39975"/>
    <n v="12192.375"/>
    <d v="2014-01-01T00:00:00"/>
    <n v="1"/>
    <s v="January"/>
    <s v="2014"/>
  </r>
  <r>
    <x v="0"/>
    <x v="0"/>
    <x v="3"/>
    <x v="3"/>
    <x v="443"/>
    <n v="120"/>
    <x v="2"/>
    <n v="921200"/>
    <n v="119756"/>
    <x v="475"/>
    <n v="684320"/>
    <n v="117124"/>
    <d v="2014-06-01T00:00:00"/>
    <n v="6"/>
    <s v="June"/>
    <s v="2014"/>
  </r>
  <r>
    <x v="0"/>
    <x v="2"/>
    <x v="3"/>
    <x v="3"/>
    <x v="451"/>
    <n v="120"/>
    <x v="6"/>
    <n v="8330"/>
    <n v="1082.9000000000001"/>
    <x v="483"/>
    <n v="5950"/>
    <n v="1297.1000000000004"/>
    <d v="2014-06-01T00:00:00"/>
    <n v="6"/>
    <s v="June"/>
    <s v="2014"/>
  </r>
  <r>
    <x v="2"/>
    <x v="3"/>
    <x v="3"/>
    <x v="3"/>
    <x v="437"/>
    <n v="120"/>
    <x v="3"/>
    <n v="7248"/>
    <n v="942.24"/>
    <x v="468"/>
    <n v="1812"/>
    <n v="4493.76"/>
    <d v="2014-06-01T00:00:00"/>
    <n v="6"/>
    <s v="June"/>
    <s v="2014"/>
  </r>
  <r>
    <x v="1"/>
    <x v="1"/>
    <x v="3"/>
    <x v="3"/>
    <x v="452"/>
    <n v="120"/>
    <x v="1"/>
    <n v="9900"/>
    <n v="1287"/>
    <x v="484"/>
    <n v="6600"/>
    <n v="2013"/>
    <d v="2013-09-01T00:00:00"/>
    <n v="9"/>
    <s v="September"/>
    <s v="2013"/>
  </r>
  <r>
    <x v="2"/>
    <x v="3"/>
    <x v="3"/>
    <x v="3"/>
    <x v="453"/>
    <n v="120"/>
    <x v="3"/>
    <n v="4920"/>
    <n v="639.6"/>
    <x v="485"/>
    <n v="1230"/>
    <n v="3050.3999999999996"/>
    <d v="2014-10-01T00:00:00"/>
    <n v="10"/>
    <s v="October"/>
    <s v="2014"/>
  </r>
  <r>
    <x v="4"/>
    <x v="3"/>
    <x v="3"/>
    <x v="3"/>
    <x v="454"/>
    <n v="120"/>
    <x v="5"/>
    <n v="781500"/>
    <n v="101595"/>
    <x v="486"/>
    <n v="651250"/>
    <n v="28655"/>
    <d v="2013-11-01T00:00:00"/>
    <n v="11"/>
    <s v="November"/>
    <s v="2013"/>
  </r>
  <r>
    <x v="2"/>
    <x v="1"/>
    <x v="3"/>
    <x v="3"/>
    <x v="449"/>
    <n v="120"/>
    <x v="3"/>
    <n v="12156"/>
    <n v="1580.28"/>
    <x v="481"/>
    <n v="3039"/>
    <n v="7536.7199999999993"/>
    <d v="2014-12-01T00:00:00"/>
    <n v="12"/>
    <s v="December"/>
    <s v="2014"/>
  </r>
  <r>
    <x v="3"/>
    <x v="0"/>
    <x v="4"/>
    <x v="3"/>
    <x v="444"/>
    <n v="250"/>
    <x v="4"/>
    <n v="197875"/>
    <n v="25723.75"/>
    <x v="476"/>
    <n v="189960"/>
    <n v="-17808.75"/>
    <d v="2014-06-01T00:00:00"/>
    <n v="6"/>
    <s v="June"/>
    <s v="2014"/>
  </r>
  <r>
    <x v="1"/>
    <x v="0"/>
    <x v="4"/>
    <x v="3"/>
    <x v="447"/>
    <n v="250"/>
    <x v="1"/>
    <n v="23475"/>
    <n v="3051.75"/>
    <x v="479"/>
    <n v="15650"/>
    <n v="4773.25"/>
    <d v="2014-10-01T00:00:00"/>
    <n v="10"/>
    <s v="October"/>
    <s v="2014"/>
  </r>
  <r>
    <x v="3"/>
    <x v="0"/>
    <x v="5"/>
    <x v="3"/>
    <x v="255"/>
    <n v="260"/>
    <x v="4"/>
    <n v="207375"/>
    <n v="26958.75"/>
    <x v="487"/>
    <n v="199080"/>
    <n v="-18663.75"/>
    <d v="2014-01-01T00:00:00"/>
    <n v="1"/>
    <s v="January"/>
    <s v="2014"/>
  </r>
  <r>
    <x v="0"/>
    <x v="2"/>
    <x v="5"/>
    <x v="3"/>
    <x v="451"/>
    <n v="260"/>
    <x v="6"/>
    <n v="8330"/>
    <n v="1082.9000000000001"/>
    <x v="483"/>
    <n v="5950"/>
    <n v="1297.1000000000004"/>
    <d v="2014-06-01T00:00:00"/>
    <n v="6"/>
    <s v="June"/>
    <s v="2014"/>
  </r>
  <r>
    <x v="2"/>
    <x v="3"/>
    <x v="5"/>
    <x v="3"/>
    <x v="453"/>
    <n v="260"/>
    <x v="3"/>
    <n v="4920"/>
    <n v="639.6"/>
    <x v="485"/>
    <n v="1230"/>
    <n v="3050.3999999999996"/>
    <d v="2014-10-01T00:00:00"/>
    <n v="10"/>
    <s v="October"/>
    <s v="2014"/>
  </r>
  <r>
    <x v="2"/>
    <x v="1"/>
    <x v="5"/>
    <x v="3"/>
    <x v="455"/>
    <n v="260"/>
    <x v="3"/>
    <n v="21240"/>
    <n v="2761.2"/>
    <x v="488"/>
    <n v="5310"/>
    <n v="13168.8"/>
    <d v="2013-12-01T00:00:00"/>
    <n v="12"/>
    <s v="December"/>
    <s v="2013"/>
  </r>
  <r>
    <x v="0"/>
    <x v="3"/>
    <x v="0"/>
    <x v="3"/>
    <x v="456"/>
    <n v="3"/>
    <x v="0"/>
    <n v="51580"/>
    <n v="7221.2"/>
    <x v="489"/>
    <n v="25790"/>
    <n v="18568.800000000003"/>
    <d v="2014-04-01T00:00:00"/>
    <n v="4"/>
    <s v="April"/>
    <s v="2014"/>
  </r>
  <r>
    <x v="0"/>
    <x v="4"/>
    <x v="0"/>
    <x v="3"/>
    <x v="228"/>
    <n v="3"/>
    <x v="0"/>
    <n v="34860"/>
    <n v="4880.3999999999996"/>
    <x v="490"/>
    <n v="17430"/>
    <n v="12549.599999999999"/>
    <d v="2014-05-01T00:00:00"/>
    <n v="5"/>
    <s v="May"/>
    <s v="2014"/>
  </r>
  <r>
    <x v="0"/>
    <x v="4"/>
    <x v="0"/>
    <x v="3"/>
    <x v="457"/>
    <n v="3"/>
    <x v="6"/>
    <n v="20972"/>
    <n v="2936.08"/>
    <x v="491"/>
    <n v="14980"/>
    <n v="3055.9199999999983"/>
    <d v="2013-10-01T00:00:00"/>
    <n v="10"/>
    <s v="October"/>
    <s v="2013"/>
  </r>
  <r>
    <x v="0"/>
    <x v="1"/>
    <x v="0"/>
    <x v="3"/>
    <x v="458"/>
    <n v="3"/>
    <x v="6"/>
    <n v="1960"/>
    <n v="274.39999999999998"/>
    <x v="492"/>
    <n v="1400"/>
    <n v="285.59999999999991"/>
    <d v="2014-12-01T00:00:00"/>
    <n v="12"/>
    <s v="December"/>
    <s v="2014"/>
  </r>
  <r>
    <x v="0"/>
    <x v="2"/>
    <x v="1"/>
    <x v="3"/>
    <x v="459"/>
    <n v="5"/>
    <x v="6"/>
    <n v="2051"/>
    <n v="287.14"/>
    <x v="493"/>
    <n v="1465"/>
    <n v="298.86000000000013"/>
    <d v="2014-02-01T00:00:00"/>
    <n v="2"/>
    <s v="February"/>
    <s v="2014"/>
  </r>
  <r>
    <x v="0"/>
    <x v="4"/>
    <x v="1"/>
    <x v="3"/>
    <x v="457"/>
    <n v="5"/>
    <x v="6"/>
    <n v="20972"/>
    <n v="2936.08"/>
    <x v="491"/>
    <n v="14980"/>
    <n v="3055.9199999999983"/>
    <d v="2013-10-01T00:00:00"/>
    <n v="10"/>
    <s v="October"/>
    <s v="2013"/>
  </r>
  <r>
    <x v="1"/>
    <x v="1"/>
    <x v="2"/>
    <x v="3"/>
    <x v="460"/>
    <n v="10"/>
    <x v="1"/>
    <n v="4170"/>
    <n v="583.79999999999995"/>
    <x v="494"/>
    <n v="2780"/>
    <n v="806.19999999999982"/>
    <d v="2014-02-01T00:00:00"/>
    <n v="2"/>
    <s v="February"/>
    <s v="2014"/>
  </r>
  <r>
    <x v="0"/>
    <x v="0"/>
    <x v="2"/>
    <x v="3"/>
    <x v="461"/>
    <n v="10"/>
    <x v="0"/>
    <n v="48560"/>
    <n v="6798.4"/>
    <x v="495"/>
    <n v="24280"/>
    <n v="17481.599999999999"/>
    <d v="2014-03-01T00:00:00"/>
    <n v="3"/>
    <s v="March"/>
    <s v="2014"/>
  </r>
  <r>
    <x v="1"/>
    <x v="4"/>
    <x v="2"/>
    <x v="3"/>
    <x v="462"/>
    <n v="10"/>
    <x v="1"/>
    <n v="26505"/>
    <n v="3710.7"/>
    <x v="496"/>
    <n v="17670"/>
    <n v="5124.2999999999993"/>
    <d v="2014-09-01T00:00:00"/>
    <n v="9"/>
    <s v="September"/>
    <s v="2014"/>
  </r>
  <r>
    <x v="2"/>
    <x v="2"/>
    <x v="2"/>
    <x v="3"/>
    <x v="463"/>
    <n v="10"/>
    <x v="3"/>
    <n v="16716"/>
    <n v="2340.2399999999998"/>
    <x v="497"/>
    <n v="4179"/>
    <n v="10196.76"/>
    <d v="2014-10-01T00:00:00"/>
    <n v="10"/>
    <s v="October"/>
    <s v="2014"/>
  </r>
  <r>
    <x v="0"/>
    <x v="1"/>
    <x v="4"/>
    <x v="3"/>
    <x v="458"/>
    <n v="250"/>
    <x v="6"/>
    <n v="1960"/>
    <n v="274.39999999999998"/>
    <x v="492"/>
    <n v="1400"/>
    <n v="285.59999999999991"/>
    <d v="2014-12-01T00:00:00"/>
    <n v="12"/>
    <s v="December"/>
    <s v="2014"/>
  </r>
  <r>
    <x v="2"/>
    <x v="2"/>
    <x v="5"/>
    <x v="3"/>
    <x v="463"/>
    <n v="260"/>
    <x v="3"/>
    <n v="16716"/>
    <n v="2340.2399999999998"/>
    <x v="497"/>
    <n v="4179"/>
    <n v="10196.76"/>
    <d v="2014-10-01T00:00:00"/>
    <n v="10"/>
    <s v="October"/>
    <s v="2014"/>
  </r>
  <r>
    <x v="2"/>
    <x v="4"/>
    <x v="5"/>
    <x v="3"/>
    <x v="464"/>
    <n v="260"/>
    <x v="3"/>
    <n v="24180"/>
    <n v="3385.2"/>
    <x v="279"/>
    <n v="6045"/>
    <n v="14749.8"/>
    <d v="2013-12-01T00:00:00"/>
    <n v="12"/>
    <s v="December"/>
    <s v="2013"/>
  </r>
  <r>
    <x v="4"/>
    <x v="3"/>
    <x v="0"/>
    <x v="3"/>
    <x v="465"/>
    <n v="3"/>
    <x v="5"/>
    <n v="240300"/>
    <n v="33642"/>
    <x v="498"/>
    <n v="200250"/>
    <n v="6408"/>
    <d v="2014-07-01T00:00:00"/>
    <n v="7"/>
    <s v="July"/>
    <s v="2014"/>
  </r>
  <r>
    <x v="3"/>
    <x v="2"/>
    <x v="0"/>
    <x v="3"/>
    <x v="466"/>
    <n v="3"/>
    <x v="4"/>
    <n v="127875"/>
    <n v="17902.5"/>
    <x v="499"/>
    <n v="122760"/>
    <n v="-12787.5"/>
    <d v="2013-09-01T00:00:00"/>
    <n v="9"/>
    <s v="September"/>
    <s v="2013"/>
  </r>
  <r>
    <x v="4"/>
    <x v="0"/>
    <x v="0"/>
    <x v="3"/>
    <x v="216"/>
    <n v="3"/>
    <x v="5"/>
    <n v="448800"/>
    <n v="62832"/>
    <x v="500"/>
    <n v="374000"/>
    <n v="11968"/>
    <d v="2014-10-01T00:00:00"/>
    <n v="10"/>
    <s v="October"/>
    <s v="2014"/>
  </r>
  <r>
    <x v="4"/>
    <x v="4"/>
    <x v="0"/>
    <x v="3"/>
    <x v="467"/>
    <n v="3"/>
    <x v="5"/>
    <n v="303000"/>
    <n v="42420"/>
    <x v="501"/>
    <n v="252500"/>
    <n v="8080"/>
    <d v="2014-10-01T00:00:00"/>
    <n v="10"/>
    <s v="October"/>
    <s v="2014"/>
  </r>
  <r>
    <x v="1"/>
    <x v="1"/>
    <x v="0"/>
    <x v="3"/>
    <x v="5"/>
    <n v="3"/>
    <x v="1"/>
    <n v="22695"/>
    <n v="3177.3"/>
    <x v="502"/>
    <n v="15130"/>
    <n v="4387.7000000000007"/>
    <d v="2014-11-01T00:00:00"/>
    <n v="11"/>
    <s v="November"/>
    <s v="2014"/>
  </r>
  <r>
    <x v="1"/>
    <x v="0"/>
    <x v="0"/>
    <x v="3"/>
    <x v="468"/>
    <n v="3"/>
    <x v="1"/>
    <n v="34500"/>
    <n v="4830"/>
    <x v="503"/>
    <n v="23000"/>
    <n v="6670"/>
    <d v="2014-12-01T00:00:00"/>
    <n v="12"/>
    <s v="December"/>
    <s v="2014"/>
  </r>
  <r>
    <x v="3"/>
    <x v="3"/>
    <x v="0"/>
    <x v="3"/>
    <x v="31"/>
    <n v="3"/>
    <x v="4"/>
    <n v="352625"/>
    <n v="49367.5"/>
    <x v="504"/>
    <n v="338520"/>
    <n v="-35262.5"/>
    <d v="2013-12-01T00:00:00"/>
    <n v="12"/>
    <s v="December"/>
    <s v="2013"/>
  </r>
  <r>
    <x v="0"/>
    <x v="0"/>
    <x v="1"/>
    <x v="3"/>
    <x v="469"/>
    <n v="5"/>
    <x v="2"/>
    <n v="779625"/>
    <n v="109147.5"/>
    <x v="505"/>
    <n v="579150"/>
    <n v="91327.5"/>
    <d v="2014-01-01T00:00:00"/>
    <n v="1"/>
    <s v="January"/>
    <s v="2014"/>
  </r>
  <r>
    <x v="0"/>
    <x v="1"/>
    <x v="1"/>
    <x v="3"/>
    <x v="470"/>
    <n v="5"/>
    <x v="2"/>
    <n v="419650"/>
    <n v="58751"/>
    <x v="506"/>
    <n v="311740"/>
    <n v="49159"/>
    <d v="2014-04-01T00:00:00"/>
    <n v="4"/>
    <s v="April"/>
    <s v="2014"/>
  </r>
  <r>
    <x v="0"/>
    <x v="0"/>
    <x v="1"/>
    <x v="3"/>
    <x v="471"/>
    <n v="5"/>
    <x v="2"/>
    <n v="70000"/>
    <n v="9800"/>
    <x v="507"/>
    <n v="52000"/>
    <n v="8200"/>
    <d v="2014-05-01T00:00:00"/>
    <n v="5"/>
    <s v="May"/>
    <s v="2014"/>
  </r>
  <r>
    <x v="0"/>
    <x v="0"/>
    <x v="1"/>
    <x v="3"/>
    <x v="472"/>
    <n v="5"/>
    <x v="6"/>
    <n v="2716"/>
    <n v="380.24"/>
    <x v="508"/>
    <n v="1940"/>
    <n v="395.76000000000022"/>
    <d v="2014-09-01T00:00:00"/>
    <n v="9"/>
    <s v="September"/>
    <s v="2014"/>
  </r>
  <r>
    <x v="0"/>
    <x v="3"/>
    <x v="1"/>
    <x v="3"/>
    <x v="473"/>
    <n v="5"/>
    <x v="6"/>
    <n v="12089"/>
    <n v="1692.46"/>
    <x v="509"/>
    <n v="8635"/>
    <n v="1761.5400000000009"/>
    <d v="2013-10-01T00:00:00"/>
    <n v="10"/>
    <s v="October"/>
    <s v="2013"/>
  </r>
  <r>
    <x v="1"/>
    <x v="0"/>
    <x v="1"/>
    <x v="3"/>
    <x v="468"/>
    <n v="5"/>
    <x v="1"/>
    <n v="34500"/>
    <n v="4830"/>
    <x v="503"/>
    <n v="23000"/>
    <n v="6670"/>
    <d v="2014-12-01T00:00:00"/>
    <n v="12"/>
    <s v="December"/>
    <s v="2014"/>
  </r>
  <r>
    <x v="0"/>
    <x v="3"/>
    <x v="2"/>
    <x v="3"/>
    <x v="474"/>
    <n v="10"/>
    <x v="0"/>
    <n v="5200"/>
    <n v="728"/>
    <x v="510"/>
    <n v="2600"/>
    <n v="1872"/>
    <d v="2014-02-01T00:00:00"/>
    <n v="2"/>
    <s v="February"/>
    <s v="2014"/>
  </r>
  <r>
    <x v="1"/>
    <x v="0"/>
    <x v="2"/>
    <x v="3"/>
    <x v="4"/>
    <n v="10"/>
    <x v="1"/>
    <n v="37050"/>
    <n v="5187"/>
    <x v="511"/>
    <n v="24700"/>
    <n v="7163"/>
    <d v="2013-09-01T00:00:00"/>
    <n v="9"/>
    <s v="September"/>
    <s v="2013"/>
  </r>
  <r>
    <x v="1"/>
    <x v="0"/>
    <x v="2"/>
    <x v="3"/>
    <x v="228"/>
    <n v="10"/>
    <x v="1"/>
    <n v="26145"/>
    <n v="3660.3"/>
    <x v="512"/>
    <n v="17430"/>
    <n v="5054.7000000000007"/>
    <d v="2013-10-01T00:00:00"/>
    <n v="10"/>
    <s v="October"/>
    <s v="2013"/>
  </r>
  <r>
    <x v="2"/>
    <x v="4"/>
    <x v="2"/>
    <x v="3"/>
    <x v="475"/>
    <n v="10"/>
    <x v="3"/>
    <n v="34968"/>
    <n v="4895.5200000000004"/>
    <x v="513"/>
    <n v="8742"/>
    <n v="21330.48"/>
    <d v="2014-10-01T00:00:00"/>
    <n v="10"/>
    <s v="October"/>
    <s v="2014"/>
  </r>
  <r>
    <x v="0"/>
    <x v="2"/>
    <x v="2"/>
    <x v="3"/>
    <x v="476"/>
    <n v="10"/>
    <x v="6"/>
    <n v="12117"/>
    <n v="1696.38"/>
    <x v="514"/>
    <n v="8655"/>
    <n v="1765.619999999999"/>
    <d v="2014-10-01T00:00:00"/>
    <n v="10"/>
    <s v="October"/>
    <s v="2014"/>
  </r>
  <r>
    <x v="0"/>
    <x v="0"/>
    <x v="2"/>
    <x v="3"/>
    <x v="477"/>
    <n v="10"/>
    <x v="2"/>
    <n v="245000"/>
    <n v="34300"/>
    <x v="515"/>
    <n v="182000"/>
    <n v="28700"/>
    <d v="2014-11-01T00:00:00"/>
    <n v="11"/>
    <s v="November"/>
    <s v="2014"/>
  </r>
  <r>
    <x v="2"/>
    <x v="0"/>
    <x v="2"/>
    <x v="3"/>
    <x v="478"/>
    <n v="10"/>
    <x v="3"/>
    <n v="26664"/>
    <n v="3732.96"/>
    <x v="516"/>
    <n v="6666"/>
    <n v="16265.04"/>
    <d v="2013-11-01T00:00:00"/>
    <n v="11"/>
    <s v="November"/>
    <s v="2013"/>
  </r>
  <r>
    <x v="0"/>
    <x v="4"/>
    <x v="2"/>
    <x v="3"/>
    <x v="479"/>
    <n v="10"/>
    <x v="2"/>
    <n v="411950"/>
    <n v="57673"/>
    <x v="517"/>
    <n v="306020"/>
    <n v="48257"/>
    <d v="2014-11-01T00:00:00"/>
    <n v="11"/>
    <s v="November"/>
    <s v="2014"/>
  </r>
  <r>
    <x v="0"/>
    <x v="2"/>
    <x v="2"/>
    <x v="3"/>
    <x v="480"/>
    <n v="10"/>
    <x v="2"/>
    <n v="672700"/>
    <n v="94178"/>
    <x v="518"/>
    <n v="499720"/>
    <n v="78802"/>
    <d v="2013-11-01T00:00:00"/>
    <n v="11"/>
    <s v="November"/>
    <s v="2013"/>
  </r>
  <r>
    <x v="3"/>
    <x v="3"/>
    <x v="3"/>
    <x v="3"/>
    <x v="481"/>
    <n v="120"/>
    <x v="4"/>
    <n v="196875"/>
    <n v="27562.5"/>
    <x v="519"/>
    <n v="189000"/>
    <n v="-19687.5"/>
    <d v="2014-02-01T00:00:00"/>
    <n v="2"/>
    <s v="February"/>
    <s v="2014"/>
  </r>
  <r>
    <x v="0"/>
    <x v="4"/>
    <x v="3"/>
    <x v="3"/>
    <x v="482"/>
    <n v="120"/>
    <x v="0"/>
    <n v="12120"/>
    <n v="1696.8000000000002"/>
    <x v="520"/>
    <n v="6060"/>
    <n v="4363.2000000000007"/>
    <d v="2014-04-01T00:00:00"/>
    <n v="4"/>
    <s v="April"/>
    <s v="2014"/>
  </r>
  <r>
    <x v="4"/>
    <x v="4"/>
    <x v="3"/>
    <x v="3"/>
    <x v="283"/>
    <n v="120"/>
    <x v="5"/>
    <n v="738000"/>
    <n v="103320"/>
    <x v="521"/>
    <n v="615000"/>
    <n v="19680"/>
    <d v="2014-07-01T00:00:00"/>
    <n v="7"/>
    <s v="July"/>
    <s v="2014"/>
  </r>
  <r>
    <x v="4"/>
    <x v="0"/>
    <x v="3"/>
    <x v="3"/>
    <x v="483"/>
    <n v="120"/>
    <x v="5"/>
    <n v="80700"/>
    <n v="11298"/>
    <x v="522"/>
    <n v="67250"/>
    <n v="2152"/>
    <d v="2013-10-01T00:00:00"/>
    <n v="10"/>
    <s v="October"/>
    <s v="2013"/>
  </r>
  <r>
    <x v="4"/>
    <x v="1"/>
    <x v="3"/>
    <x v="3"/>
    <x v="484"/>
    <n v="120"/>
    <x v="5"/>
    <n v="760800"/>
    <n v="106512"/>
    <x v="523"/>
    <n v="634000"/>
    <n v="20288"/>
    <d v="2013-11-01T00:00:00"/>
    <n v="11"/>
    <s v="November"/>
    <s v="2013"/>
  </r>
  <r>
    <x v="0"/>
    <x v="3"/>
    <x v="4"/>
    <x v="3"/>
    <x v="485"/>
    <n v="250"/>
    <x v="6"/>
    <n v="20321"/>
    <n v="2844.94"/>
    <x v="524"/>
    <n v="14515"/>
    <n v="2961.0600000000013"/>
    <d v="2014-03-01T00:00:00"/>
    <n v="3"/>
    <s v="March"/>
    <s v="2014"/>
  </r>
  <r>
    <x v="4"/>
    <x v="4"/>
    <x v="4"/>
    <x v="3"/>
    <x v="486"/>
    <n v="250"/>
    <x v="5"/>
    <n v="762300"/>
    <n v="106722"/>
    <x v="525"/>
    <n v="635250"/>
    <n v="20328"/>
    <d v="2014-08-01T00:00:00"/>
    <n v="8"/>
    <s v="August"/>
    <s v="2014"/>
  </r>
  <r>
    <x v="4"/>
    <x v="0"/>
    <x v="4"/>
    <x v="3"/>
    <x v="483"/>
    <n v="250"/>
    <x v="5"/>
    <n v="80700"/>
    <n v="11298"/>
    <x v="522"/>
    <n v="67250"/>
    <n v="2152"/>
    <d v="2013-10-01T00:00:00"/>
    <n v="10"/>
    <s v="October"/>
    <s v="2013"/>
  </r>
  <r>
    <x v="4"/>
    <x v="0"/>
    <x v="4"/>
    <x v="3"/>
    <x v="216"/>
    <n v="250"/>
    <x v="5"/>
    <n v="448800"/>
    <n v="62832"/>
    <x v="500"/>
    <n v="374000"/>
    <n v="11968"/>
    <d v="2014-10-01T00:00:00"/>
    <n v="10"/>
    <s v="October"/>
    <s v="2014"/>
  </r>
  <r>
    <x v="4"/>
    <x v="4"/>
    <x v="4"/>
    <x v="3"/>
    <x v="467"/>
    <n v="250"/>
    <x v="5"/>
    <n v="303000"/>
    <n v="42420"/>
    <x v="501"/>
    <n v="252500"/>
    <n v="8080"/>
    <d v="2014-10-01T00:00:00"/>
    <n v="10"/>
    <s v="October"/>
    <s v="2014"/>
  </r>
  <r>
    <x v="0"/>
    <x v="2"/>
    <x v="4"/>
    <x v="3"/>
    <x v="487"/>
    <n v="250"/>
    <x v="2"/>
    <n v="448350"/>
    <n v="62769"/>
    <x v="526"/>
    <n v="333060"/>
    <n v="52521"/>
    <d v="2013-12-01T00:00:00"/>
    <n v="12"/>
    <s v="December"/>
    <s v="2013"/>
  </r>
  <r>
    <x v="4"/>
    <x v="0"/>
    <x v="5"/>
    <x v="3"/>
    <x v="3"/>
    <n v="260"/>
    <x v="5"/>
    <n v="266400"/>
    <n v="37296"/>
    <x v="527"/>
    <n v="222000"/>
    <n v="7104"/>
    <d v="2014-03-01T00:00:00"/>
    <n v="3"/>
    <s v="March"/>
    <s v="2014"/>
  </r>
  <r>
    <x v="3"/>
    <x v="4"/>
    <x v="5"/>
    <x v="3"/>
    <x v="126"/>
    <n v="260"/>
    <x v="4"/>
    <n v="355500"/>
    <n v="49770"/>
    <x v="528"/>
    <n v="341280"/>
    <n v="-35550"/>
    <d v="2014-05-01T00:00:00"/>
    <n v="5"/>
    <s v="May"/>
    <s v="2014"/>
  </r>
  <r>
    <x v="2"/>
    <x v="2"/>
    <x v="5"/>
    <x v="3"/>
    <x v="488"/>
    <n v="260"/>
    <x v="3"/>
    <n v="29700"/>
    <n v="4158"/>
    <x v="529"/>
    <n v="7425"/>
    <n v="18117"/>
    <d v="2014-08-01T00:00:00"/>
    <n v="8"/>
    <s v="August"/>
    <s v="2014"/>
  </r>
  <r>
    <x v="1"/>
    <x v="0"/>
    <x v="5"/>
    <x v="3"/>
    <x v="228"/>
    <n v="260"/>
    <x v="1"/>
    <n v="26145"/>
    <n v="3660.3"/>
    <x v="512"/>
    <n v="17430"/>
    <n v="5054.7000000000007"/>
    <d v="2013-10-01T00:00:00"/>
    <n v="10"/>
    <s v="October"/>
    <s v="2013"/>
  </r>
  <r>
    <x v="2"/>
    <x v="4"/>
    <x v="5"/>
    <x v="3"/>
    <x v="475"/>
    <n v="260"/>
    <x v="3"/>
    <n v="34968"/>
    <n v="4895.5200000000004"/>
    <x v="513"/>
    <n v="8742"/>
    <n v="21330.48"/>
    <d v="2014-10-01T00:00:00"/>
    <n v="10"/>
    <s v="October"/>
    <s v="2014"/>
  </r>
  <r>
    <x v="0"/>
    <x v="2"/>
    <x v="5"/>
    <x v="3"/>
    <x v="476"/>
    <n v="260"/>
    <x v="6"/>
    <n v="12117"/>
    <n v="1696.38"/>
    <x v="514"/>
    <n v="8655"/>
    <n v="1765.619999999999"/>
    <d v="2014-10-01T00:00:00"/>
    <n v="10"/>
    <s v="October"/>
    <s v="2014"/>
  </r>
  <r>
    <x v="0"/>
    <x v="3"/>
    <x v="5"/>
    <x v="3"/>
    <x v="473"/>
    <n v="260"/>
    <x v="6"/>
    <n v="12089"/>
    <n v="1692.46"/>
    <x v="509"/>
    <n v="8635"/>
    <n v="1761.5400000000009"/>
    <d v="2013-10-01T00:00:00"/>
    <n v="10"/>
    <s v="October"/>
    <s v="2013"/>
  </r>
  <r>
    <x v="1"/>
    <x v="3"/>
    <x v="5"/>
    <x v="3"/>
    <x v="364"/>
    <n v="260"/>
    <x v="1"/>
    <n v="28050"/>
    <n v="3927"/>
    <x v="530"/>
    <n v="18700"/>
    <n v="5423"/>
    <d v="2013-11-01T00:00:00"/>
    <n v="11"/>
    <s v="November"/>
    <s v="2013"/>
  </r>
  <r>
    <x v="3"/>
    <x v="2"/>
    <x v="0"/>
    <x v="3"/>
    <x v="489"/>
    <n v="3"/>
    <x v="4"/>
    <n v="146750"/>
    <n v="22012.5"/>
    <x v="531"/>
    <n v="140880"/>
    <n v="-16142.5"/>
    <d v="2014-08-01T00:00:00"/>
    <n v="8"/>
    <s v="August"/>
    <s v="2014"/>
  </r>
  <r>
    <x v="3"/>
    <x v="1"/>
    <x v="0"/>
    <x v="3"/>
    <x v="490"/>
    <n v="3"/>
    <x v="4"/>
    <n v="345875"/>
    <n v="51881.25"/>
    <x v="532"/>
    <n v="332040"/>
    <n v="-38046.25"/>
    <d v="2014-08-01T00:00:00"/>
    <n v="8"/>
    <s v="August"/>
    <s v="2014"/>
  </r>
  <r>
    <x v="3"/>
    <x v="1"/>
    <x v="0"/>
    <x v="3"/>
    <x v="491"/>
    <n v="3"/>
    <x v="4"/>
    <n v="135625"/>
    <n v="20343.75"/>
    <x v="533"/>
    <n v="130200"/>
    <n v="-14918.75"/>
    <d v="2014-10-01T00:00:00"/>
    <n v="10"/>
    <s v="October"/>
    <s v="2014"/>
  </r>
  <r>
    <x v="4"/>
    <x v="3"/>
    <x v="1"/>
    <x v="3"/>
    <x v="492"/>
    <n v="5"/>
    <x v="5"/>
    <n v="163800"/>
    <n v="24570"/>
    <x v="534"/>
    <n v="136500"/>
    <n v="2730"/>
    <d v="2014-10-01T00:00:00"/>
    <n v="10"/>
    <s v="October"/>
    <s v="2014"/>
  </r>
  <r>
    <x v="0"/>
    <x v="1"/>
    <x v="2"/>
    <x v="3"/>
    <x v="493"/>
    <n v="10"/>
    <x v="0"/>
    <n v="23160"/>
    <n v="3474"/>
    <x v="535"/>
    <n v="11580"/>
    <n v="8106"/>
    <d v="2014-03-01T00:00:00"/>
    <n v="3"/>
    <s v="March"/>
    <s v="2014"/>
  </r>
  <r>
    <x v="1"/>
    <x v="0"/>
    <x v="2"/>
    <x v="3"/>
    <x v="494"/>
    <n v="10"/>
    <x v="1"/>
    <n v="24210"/>
    <n v="3631.5"/>
    <x v="536"/>
    <n v="16140"/>
    <n v="4438.5"/>
    <d v="2014-04-01T00:00:00"/>
    <n v="4"/>
    <s v="April"/>
    <s v="2014"/>
  </r>
  <r>
    <x v="0"/>
    <x v="3"/>
    <x v="2"/>
    <x v="3"/>
    <x v="495"/>
    <n v="10"/>
    <x v="6"/>
    <n v="17745"/>
    <n v="2661.75"/>
    <x v="537"/>
    <n v="12675"/>
    <n v="2408.25"/>
    <d v="2014-04-01T00:00:00"/>
    <n v="4"/>
    <s v="April"/>
    <s v="2014"/>
  </r>
  <r>
    <x v="0"/>
    <x v="3"/>
    <x v="2"/>
    <x v="3"/>
    <x v="136"/>
    <n v="10"/>
    <x v="2"/>
    <n v="997850"/>
    <n v="149677.5"/>
    <x v="538"/>
    <n v="741260"/>
    <n v="106912.5"/>
    <d v="2014-05-01T00:00:00"/>
    <n v="5"/>
    <s v="May"/>
    <s v="2014"/>
  </r>
  <r>
    <x v="1"/>
    <x v="0"/>
    <x v="2"/>
    <x v="3"/>
    <x v="496"/>
    <n v="10"/>
    <x v="1"/>
    <n v="38385"/>
    <n v="5757.75"/>
    <x v="539"/>
    <n v="25590"/>
    <n v="7037.25"/>
    <d v="2014-08-01T00:00:00"/>
    <n v="8"/>
    <s v="August"/>
    <s v="2014"/>
  </r>
  <r>
    <x v="0"/>
    <x v="4"/>
    <x v="2"/>
    <x v="3"/>
    <x v="497"/>
    <n v="10"/>
    <x v="0"/>
    <n v="5340"/>
    <n v="801"/>
    <x v="540"/>
    <n v="2670"/>
    <n v="1869"/>
    <d v="2013-10-01T00:00:00"/>
    <n v="10"/>
    <s v="October"/>
    <s v="2013"/>
  </r>
  <r>
    <x v="3"/>
    <x v="1"/>
    <x v="2"/>
    <x v="3"/>
    <x v="491"/>
    <n v="10"/>
    <x v="4"/>
    <n v="135625"/>
    <n v="20343.75"/>
    <x v="533"/>
    <n v="130200"/>
    <n v="-14918.75"/>
    <d v="2014-10-01T00:00:00"/>
    <n v="10"/>
    <s v="October"/>
    <s v="2014"/>
  </r>
  <r>
    <x v="1"/>
    <x v="1"/>
    <x v="2"/>
    <x v="3"/>
    <x v="498"/>
    <n v="10"/>
    <x v="1"/>
    <n v="17625"/>
    <n v="2643.75"/>
    <x v="541"/>
    <n v="11750"/>
    <n v="3231.25"/>
    <d v="2014-10-01T00:00:00"/>
    <n v="10"/>
    <s v="October"/>
    <s v="2014"/>
  </r>
  <r>
    <x v="0"/>
    <x v="4"/>
    <x v="2"/>
    <x v="3"/>
    <x v="499"/>
    <n v="10"/>
    <x v="2"/>
    <n v="702450"/>
    <n v="105367.5"/>
    <x v="542"/>
    <n v="521820"/>
    <n v="75262.5"/>
    <d v="2013-11-01T00:00:00"/>
    <n v="11"/>
    <s v="November"/>
    <s v="2013"/>
  </r>
  <r>
    <x v="0"/>
    <x v="3"/>
    <x v="2"/>
    <x v="3"/>
    <x v="35"/>
    <n v="10"/>
    <x v="2"/>
    <n v="752850"/>
    <n v="112927.5"/>
    <x v="543"/>
    <n v="559260"/>
    <n v="80662.5"/>
    <d v="2013-11-01T00:00:00"/>
    <n v="11"/>
    <s v="November"/>
    <s v="2013"/>
  </r>
  <r>
    <x v="2"/>
    <x v="4"/>
    <x v="2"/>
    <x v="3"/>
    <x v="500"/>
    <n v="10"/>
    <x v="3"/>
    <n v="10968"/>
    <n v="1645.2"/>
    <x v="544"/>
    <n v="2742"/>
    <n v="6580.7999999999993"/>
    <d v="2014-12-01T00:00:00"/>
    <n v="12"/>
    <s v="December"/>
    <s v="2014"/>
  </r>
  <r>
    <x v="0"/>
    <x v="2"/>
    <x v="2"/>
    <x v="3"/>
    <x v="459"/>
    <n v="10"/>
    <x v="0"/>
    <n v="5860"/>
    <n v="879"/>
    <x v="545"/>
    <n v="2930"/>
    <n v="2051"/>
    <d v="2014-12-01T00:00:00"/>
    <n v="12"/>
    <s v="December"/>
    <s v="2014"/>
  </r>
  <r>
    <x v="2"/>
    <x v="3"/>
    <x v="3"/>
    <x v="3"/>
    <x v="501"/>
    <n v="120"/>
    <x v="3"/>
    <n v="6000"/>
    <n v="900"/>
    <x v="546"/>
    <n v="1500"/>
    <n v="3600"/>
    <d v="2014-03-01T00:00:00"/>
    <n v="3"/>
    <s v="March"/>
    <s v="2014"/>
  </r>
  <r>
    <x v="1"/>
    <x v="2"/>
    <x v="3"/>
    <x v="3"/>
    <x v="502"/>
    <n v="120"/>
    <x v="1"/>
    <n v="42390"/>
    <n v="6358.5"/>
    <x v="547"/>
    <n v="28260"/>
    <n v="7771.5"/>
    <d v="2014-05-01T00:00:00"/>
    <n v="5"/>
    <s v="May"/>
    <s v="2014"/>
  </r>
  <r>
    <x v="3"/>
    <x v="2"/>
    <x v="3"/>
    <x v="3"/>
    <x v="61"/>
    <n v="120"/>
    <x v="4"/>
    <n v="82875"/>
    <n v="12431.25"/>
    <x v="548"/>
    <n v="79560"/>
    <n v="-9116.25"/>
    <d v="2014-09-01T00:00:00"/>
    <n v="9"/>
    <s v="September"/>
    <s v="2014"/>
  </r>
  <r>
    <x v="4"/>
    <x v="4"/>
    <x v="3"/>
    <x v="3"/>
    <x v="369"/>
    <n v="120"/>
    <x v="5"/>
    <n v="772200"/>
    <n v="115830"/>
    <x v="549"/>
    <n v="643500"/>
    <n v="12870"/>
    <d v="2013-11-01T00:00:00"/>
    <n v="11"/>
    <s v="November"/>
    <s v="2013"/>
  </r>
  <r>
    <x v="3"/>
    <x v="4"/>
    <x v="3"/>
    <x v="3"/>
    <x v="503"/>
    <n v="120"/>
    <x v="4"/>
    <n v="304750"/>
    <n v="45712.5"/>
    <x v="550"/>
    <n v="292560"/>
    <n v="-33522.5"/>
    <d v="2013-12-01T00:00:00"/>
    <n v="12"/>
    <s v="December"/>
    <s v="2013"/>
  </r>
  <r>
    <x v="2"/>
    <x v="4"/>
    <x v="3"/>
    <x v="3"/>
    <x v="500"/>
    <n v="120"/>
    <x v="3"/>
    <n v="10968"/>
    <n v="1645.2"/>
    <x v="544"/>
    <n v="2742"/>
    <n v="6580.7999999999993"/>
    <d v="2014-12-01T00:00:00"/>
    <n v="12"/>
    <s v="December"/>
    <s v="2014"/>
  </r>
  <r>
    <x v="0"/>
    <x v="0"/>
    <x v="4"/>
    <x v="3"/>
    <x v="504"/>
    <n v="250"/>
    <x v="0"/>
    <n v="17310"/>
    <n v="2596.5"/>
    <x v="551"/>
    <n v="8655"/>
    <n v="6058.5"/>
    <d v="2014-07-01T00:00:00"/>
    <n v="7"/>
    <s v="July"/>
    <s v="2014"/>
  </r>
  <r>
    <x v="1"/>
    <x v="1"/>
    <x v="4"/>
    <x v="3"/>
    <x v="505"/>
    <n v="250"/>
    <x v="1"/>
    <n v="7380"/>
    <n v="1107"/>
    <x v="552"/>
    <n v="4920"/>
    <n v="1353"/>
    <d v="2014-07-01T00:00:00"/>
    <n v="7"/>
    <s v="July"/>
    <s v="2014"/>
  </r>
  <r>
    <x v="0"/>
    <x v="4"/>
    <x v="4"/>
    <x v="3"/>
    <x v="497"/>
    <n v="250"/>
    <x v="0"/>
    <n v="5340"/>
    <n v="801"/>
    <x v="540"/>
    <n v="2670"/>
    <n v="1869"/>
    <d v="2013-10-01T00:00:00"/>
    <n v="10"/>
    <s v="October"/>
    <s v="2013"/>
  </r>
  <r>
    <x v="1"/>
    <x v="1"/>
    <x v="4"/>
    <x v="3"/>
    <x v="498"/>
    <n v="250"/>
    <x v="1"/>
    <n v="17625"/>
    <n v="2643.75"/>
    <x v="541"/>
    <n v="11750"/>
    <n v="3231.25"/>
    <d v="2014-10-01T00:00:00"/>
    <n v="10"/>
    <s v="October"/>
    <s v="2014"/>
  </r>
  <r>
    <x v="3"/>
    <x v="0"/>
    <x v="4"/>
    <x v="3"/>
    <x v="506"/>
    <n v="250"/>
    <x v="4"/>
    <n v="369250"/>
    <n v="55387.5"/>
    <x v="553"/>
    <n v="354480"/>
    <n v="-40617.5"/>
    <d v="2013-11-01T00:00:00"/>
    <n v="11"/>
    <s v="November"/>
    <s v="2013"/>
  </r>
  <r>
    <x v="3"/>
    <x v="1"/>
    <x v="4"/>
    <x v="3"/>
    <x v="205"/>
    <n v="250"/>
    <x v="4"/>
    <n v="69000"/>
    <n v="10350"/>
    <x v="554"/>
    <n v="66240"/>
    <n v="-7590"/>
    <d v="2014-11-01T00:00:00"/>
    <n v="11"/>
    <s v="November"/>
    <s v="2014"/>
  </r>
  <r>
    <x v="0"/>
    <x v="2"/>
    <x v="4"/>
    <x v="3"/>
    <x v="459"/>
    <n v="250"/>
    <x v="0"/>
    <n v="5860"/>
    <n v="879"/>
    <x v="545"/>
    <n v="2930"/>
    <n v="2051"/>
    <d v="2014-12-01T00:00:00"/>
    <n v="12"/>
    <s v="December"/>
    <s v="2014"/>
  </r>
  <r>
    <x v="4"/>
    <x v="2"/>
    <x v="5"/>
    <x v="3"/>
    <x v="488"/>
    <n v="260"/>
    <x v="5"/>
    <n v="742500"/>
    <n v="111375"/>
    <x v="555"/>
    <n v="618750"/>
    <n v="12375"/>
    <d v="2014-03-01T00:00:00"/>
    <n v="3"/>
    <s v="March"/>
    <s v="2014"/>
  </r>
  <r>
    <x v="4"/>
    <x v="3"/>
    <x v="5"/>
    <x v="3"/>
    <x v="492"/>
    <n v="260"/>
    <x v="5"/>
    <n v="163800"/>
    <n v="24570"/>
    <x v="534"/>
    <n v="136500"/>
    <n v="2730"/>
    <d v="2014-10-01T00:00:00"/>
    <n v="10"/>
    <s v="October"/>
    <s v="2014"/>
  </r>
  <r>
    <x v="0"/>
    <x v="3"/>
    <x v="1"/>
    <x v="3"/>
    <x v="507"/>
    <n v="5"/>
    <x v="6"/>
    <n v="9576"/>
    <n v="1436.4"/>
    <x v="556"/>
    <n v="6840"/>
    <n v="1299.6000000000004"/>
    <d v="2014-02-01T00:00:00"/>
    <n v="2"/>
    <s v="February"/>
    <s v="2014"/>
  </r>
  <r>
    <x v="0"/>
    <x v="0"/>
    <x v="2"/>
    <x v="3"/>
    <x v="508"/>
    <n v="10"/>
    <x v="6"/>
    <n v="5061"/>
    <n v="759.15000000000009"/>
    <x v="557"/>
    <n v="3615"/>
    <n v="686.85000000000014"/>
    <d v="2014-04-01T00:00:00"/>
    <n v="4"/>
    <s v="April"/>
    <s v="2014"/>
  </r>
  <r>
    <x v="2"/>
    <x v="4"/>
    <x v="4"/>
    <x v="3"/>
    <x v="509"/>
    <n v="250"/>
    <x v="3"/>
    <n v="21672"/>
    <n v="3250.8"/>
    <x v="558"/>
    <n v="5418"/>
    <n v="13003.2"/>
    <d v="2014-05-01T00:00:00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s v="Government"/>
    <s v="Canada"/>
    <s v="Carretera"/>
    <s v="None"/>
    <n v="1618.5"/>
    <n v="3"/>
    <n v="20"/>
    <n v="32370"/>
    <n v="0"/>
    <n v="32370"/>
    <n v="16185"/>
    <n v="16185"/>
    <d v="2014-01-01T00:00:00"/>
    <n v="1"/>
    <x v="0"/>
    <s v="2014"/>
  </r>
  <r>
    <s v="Government"/>
    <s v="Germany"/>
    <s v="Carretera"/>
    <s v="None"/>
    <n v="1321"/>
    <n v="3"/>
    <n v="20"/>
    <n v="26420"/>
    <n v="0"/>
    <n v="26420"/>
    <n v="13210"/>
    <n v="13210"/>
    <d v="2014-01-01T00:00:00"/>
    <n v="1"/>
    <x v="0"/>
    <s v="2014"/>
  </r>
  <r>
    <s v="Midmarket"/>
    <s v="France"/>
    <s v="Carretera"/>
    <s v="None"/>
    <n v="2178"/>
    <n v="3"/>
    <n v="15"/>
    <n v="32670"/>
    <n v="0"/>
    <n v="32670"/>
    <n v="21780"/>
    <n v="10890"/>
    <d v="2014-06-01T00:00:00"/>
    <n v="6"/>
    <x v="1"/>
    <s v="2014"/>
  </r>
  <r>
    <s v="Midmarket"/>
    <s v="Germany"/>
    <s v="Carretera"/>
    <s v="None"/>
    <n v="888"/>
    <n v="3"/>
    <n v="15"/>
    <n v="13320"/>
    <n v="0"/>
    <n v="13320"/>
    <n v="8880"/>
    <n v="4440"/>
    <d v="2014-06-01T00:00:00"/>
    <n v="6"/>
    <x v="1"/>
    <s v="2014"/>
  </r>
  <r>
    <s v="Midmarket"/>
    <s v="Mexico"/>
    <s v="Carretera"/>
    <s v="None"/>
    <n v="2470"/>
    <n v="3"/>
    <n v="15"/>
    <n v="37050"/>
    <n v="0"/>
    <n v="37050"/>
    <n v="24700"/>
    <n v="12350"/>
    <d v="2014-06-01T00:00:00"/>
    <n v="6"/>
    <x v="1"/>
    <s v="2014"/>
  </r>
  <r>
    <s v="Government"/>
    <s v="Germany"/>
    <s v="Carretera"/>
    <s v="None"/>
    <n v="1513"/>
    <n v="3"/>
    <n v="350"/>
    <n v="529550"/>
    <n v="0"/>
    <n v="529550"/>
    <n v="393380"/>
    <n v="136170"/>
    <d v="2014-12-01T00:00:00"/>
    <n v="12"/>
    <x v="2"/>
    <s v="2014"/>
  </r>
  <r>
    <s v="Midmarket"/>
    <s v="Germany"/>
    <s v="Montana"/>
    <s v="None"/>
    <n v="921"/>
    <n v="5"/>
    <n v="15"/>
    <n v="13815"/>
    <n v="0"/>
    <n v="13815"/>
    <n v="9210"/>
    <n v="4605"/>
    <d v="2014-03-01T00:00:00"/>
    <n v="3"/>
    <x v="3"/>
    <s v="2014"/>
  </r>
  <r>
    <s v="Channel Partners"/>
    <s v="Canada"/>
    <s v="Montana"/>
    <s v="None"/>
    <n v="2518"/>
    <n v="5"/>
    <n v="12"/>
    <n v="30216"/>
    <n v="0"/>
    <n v="30216"/>
    <n v="7554"/>
    <n v="22662"/>
    <d v="2014-06-01T00:00:00"/>
    <n v="6"/>
    <x v="1"/>
    <s v="2014"/>
  </r>
  <r>
    <s v="Government"/>
    <s v="France"/>
    <s v="Montana"/>
    <s v="None"/>
    <n v="1899"/>
    <n v="5"/>
    <n v="20"/>
    <n v="37980"/>
    <n v="0"/>
    <n v="37980"/>
    <n v="18990"/>
    <n v="18990"/>
    <d v="2014-06-01T00:00:00"/>
    <n v="6"/>
    <x v="1"/>
    <s v="2014"/>
  </r>
  <r>
    <s v="Channel Partners"/>
    <s v="Germany"/>
    <s v="Montana"/>
    <s v="None"/>
    <n v="1545"/>
    <n v="5"/>
    <n v="12"/>
    <n v="18540"/>
    <n v="0"/>
    <n v="18540"/>
    <n v="4635"/>
    <n v="13905"/>
    <d v="2014-06-01T00:00:00"/>
    <n v="6"/>
    <x v="1"/>
    <s v="2014"/>
  </r>
  <r>
    <s v="Midmarket"/>
    <s v="Mexico"/>
    <s v="Montana"/>
    <s v="None"/>
    <n v="2470"/>
    <n v="5"/>
    <n v="15"/>
    <n v="37050"/>
    <n v="0"/>
    <n v="37050"/>
    <n v="24700"/>
    <n v="12350"/>
    <d v="2014-06-01T00:00:00"/>
    <n v="6"/>
    <x v="1"/>
    <s v="2014"/>
  </r>
  <r>
    <s v="Enterprise"/>
    <s v="Canada"/>
    <s v="Montana"/>
    <s v="None"/>
    <n v="2665.5"/>
    <n v="5"/>
    <n v="125"/>
    <n v="333187.5"/>
    <n v="0"/>
    <n v="333187.5"/>
    <n v="319860"/>
    <n v="13327.5"/>
    <d v="2014-07-01T00:00:00"/>
    <n v="7"/>
    <x v="4"/>
    <s v="2014"/>
  </r>
  <r>
    <s v="Small Business"/>
    <s v="Mexico"/>
    <s v="Montana"/>
    <s v="None"/>
    <n v="958"/>
    <n v="5"/>
    <n v="300"/>
    <n v="287400"/>
    <n v="0"/>
    <n v="287400"/>
    <n v="239500"/>
    <n v="47900"/>
    <d v="2014-08-01T00:00:00"/>
    <n v="8"/>
    <x v="5"/>
    <s v="2014"/>
  </r>
  <r>
    <s v="Government"/>
    <s v="Germany"/>
    <s v="Montana"/>
    <s v="None"/>
    <n v="2146"/>
    <n v="5"/>
    <n v="7"/>
    <n v="15022"/>
    <n v="0"/>
    <n v="15022"/>
    <n v="10730"/>
    <n v="4292"/>
    <d v="2014-09-01T00:00:00"/>
    <n v="9"/>
    <x v="6"/>
    <s v="2014"/>
  </r>
  <r>
    <s v="Enterprise"/>
    <s v="Canada"/>
    <s v="Montana"/>
    <s v="None"/>
    <n v="345"/>
    <n v="5"/>
    <n v="125"/>
    <n v="43125"/>
    <n v="0"/>
    <n v="43125"/>
    <n v="41400"/>
    <n v="1725"/>
    <d v="2013-10-01T00:00:00"/>
    <n v="10"/>
    <x v="7"/>
    <s v="2013"/>
  </r>
  <r>
    <s v="Midmarket"/>
    <s v="United States of America"/>
    <s v="Montana"/>
    <s v="None"/>
    <n v="615"/>
    <n v="5"/>
    <n v="15"/>
    <n v="9225"/>
    <n v="0"/>
    <n v="9225"/>
    <n v="6150"/>
    <n v="3075"/>
    <d v="2014-12-01T00:00:00"/>
    <n v="12"/>
    <x v="2"/>
    <s v="2014"/>
  </r>
  <r>
    <s v="Government"/>
    <s v="Canada"/>
    <s v="Paseo"/>
    <s v="None"/>
    <n v="292"/>
    <n v="10"/>
    <n v="20"/>
    <n v="5840"/>
    <n v="0"/>
    <n v="5840"/>
    <n v="2920"/>
    <n v="2920"/>
    <d v="2014-02-01T00:00:00"/>
    <n v="2"/>
    <x v="8"/>
    <s v="2014"/>
  </r>
  <r>
    <s v="Midmarket"/>
    <s v="Mexico"/>
    <s v="Paseo"/>
    <s v="None"/>
    <n v="974"/>
    <n v="10"/>
    <n v="15"/>
    <n v="14610"/>
    <n v="0"/>
    <n v="14610"/>
    <n v="9740"/>
    <n v="4870"/>
    <d v="2014-02-01T00:00:00"/>
    <n v="2"/>
    <x v="8"/>
    <s v="2014"/>
  </r>
  <r>
    <s v="Channel Partners"/>
    <s v="Canada"/>
    <s v="Paseo"/>
    <s v="None"/>
    <n v="2518"/>
    <n v="10"/>
    <n v="12"/>
    <n v="30216"/>
    <n v="0"/>
    <n v="30216"/>
    <n v="7554"/>
    <n v="22662"/>
    <d v="2014-06-01T00:00:00"/>
    <n v="6"/>
    <x v="1"/>
    <s v="2014"/>
  </r>
  <r>
    <s v="Government"/>
    <s v="Germany"/>
    <s v="Paseo"/>
    <s v="None"/>
    <n v="1006"/>
    <n v="10"/>
    <n v="350"/>
    <n v="352100"/>
    <n v="0"/>
    <n v="352100"/>
    <n v="261560"/>
    <n v="90540"/>
    <d v="2014-06-01T00:00:00"/>
    <n v="6"/>
    <x v="1"/>
    <s v="2014"/>
  </r>
  <r>
    <s v="Channel Partners"/>
    <s v="Germany"/>
    <s v="Paseo"/>
    <s v="None"/>
    <n v="367"/>
    <n v="10"/>
    <n v="12"/>
    <n v="4404"/>
    <n v="0"/>
    <n v="4404"/>
    <n v="1101"/>
    <n v="3303"/>
    <d v="2014-07-01T00:00:00"/>
    <n v="7"/>
    <x v="4"/>
    <s v="2014"/>
  </r>
  <r>
    <s v="Government"/>
    <s v="Mexico"/>
    <s v="Paseo"/>
    <s v="None"/>
    <n v="883"/>
    <n v="10"/>
    <n v="7"/>
    <n v="6181"/>
    <n v="0"/>
    <n v="6181"/>
    <n v="4415"/>
    <n v="1766"/>
    <d v="2014-08-01T00:00:00"/>
    <n v="8"/>
    <x v="5"/>
    <s v="2014"/>
  </r>
  <r>
    <s v="Midmarket"/>
    <s v="France"/>
    <s v="Paseo"/>
    <s v="None"/>
    <n v="549"/>
    <n v="10"/>
    <n v="15"/>
    <s v=" "/>
    <n v="0"/>
    <n v="8235"/>
    <n v="5490"/>
    <n v="2745"/>
    <d v="2013-09-01T00:00:00"/>
    <n v="9"/>
    <x v="6"/>
    <s v="2013"/>
  </r>
  <r>
    <s v="Small Business"/>
    <s v="Mexico"/>
    <s v="Paseo"/>
    <s v="None"/>
    <n v="788"/>
    <n v="10"/>
    <n v="300"/>
    <n v="236400"/>
    <n v="0"/>
    <n v="236400"/>
    <n v="197000"/>
    <n v="39400"/>
    <d v="2013-09-01T00:00:00"/>
    <n v="9"/>
    <x v="6"/>
    <s v="2013"/>
  </r>
  <r>
    <s v="Midmarket"/>
    <s v="Mexico"/>
    <s v="Paseo"/>
    <s v="None"/>
    <n v="2472"/>
    <n v="10"/>
    <n v="15"/>
    <n v="37080"/>
    <n v="0"/>
    <n v="37080"/>
    <n v="24720"/>
    <n v="12360"/>
    <d v="2014-09-01T00:00:00"/>
    <n v="9"/>
    <x v="6"/>
    <s v="2014"/>
  </r>
  <r>
    <s v="Government"/>
    <s v="United States of America"/>
    <s v="Paseo"/>
    <s v="None"/>
    <n v="1143"/>
    <n v="10"/>
    <n v="7"/>
    <n v="8001"/>
    <n v="0"/>
    <n v="8001"/>
    <n v="5715"/>
    <n v="2286"/>
    <d v="2014-10-01T00:00:00"/>
    <n v="10"/>
    <x v="7"/>
    <s v="2014"/>
  </r>
  <r>
    <s v="Government"/>
    <s v="Canada"/>
    <s v="Paseo"/>
    <s v="None"/>
    <n v="1725"/>
    <n v="10"/>
    <n v="350"/>
    <n v="603750"/>
    <n v="0"/>
    <n v="603750"/>
    <n v="448500"/>
    <n v="155250"/>
    <d v="2013-11-01T00:00:00"/>
    <n v="11"/>
    <x v="9"/>
    <s v="2013"/>
  </r>
  <r>
    <s v="Channel Partners"/>
    <s v="United States of America"/>
    <s v="Paseo"/>
    <s v="None"/>
    <n v="912"/>
    <n v="10"/>
    <n v="12"/>
    <n v="10944"/>
    <n v="0"/>
    <n v="10944"/>
    <n v="2736"/>
    <n v="8208"/>
    <d v="2013-11-01T00:00:00"/>
    <n v="11"/>
    <x v="9"/>
    <s v="2013"/>
  </r>
  <r>
    <s v="Midmarket"/>
    <s v="Canada"/>
    <s v="Paseo"/>
    <s v="None"/>
    <n v="2152"/>
    <n v="10"/>
    <n v="15"/>
    <n v="32280"/>
    <n v="0"/>
    <n v="32280"/>
    <n v="21520"/>
    <n v="10760"/>
    <d v="2013-12-01T00:00:00"/>
    <n v="12"/>
    <x v="2"/>
    <s v="2013"/>
  </r>
  <r>
    <s v="Government"/>
    <s v="Canada"/>
    <s v="Paseo"/>
    <s v="None"/>
    <n v="1817"/>
    <n v="10"/>
    <n v="20"/>
    <n v="36340"/>
    <n v="0"/>
    <n v="36340"/>
    <n v="18170"/>
    <n v="18170"/>
    <d v="2014-12-01T00:00:00"/>
    <n v="12"/>
    <x v="2"/>
    <s v="2014"/>
  </r>
  <r>
    <s v="Government"/>
    <s v="Germany"/>
    <s v="Paseo"/>
    <s v="None"/>
    <n v="1513"/>
    <n v="10"/>
    <n v="350"/>
    <n v="529550"/>
    <n v="0"/>
    <n v="529550"/>
    <n v="393380"/>
    <n v="136170"/>
    <d v="2014-12-01T00:00:00"/>
    <n v="12"/>
    <x v="2"/>
    <s v="2014"/>
  </r>
  <r>
    <s v="Government"/>
    <s v="Mexico"/>
    <s v="Velo"/>
    <s v="None"/>
    <n v="1493"/>
    <n v="120"/>
    <n v="7"/>
    <n v="10451"/>
    <n v="0"/>
    <n v="10451"/>
    <n v="7465"/>
    <n v="2986"/>
    <d v="2014-01-01T00:00:00"/>
    <n v="1"/>
    <x v="0"/>
    <s v="2014"/>
  </r>
  <r>
    <s v="Enterprise"/>
    <s v="France"/>
    <s v="Velo"/>
    <s v="None"/>
    <n v="1804"/>
    <n v="120"/>
    <n v="125"/>
    <n v="225500"/>
    <n v="0"/>
    <n v="225500"/>
    <n v="216480"/>
    <n v="9020"/>
    <d v="2014-02-01T00:00:00"/>
    <n v="2"/>
    <x v="8"/>
    <s v="2014"/>
  </r>
  <r>
    <s v="Channel Partners"/>
    <s v="Germany"/>
    <s v="Velo"/>
    <s v="None"/>
    <n v="2161"/>
    <n v="120"/>
    <n v="12"/>
    <n v="25932"/>
    <n v="0"/>
    <n v="25932"/>
    <n v="6483"/>
    <n v="19449"/>
    <d v="2014-03-01T00:00:00"/>
    <n v="3"/>
    <x v="3"/>
    <s v="2014"/>
  </r>
  <r>
    <s v="Government"/>
    <s v="Germany"/>
    <s v="Velo"/>
    <s v="None"/>
    <n v="1006"/>
    <n v="120"/>
    <n v="350"/>
    <n v="352100"/>
    <n v="0"/>
    <n v="352100"/>
    <n v="261560"/>
    <n v="90540"/>
    <d v="2014-06-01T00:00:00"/>
    <n v="6"/>
    <x v="1"/>
    <s v="2014"/>
  </r>
  <r>
    <s v="Channel Partners"/>
    <s v="Germany"/>
    <s v="Velo"/>
    <s v="None"/>
    <n v="1545"/>
    <n v="120"/>
    <n v="12"/>
    <n v="18540"/>
    <n v="0"/>
    <n v="18540"/>
    <n v="4635"/>
    <n v="13905"/>
    <d v="2014-06-01T00:00:00"/>
    <n v="6"/>
    <x v="1"/>
    <s v="2014"/>
  </r>
  <r>
    <s v="Enterprise"/>
    <s v="United States of America"/>
    <s v="Velo"/>
    <s v="None"/>
    <n v="2821"/>
    <n v="120"/>
    <n v="125"/>
    <n v="352625"/>
    <n v="0"/>
    <n v="352625"/>
    <n v="338520"/>
    <n v="14105"/>
    <d v="2014-08-01T00:00:00"/>
    <n v="8"/>
    <x v="5"/>
    <s v="2014"/>
  </r>
  <r>
    <s v="Enterprise"/>
    <s v="Canada"/>
    <s v="Velo"/>
    <s v="None"/>
    <n v="345"/>
    <n v="120"/>
    <n v="125"/>
    <n v="43125"/>
    <n v="0"/>
    <n v="43125"/>
    <n v="41400"/>
    <n v="1725"/>
    <d v="2013-10-01T00:00:00"/>
    <n v="10"/>
    <x v="7"/>
    <s v="2013"/>
  </r>
  <r>
    <s v="Small Business"/>
    <s v="Canada"/>
    <s v="VTT"/>
    <s v="None"/>
    <n v="2001"/>
    <n v="250"/>
    <n v="300"/>
    <n v="600300"/>
    <n v="0"/>
    <n v="600300"/>
    <n v="500250"/>
    <n v="100050"/>
    <d v="2014-02-01T00:00:00"/>
    <n v="2"/>
    <x v="8"/>
    <s v="2014"/>
  </r>
  <r>
    <s v="Channel Partners"/>
    <s v="Germany"/>
    <s v="VTT"/>
    <s v="None"/>
    <n v="2838"/>
    <n v="250"/>
    <n v="12"/>
    <n v="34056"/>
    <n v="0"/>
    <n v="34056"/>
    <n v="8514"/>
    <n v="25542"/>
    <d v="2014-04-01T00:00:00"/>
    <n v="4"/>
    <x v="10"/>
    <s v="2014"/>
  </r>
  <r>
    <s v="Midmarket"/>
    <s v="France"/>
    <s v="VTT"/>
    <s v="None"/>
    <n v="2178"/>
    <n v="250"/>
    <n v="15"/>
    <n v="32670"/>
    <n v="0"/>
    <n v="32670"/>
    <n v="21780"/>
    <n v="10890"/>
    <d v="2014-06-01T00:00:00"/>
    <n v="6"/>
    <x v="1"/>
    <s v="2014"/>
  </r>
  <r>
    <s v="Midmarket"/>
    <s v="Germany"/>
    <s v="VTT"/>
    <s v="None"/>
    <n v="888"/>
    <n v="250"/>
    <n v="15"/>
    <n v="13320"/>
    <n v="0"/>
    <n v="13320"/>
    <n v="8880"/>
    <n v="4440"/>
    <d v="2014-06-01T00:00:00"/>
    <n v="6"/>
    <x v="1"/>
    <s v="2014"/>
  </r>
  <r>
    <s v="Government"/>
    <s v="France"/>
    <s v="VTT"/>
    <s v="None"/>
    <n v="1527"/>
    <n v="250"/>
    <n v="350"/>
    <n v="534450"/>
    <n v="0"/>
    <n v="534450"/>
    <n v="397020"/>
    <n v="137430"/>
    <d v="2013-09-01T00:00:00"/>
    <n v="9"/>
    <x v="6"/>
    <s v="2013"/>
  </r>
  <r>
    <s v="Small Business"/>
    <s v="France"/>
    <s v="VTT"/>
    <s v="None"/>
    <n v="2151"/>
    <n v="250"/>
    <n v="300"/>
    <n v="645300"/>
    <n v="0"/>
    <n v="645300"/>
    <n v="537750"/>
    <n v="107550"/>
    <d v="2014-09-01T00:00:00"/>
    <n v="9"/>
    <x v="6"/>
    <s v="2014"/>
  </r>
  <r>
    <s v="Government"/>
    <s v="Canada"/>
    <s v="VTT"/>
    <s v="None"/>
    <n v="1817"/>
    <n v="250"/>
    <n v="20"/>
    <n v="36340"/>
    <n v="0"/>
    <n v="36340"/>
    <n v="18170"/>
    <n v="18170"/>
    <d v="2014-12-01T00:00:00"/>
    <n v="12"/>
    <x v="2"/>
    <s v="2014"/>
  </r>
  <r>
    <s v="Government"/>
    <s v="France"/>
    <s v="Amarilla"/>
    <s v="None"/>
    <n v="2750"/>
    <n v="260"/>
    <n v="350"/>
    <n v="962500"/>
    <n v="0"/>
    <n v="962500"/>
    <n v="715000"/>
    <n v="247500"/>
    <d v="2014-02-01T00:00:00"/>
    <n v="2"/>
    <x v="8"/>
    <s v="2014"/>
  </r>
  <r>
    <s v="Channel Partners"/>
    <s v="United States of America"/>
    <s v="Amarilla"/>
    <s v="None"/>
    <n v="1953"/>
    <n v="260"/>
    <n v="12"/>
    <n v="23436"/>
    <n v="0"/>
    <n v="23436"/>
    <n v="5859"/>
    <n v="17577"/>
    <d v="2014-04-01T00:00:00"/>
    <n v="4"/>
    <x v="10"/>
    <s v="2014"/>
  </r>
  <r>
    <s v="Enterprise"/>
    <s v="Germany"/>
    <s v="Amarilla"/>
    <s v="None"/>
    <n v="4219.5"/>
    <n v="260"/>
    <n v="125"/>
    <n v="527437.5"/>
    <n v="0"/>
    <n v="527437.5"/>
    <n v="506340"/>
    <n v="21097.5"/>
    <d v="2014-04-01T00:00:00"/>
    <n v="4"/>
    <x v="10"/>
    <s v="2014"/>
  </r>
  <r>
    <s v="Government"/>
    <s v="France"/>
    <s v="Amarilla"/>
    <s v="None"/>
    <n v="1899"/>
    <n v="260"/>
    <n v="20"/>
    <n v="37980"/>
    <n v="0"/>
    <n v="37980"/>
    <n v="18990"/>
    <n v="18990"/>
    <d v="2014-06-01T00:00:00"/>
    <n v="6"/>
    <x v="1"/>
    <s v="2014"/>
  </r>
  <r>
    <s v="Government"/>
    <s v="Germany"/>
    <s v="Amarilla"/>
    <s v="None"/>
    <n v="1686"/>
    <n v="260"/>
    <n v="7"/>
    <n v="11802"/>
    <n v="0"/>
    <n v="11802"/>
    <n v="8430"/>
    <n v="3372"/>
    <d v="2014-07-01T00:00:00"/>
    <n v="7"/>
    <x v="4"/>
    <s v="2014"/>
  </r>
  <r>
    <s v="Channel Partners"/>
    <s v="United States of America"/>
    <s v="Amarilla"/>
    <s v="None"/>
    <n v="2141"/>
    <n v="260"/>
    <n v="12"/>
    <n v="25692"/>
    <n v="0"/>
    <n v="25692"/>
    <n v="6423"/>
    <n v="19269"/>
    <d v="2014-08-01T00:00:00"/>
    <n v="8"/>
    <x v="5"/>
    <s v="2014"/>
  </r>
  <r>
    <s v="Government"/>
    <s v="United States of America"/>
    <s v="Amarilla"/>
    <s v="None"/>
    <n v="1143"/>
    <n v="260"/>
    <n v="7"/>
    <n v="8001"/>
    <n v="0"/>
    <n v="8001"/>
    <n v="5715"/>
    <n v="2286"/>
    <d v="2014-10-01T00:00:00"/>
    <n v="10"/>
    <x v="7"/>
    <s v="2014"/>
  </r>
  <r>
    <s v="Midmarket"/>
    <s v="United States of America"/>
    <s v="Amarilla"/>
    <s v="None"/>
    <n v="615"/>
    <n v="260"/>
    <n v="15"/>
    <n v="9225"/>
    <n v="0"/>
    <n v="9225"/>
    <n v="6150"/>
    <n v="3075"/>
    <d v="2014-12-01T00:00:00"/>
    <n v="12"/>
    <x v="2"/>
    <s v="2014"/>
  </r>
  <r>
    <s v="Government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x v="0"/>
    <s v="2014"/>
  </r>
  <r>
    <s v="Midmarket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x v="8"/>
    <s v="2014"/>
  </r>
  <r>
    <s v="Government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x v="11"/>
    <s v="2014"/>
  </r>
  <r>
    <s v="Government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x v="9"/>
    <s v="2014"/>
  </r>
  <r>
    <s v="Government"/>
    <s v="Canada"/>
    <s v="VTT"/>
    <s v="Low"/>
    <n v="1326"/>
    <n v="250"/>
    <n v="7"/>
    <n v="9282"/>
    <n v="92.82"/>
    <n v="9189.18"/>
    <n v="6630"/>
    <n v="2559.1800000000003"/>
    <d v="2014-03-01T00:00:00"/>
    <n v="3"/>
    <x v="3"/>
    <s v="2014"/>
  </r>
  <r>
    <s v="Channel Partners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x v="8"/>
    <s v="2014"/>
  </r>
  <r>
    <s v="Government"/>
    <s v="Mexico"/>
    <s v="Carretera"/>
    <s v="Low"/>
    <n v="1210"/>
    <n v="3"/>
    <n v="350"/>
    <n v="423500"/>
    <n v="4235"/>
    <n v="419265"/>
    <n v="314600"/>
    <n v="104665"/>
    <d v="2014-03-01T00:00:00"/>
    <n v="3"/>
    <x v="3"/>
    <s v="2014"/>
  </r>
  <r>
    <s v="Government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x v="4"/>
    <s v="2014"/>
  </r>
  <r>
    <s v="Channel Partners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x v="6"/>
    <s v="2014"/>
  </r>
  <r>
    <s v="Enterprise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x v="6"/>
    <s v="2013"/>
  </r>
  <r>
    <s v="Channel Partners"/>
    <s v="France"/>
    <s v="Carretera"/>
    <s v="Low"/>
    <n v="2671"/>
    <n v="3"/>
    <n v="12"/>
    <n v="32052"/>
    <n v="320.52"/>
    <n v="31731.48"/>
    <n v="8013"/>
    <n v="23718.48"/>
    <d v="2014-09-01T00:00:00"/>
    <n v="9"/>
    <x v="6"/>
    <s v="2014"/>
  </r>
  <r>
    <s v="Channel Partners"/>
    <s v="Germany"/>
    <s v="Carretera"/>
    <s v="Low"/>
    <n v="766"/>
    <n v="3"/>
    <n v="12"/>
    <n v="9192"/>
    <n v="91.92"/>
    <n v="9100.08"/>
    <n v="2298"/>
    <n v="6802.08"/>
    <d v="2013-10-01T00:00:00"/>
    <n v="10"/>
    <x v="7"/>
    <s v="2013"/>
  </r>
  <r>
    <s v="Small Business"/>
    <s v="Mexico"/>
    <s v="Carretera"/>
    <s v="Low"/>
    <n v="494"/>
    <n v="3"/>
    <n v="300"/>
    <n v="148200"/>
    <n v="1482"/>
    <n v="146718"/>
    <n v="123500"/>
    <n v="23218"/>
    <d v="2013-10-01T00:00:00"/>
    <n v="10"/>
    <x v="7"/>
    <s v="2013"/>
  </r>
  <r>
    <s v="Government"/>
    <s v="Mexico"/>
    <s v="Carretera"/>
    <s v="Low"/>
    <n v="1397"/>
    <n v="3"/>
    <n v="350"/>
    <n v="488950"/>
    <n v="4889.5"/>
    <n v="484060.5"/>
    <n v="363220"/>
    <n v="120840.5"/>
    <d v="2014-10-01T00:00:00"/>
    <n v="10"/>
    <x v="7"/>
    <s v="2014"/>
  </r>
  <r>
    <s v="Government"/>
    <s v="France"/>
    <s v="Carretera"/>
    <s v="Low"/>
    <n v="2155"/>
    <n v="3"/>
    <n v="350"/>
    <n v="754250"/>
    <n v="7542.5"/>
    <n v="746707.5"/>
    <n v="560300"/>
    <n v="186407.5"/>
    <d v="2014-12-01T00:00:00"/>
    <n v="12"/>
    <x v="2"/>
    <s v="2014"/>
  </r>
  <r>
    <s v="Midmarket"/>
    <s v="Mexico"/>
    <s v="Montana"/>
    <s v="Low"/>
    <n v="2214"/>
    <n v="5"/>
    <n v="15"/>
    <n v="33210"/>
    <n v="332.1"/>
    <n v="32877.9"/>
    <n v="22140"/>
    <n v="10737.900000000001"/>
    <d v="2014-03-01T00:00:00"/>
    <n v="3"/>
    <x v="3"/>
    <s v="2014"/>
  </r>
  <r>
    <s v="Small Business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x v="10"/>
    <s v="2014"/>
  </r>
  <r>
    <s v="Government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x v="4"/>
    <s v="2014"/>
  </r>
  <r>
    <s v="Government"/>
    <s v="Canada"/>
    <s v="Montana"/>
    <s v="Low"/>
    <n v="1830"/>
    <n v="5"/>
    <n v="7"/>
    <n v="12810"/>
    <n v="128.1"/>
    <n v="12681.9"/>
    <n v="9150"/>
    <n v="3531.8999999999996"/>
    <d v="2014-08-01T00:00:00"/>
    <n v="8"/>
    <x v="5"/>
    <s v="2014"/>
  </r>
  <r>
    <s v="Small Business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x v="6"/>
    <s v="2013"/>
  </r>
  <r>
    <s v="Enterprise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x v="7"/>
    <s v="2013"/>
  </r>
  <r>
    <s v="Midmarket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x v="8"/>
    <s v="2014"/>
  </r>
  <r>
    <s v="Government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x v="10"/>
    <s v="2014"/>
  </r>
  <r>
    <s v="Enterprise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x v="1"/>
    <s v="2014"/>
  </r>
  <r>
    <s v="Enterprise"/>
    <s v="France"/>
    <s v="Paseo"/>
    <s v="Low"/>
    <n v="787"/>
    <n v="10"/>
    <n v="125"/>
    <n v="98375"/>
    <n v="983.75"/>
    <n v="97391.25"/>
    <n v="94440"/>
    <n v="2951.25"/>
    <d v="2014-06-01T00:00:00"/>
    <n v="6"/>
    <x v="1"/>
    <s v="2014"/>
  </r>
  <r>
    <s v="Enterprise"/>
    <s v="Mexico"/>
    <s v="Paseo"/>
    <s v="Low"/>
    <n v="1823"/>
    <n v="10"/>
    <n v="125"/>
    <n v="227875"/>
    <n v="2278.75"/>
    <n v="225596.25"/>
    <n v="218760"/>
    <n v="6836.25"/>
    <d v="2014-07-01T00:00:00"/>
    <n v="7"/>
    <x v="4"/>
    <s v="2014"/>
  </r>
  <r>
    <s v="Midmarket"/>
    <s v="Germany"/>
    <s v="Paseo"/>
    <s v="Low"/>
    <n v="747"/>
    <n v="10"/>
    <n v="15"/>
    <n v="11205"/>
    <n v="112.05"/>
    <n v="11092.95"/>
    <n v="7470"/>
    <n v="3622.9500000000007"/>
    <d v="2014-09-01T00:00:00"/>
    <n v="9"/>
    <x v="6"/>
    <s v="2014"/>
  </r>
  <r>
    <s v="Channel Partners"/>
    <s v="Germany"/>
    <s v="Paseo"/>
    <s v="Low"/>
    <n v="766"/>
    <n v="10"/>
    <n v="12"/>
    <n v="9192"/>
    <n v="91.92"/>
    <n v="9100.08"/>
    <n v="2298"/>
    <n v="6802.08"/>
    <d v="2013-10-01T00:00:00"/>
    <n v="10"/>
    <x v="7"/>
    <s v="2013"/>
  </r>
  <r>
    <s v="Small Business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x v="9"/>
    <s v="2014"/>
  </r>
  <r>
    <s v="Government"/>
    <s v="France"/>
    <s v="Paseo"/>
    <s v="Low"/>
    <n v="2155"/>
    <n v="10"/>
    <n v="350"/>
    <n v="754250"/>
    <n v="7542.5"/>
    <n v="746707.5"/>
    <n v="560300"/>
    <n v="186407.5"/>
    <d v="2014-12-01T00:00:00"/>
    <n v="12"/>
    <x v="2"/>
    <s v="2014"/>
  </r>
  <r>
    <s v="Government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x v="10"/>
    <s v="2014"/>
  </r>
  <r>
    <s v="Government"/>
    <s v="Mexico"/>
    <s v="Velo"/>
    <s v="Low"/>
    <n v="362"/>
    <n v="120"/>
    <n v="7"/>
    <n v="2534"/>
    <n v="25.34"/>
    <n v="2508.66"/>
    <n v="1810"/>
    <n v="698.65999999999985"/>
    <d v="2014-05-01T00:00:00"/>
    <n v="5"/>
    <x v="11"/>
    <s v="2014"/>
  </r>
  <r>
    <s v="Enterprise"/>
    <s v="Canada"/>
    <s v="Velo"/>
    <s v="Low"/>
    <n v="923"/>
    <n v="120"/>
    <n v="125"/>
    <n v="115375"/>
    <n v="1153.75"/>
    <n v="114221.25"/>
    <n v="110760"/>
    <n v="3461.25"/>
    <d v="2014-08-01T00:00:00"/>
    <n v="8"/>
    <x v="5"/>
    <s v="2014"/>
  </r>
  <r>
    <s v="Enterprise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x v="7"/>
    <s v="2013"/>
  </r>
  <r>
    <s v="Government"/>
    <s v="Canada"/>
    <s v="Velo"/>
    <s v="Low"/>
    <n v="2092"/>
    <n v="120"/>
    <n v="7"/>
    <n v="14644"/>
    <n v="146.44"/>
    <n v="14497.56"/>
    <n v="10460"/>
    <n v="4037.5599999999995"/>
    <d v="2013-11-01T00:00:00"/>
    <n v="11"/>
    <x v="9"/>
    <s v="2013"/>
  </r>
  <r>
    <s v="Government"/>
    <s v="Germany"/>
    <s v="VTT"/>
    <s v="Low"/>
    <n v="263"/>
    <n v="250"/>
    <n v="7"/>
    <n v="1841"/>
    <n v="18.41"/>
    <n v="1822.59"/>
    <n v="1315"/>
    <n v="507.58999999999992"/>
    <d v="2014-03-01T00:00:00"/>
    <n v="3"/>
    <x v="3"/>
    <s v="2014"/>
  </r>
  <r>
    <s v="Government"/>
    <s v="Canada"/>
    <s v="VTT"/>
    <s v="Low"/>
    <n v="943.5"/>
    <n v="250"/>
    <n v="350"/>
    <n v="330225"/>
    <n v="3302.25"/>
    <n v="326922.75"/>
    <n v="245310"/>
    <n v="81612.75"/>
    <d v="2014-04-01T00:00:00"/>
    <n v="4"/>
    <x v="10"/>
    <s v="2014"/>
  </r>
  <r>
    <s v="Enterprise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x v="1"/>
    <s v="2014"/>
  </r>
  <r>
    <s v="Enterprise"/>
    <s v="France"/>
    <s v="VTT"/>
    <s v="Low"/>
    <n v="787"/>
    <n v="250"/>
    <n v="125"/>
    <n v="98375"/>
    <n v="983.75"/>
    <n v="97391.25"/>
    <n v="94440"/>
    <n v="2951.25"/>
    <d v="2014-06-01T00:00:00"/>
    <n v="6"/>
    <x v="1"/>
    <s v="2014"/>
  </r>
  <r>
    <s v="Small Business"/>
    <s v="Germany"/>
    <s v="VTT"/>
    <s v="Low"/>
    <n v="986"/>
    <n v="250"/>
    <n v="300"/>
    <n v="295800"/>
    <n v="2958"/>
    <n v="292842"/>
    <n v="246500"/>
    <n v="46342"/>
    <d v="2014-09-01T00:00:00"/>
    <n v="9"/>
    <x v="6"/>
    <s v="2014"/>
  </r>
  <r>
    <s v="Small Business"/>
    <s v="Mexico"/>
    <s v="VTT"/>
    <s v="Low"/>
    <n v="494"/>
    <n v="250"/>
    <n v="300"/>
    <n v="148200"/>
    <n v="1482"/>
    <n v="146718"/>
    <n v="123500"/>
    <n v="23218"/>
    <d v="2013-10-01T00:00:00"/>
    <n v="10"/>
    <x v="7"/>
    <s v="2013"/>
  </r>
  <r>
    <s v="Government"/>
    <s v="Mexico"/>
    <s v="VTT"/>
    <s v="Low"/>
    <n v="1397"/>
    <n v="250"/>
    <n v="350"/>
    <n v="488950"/>
    <n v="4889.5"/>
    <n v="484060.5"/>
    <n v="363220"/>
    <n v="120840.5"/>
    <d v="2014-10-01T00:00:00"/>
    <n v="10"/>
    <x v="7"/>
    <s v="2014"/>
  </r>
  <r>
    <s v="Enterprise"/>
    <s v="France"/>
    <s v="VTT"/>
    <s v="Low"/>
    <n v="1744"/>
    <n v="250"/>
    <n v="125"/>
    <n v="218000"/>
    <n v="2180"/>
    <n v="215820"/>
    <n v="209280"/>
    <n v="6540"/>
    <d v="2014-11-01T00:00:00"/>
    <n v="11"/>
    <x v="9"/>
    <s v="2014"/>
  </r>
  <r>
    <s v="Channel Partners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x v="6"/>
    <s v="2013"/>
  </r>
  <r>
    <s v="Midmarket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x v="9"/>
    <s v="2013"/>
  </r>
  <r>
    <s v="Enterprise"/>
    <s v="Canada"/>
    <s v="Carretera"/>
    <s v="Low"/>
    <n v="742.5"/>
    <n v="3"/>
    <n v="125"/>
    <n v="92812.5"/>
    <n v="1856.25"/>
    <n v="90956.25"/>
    <n v="89100"/>
    <n v="1856.25"/>
    <d v="2014-04-01T00:00:00"/>
    <n v="4"/>
    <x v="10"/>
    <s v="2014"/>
  </r>
  <r>
    <s v="Channel Partners"/>
    <s v="Canada"/>
    <s v="Carretera"/>
    <s v="Low"/>
    <n v="1295"/>
    <n v="3"/>
    <n v="12"/>
    <n v="15540"/>
    <n v="310.8"/>
    <n v="15229.2"/>
    <n v="3885"/>
    <n v="11344.2"/>
    <d v="2014-10-01T00:00:00"/>
    <n v="10"/>
    <x v="7"/>
    <s v="2014"/>
  </r>
  <r>
    <s v="Small Business"/>
    <s v="Germany"/>
    <s v="Carretera"/>
    <s v="Low"/>
    <n v="214"/>
    <n v="3"/>
    <n v="300"/>
    <n v="64200"/>
    <n v="1284"/>
    <n v="62916"/>
    <n v="53500"/>
    <n v="9416"/>
    <d v="2013-10-01T00:00:00"/>
    <n v="10"/>
    <x v="7"/>
    <s v="2013"/>
  </r>
  <r>
    <s v="Government"/>
    <s v="France"/>
    <s v="Carretera"/>
    <s v="Low"/>
    <n v="2145"/>
    <n v="3"/>
    <n v="7"/>
    <n v="15015"/>
    <n v="300.3"/>
    <n v="14714.7"/>
    <n v="10725"/>
    <n v="3989.7000000000007"/>
    <d v="2013-11-01T00:00:00"/>
    <n v="11"/>
    <x v="9"/>
    <s v="2013"/>
  </r>
  <r>
    <s v="Government"/>
    <s v="Canada"/>
    <s v="Carretera"/>
    <s v="Low"/>
    <n v="2852"/>
    <n v="3"/>
    <n v="350"/>
    <n v="998200"/>
    <n v="19964"/>
    <n v="978236"/>
    <n v="741520"/>
    <n v="236716"/>
    <d v="2014-12-01T00:00:00"/>
    <n v="12"/>
    <x v="2"/>
    <s v="2014"/>
  </r>
  <r>
    <s v="Channel Partners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x v="1"/>
    <s v="2014"/>
  </r>
  <r>
    <s v="Government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x v="7"/>
    <s v="2014"/>
  </r>
  <r>
    <s v="Channel Partners"/>
    <s v="Mexico"/>
    <s v="Montana"/>
    <s v="Low"/>
    <n v="690"/>
    <n v="5"/>
    <n v="12"/>
    <n v="8280"/>
    <n v="165.6"/>
    <n v="8114.4"/>
    <n v="2070"/>
    <n v="6044.4"/>
    <d v="2014-11-01T00:00:00"/>
    <n v="11"/>
    <x v="9"/>
    <s v="2014"/>
  </r>
  <r>
    <s v="Enterprise"/>
    <s v="Mexico"/>
    <s v="Montana"/>
    <s v="Low"/>
    <n v="1660"/>
    <n v="5"/>
    <n v="125"/>
    <n v="207500"/>
    <n v="4150"/>
    <n v="203350"/>
    <n v="199200"/>
    <n v="4150"/>
    <d v="2013-11-01T00:00:00"/>
    <n v="11"/>
    <x v="9"/>
    <s v="2013"/>
  </r>
  <r>
    <s v="Midmarket"/>
    <s v="Canada"/>
    <s v="Paseo"/>
    <s v="Low"/>
    <n v="2363"/>
    <n v="10"/>
    <n v="15"/>
    <n v="35445"/>
    <n v="708.9"/>
    <n v="34736.1"/>
    <n v="23630"/>
    <n v="11106.099999999999"/>
    <d v="2014-02-01T00:00:00"/>
    <n v="2"/>
    <x v="8"/>
    <s v="2014"/>
  </r>
  <r>
    <s v="Small Business"/>
    <s v="France"/>
    <s v="Paseo"/>
    <s v="Low"/>
    <n v="918"/>
    <n v="10"/>
    <n v="300"/>
    <n v="275400"/>
    <n v="5508"/>
    <n v="269892"/>
    <n v="229500"/>
    <n v="40392"/>
    <d v="2014-05-01T00:00:00"/>
    <n v="5"/>
    <x v="11"/>
    <s v="2014"/>
  </r>
  <r>
    <s v="Small Business"/>
    <s v="Germany"/>
    <s v="Paseo"/>
    <s v="Low"/>
    <n v="1728"/>
    <n v="10"/>
    <n v="300"/>
    <n v="518400"/>
    <n v="10368"/>
    <n v="508032"/>
    <n v="432000"/>
    <n v="76032"/>
    <d v="2014-05-01T00:00:00"/>
    <n v="5"/>
    <x v="11"/>
    <s v="2014"/>
  </r>
  <r>
    <s v="Channel Partners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x v="1"/>
    <s v="2014"/>
  </r>
  <r>
    <s v="Enterprise"/>
    <s v="Mexico"/>
    <s v="Paseo"/>
    <s v="Low"/>
    <n v="662"/>
    <n v="10"/>
    <n v="125"/>
    <n v="82750"/>
    <n v="1655"/>
    <n v="81095"/>
    <n v="79440"/>
    <n v="1655"/>
    <d v="2014-06-01T00:00:00"/>
    <n v="6"/>
    <x v="1"/>
    <s v="2014"/>
  </r>
  <r>
    <s v="Channel Partners"/>
    <s v="Canada"/>
    <s v="Paseo"/>
    <s v="Low"/>
    <n v="1295"/>
    <n v="10"/>
    <n v="12"/>
    <n v="15540"/>
    <n v="310.8"/>
    <n v="15229.2"/>
    <n v="3885"/>
    <n v="11344.2"/>
    <d v="2014-10-01T00:00:00"/>
    <n v="10"/>
    <x v="7"/>
    <s v="2014"/>
  </r>
  <r>
    <s v="Enterprise"/>
    <s v="Germany"/>
    <s v="Paseo"/>
    <s v="Low"/>
    <n v="809"/>
    <n v="10"/>
    <n v="125"/>
    <n v="101125"/>
    <n v="2022.5"/>
    <n v="99102.5"/>
    <n v="97080"/>
    <n v="2022.5"/>
    <d v="2013-10-01T00:00:00"/>
    <n v="10"/>
    <x v="7"/>
    <s v="2013"/>
  </r>
  <r>
    <s v="Enterprise"/>
    <s v="Mexico"/>
    <s v="Paseo"/>
    <s v="Low"/>
    <n v="2145"/>
    <n v="10"/>
    <n v="125"/>
    <n v="268125"/>
    <n v="5362.5"/>
    <n v="262762.5"/>
    <n v="257400"/>
    <n v="5362.5"/>
    <d v="2013-10-01T00:00:00"/>
    <n v="10"/>
    <x v="7"/>
    <s v="2013"/>
  </r>
  <r>
    <s v="Channel Partners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x v="9"/>
    <s v="2013"/>
  </r>
  <r>
    <s v="Small Business"/>
    <s v="Canada"/>
    <s v="Paseo"/>
    <s v="Low"/>
    <n v="1916"/>
    <n v="10"/>
    <n v="300"/>
    <n v="574800"/>
    <n v="11496"/>
    <n v="563304"/>
    <n v="479000"/>
    <n v="84304"/>
    <d v="2014-12-01T00:00:00"/>
    <n v="12"/>
    <x v="2"/>
    <s v="2014"/>
  </r>
  <r>
    <s v="Government"/>
    <s v="Canada"/>
    <s v="Paseo"/>
    <s v="Low"/>
    <n v="2852"/>
    <n v="10"/>
    <n v="350"/>
    <n v="998200"/>
    <n v="19964"/>
    <n v="978236"/>
    <n v="741520"/>
    <n v="236716"/>
    <d v="2014-12-01T00:00:00"/>
    <n v="12"/>
    <x v="2"/>
    <s v="2014"/>
  </r>
  <r>
    <s v="Enterprise"/>
    <s v="Canada"/>
    <s v="Paseo"/>
    <s v="Low"/>
    <n v="2729"/>
    <n v="10"/>
    <n v="125"/>
    <n v="341125"/>
    <n v="6822.5"/>
    <n v="334302.5"/>
    <n v="327480"/>
    <n v="6822.5"/>
    <d v="2014-12-01T00:00:00"/>
    <n v="12"/>
    <x v="2"/>
    <s v="2014"/>
  </r>
  <r>
    <s v="Midmarket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x v="2"/>
    <s v="2013"/>
  </r>
  <r>
    <s v="Government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x v="2"/>
    <s v="2013"/>
  </r>
  <r>
    <s v="Channel Partners"/>
    <s v="France"/>
    <s v="Paseo"/>
    <s v="Low"/>
    <n v="1055"/>
    <n v="10"/>
    <n v="12"/>
    <n v="12660"/>
    <n v="253.2"/>
    <n v="12406.8"/>
    <n v="3165"/>
    <n v="9241.7999999999993"/>
    <d v="2014-12-01T00:00:00"/>
    <n v="12"/>
    <x v="2"/>
    <s v="2014"/>
  </r>
  <r>
    <s v="Channel Partners"/>
    <s v="Mexico"/>
    <s v="Paseo"/>
    <s v="Low"/>
    <n v="1084"/>
    <n v="10"/>
    <n v="12"/>
    <n v="13008"/>
    <n v="260.16000000000003"/>
    <n v="12747.84"/>
    <n v="3252"/>
    <n v="9495.84"/>
    <d v="2014-12-01T00:00:00"/>
    <n v="12"/>
    <x v="2"/>
    <s v="2014"/>
  </r>
  <r>
    <s v="Government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x v="7"/>
    <s v="2014"/>
  </r>
  <r>
    <s v="Government"/>
    <s v="Germany"/>
    <s v="Velo"/>
    <s v="Low"/>
    <n v="2966"/>
    <n v="120"/>
    <n v="350"/>
    <n v="1038100"/>
    <n v="20762"/>
    <n v="1017338"/>
    <n v="771160"/>
    <n v="246178"/>
    <d v="2013-10-01T00:00:00"/>
    <n v="10"/>
    <x v="7"/>
    <s v="2013"/>
  </r>
  <r>
    <s v="Government"/>
    <s v="Germany"/>
    <s v="Velo"/>
    <s v="Low"/>
    <n v="2877"/>
    <n v="120"/>
    <n v="350"/>
    <n v="1006950"/>
    <n v="20139"/>
    <n v="986811"/>
    <n v="748020"/>
    <n v="238791"/>
    <d v="2014-10-01T00:00:00"/>
    <n v="10"/>
    <x v="7"/>
    <s v="2014"/>
  </r>
  <r>
    <s v="Enterprise"/>
    <s v="Germany"/>
    <s v="Velo"/>
    <s v="Low"/>
    <n v="809"/>
    <n v="120"/>
    <n v="125"/>
    <n v="101125"/>
    <n v="2022.5"/>
    <n v="99102.5"/>
    <n v="97080"/>
    <n v="2022.5"/>
    <d v="2013-10-01T00:00:00"/>
    <n v="10"/>
    <x v="7"/>
    <s v="2013"/>
  </r>
  <r>
    <s v="Enterprise"/>
    <s v="Mexico"/>
    <s v="Velo"/>
    <s v="Low"/>
    <n v="2145"/>
    <n v="120"/>
    <n v="125"/>
    <n v="268125"/>
    <n v="5362.5"/>
    <n v="262762.5"/>
    <n v="257400"/>
    <n v="5362.5"/>
    <d v="2013-10-01T00:00:00"/>
    <n v="10"/>
    <x v="7"/>
    <s v="2013"/>
  </r>
  <r>
    <s v="Channel Partners"/>
    <s v="France"/>
    <s v="Velo"/>
    <s v="Low"/>
    <n v="1055"/>
    <n v="120"/>
    <n v="12"/>
    <n v="12660"/>
    <n v="253.2"/>
    <n v="12406.8"/>
    <n v="3165"/>
    <n v="9241.7999999999993"/>
    <d v="2014-12-01T00:00:00"/>
    <n v="12"/>
    <x v="2"/>
    <s v="2014"/>
  </r>
  <r>
    <s v="Government"/>
    <s v="Mexico"/>
    <s v="Velo"/>
    <s v="Low"/>
    <n v="544"/>
    <n v="120"/>
    <n v="20"/>
    <n v="10880"/>
    <n v="217.6"/>
    <n v="10662.4"/>
    <n v="5440"/>
    <n v="5222.3999999999996"/>
    <d v="2013-12-01T00:00:00"/>
    <n v="12"/>
    <x v="2"/>
    <s v="2013"/>
  </r>
  <r>
    <s v="Channel Partners"/>
    <s v="Mexico"/>
    <s v="Velo"/>
    <s v="Low"/>
    <n v="1084"/>
    <n v="120"/>
    <n v="12"/>
    <n v="13008"/>
    <n v="260.16000000000003"/>
    <n v="12747.84"/>
    <n v="3252"/>
    <n v="9495.84"/>
    <d v="2014-12-01T00:00:00"/>
    <n v="12"/>
    <x v="2"/>
    <s v="2014"/>
  </r>
  <r>
    <s v="Enterprise"/>
    <s v="Mexico"/>
    <s v="VTT"/>
    <s v="Low"/>
    <n v="662"/>
    <n v="250"/>
    <n v="125"/>
    <n v="82750"/>
    <n v="1655"/>
    <n v="81095"/>
    <n v="79440"/>
    <n v="1655"/>
    <d v="2014-06-01T00:00:00"/>
    <n v="6"/>
    <x v="1"/>
    <s v="2014"/>
  </r>
  <r>
    <s v="Small Business"/>
    <s v="Germany"/>
    <s v="VTT"/>
    <s v="Low"/>
    <n v="214"/>
    <n v="250"/>
    <n v="300"/>
    <n v="64200"/>
    <n v="1284"/>
    <n v="62916"/>
    <n v="53500"/>
    <n v="9416"/>
    <d v="2013-10-01T00:00:00"/>
    <n v="10"/>
    <x v="7"/>
    <s v="2013"/>
  </r>
  <r>
    <s v="Government"/>
    <s v="Germany"/>
    <s v="VTT"/>
    <s v="Low"/>
    <n v="2877"/>
    <n v="250"/>
    <n v="350"/>
    <n v="1006950"/>
    <n v="20139"/>
    <n v="986811"/>
    <n v="748020"/>
    <n v="238791"/>
    <d v="2014-10-01T00:00:00"/>
    <n v="10"/>
    <x v="7"/>
    <s v="2014"/>
  </r>
  <r>
    <s v="Enterprise"/>
    <s v="Canada"/>
    <s v="VTT"/>
    <s v="Low"/>
    <n v="2729"/>
    <n v="250"/>
    <n v="125"/>
    <n v="341125"/>
    <n v="6822.5"/>
    <n v="334302.5"/>
    <n v="327480"/>
    <n v="6822.5"/>
    <d v="2014-12-01T00:00:00"/>
    <n v="12"/>
    <x v="2"/>
    <s v="2014"/>
  </r>
  <r>
    <s v="Government"/>
    <s v="United States of America"/>
    <s v="VTT"/>
    <s v="Low"/>
    <n v="266"/>
    <n v="250"/>
    <n v="350"/>
    <n v="93100"/>
    <n v="1862"/>
    <n v="91238"/>
    <n v="69160"/>
    <n v="22078"/>
    <d v="2013-12-01T00:00:00"/>
    <n v="12"/>
    <x v="2"/>
    <s v="2013"/>
  </r>
  <r>
    <s v="Government"/>
    <s v="Mexico"/>
    <s v="VTT"/>
    <s v="Low"/>
    <n v="1940"/>
    <n v="250"/>
    <n v="350"/>
    <n v="679000"/>
    <n v="13580"/>
    <n v="665420"/>
    <n v="504400"/>
    <n v="161020"/>
    <d v="2013-12-01T00:00:00"/>
    <n v="12"/>
    <x v="2"/>
    <s v="2013"/>
  </r>
  <r>
    <s v="Small Business"/>
    <s v="Germany"/>
    <s v="Amarilla"/>
    <s v="Low"/>
    <n v="259"/>
    <n v="260"/>
    <n v="300"/>
    <n v="77700"/>
    <n v="1554"/>
    <n v="76146"/>
    <n v="64750"/>
    <n v="11396"/>
    <d v="2014-03-01T00:00:00"/>
    <n v="3"/>
    <x v="3"/>
    <s v="2014"/>
  </r>
  <r>
    <s v="Small Business"/>
    <s v="Mexico"/>
    <s v="Amarilla"/>
    <s v="Low"/>
    <n v="1101"/>
    <n v="260"/>
    <n v="300"/>
    <n v="330300"/>
    <n v="6606"/>
    <n v="323694"/>
    <n v="275250"/>
    <n v="48444"/>
    <d v="2014-03-01T00:00:00"/>
    <n v="3"/>
    <x v="3"/>
    <s v="2014"/>
  </r>
  <r>
    <s v="Enterprise"/>
    <s v="Germany"/>
    <s v="Amarilla"/>
    <s v="Low"/>
    <n v="2276"/>
    <n v="260"/>
    <n v="125"/>
    <n v="284500"/>
    <n v="5690"/>
    <n v="278810"/>
    <n v="273120"/>
    <n v="5690"/>
    <d v="2014-05-01T00:00:00"/>
    <n v="5"/>
    <x v="11"/>
    <s v="2014"/>
  </r>
  <r>
    <s v="Government"/>
    <s v="Germany"/>
    <s v="Amarilla"/>
    <s v="Low"/>
    <n v="2966"/>
    <n v="260"/>
    <n v="350"/>
    <n v="1038100"/>
    <n v="20762"/>
    <n v="1017338"/>
    <n v="771160"/>
    <n v="246178"/>
    <d v="2013-10-01T00:00:00"/>
    <n v="10"/>
    <x v="7"/>
    <s v="2013"/>
  </r>
  <r>
    <s v="Government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x v="9"/>
    <s v="2014"/>
  </r>
  <r>
    <s v="Government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x v="9"/>
    <s v="2014"/>
  </r>
  <r>
    <s v="Small Business"/>
    <s v="Canada"/>
    <s v="Amarilla"/>
    <s v="Low"/>
    <n v="1916"/>
    <n v="260"/>
    <n v="300"/>
    <n v="574800"/>
    <n v="11496"/>
    <n v="563304"/>
    <n v="479000"/>
    <n v="84304"/>
    <d v="2014-12-01T00:00:00"/>
    <n v="12"/>
    <x v="2"/>
    <s v="2014"/>
  </r>
  <r>
    <s v="Enterprise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x v="10"/>
    <s v="2014"/>
  </r>
  <r>
    <s v="Government"/>
    <s v="Germany"/>
    <s v="Carretera"/>
    <s v="Low"/>
    <n v="2580"/>
    <n v="3"/>
    <n v="20"/>
    <n v="51600"/>
    <n v="1548"/>
    <n v="50052"/>
    <n v="25800"/>
    <n v="24252"/>
    <d v="2014-04-01T00:00:00"/>
    <n v="4"/>
    <x v="10"/>
    <s v="2014"/>
  </r>
  <r>
    <s v="Small Business"/>
    <s v="Germany"/>
    <s v="Carretera"/>
    <s v="Low"/>
    <n v="689"/>
    <n v="3"/>
    <n v="300"/>
    <n v="206700"/>
    <n v="6201"/>
    <n v="200499"/>
    <n v="172250"/>
    <n v="28249"/>
    <d v="2014-06-01T00:00:00"/>
    <n v="6"/>
    <x v="1"/>
    <s v="2014"/>
  </r>
  <r>
    <s v="Channel Partners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x v="6"/>
    <s v="2014"/>
  </r>
  <r>
    <s v="Channel Partners"/>
    <s v="Canada"/>
    <s v="Carretera"/>
    <s v="Low"/>
    <n v="908"/>
    <n v="3"/>
    <n v="12"/>
    <n v="10896"/>
    <n v="326.88"/>
    <n v="10569.12"/>
    <n v="2724"/>
    <n v="7845.1200000000008"/>
    <d v="2013-12-01T00:00:00"/>
    <n v="12"/>
    <x v="2"/>
    <s v="2013"/>
  </r>
  <r>
    <s v="Government"/>
    <s v="Germany"/>
    <s v="Montana"/>
    <s v="Low"/>
    <n v="1958"/>
    <n v="5"/>
    <n v="7"/>
    <n v="13706"/>
    <n v="411.18"/>
    <n v="13294.82"/>
    <n v="9790"/>
    <n v="3504.8199999999997"/>
    <d v="2014-02-01T00:00:00"/>
    <n v="2"/>
    <x v="8"/>
    <s v="2014"/>
  </r>
  <r>
    <s v="Channel Partners"/>
    <s v="France"/>
    <s v="Montana"/>
    <s v="Low"/>
    <n v="1901"/>
    <n v="5"/>
    <n v="12"/>
    <n v="22812"/>
    <n v="684.36"/>
    <n v="22127.64"/>
    <n v="5703"/>
    <n v="16424.64"/>
    <d v="2014-06-01T00:00:00"/>
    <n v="6"/>
    <x v="1"/>
    <s v="2014"/>
  </r>
  <r>
    <s v="Government"/>
    <s v="France"/>
    <s v="Montana"/>
    <s v="Low"/>
    <n v="544"/>
    <n v="5"/>
    <n v="7"/>
    <n v="3808"/>
    <n v="114.24"/>
    <n v="3693.76"/>
    <n v="2720"/>
    <n v="973.76000000000022"/>
    <d v="2014-09-01T00:00:00"/>
    <n v="9"/>
    <x v="6"/>
    <s v="2014"/>
  </r>
  <r>
    <s v="Government"/>
    <s v="Germany"/>
    <s v="Montana"/>
    <s v="Low"/>
    <n v="1797"/>
    <n v="5"/>
    <n v="350"/>
    <n v="628950"/>
    <n v="18868.5"/>
    <n v="610081.5"/>
    <n v="467220"/>
    <n v="142861.5"/>
    <d v="2013-09-01T00:00:00"/>
    <n v="9"/>
    <x v="6"/>
    <s v="2013"/>
  </r>
  <r>
    <s v="Enterprise"/>
    <s v="France"/>
    <s v="Montana"/>
    <s v="Low"/>
    <n v="1287"/>
    <n v="5"/>
    <n v="125"/>
    <n v="160875"/>
    <n v="4826.25"/>
    <n v="156048.75"/>
    <n v="154440"/>
    <n v="1608.75"/>
    <d v="2014-12-01T00:00:00"/>
    <n v="12"/>
    <x v="2"/>
    <s v="2014"/>
  </r>
  <r>
    <s v="Enterprise"/>
    <s v="Germany"/>
    <s v="Montana"/>
    <s v="Low"/>
    <n v="1706"/>
    <n v="5"/>
    <n v="125"/>
    <n v="213250"/>
    <n v="6397.5"/>
    <n v="206852.5"/>
    <n v="204720"/>
    <n v="2132.5"/>
    <d v="2014-12-01T00:00:00"/>
    <n v="12"/>
    <x v="2"/>
    <s v="2014"/>
  </r>
  <r>
    <s v="Small Business"/>
    <s v="France"/>
    <s v="Paseo"/>
    <s v="Low"/>
    <n v="2434.5"/>
    <n v="10"/>
    <n v="300"/>
    <n v="730350"/>
    <n v="21910.5"/>
    <n v="708439.5"/>
    <n v="608625"/>
    <n v="99814.5"/>
    <d v="2014-01-01T00:00:00"/>
    <n v="1"/>
    <x v="0"/>
    <s v="2014"/>
  </r>
  <r>
    <s v="Enterprise"/>
    <s v="Canada"/>
    <s v="Paseo"/>
    <s v="Low"/>
    <n v="1774"/>
    <n v="10"/>
    <n v="125"/>
    <n v="221750"/>
    <n v="6652.5"/>
    <n v="215097.5"/>
    <n v="212880"/>
    <n v="2217.5"/>
    <d v="2014-03-01T00:00:00"/>
    <n v="3"/>
    <x v="3"/>
    <s v="2014"/>
  </r>
  <r>
    <s v="Channel Partners"/>
    <s v="France"/>
    <s v="Paseo"/>
    <s v="Low"/>
    <n v="1901"/>
    <n v="10"/>
    <n v="12"/>
    <n v="22812"/>
    <n v="684.36"/>
    <n v="22127.64"/>
    <n v="5703"/>
    <n v="16424.64"/>
    <d v="2014-06-01T00:00:00"/>
    <n v="6"/>
    <x v="1"/>
    <s v="2014"/>
  </r>
  <r>
    <s v="Small Business"/>
    <s v="Germany"/>
    <s v="Paseo"/>
    <s v="Low"/>
    <n v="689"/>
    <n v="10"/>
    <n v="300"/>
    <n v="206700"/>
    <n v="6201"/>
    <n v="200499"/>
    <n v="172250"/>
    <n v="28249"/>
    <d v="2014-06-01T00:00:00"/>
    <n v="6"/>
    <x v="1"/>
    <s v="2014"/>
  </r>
  <r>
    <s v="Enterprise"/>
    <s v="Germany"/>
    <s v="Paseo"/>
    <s v="Low"/>
    <n v="1570"/>
    <n v="10"/>
    <n v="125"/>
    <n v="196250"/>
    <n v="5887.5"/>
    <n v="190362.5"/>
    <n v="188400"/>
    <n v="1962.5"/>
    <d v="2014-06-01T00:00:00"/>
    <n v="6"/>
    <x v="1"/>
    <s v="2014"/>
  </r>
  <r>
    <s v="Channel Partners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x v="4"/>
    <s v="2014"/>
  </r>
  <r>
    <s v="Enterprise"/>
    <s v="Canada"/>
    <s v="Paseo"/>
    <s v="Low"/>
    <n v="2009"/>
    <n v="10"/>
    <n v="125"/>
    <n v="251125"/>
    <n v="7533.75"/>
    <n v="243591.25"/>
    <n v="241080"/>
    <n v="2511.25"/>
    <d v="2014-10-01T00:00:00"/>
    <n v="10"/>
    <x v="7"/>
    <s v="2014"/>
  </r>
  <r>
    <s v="Midmarket"/>
    <s v="Germany"/>
    <s v="Paseo"/>
    <s v="Low"/>
    <n v="1945"/>
    <n v="10"/>
    <n v="15"/>
    <n v="29175"/>
    <n v="875.25"/>
    <n v="28299.75"/>
    <n v="19450"/>
    <n v="8849.75"/>
    <d v="2013-10-01T00:00:00"/>
    <n v="10"/>
    <x v="7"/>
    <s v="2013"/>
  </r>
  <r>
    <s v="Enterprise"/>
    <s v="France"/>
    <s v="Paseo"/>
    <s v="Low"/>
    <n v="1287"/>
    <n v="10"/>
    <n v="125"/>
    <n v="160875"/>
    <n v="4826.25"/>
    <n v="156048.75"/>
    <n v="154440"/>
    <n v="1608.75"/>
    <d v="2014-12-01T00:00:00"/>
    <n v="12"/>
    <x v="2"/>
    <s v="2014"/>
  </r>
  <r>
    <s v="Enterprise"/>
    <s v="Germany"/>
    <s v="Paseo"/>
    <s v="Low"/>
    <n v="1706"/>
    <n v="10"/>
    <n v="125"/>
    <n v="213250"/>
    <n v="6397.5"/>
    <n v="206852.5"/>
    <n v="204720"/>
    <n v="2132.5"/>
    <d v="2014-12-01T00:00:00"/>
    <n v="12"/>
    <x v="2"/>
    <s v="2014"/>
  </r>
  <r>
    <s v="Enterprise"/>
    <s v="Canada"/>
    <s v="Velo"/>
    <s v="Low"/>
    <n v="2009"/>
    <n v="120"/>
    <n v="125"/>
    <n v="251125"/>
    <n v="7533.75"/>
    <n v="243591.25"/>
    <n v="241080"/>
    <n v="2511.25"/>
    <d v="2014-10-01T00:00:00"/>
    <n v="10"/>
    <x v="7"/>
    <s v="2014"/>
  </r>
  <r>
    <s v="Small Business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x v="8"/>
    <s v="2014"/>
  </r>
  <r>
    <s v="Channel Partners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x v="10"/>
    <s v="2014"/>
  </r>
  <r>
    <s v="Enterprise"/>
    <s v="Germany"/>
    <s v="VTT"/>
    <s v="Low"/>
    <n v="1570"/>
    <n v="250"/>
    <n v="125"/>
    <n v="196250"/>
    <n v="5887.5"/>
    <n v="190362.5"/>
    <n v="188400"/>
    <n v="1962.5"/>
    <d v="2014-06-01T00:00:00"/>
    <n v="6"/>
    <x v="1"/>
    <s v="2014"/>
  </r>
  <r>
    <s v="Small Business"/>
    <s v="Canada"/>
    <s v="VTT"/>
    <s v="Low"/>
    <n v="1874"/>
    <n v="250"/>
    <n v="300"/>
    <n v="562200"/>
    <n v="16866"/>
    <n v="545334"/>
    <n v="468500"/>
    <n v="76834"/>
    <d v="2014-08-01T00:00:00"/>
    <n v="8"/>
    <x v="5"/>
    <s v="2014"/>
  </r>
  <r>
    <s v="Government"/>
    <s v="Mexico"/>
    <s v="VTT"/>
    <s v="Low"/>
    <n v="1642"/>
    <n v="250"/>
    <n v="350"/>
    <n v="574700"/>
    <n v="17241"/>
    <n v="557459"/>
    <n v="426920"/>
    <n v="130539"/>
    <d v="2014-08-01T00:00:00"/>
    <n v="8"/>
    <x v="5"/>
    <s v="2014"/>
  </r>
  <r>
    <s v="Midmarket"/>
    <s v="Germany"/>
    <s v="VTT"/>
    <s v="Low"/>
    <n v="1945"/>
    <n v="250"/>
    <n v="15"/>
    <n v="29175"/>
    <n v="875.25"/>
    <n v="28299.75"/>
    <n v="19450"/>
    <n v="8849.75"/>
    <d v="2013-10-01T00:00:00"/>
    <n v="10"/>
    <x v="7"/>
    <s v="2013"/>
  </r>
  <r>
    <s v="Government"/>
    <s v="Canada"/>
    <s v="Carretera"/>
    <s v="Low"/>
    <n v="831"/>
    <n v="3"/>
    <n v="20"/>
    <n v="16620"/>
    <n v="498.6"/>
    <n v="16121.4"/>
    <n v="8310"/>
    <n v="7811.4"/>
    <d v="2014-05-01T00:00:00"/>
    <n v="5"/>
    <x v="11"/>
    <s v="2014"/>
  </r>
  <r>
    <s v="Government"/>
    <s v="Mexico"/>
    <s v="Paseo"/>
    <s v="Low"/>
    <n v="1760"/>
    <n v="10"/>
    <n v="7"/>
    <n v="12320"/>
    <n v="369.6"/>
    <n v="11950.4"/>
    <n v="8800"/>
    <n v="3150.3999999999996"/>
    <d v="2013-09-01T00:00:00"/>
    <n v="9"/>
    <x v="6"/>
    <s v="2013"/>
  </r>
  <r>
    <s v="Government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x v="10"/>
    <s v="2014"/>
  </r>
  <r>
    <s v="Channel Partners"/>
    <s v="Germany"/>
    <s v="VTT"/>
    <s v="Low"/>
    <n v="2479"/>
    <n v="250"/>
    <n v="12"/>
    <n v="29748"/>
    <n v="892.44"/>
    <n v="28855.56"/>
    <n v="7437"/>
    <n v="21418.560000000001"/>
    <d v="2014-01-01T00:00:00"/>
    <n v="1"/>
    <x v="0"/>
    <s v="2014"/>
  </r>
  <r>
    <s v="Midmarket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x v="7"/>
    <s v="2014"/>
  </r>
  <r>
    <s v="Midmarket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x v="7"/>
    <s v="2014"/>
  </r>
  <r>
    <s v="Midmarket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x v="2"/>
    <s v="2013"/>
  </r>
  <r>
    <s v="Government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x v="6"/>
    <s v="2013"/>
  </r>
  <r>
    <s v="Government"/>
    <s v="Canada"/>
    <s v="Carretera"/>
    <s v="Low"/>
    <n v="2851"/>
    <n v="3"/>
    <n v="7"/>
    <n v="19957"/>
    <n v="798.28"/>
    <n v="19158.72"/>
    <n v="14255"/>
    <n v="4903.7200000000012"/>
    <d v="2013-10-01T00:00:00"/>
    <n v="10"/>
    <x v="7"/>
    <s v="2013"/>
  </r>
  <r>
    <s v="Small Business"/>
    <s v="Germany"/>
    <s v="Carretera"/>
    <s v="Low"/>
    <n v="2021"/>
    <n v="3"/>
    <n v="300"/>
    <n v="606300"/>
    <n v="24252"/>
    <n v="582048"/>
    <n v="505250"/>
    <n v="76798"/>
    <d v="2014-10-01T00:00:00"/>
    <n v="10"/>
    <x v="7"/>
    <s v="2014"/>
  </r>
  <r>
    <s v="Government"/>
    <s v="United States of America"/>
    <s v="Carretera"/>
    <s v="Low"/>
    <n v="274"/>
    <n v="3"/>
    <n v="350"/>
    <n v="95900"/>
    <n v="3836"/>
    <n v="92064"/>
    <n v="71240"/>
    <n v="20824"/>
    <d v="2014-12-01T00:00:00"/>
    <n v="12"/>
    <x v="2"/>
    <s v="2014"/>
  </r>
  <r>
    <s v="Midmarket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x v="3"/>
    <s v="2014"/>
  </r>
  <r>
    <s v="Small Business"/>
    <s v="Germany"/>
    <s v="Montana"/>
    <s v="Low"/>
    <n v="1859"/>
    <n v="5"/>
    <n v="300"/>
    <n v="557700"/>
    <n v="22308"/>
    <n v="535392"/>
    <n v="464750"/>
    <n v="70642"/>
    <d v="2014-08-01T00:00:00"/>
    <n v="8"/>
    <x v="5"/>
    <s v="2014"/>
  </r>
  <r>
    <s v="Government"/>
    <s v="Canada"/>
    <s v="Montana"/>
    <s v="Low"/>
    <n v="2851"/>
    <n v="5"/>
    <n v="7"/>
    <n v="19957"/>
    <n v="798.28"/>
    <n v="19158.72"/>
    <n v="14255"/>
    <n v="4903.7200000000012"/>
    <d v="2013-10-01T00:00:00"/>
    <n v="10"/>
    <x v="7"/>
    <s v="2013"/>
  </r>
  <r>
    <s v="Small Business"/>
    <s v="Germany"/>
    <s v="Montana"/>
    <s v="Low"/>
    <n v="2021"/>
    <n v="5"/>
    <n v="300"/>
    <n v="606300"/>
    <n v="24252"/>
    <n v="582048"/>
    <n v="505250"/>
    <n v="76798"/>
    <d v="2014-10-01T00:00:00"/>
    <n v="10"/>
    <x v="7"/>
    <s v="2014"/>
  </r>
  <r>
    <s v="Enterprise"/>
    <s v="Mexico"/>
    <s v="Montana"/>
    <s v="Low"/>
    <n v="1138"/>
    <n v="5"/>
    <n v="125"/>
    <n v="142250"/>
    <n v="5690"/>
    <n v="136560"/>
    <n v="136560"/>
    <n v="0"/>
    <d v="2014-12-01T00:00:00"/>
    <n v="12"/>
    <x v="2"/>
    <s v="2014"/>
  </r>
  <r>
    <s v="Government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x v="0"/>
    <s v="2014"/>
  </r>
  <r>
    <s v="Enterprise"/>
    <s v="Germany"/>
    <s v="Paseo"/>
    <s v="Low"/>
    <n v="795"/>
    <n v="10"/>
    <n v="125"/>
    <n v="99375"/>
    <n v="3975"/>
    <n v="95400"/>
    <n v="95400"/>
    <n v="0"/>
    <d v="2014-03-01T00:00:00"/>
    <n v="3"/>
    <x v="3"/>
    <s v="2014"/>
  </r>
  <r>
    <s v="Small Business"/>
    <s v="Germany"/>
    <s v="Paseo"/>
    <s v="Low"/>
    <n v="1414.5"/>
    <n v="10"/>
    <n v="300"/>
    <n v="424350"/>
    <n v="16974"/>
    <n v="407376"/>
    <n v="353625"/>
    <n v="53751"/>
    <d v="2014-04-01T00:00:00"/>
    <n v="4"/>
    <x v="10"/>
    <s v="2014"/>
  </r>
  <r>
    <s v="Small Business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x v="11"/>
    <s v="2014"/>
  </r>
  <r>
    <s v="Government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x v="4"/>
    <s v="2014"/>
  </r>
  <r>
    <s v="Enterprise"/>
    <s v="France"/>
    <s v="Paseo"/>
    <s v="Low"/>
    <n v="2988"/>
    <n v="10"/>
    <n v="125"/>
    <n v="373500"/>
    <n v="14940"/>
    <n v="358560"/>
    <n v="358560"/>
    <n v="0"/>
    <d v="2014-07-01T00:00:00"/>
    <n v="7"/>
    <x v="4"/>
    <s v="2014"/>
  </r>
  <r>
    <s v="Midmarket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x v="6"/>
    <s v="2014"/>
  </r>
  <r>
    <s v="Government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x v="6"/>
    <s v="2014"/>
  </r>
  <r>
    <s v="Government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x v="6"/>
    <s v="2014"/>
  </r>
  <r>
    <s v="Midmarket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x v="7"/>
    <s v="2013"/>
  </r>
  <r>
    <s v="Midmarket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x v="7"/>
    <s v="2013"/>
  </r>
  <r>
    <s v="Government"/>
    <s v="United States of America"/>
    <s v="Paseo"/>
    <s v="Low"/>
    <n v="274"/>
    <n v="10"/>
    <n v="350"/>
    <n v="95900"/>
    <n v="3836"/>
    <n v="92064"/>
    <n v="71240"/>
    <n v="20824"/>
    <d v="2014-12-01T00:00:00"/>
    <n v="12"/>
    <x v="2"/>
    <s v="2014"/>
  </r>
  <r>
    <s v="Enterprise"/>
    <s v="Mexico"/>
    <s v="Paseo"/>
    <s v="Low"/>
    <n v="1138"/>
    <n v="10"/>
    <n v="125"/>
    <n v="142250"/>
    <n v="5690"/>
    <n v="136560"/>
    <n v="136560"/>
    <n v="0"/>
    <d v="2014-12-01T00:00:00"/>
    <n v="12"/>
    <x v="2"/>
    <s v="2014"/>
  </r>
  <r>
    <s v="Channel Partners"/>
    <s v="United States of America"/>
    <s v="Velo"/>
    <s v="Low"/>
    <n v="1465"/>
    <n v="120"/>
    <n v="12"/>
    <n v="17580"/>
    <n v="703.2"/>
    <n v="16876.8"/>
    <n v="4395"/>
    <n v="12481.8"/>
    <d v="2014-03-01T00:00:00"/>
    <n v="3"/>
    <x v="3"/>
    <s v="2014"/>
  </r>
  <r>
    <s v="Government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x v="6"/>
    <s v="2013"/>
  </r>
  <r>
    <s v="Government"/>
    <s v="France"/>
    <s v="Velo"/>
    <s v="Low"/>
    <n v="2177"/>
    <n v="120"/>
    <n v="350"/>
    <n v="761950"/>
    <n v="30478"/>
    <n v="731472"/>
    <n v="566020"/>
    <n v="165452"/>
    <d v="2014-10-01T00:00:00"/>
    <n v="10"/>
    <x v="7"/>
    <s v="2014"/>
  </r>
  <r>
    <s v="Channel Partners"/>
    <s v="France"/>
    <s v="VTT"/>
    <s v="Low"/>
    <n v="866"/>
    <n v="250"/>
    <n v="12"/>
    <n v="10392"/>
    <n v="415.68"/>
    <n v="9976.32"/>
    <n v="2598"/>
    <n v="7378.32"/>
    <d v="2014-05-01T00:00:00"/>
    <n v="5"/>
    <x v="11"/>
    <s v="2014"/>
  </r>
  <r>
    <s v="Government"/>
    <s v="United States of America"/>
    <s v="VTT"/>
    <s v="Low"/>
    <n v="349"/>
    <n v="250"/>
    <n v="350"/>
    <n v="122150"/>
    <n v="4886"/>
    <n v="117264"/>
    <n v="90740"/>
    <n v="26524"/>
    <d v="2013-09-01T00:00:00"/>
    <n v="9"/>
    <x v="6"/>
    <s v="2013"/>
  </r>
  <r>
    <s v="Government"/>
    <s v="France"/>
    <s v="VTT"/>
    <s v="Low"/>
    <n v="2177"/>
    <n v="250"/>
    <n v="350"/>
    <n v="761950"/>
    <n v="30478"/>
    <n v="731472"/>
    <n v="566020"/>
    <n v="165452"/>
    <d v="2014-10-01T00:00:00"/>
    <n v="10"/>
    <x v="7"/>
    <s v="2014"/>
  </r>
  <r>
    <s v="Midmarket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x v="7"/>
    <s v="2013"/>
  </r>
  <r>
    <s v="Government"/>
    <s v="Mexico"/>
    <s v="Amarilla"/>
    <s v="Low"/>
    <n v="1865"/>
    <n v="260"/>
    <n v="350"/>
    <n v="652750"/>
    <n v="26110"/>
    <n v="626640"/>
    <n v="484900"/>
    <n v="141740"/>
    <d v="2014-02-01T00:00:00"/>
    <n v="2"/>
    <x v="8"/>
    <s v="2014"/>
  </r>
  <r>
    <s v="Enterprise"/>
    <s v="Mexico"/>
    <s v="Amarilla"/>
    <s v="Low"/>
    <n v="1074"/>
    <n v="260"/>
    <n v="125"/>
    <n v="134250"/>
    <n v="5370"/>
    <n v="128880"/>
    <n v="128880"/>
    <n v="0"/>
    <d v="2014-04-01T00:00:00"/>
    <n v="4"/>
    <x v="10"/>
    <s v="2014"/>
  </r>
  <r>
    <s v="Government"/>
    <s v="Germany"/>
    <s v="Amarilla"/>
    <s v="Low"/>
    <n v="1907"/>
    <n v="260"/>
    <n v="350"/>
    <n v="667450"/>
    <n v="26698"/>
    <n v="640752"/>
    <n v="495820"/>
    <n v="144932"/>
    <d v="2014-09-01T00:00:00"/>
    <n v="9"/>
    <x v="6"/>
    <s v="2014"/>
  </r>
  <r>
    <s v="Midmarket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x v="7"/>
    <s v="2013"/>
  </r>
  <r>
    <s v="Government"/>
    <s v="Canada"/>
    <s v="Amarilla"/>
    <s v="Low"/>
    <n v="1778"/>
    <n v="260"/>
    <n v="350"/>
    <n v="622300"/>
    <n v="24892"/>
    <n v="597408"/>
    <n v="462280"/>
    <n v="135128"/>
    <d v="2013-12-01T00:00:00"/>
    <n v="12"/>
    <x v="2"/>
    <s v="2013"/>
  </r>
  <r>
    <s v="Government"/>
    <s v="Germany"/>
    <s v="Montana"/>
    <s v="Medium"/>
    <n v="1159"/>
    <n v="5"/>
    <n v="7"/>
    <n v="8113"/>
    <n v="405.65"/>
    <n v="7707.35"/>
    <n v="5795"/>
    <n v="1912.3500000000004"/>
    <d v="2013-10-01T00:00:00"/>
    <n v="10"/>
    <x v="7"/>
    <s v="2013"/>
  </r>
  <r>
    <s v="Government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x v="0"/>
    <s v="2014"/>
  </r>
  <r>
    <s v="Government"/>
    <s v="Canada"/>
    <s v="Paseo"/>
    <s v="Medium"/>
    <n v="2349"/>
    <n v="10"/>
    <n v="7"/>
    <n v="16443"/>
    <n v="822.15"/>
    <n v="15620.85"/>
    <n v="11745"/>
    <n v="3875.8500000000004"/>
    <d v="2013-09-01T00:00:00"/>
    <n v="9"/>
    <x v="6"/>
    <s v="2013"/>
  </r>
  <r>
    <s v="Government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x v="7"/>
    <s v="2014"/>
  </r>
  <r>
    <s v="Channel Partners"/>
    <s v="Canada"/>
    <s v="Paseo"/>
    <s v="Medium"/>
    <n v="2431"/>
    <n v="10"/>
    <n v="12"/>
    <n v="29172"/>
    <n v="1458.6"/>
    <n v="27713.4"/>
    <n v="7293"/>
    <n v="20420.400000000001"/>
    <d v="2014-12-01T00:00:00"/>
    <n v="12"/>
    <x v="2"/>
    <s v="2014"/>
  </r>
  <r>
    <s v="Channel Partners"/>
    <s v="Canada"/>
    <s v="Velo"/>
    <s v="Medium"/>
    <n v="2431"/>
    <n v="120"/>
    <n v="12"/>
    <n v="29172"/>
    <n v="1458.6"/>
    <n v="27713.4"/>
    <n v="7293"/>
    <n v="20420.400000000001"/>
    <d v="2014-12-01T00:00:00"/>
    <n v="12"/>
    <x v="2"/>
    <s v="2014"/>
  </r>
  <r>
    <s v="Government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x v="7"/>
    <s v="2014"/>
  </r>
  <r>
    <s v="Government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x v="4"/>
    <s v="2014"/>
  </r>
  <r>
    <s v="Channel Partners"/>
    <s v="Mexico"/>
    <s v="Amarilla"/>
    <s v="Medium"/>
    <n v="1123"/>
    <n v="260"/>
    <n v="12"/>
    <n v="13476"/>
    <n v="673.8"/>
    <n v="12802.2"/>
    <n v="3369"/>
    <n v="9433.2000000000007"/>
    <d v="2014-08-01T00:00:00"/>
    <n v="8"/>
    <x v="5"/>
    <s v="2014"/>
  </r>
  <r>
    <s v="Government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x v="7"/>
    <s v="2013"/>
  </r>
  <r>
    <s v="Channel Partners"/>
    <s v="France"/>
    <s v="Carretera"/>
    <s v="Medium"/>
    <n v="1865"/>
    <n v="3"/>
    <n v="12"/>
    <n v="22380"/>
    <n v="1119"/>
    <n v="21261"/>
    <n v="5595"/>
    <n v="15666"/>
    <d v="2014-02-01T00:00:00"/>
    <n v="2"/>
    <x v="8"/>
    <s v="2014"/>
  </r>
  <r>
    <s v="Channel Partners"/>
    <s v="Germany"/>
    <s v="Carretera"/>
    <s v="Medium"/>
    <n v="1116"/>
    <n v="3"/>
    <n v="12"/>
    <n v="13392"/>
    <n v="669.6"/>
    <n v="12722.4"/>
    <n v="3348"/>
    <n v="9374.4"/>
    <d v="2014-02-01T00:00:00"/>
    <n v="2"/>
    <x v="8"/>
    <s v="2014"/>
  </r>
  <r>
    <s v="Government"/>
    <s v="France"/>
    <s v="Carretera"/>
    <s v="Medium"/>
    <n v="1563"/>
    <n v="3"/>
    <n v="20"/>
    <n v="31260"/>
    <n v="1563"/>
    <n v="29697"/>
    <n v="15630"/>
    <n v="14067"/>
    <d v="2014-05-01T00:00:00"/>
    <n v="5"/>
    <x v="11"/>
    <s v="2014"/>
  </r>
  <r>
    <s v="Small Business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x v="1"/>
    <s v="2014"/>
  </r>
  <r>
    <s v="Government"/>
    <s v="Germany"/>
    <s v="Carretera"/>
    <s v="Medium"/>
    <n v="1016"/>
    <n v="3"/>
    <n v="7"/>
    <n v="7112"/>
    <n v="355.6"/>
    <n v="6756.4"/>
    <n v="5080"/>
    <n v="1676.3999999999996"/>
    <d v="2013-11-01T00:00:00"/>
    <n v="11"/>
    <x v="9"/>
    <s v="2013"/>
  </r>
  <r>
    <s v="Midmarket"/>
    <s v="Mexico"/>
    <s v="Carretera"/>
    <s v="Medium"/>
    <n v="2791"/>
    <n v="3"/>
    <n v="15"/>
    <n v="41865"/>
    <n v="2093.25"/>
    <n v="39771.75"/>
    <n v="27910"/>
    <n v="11861.75"/>
    <d v="2014-11-01T00:00:00"/>
    <n v="11"/>
    <x v="9"/>
    <s v="2014"/>
  </r>
  <r>
    <s v="Government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x v="2"/>
    <s v="2014"/>
  </r>
  <r>
    <s v="Government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x v="2"/>
    <s v="2014"/>
  </r>
  <r>
    <s v="Government"/>
    <s v="France"/>
    <s v="Montana"/>
    <s v="Medium"/>
    <n v="1384.5"/>
    <n v="5"/>
    <n v="350"/>
    <n v="484575"/>
    <n v="24228.75"/>
    <n v="460346.25"/>
    <n v="359970"/>
    <n v="100376.25"/>
    <d v="2014-01-01T00:00:00"/>
    <n v="1"/>
    <x v="0"/>
    <s v="2014"/>
  </r>
  <r>
    <s v="Enterprise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x v="4"/>
    <s v="2014"/>
  </r>
  <r>
    <s v="Government"/>
    <s v="Mexico"/>
    <s v="Montana"/>
    <s v="Medium"/>
    <n v="720"/>
    <n v="5"/>
    <n v="350"/>
    <n v="252000"/>
    <n v="12600"/>
    <n v="239400"/>
    <n v="187200"/>
    <n v="52200"/>
    <d v="2013-09-01T00:00:00"/>
    <n v="9"/>
    <x v="6"/>
    <s v="2013"/>
  </r>
  <r>
    <s v="Channel Partners"/>
    <s v="Germany"/>
    <s v="Montana"/>
    <s v="Medium"/>
    <n v="2342"/>
    <n v="5"/>
    <n v="12"/>
    <n v="28104"/>
    <n v="1405.2"/>
    <n v="26698.799999999999"/>
    <n v="7026"/>
    <n v="19672.8"/>
    <d v="2014-11-01T00:00:00"/>
    <n v="11"/>
    <x v="9"/>
    <s v="2014"/>
  </r>
  <r>
    <s v="Small Business"/>
    <s v="Mexico"/>
    <s v="Montana"/>
    <s v="Medium"/>
    <n v="1100"/>
    <n v="5"/>
    <n v="300"/>
    <n v="330000"/>
    <n v="16500"/>
    <n v="313500"/>
    <n v="275000"/>
    <n v="38500"/>
    <d v="2013-12-01T00:00:00"/>
    <n v="12"/>
    <x v="2"/>
    <s v="2013"/>
  </r>
  <r>
    <s v="Government"/>
    <s v="France"/>
    <s v="Paseo"/>
    <s v="Medium"/>
    <n v="1303"/>
    <n v="10"/>
    <n v="20"/>
    <n v="26060"/>
    <n v="1303"/>
    <n v="24757"/>
    <n v="13030"/>
    <n v="11727"/>
    <d v="2014-02-01T00:00:00"/>
    <n v="2"/>
    <x v="8"/>
    <s v="2014"/>
  </r>
  <r>
    <s v="Enterprise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x v="3"/>
    <s v="2014"/>
  </r>
  <r>
    <s v="Enterprise"/>
    <s v="France"/>
    <s v="Paseo"/>
    <s v="Medium"/>
    <n v="2385"/>
    <n v="10"/>
    <n v="125"/>
    <n v="298125"/>
    <n v="14906.25"/>
    <n v="283218.75"/>
    <n v="286200"/>
    <n v="-2981.25"/>
    <d v="2014-03-01T00:00:00"/>
    <n v="3"/>
    <x v="3"/>
    <s v="2014"/>
  </r>
  <r>
    <s v="Small Business"/>
    <s v="Mexico"/>
    <s v="Paseo"/>
    <s v="Medium"/>
    <n v="1607"/>
    <n v="10"/>
    <n v="300"/>
    <n v="482100"/>
    <n v="24105"/>
    <n v="457995"/>
    <n v="401750"/>
    <n v="56245"/>
    <d v="2014-04-01T00:00:00"/>
    <n v="4"/>
    <x v="10"/>
    <s v="2014"/>
  </r>
  <r>
    <s v="Government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x v="11"/>
    <s v="2014"/>
  </r>
  <r>
    <s v="Small Business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x v="1"/>
    <s v="2014"/>
  </r>
  <r>
    <s v="Government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x v="1"/>
    <s v="2014"/>
  </r>
  <r>
    <s v="Midmarket"/>
    <s v="France"/>
    <s v="Paseo"/>
    <s v="Medium"/>
    <n v="2620"/>
    <n v="10"/>
    <n v="15"/>
    <n v="39300"/>
    <n v="1965"/>
    <n v="37335"/>
    <n v="26200"/>
    <n v="11135"/>
    <d v="2014-09-01T00:00:00"/>
    <n v="9"/>
    <x v="6"/>
    <s v="2014"/>
  </r>
  <r>
    <s v="Government"/>
    <s v="Canada"/>
    <s v="Paseo"/>
    <s v="Medium"/>
    <n v="1228"/>
    <n v="10"/>
    <n v="350"/>
    <n v="429800"/>
    <n v="21490"/>
    <n v="408310"/>
    <n v="319280"/>
    <n v="89030"/>
    <d v="2013-10-01T00:00:00"/>
    <n v="10"/>
    <x v="7"/>
    <s v="2013"/>
  </r>
  <r>
    <s v="Government"/>
    <s v="Canada"/>
    <s v="Paseo"/>
    <s v="Medium"/>
    <n v="1389"/>
    <n v="10"/>
    <n v="20"/>
    <n v="27780"/>
    <n v="1389"/>
    <n v="26391"/>
    <n v="13890"/>
    <n v="12501"/>
    <d v="2013-10-01T00:00:00"/>
    <n v="10"/>
    <x v="7"/>
    <s v="2013"/>
  </r>
  <r>
    <s v="Enterprise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x v="7"/>
    <s v="2014"/>
  </r>
  <r>
    <s v="Enterprise"/>
    <s v="France"/>
    <s v="Paseo"/>
    <s v="Medium"/>
    <n v="704"/>
    <n v="10"/>
    <n v="125"/>
    <n v="88000"/>
    <n v="4400"/>
    <n v="83600"/>
    <n v="84480"/>
    <n v="-880"/>
    <d v="2013-10-01T00:00:00"/>
    <n v="10"/>
    <x v="7"/>
    <s v="2013"/>
  </r>
  <r>
    <s v="Government"/>
    <s v="Canada"/>
    <s v="Paseo"/>
    <s v="Medium"/>
    <n v="1802"/>
    <n v="10"/>
    <n v="20"/>
    <n v="36040"/>
    <n v="1802"/>
    <n v="34238"/>
    <n v="18020"/>
    <n v="16218"/>
    <d v="2013-12-01T00:00:00"/>
    <n v="12"/>
    <x v="2"/>
    <s v="2013"/>
  </r>
  <r>
    <s v="Government"/>
    <s v="United States of America"/>
    <s v="Paseo"/>
    <s v="Medium"/>
    <n v="2663"/>
    <n v="10"/>
    <n v="20"/>
    <n v="53260"/>
    <n v="2663"/>
    <n v="50597"/>
    <n v="26630"/>
    <n v="23967"/>
    <d v="2014-12-01T00:00:00"/>
    <n v="12"/>
    <x v="2"/>
    <s v="2014"/>
  </r>
  <r>
    <s v="Government"/>
    <s v="France"/>
    <s v="Paseo"/>
    <s v="Medium"/>
    <n v="2136"/>
    <n v="10"/>
    <n v="7"/>
    <n v="14952"/>
    <n v="747.6"/>
    <n v="14204.4"/>
    <n v="10680"/>
    <n v="3524.3999999999996"/>
    <d v="2013-12-01T00:00:00"/>
    <n v="12"/>
    <x v="2"/>
    <s v="2013"/>
  </r>
  <r>
    <s v="Midmarket"/>
    <s v="Germany"/>
    <s v="Paseo"/>
    <s v="Medium"/>
    <n v="2116"/>
    <n v="10"/>
    <n v="15"/>
    <n v="31740"/>
    <n v="1587"/>
    <n v="30153"/>
    <n v="21160"/>
    <n v="8993"/>
    <d v="2013-12-01T00:00:00"/>
    <n v="12"/>
    <x v="2"/>
    <s v="2013"/>
  </r>
  <r>
    <s v="Midmarket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x v="0"/>
    <s v="2014"/>
  </r>
  <r>
    <s v="Midmarket"/>
    <s v="Mexico"/>
    <s v="Velo"/>
    <s v="Medium"/>
    <n v="2861"/>
    <n v="120"/>
    <n v="15"/>
    <n v="42915"/>
    <n v="2145.75"/>
    <n v="40769.25"/>
    <n v="28610"/>
    <n v="12159.25"/>
    <d v="2014-01-01T00:00:00"/>
    <n v="1"/>
    <x v="0"/>
    <s v="2014"/>
  </r>
  <r>
    <s v="Enterprise"/>
    <s v="Germany"/>
    <s v="Velo"/>
    <s v="Medium"/>
    <n v="807"/>
    <n v="120"/>
    <n v="125"/>
    <n v="100875"/>
    <n v="5043.75"/>
    <n v="95831.25"/>
    <n v="96840"/>
    <n v="-1008.75"/>
    <d v="2014-02-01T00:00:00"/>
    <n v="2"/>
    <x v="8"/>
    <s v="2014"/>
  </r>
  <r>
    <s v="Government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x v="1"/>
    <s v="2014"/>
  </r>
  <r>
    <s v="Government"/>
    <s v="United States of America"/>
    <s v="Velo"/>
    <s v="Medium"/>
    <n v="2832"/>
    <n v="120"/>
    <n v="20"/>
    <n v="56640"/>
    <n v="2832"/>
    <n v="53808"/>
    <n v="28320"/>
    <n v="25488"/>
    <d v="2014-08-01T00:00:00"/>
    <n v="8"/>
    <x v="5"/>
    <s v="2014"/>
  </r>
  <r>
    <s v="Government"/>
    <s v="France"/>
    <s v="Velo"/>
    <s v="Medium"/>
    <n v="1579"/>
    <n v="120"/>
    <n v="20"/>
    <n v="31580"/>
    <n v="1579"/>
    <n v="30001"/>
    <n v="15790"/>
    <n v="14211"/>
    <d v="2014-08-01T00:00:00"/>
    <n v="8"/>
    <x v="5"/>
    <s v="2014"/>
  </r>
  <r>
    <s v="Enterprise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x v="7"/>
    <s v="2014"/>
  </r>
  <r>
    <s v="Enterprise"/>
    <s v="France"/>
    <s v="Velo"/>
    <s v="Medium"/>
    <n v="704"/>
    <n v="120"/>
    <n v="125"/>
    <n v="88000"/>
    <n v="4400"/>
    <n v="83600"/>
    <n v="84480"/>
    <n v="-880"/>
    <d v="2013-10-01T00:00:00"/>
    <n v="10"/>
    <x v="7"/>
    <s v="2013"/>
  </r>
  <r>
    <s v="Government"/>
    <s v="France"/>
    <s v="Velo"/>
    <s v="Medium"/>
    <n v="1033"/>
    <n v="120"/>
    <n v="20"/>
    <n v="20660"/>
    <n v="1033"/>
    <n v="19627"/>
    <n v="10330"/>
    <n v="9297"/>
    <d v="2013-12-01T00:00:00"/>
    <n v="12"/>
    <x v="2"/>
    <s v="2013"/>
  </r>
  <r>
    <s v="Small Business"/>
    <s v="Germany"/>
    <s v="Velo"/>
    <s v="Medium"/>
    <n v="1250"/>
    <n v="120"/>
    <n v="300"/>
    <n v="375000"/>
    <n v="18750"/>
    <n v="356250"/>
    <n v="312500"/>
    <n v="43750"/>
    <d v="2014-12-01T00:00:00"/>
    <n v="12"/>
    <x v="2"/>
    <s v="2014"/>
  </r>
  <r>
    <s v="Government"/>
    <s v="Canada"/>
    <s v="VTT"/>
    <s v="Medium"/>
    <n v="1389"/>
    <n v="250"/>
    <n v="20"/>
    <n v="27780"/>
    <n v="1389"/>
    <n v="26391"/>
    <n v="13890"/>
    <n v="12501"/>
    <d v="2013-10-01T00:00:00"/>
    <n v="10"/>
    <x v="7"/>
    <s v="2013"/>
  </r>
  <r>
    <s v="Government"/>
    <s v="United States of America"/>
    <s v="VTT"/>
    <s v="Medium"/>
    <n v="1265"/>
    <n v="250"/>
    <n v="20"/>
    <n v="25300"/>
    <n v="1265"/>
    <n v="24035"/>
    <n v="12650"/>
    <n v="11385"/>
    <d v="2013-11-01T00:00:00"/>
    <n v="11"/>
    <x v="9"/>
    <s v="2013"/>
  </r>
  <r>
    <s v="Government"/>
    <s v="Germany"/>
    <s v="VTT"/>
    <s v="Medium"/>
    <n v="2297"/>
    <n v="250"/>
    <n v="20"/>
    <n v="45940"/>
    <n v="2297"/>
    <n v="43643"/>
    <n v="22970"/>
    <n v="20673"/>
    <d v="2013-11-01T00:00:00"/>
    <n v="11"/>
    <x v="9"/>
    <s v="2013"/>
  </r>
  <r>
    <s v="Government"/>
    <s v="United States of America"/>
    <s v="VTT"/>
    <s v="Medium"/>
    <n v="2663"/>
    <n v="250"/>
    <n v="20"/>
    <n v="53260"/>
    <n v="2663"/>
    <n v="50597"/>
    <n v="26630"/>
    <n v="23967"/>
    <d v="2014-12-01T00:00:00"/>
    <n v="12"/>
    <x v="2"/>
    <s v="2014"/>
  </r>
  <r>
    <s v="Government"/>
    <s v="United States of America"/>
    <s v="VTT"/>
    <s v="Medium"/>
    <n v="570"/>
    <n v="250"/>
    <n v="7"/>
    <n v="3990"/>
    <n v="199.5"/>
    <n v="3790.5"/>
    <n v="2850"/>
    <n v="940.5"/>
    <d v="2014-12-01T00:00:00"/>
    <n v="12"/>
    <x v="2"/>
    <s v="2014"/>
  </r>
  <r>
    <s v="Government"/>
    <s v="France"/>
    <s v="VTT"/>
    <s v="Medium"/>
    <n v="2487"/>
    <n v="250"/>
    <n v="7"/>
    <n v="17409"/>
    <n v="870.45"/>
    <n v="16538.55"/>
    <n v="12435"/>
    <n v="4103.5499999999993"/>
    <d v="2014-12-01T00:00:00"/>
    <n v="12"/>
    <x v="2"/>
    <s v="2014"/>
  </r>
  <r>
    <s v="Government"/>
    <s v="Germany"/>
    <s v="Amarilla"/>
    <s v="Medium"/>
    <n v="1350"/>
    <n v="260"/>
    <n v="350"/>
    <n v="472500"/>
    <n v="23625"/>
    <n v="448875"/>
    <n v="351000"/>
    <n v="97875"/>
    <d v="2014-02-01T00:00:00"/>
    <n v="2"/>
    <x v="8"/>
    <s v="2014"/>
  </r>
  <r>
    <s v="Government"/>
    <s v="Canada"/>
    <s v="Amarilla"/>
    <s v="Medium"/>
    <n v="552"/>
    <n v="260"/>
    <n v="350"/>
    <n v="193200"/>
    <n v="9660"/>
    <n v="183540"/>
    <n v="143520"/>
    <n v="40020"/>
    <d v="2014-08-01T00:00:00"/>
    <n v="8"/>
    <x v="5"/>
    <s v="2014"/>
  </r>
  <r>
    <s v="Government"/>
    <s v="Canada"/>
    <s v="Amarilla"/>
    <s v="Medium"/>
    <n v="1228"/>
    <n v="260"/>
    <n v="350"/>
    <n v="429800"/>
    <n v="21490"/>
    <n v="408310"/>
    <n v="319280"/>
    <n v="89030"/>
    <d v="2013-10-01T00:00:00"/>
    <n v="10"/>
    <x v="7"/>
    <s v="2013"/>
  </r>
  <r>
    <s v="Small Business"/>
    <s v="Germany"/>
    <s v="Amarilla"/>
    <s v="Medium"/>
    <n v="1250"/>
    <n v="260"/>
    <n v="300"/>
    <n v="375000"/>
    <n v="18750"/>
    <n v="356250"/>
    <n v="312500"/>
    <n v="43750"/>
    <d v="2014-12-01T00:00:00"/>
    <n v="12"/>
    <x v="2"/>
    <s v="2014"/>
  </r>
  <r>
    <s v="Midmarket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x v="10"/>
    <s v="2014"/>
  </r>
  <r>
    <s v="Government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x v="0"/>
    <s v="2014"/>
  </r>
  <r>
    <s v="Midmarket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x v="1"/>
    <s v="2014"/>
  </r>
  <r>
    <s v="Channel Partners"/>
    <s v="Mexico"/>
    <s v="Carretera"/>
    <s v="Medium"/>
    <n v="562"/>
    <n v="3"/>
    <n v="12"/>
    <n v="6744"/>
    <n v="404.64"/>
    <n v="6339.36"/>
    <n v="1686"/>
    <n v="4653.3599999999997"/>
    <d v="2014-09-01T00:00:00"/>
    <n v="9"/>
    <x v="6"/>
    <s v="2014"/>
  </r>
  <r>
    <s v="Channel Partners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x v="7"/>
    <s v="2013"/>
  </r>
  <r>
    <s v="Midmarket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x v="9"/>
    <s v="2014"/>
  </r>
  <r>
    <s v="Government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x v="9"/>
    <s v="2013"/>
  </r>
  <r>
    <s v="Enterprise"/>
    <s v="Germany"/>
    <s v="Carretera"/>
    <s v="Medium"/>
    <n v="887"/>
    <n v="3"/>
    <n v="125"/>
    <n v="110875"/>
    <n v="6652.5"/>
    <n v="104222.5"/>
    <n v="106440"/>
    <n v="-2217.5"/>
    <d v="2013-12-01T00:00:00"/>
    <n v="12"/>
    <x v="2"/>
    <s v="2013"/>
  </r>
  <r>
    <s v="Government"/>
    <s v="Mexico"/>
    <s v="Montana"/>
    <s v="Medium"/>
    <n v="980"/>
    <n v="5"/>
    <n v="350"/>
    <n v="343000"/>
    <n v="20580"/>
    <n v="322420"/>
    <n v="254800"/>
    <n v="67620"/>
    <d v="2014-04-01T00:00:00"/>
    <n v="4"/>
    <x v="10"/>
    <s v="2014"/>
  </r>
  <r>
    <s v="Government"/>
    <s v="Germany"/>
    <s v="Montana"/>
    <s v="Medium"/>
    <n v="1460"/>
    <n v="5"/>
    <n v="350"/>
    <n v="511000"/>
    <n v="30660"/>
    <n v="480340"/>
    <n v="379600"/>
    <n v="100740"/>
    <d v="2014-05-01T00:00:00"/>
    <n v="5"/>
    <x v="11"/>
    <s v="2014"/>
  </r>
  <r>
    <s v="Government"/>
    <s v="France"/>
    <s v="Montana"/>
    <s v="Medium"/>
    <n v="1403"/>
    <n v="5"/>
    <n v="7"/>
    <n v="9821"/>
    <n v="589.26"/>
    <n v="9231.74"/>
    <n v="7015"/>
    <n v="2216.7399999999998"/>
    <d v="2013-10-01T00:00:00"/>
    <n v="10"/>
    <x v="7"/>
    <s v="2013"/>
  </r>
  <r>
    <s v="Channel Partners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x v="9"/>
    <s v="2014"/>
  </r>
  <r>
    <s v="Government"/>
    <s v="France"/>
    <s v="Paseo"/>
    <s v="Medium"/>
    <n v="1496"/>
    <n v="10"/>
    <n v="350"/>
    <n v="523600"/>
    <n v="31416"/>
    <n v="492184"/>
    <n v="388960"/>
    <n v="103224"/>
    <d v="2014-06-01T00:00:00"/>
    <n v="6"/>
    <x v="1"/>
    <s v="2014"/>
  </r>
  <r>
    <s v="Channel Partners"/>
    <s v="Canada"/>
    <s v="Paseo"/>
    <s v="Medium"/>
    <n v="2299"/>
    <n v="10"/>
    <n v="12"/>
    <n v="27588"/>
    <n v="1655.28"/>
    <n v="25932.720000000001"/>
    <n v="6897"/>
    <n v="19035.72"/>
    <d v="2013-10-01T00:00:00"/>
    <n v="10"/>
    <x v="7"/>
    <s v="2013"/>
  </r>
  <r>
    <s v="Government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x v="7"/>
    <s v="2013"/>
  </r>
  <r>
    <s v="Enterprise"/>
    <s v="Canada"/>
    <s v="Velo"/>
    <s v="Medium"/>
    <n v="952"/>
    <n v="120"/>
    <n v="125"/>
    <n v="119000"/>
    <n v="7140"/>
    <n v="111860"/>
    <n v="114240"/>
    <n v="-2380"/>
    <d v="2014-02-01T00:00:00"/>
    <n v="2"/>
    <x v="8"/>
    <s v="2014"/>
  </r>
  <r>
    <s v="Enterprise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x v="8"/>
    <s v="2014"/>
  </r>
  <r>
    <s v="Midmarket"/>
    <s v="Germany"/>
    <s v="Velo"/>
    <s v="Medium"/>
    <n v="1530"/>
    <n v="120"/>
    <n v="15"/>
    <n v="22950"/>
    <n v="1377"/>
    <n v="21573"/>
    <n v="15300"/>
    <n v="6273"/>
    <d v="2014-05-01T00:00:00"/>
    <n v="5"/>
    <x v="11"/>
    <s v="2014"/>
  </r>
  <r>
    <s v="Government"/>
    <s v="France"/>
    <s v="Velo"/>
    <s v="Medium"/>
    <n v="1496"/>
    <n v="120"/>
    <n v="350"/>
    <n v="523600"/>
    <n v="31416"/>
    <n v="492184"/>
    <n v="388960"/>
    <n v="103224"/>
    <d v="2014-06-01T00:00:00"/>
    <n v="6"/>
    <x v="1"/>
    <s v="2014"/>
  </r>
  <r>
    <s v="Government"/>
    <s v="Mexico"/>
    <s v="Velo"/>
    <s v="Medium"/>
    <n v="1498"/>
    <n v="120"/>
    <n v="7"/>
    <n v="10486"/>
    <n v="629.16"/>
    <n v="9856.84"/>
    <n v="7490"/>
    <n v="2366.84"/>
    <d v="2014-06-01T00:00:00"/>
    <n v="6"/>
    <x v="1"/>
    <s v="2014"/>
  </r>
  <r>
    <s v="Small Business"/>
    <s v="France"/>
    <s v="Velo"/>
    <s v="Medium"/>
    <n v="1221"/>
    <n v="120"/>
    <n v="300"/>
    <n v="366300"/>
    <n v="21978"/>
    <n v="344322"/>
    <n v="305250"/>
    <n v="39072"/>
    <d v="2013-10-01T00:00:00"/>
    <n v="10"/>
    <x v="7"/>
    <s v="2013"/>
  </r>
  <r>
    <s v="Government"/>
    <s v="France"/>
    <s v="Velo"/>
    <s v="Medium"/>
    <n v="2076"/>
    <n v="120"/>
    <n v="350"/>
    <n v="726600"/>
    <n v="43596"/>
    <n v="683004"/>
    <n v="539760"/>
    <n v="143244"/>
    <d v="2013-10-01T00:00:00"/>
    <n v="10"/>
    <x v="7"/>
    <s v="2013"/>
  </r>
  <r>
    <s v="Midmarket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x v="1"/>
    <s v="2014"/>
  </r>
  <r>
    <s v="Government"/>
    <s v="Mexico"/>
    <s v="VTT"/>
    <s v="Medium"/>
    <n v="1498"/>
    <n v="250"/>
    <n v="7"/>
    <n v="10486"/>
    <n v="629.16"/>
    <n v="9856.84"/>
    <n v="7490"/>
    <n v="2366.84"/>
    <d v="2014-06-01T00:00:00"/>
    <n v="6"/>
    <x v="1"/>
    <s v="2014"/>
  </r>
  <r>
    <s v="Small Business"/>
    <s v="France"/>
    <s v="VTT"/>
    <s v="Medium"/>
    <n v="1221"/>
    <n v="250"/>
    <n v="300"/>
    <n v="366300"/>
    <n v="21978"/>
    <n v="344322"/>
    <n v="305250"/>
    <n v="39072"/>
    <d v="2013-10-01T00:00:00"/>
    <n v="10"/>
    <x v="7"/>
    <s v="2013"/>
  </r>
  <r>
    <s v="Government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x v="9"/>
    <s v="2013"/>
  </r>
  <r>
    <s v="Small Business"/>
    <s v="Canada"/>
    <s v="VTT"/>
    <s v="Medium"/>
    <n v="2436"/>
    <n v="250"/>
    <n v="300"/>
    <n v="730800"/>
    <n v="43848"/>
    <n v="686952"/>
    <n v="609000"/>
    <n v="77952"/>
    <d v="2013-12-01T00:00:00"/>
    <n v="12"/>
    <x v="2"/>
    <s v="2013"/>
  </r>
  <r>
    <s v="Enterprise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x v="0"/>
    <s v="2014"/>
  </r>
  <r>
    <s v="Government"/>
    <s v="Mexico"/>
    <s v="Amarilla"/>
    <s v="Medium"/>
    <n v="1679"/>
    <n v="260"/>
    <n v="350"/>
    <n v="587650"/>
    <n v="35259"/>
    <n v="552391"/>
    <n v="436540"/>
    <n v="115851"/>
    <d v="2014-09-01T00:00:00"/>
    <n v="9"/>
    <x v="6"/>
    <s v="2014"/>
  </r>
  <r>
    <s v="Government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x v="7"/>
    <s v="2013"/>
  </r>
  <r>
    <s v="Government"/>
    <s v="France"/>
    <s v="Amarilla"/>
    <s v="Medium"/>
    <n v="1403"/>
    <n v="260"/>
    <n v="7"/>
    <n v="9821"/>
    <n v="589.26"/>
    <n v="9231.74"/>
    <n v="7015"/>
    <n v="2216.7399999999998"/>
    <d v="2013-10-01T00:00:00"/>
    <n v="10"/>
    <x v="7"/>
    <s v="2013"/>
  </r>
  <r>
    <s v="Government"/>
    <s v="France"/>
    <s v="Amarilla"/>
    <s v="Medium"/>
    <n v="2076"/>
    <n v="260"/>
    <n v="350"/>
    <n v="726600"/>
    <n v="43596"/>
    <n v="683004"/>
    <n v="539760"/>
    <n v="143244"/>
    <d v="2013-10-01T00:00:00"/>
    <n v="10"/>
    <x v="7"/>
    <s v="2013"/>
  </r>
  <r>
    <s v="Government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x v="7"/>
    <s v="2013"/>
  </r>
  <r>
    <s v="Midmarket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x v="5"/>
    <s v="2014"/>
  </r>
  <r>
    <s v="Midmarket"/>
    <s v="Germany"/>
    <s v="Paseo"/>
    <s v="Medium"/>
    <n v="1743"/>
    <n v="10"/>
    <n v="15"/>
    <n v="26145"/>
    <n v="1568.7"/>
    <n v="24576.3"/>
    <n v="17430"/>
    <n v="7146.2999999999993"/>
    <d v="2014-08-01T00:00:00"/>
    <n v="8"/>
    <x v="5"/>
    <s v="2014"/>
  </r>
  <r>
    <s v="Midmarket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x v="7"/>
    <s v="2014"/>
  </r>
  <r>
    <s v="Government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x v="7"/>
    <s v="2013"/>
  </r>
  <r>
    <s v="Government"/>
    <s v="Germany"/>
    <s v="Velo"/>
    <s v="Medium"/>
    <n v="1001"/>
    <n v="120"/>
    <n v="20"/>
    <n v="20020"/>
    <n v="1201.2"/>
    <n v="18818.8"/>
    <n v="10010"/>
    <n v="8808.7999999999993"/>
    <d v="2014-08-01T00:00:00"/>
    <n v="8"/>
    <x v="5"/>
    <s v="2014"/>
  </r>
  <r>
    <s v="Government"/>
    <s v="Mexico"/>
    <s v="Velo"/>
    <s v="Medium"/>
    <n v="1333"/>
    <n v="120"/>
    <n v="7"/>
    <n v="9331"/>
    <n v="559.86"/>
    <n v="8771.14"/>
    <n v="6665"/>
    <n v="2106.1399999999994"/>
    <d v="2014-11-01T00:00:00"/>
    <n v="11"/>
    <x v="9"/>
    <s v="2014"/>
  </r>
  <r>
    <s v="Midmarket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x v="7"/>
    <s v="2014"/>
  </r>
  <r>
    <s v="Channel Partners"/>
    <s v="Mexico"/>
    <s v="Carretera"/>
    <s v="Medium"/>
    <n v="727"/>
    <n v="3"/>
    <n v="12"/>
    <n v="8724"/>
    <n v="610.67999999999995"/>
    <n v="8113.32"/>
    <n v="2181"/>
    <n v="5932.32"/>
    <d v="2014-02-01T00:00:00"/>
    <n v="2"/>
    <x v="8"/>
    <s v="2014"/>
  </r>
  <r>
    <s v="Channel Partners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x v="5"/>
    <s v="2014"/>
  </r>
  <r>
    <s v="Government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x v="6"/>
    <s v="2013"/>
  </r>
  <r>
    <s v="Channel Partners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x v="0"/>
    <s v="2014"/>
  </r>
  <r>
    <s v="Channel Partners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x v="9"/>
    <s v="2014"/>
  </r>
  <r>
    <s v="Government"/>
    <s v="France"/>
    <s v="Paseo"/>
    <s v="Medium"/>
    <n v="1031"/>
    <n v="10"/>
    <n v="7"/>
    <n v="7217"/>
    <n v="505.19"/>
    <n v="6711.81"/>
    <n v="5155"/>
    <n v="1556.8100000000004"/>
    <d v="2013-09-01T00:00:00"/>
    <n v="9"/>
    <x v="6"/>
    <s v="2013"/>
  </r>
  <r>
    <s v="Midmarket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x v="11"/>
    <s v="2014"/>
  </r>
  <r>
    <s v="Government"/>
    <s v="Canada"/>
    <s v="Velo"/>
    <s v="Medium"/>
    <n v="1135"/>
    <n v="120"/>
    <n v="7"/>
    <n v="7945"/>
    <n v="556.15"/>
    <n v="7388.85"/>
    <n v="5675"/>
    <n v="1713.8500000000004"/>
    <d v="2014-06-01T00:00:00"/>
    <n v="6"/>
    <x v="1"/>
    <s v="2014"/>
  </r>
  <r>
    <s v="Government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x v="9"/>
    <s v="2014"/>
  </r>
  <r>
    <s v="Government"/>
    <s v="Canada"/>
    <s v="Velo"/>
    <s v="Medium"/>
    <n v="1582"/>
    <n v="120"/>
    <n v="7"/>
    <n v="11074"/>
    <n v="775.18"/>
    <n v="10298.82"/>
    <n v="7910"/>
    <n v="2388.8199999999997"/>
    <d v="2014-12-01T00:00:00"/>
    <n v="12"/>
    <x v="2"/>
    <s v="2014"/>
  </r>
  <r>
    <s v="Channel Partners"/>
    <s v="France"/>
    <s v="VTT"/>
    <s v="Medium"/>
    <n v="1738.5"/>
    <n v="250"/>
    <n v="12"/>
    <n v="20862"/>
    <n v="1460.34"/>
    <n v="19401.66"/>
    <n v="5215.5"/>
    <n v="14186.16"/>
    <d v="2014-04-01T00:00:00"/>
    <n v="4"/>
    <x v="10"/>
    <s v="2014"/>
  </r>
  <r>
    <s v="Channel Partners"/>
    <s v="Germany"/>
    <s v="VTT"/>
    <s v="Medium"/>
    <n v="2215"/>
    <n v="250"/>
    <n v="12"/>
    <n v="26580"/>
    <n v="1860.6"/>
    <n v="24719.4"/>
    <n v="6645"/>
    <n v="18074.400000000001"/>
    <d v="2013-09-01T00:00:00"/>
    <n v="9"/>
    <x v="6"/>
    <s v="2013"/>
  </r>
  <r>
    <s v="Government"/>
    <s v="Canada"/>
    <s v="VTT"/>
    <s v="Medium"/>
    <n v="1582"/>
    <n v="250"/>
    <n v="7"/>
    <n v="11074"/>
    <n v="775.18"/>
    <n v="10298.82"/>
    <n v="7910"/>
    <n v="2388.8199999999997"/>
    <d v="2014-12-01T00:00:00"/>
    <n v="12"/>
    <x v="2"/>
    <s v="2014"/>
  </r>
  <r>
    <s v="Government"/>
    <s v="Canada"/>
    <s v="Amarilla"/>
    <s v="Medium"/>
    <n v="1135"/>
    <n v="260"/>
    <n v="7"/>
    <n v="7945"/>
    <n v="556.15"/>
    <n v="7388.85"/>
    <n v="5675"/>
    <n v="1713.8500000000004"/>
    <d v="2014-06-01T00:00:00"/>
    <n v="6"/>
    <x v="1"/>
    <s v="2014"/>
  </r>
  <r>
    <s v="Government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x v="3"/>
    <s v="2014"/>
  </r>
  <r>
    <s v="Small Business"/>
    <s v="France"/>
    <s v="Carretera"/>
    <s v="Medium"/>
    <n v="448"/>
    <n v="3"/>
    <n v="300"/>
    <n v="134400"/>
    <n v="9408"/>
    <n v="124992"/>
    <n v="112000"/>
    <n v="12992"/>
    <d v="2014-06-01T00:00:00"/>
    <n v="6"/>
    <x v="1"/>
    <s v="2014"/>
  </r>
  <r>
    <s v="Small Business"/>
    <s v="France"/>
    <s v="Carretera"/>
    <s v="Medium"/>
    <n v="2181"/>
    <n v="3"/>
    <n v="300"/>
    <n v="654300"/>
    <n v="45801"/>
    <n v="608499"/>
    <n v="545250"/>
    <n v="63249"/>
    <d v="2014-10-01T00:00:00"/>
    <n v="10"/>
    <x v="7"/>
    <s v="2014"/>
  </r>
  <r>
    <s v="Government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x v="7"/>
    <s v="2014"/>
  </r>
  <r>
    <s v="Small Business"/>
    <s v="France"/>
    <s v="Montana"/>
    <s v="Medium"/>
    <n v="2181"/>
    <n v="5"/>
    <n v="300"/>
    <n v="654300"/>
    <n v="45801"/>
    <n v="608499"/>
    <n v="545250"/>
    <n v="63249"/>
    <d v="2014-10-01T00:00:00"/>
    <n v="10"/>
    <x v="7"/>
    <s v="2014"/>
  </r>
  <r>
    <s v="Enterprise"/>
    <s v="Germany"/>
    <s v="Montana"/>
    <s v="Medium"/>
    <n v="2500"/>
    <n v="5"/>
    <n v="125"/>
    <n v="312500"/>
    <n v="21875"/>
    <n v="290625"/>
    <n v="300000"/>
    <n v="-9375"/>
    <d v="2013-11-01T00:00:00"/>
    <n v="11"/>
    <x v="9"/>
    <s v="2013"/>
  </r>
  <r>
    <s v="Small Business"/>
    <s v="Canada"/>
    <s v="Paseo"/>
    <s v="Medium"/>
    <n v="1702"/>
    <n v="10"/>
    <n v="300"/>
    <n v="510600"/>
    <n v="35742"/>
    <n v="474858"/>
    <n v="425500"/>
    <n v="49358"/>
    <d v="2014-05-01T00:00:00"/>
    <n v="5"/>
    <x v="11"/>
    <s v="2014"/>
  </r>
  <r>
    <s v="Small Business"/>
    <s v="France"/>
    <s v="Paseo"/>
    <s v="Medium"/>
    <n v="448"/>
    <n v="10"/>
    <n v="300"/>
    <n v="134400"/>
    <n v="9408"/>
    <n v="124992"/>
    <n v="112000"/>
    <n v="12992"/>
    <d v="2014-06-01T00:00:00"/>
    <n v="6"/>
    <x v="1"/>
    <s v="2014"/>
  </r>
  <r>
    <s v="Enterprise"/>
    <s v="Germany"/>
    <s v="Paseo"/>
    <s v="Medium"/>
    <n v="3513"/>
    <n v="10"/>
    <n v="125"/>
    <n v="439125"/>
    <n v="30738.75"/>
    <n v="408386.25"/>
    <n v="421560"/>
    <n v="-13173.75"/>
    <d v="2014-07-01T00:00:00"/>
    <n v="7"/>
    <x v="4"/>
    <s v="2014"/>
  </r>
  <r>
    <s v="Midmarket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x v="5"/>
    <s v="2014"/>
  </r>
  <r>
    <s v="Midmarket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x v="6"/>
    <s v="2013"/>
  </r>
  <r>
    <s v="Government"/>
    <s v="France"/>
    <s v="Paseo"/>
    <s v="Medium"/>
    <n v="1535"/>
    <n v="10"/>
    <n v="20"/>
    <n v="30700"/>
    <n v="2149"/>
    <n v="28551"/>
    <n v="15350"/>
    <n v="13201"/>
    <d v="2014-09-01T00:00:00"/>
    <n v="9"/>
    <x v="6"/>
    <s v="2014"/>
  </r>
  <r>
    <s v="Small Business"/>
    <s v="Germany"/>
    <s v="Paseo"/>
    <s v="Medium"/>
    <n v="1123"/>
    <n v="10"/>
    <n v="300"/>
    <n v="336900"/>
    <n v="23583"/>
    <n v="313317"/>
    <n v="280750"/>
    <n v="32567"/>
    <d v="2013-09-01T00:00:00"/>
    <n v="9"/>
    <x v="6"/>
    <s v="2013"/>
  </r>
  <r>
    <s v="Small Business"/>
    <s v="Canada"/>
    <s v="Paseo"/>
    <s v="Medium"/>
    <n v="1404"/>
    <n v="10"/>
    <n v="300"/>
    <n v="421200"/>
    <n v="29484"/>
    <n v="391716"/>
    <n v="351000"/>
    <n v="40716"/>
    <d v="2013-11-01T00:00:00"/>
    <n v="11"/>
    <x v="9"/>
    <s v="2013"/>
  </r>
  <r>
    <s v="Channel Partners"/>
    <s v="Mexico"/>
    <s v="Paseo"/>
    <s v="Medium"/>
    <n v="2763"/>
    <n v="10"/>
    <n v="12"/>
    <n v="33156"/>
    <n v="2320.92"/>
    <n v="30835.08"/>
    <n v="8289"/>
    <n v="22546.080000000002"/>
    <d v="2013-11-01T00:00:00"/>
    <n v="11"/>
    <x v="9"/>
    <s v="2013"/>
  </r>
  <r>
    <s v="Government"/>
    <s v="Germany"/>
    <s v="Paseo"/>
    <s v="Medium"/>
    <n v="2125"/>
    <n v="10"/>
    <n v="7"/>
    <n v="14875"/>
    <n v="1041.25"/>
    <n v="13833.75"/>
    <n v="10625"/>
    <n v="3208.75"/>
    <d v="2013-12-01T00:00:00"/>
    <n v="12"/>
    <x v="2"/>
    <s v="2013"/>
  </r>
  <r>
    <s v="Small Business"/>
    <s v="France"/>
    <s v="Velo"/>
    <s v="Medium"/>
    <n v="1659"/>
    <n v="120"/>
    <n v="300"/>
    <n v="497700"/>
    <n v="34839"/>
    <n v="462861"/>
    <n v="414750"/>
    <n v="48111"/>
    <d v="2014-07-01T00:00:00"/>
    <n v="7"/>
    <x v="4"/>
    <s v="2014"/>
  </r>
  <r>
    <s v="Government"/>
    <s v="Mexico"/>
    <s v="Velo"/>
    <s v="Medium"/>
    <n v="609"/>
    <n v="120"/>
    <n v="20"/>
    <n v="12180"/>
    <n v="852.6"/>
    <n v="11327.4"/>
    <n v="6090"/>
    <n v="5237.3999999999996"/>
    <d v="2014-08-01T00:00:00"/>
    <n v="8"/>
    <x v="5"/>
    <s v="2014"/>
  </r>
  <r>
    <s v="Enterprise"/>
    <s v="Germany"/>
    <s v="Velo"/>
    <s v="Medium"/>
    <n v="2087"/>
    <n v="120"/>
    <n v="125"/>
    <n v="260875"/>
    <n v="18261.25"/>
    <n v="242613.75"/>
    <n v="250440"/>
    <n v="-7826.25"/>
    <d v="2014-09-01T00:00:00"/>
    <n v="9"/>
    <x v="6"/>
    <s v="2014"/>
  </r>
  <r>
    <s v="Government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x v="7"/>
    <s v="2014"/>
  </r>
  <r>
    <s v="Government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x v="2"/>
    <s v="2013"/>
  </r>
  <r>
    <s v="Small Business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x v="2"/>
    <s v="2014"/>
  </r>
  <r>
    <s v="Government"/>
    <s v="Germany"/>
    <s v="Velo"/>
    <s v="Medium"/>
    <n v="588"/>
    <n v="120"/>
    <n v="20"/>
    <n v="11760"/>
    <n v="823.2"/>
    <n v="10936.8"/>
    <n v="5880"/>
    <n v="5056.7999999999993"/>
    <d v="2013-12-01T00:00:00"/>
    <n v="12"/>
    <x v="2"/>
    <s v="2013"/>
  </r>
  <r>
    <s v="Channel Partners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x v="0"/>
    <s v="2014"/>
  </r>
  <r>
    <s v="Small Business"/>
    <s v="France"/>
    <s v="VTT"/>
    <s v="Medium"/>
    <n v="959"/>
    <n v="250"/>
    <n v="300"/>
    <n v="287700"/>
    <n v="20139"/>
    <n v="267561"/>
    <n v="239750"/>
    <n v="27811"/>
    <d v="2014-02-01T00:00:00"/>
    <n v="2"/>
    <x v="8"/>
    <s v="2014"/>
  </r>
  <r>
    <s v="Small Business"/>
    <s v="Mexico"/>
    <s v="VTT"/>
    <s v="Medium"/>
    <n v="2747"/>
    <n v="250"/>
    <n v="300"/>
    <n v="824100"/>
    <n v="57687"/>
    <n v="766413"/>
    <n v="686750"/>
    <n v="79663"/>
    <d v="2014-02-01T00:00:00"/>
    <n v="2"/>
    <x v="8"/>
    <s v="2014"/>
  </r>
  <r>
    <s v="Enterprise"/>
    <s v="Canada"/>
    <s v="Amarilla"/>
    <s v="Medium"/>
    <n v="1645"/>
    <n v="260"/>
    <n v="125"/>
    <n v="205625"/>
    <n v="14393.75"/>
    <n v="191231.25"/>
    <n v="197400"/>
    <n v="-6168.75"/>
    <d v="2014-05-01T00:00:00"/>
    <n v="5"/>
    <x v="11"/>
    <s v="2014"/>
  </r>
  <r>
    <s v="Government"/>
    <s v="France"/>
    <s v="Amarilla"/>
    <s v="Medium"/>
    <n v="2876"/>
    <n v="260"/>
    <n v="350"/>
    <n v="1006600"/>
    <n v="70462"/>
    <n v="936138"/>
    <n v="747760"/>
    <n v="188378"/>
    <d v="2014-09-01T00:00:00"/>
    <n v="9"/>
    <x v="6"/>
    <s v="2014"/>
  </r>
  <r>
    <s v="Enterprise"/>
    <s v="Germany"/>
    <s v="Amarilla"/>
    <s v="Medium"/>
    <n v="994"/>
    <n v="260"/>
    <n v="125"/>
    <n v="124250"/>
    <n v="8697.5"/>
    <n v="115552.5"/>
    <n v="119280"/>
    <n v="-3727.5"/>
    <d v="2013-09-01T00:00:00"/>
    <n v="9"/>
    <x v="6"/>
    <s v="2013"/>
  </r>
  <r>
    <s v="Government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x v="9"/>
    <s v="2014"/>
  </r>
  <r>
    <s v="Small Business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x v="2"/>
    <s v="2014"/>
  </r>
  <r>
    <s v="Government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x v="8"/>
    <s v="2014"/>
  </r>
  <r>
    <s v="Government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x v="1"/>
    <s v="2014"/>
  </r>
  <r>
    <s v="Government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x v="11"/>
    <s v="2014"/>
  </r>
  <r>
    <s v="Government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x v="1"/>
    <s v="2014"/>
  </r>
  <r>
    <s v="Enterprise"/>
    <s v="Mexico"/>
    <s v="Carretera"/>
    <s v="Medium"/>
    <n v="1540"/>
    <n v="3"/>
    <n v="125"/>
    <n v="192500"/>
    <n v="15400"/>
    <n v="177100"/>
    <n v="184800"/>
    <n v="-7700"/>
    <d v="2014-08-01T00:00:00"/>
    <n v="8"/>
    <x v="5"/>
    <s v="2014"/>
  </r>
  <r>
    <s v="Midmarket"/>
    <s v="France"/>
    <s v="Carretera"/>
    <s v="Medium"/>
    <n v="490"/>
    <n v="3"/>
    <n v="15"/>
    <n v="7350"/>
    <n v="588"/>
    <n v="6762"/>
    <n v="4900"/>
    <n v="1862"/>
    <d v="2014-11-01T00:00:00"/>
    <n v="11"/>
    <x v="9"/>
    <s v="2014"/>
  </r>
  <r>
    <s v="Government"/>
    <s v="Mexico"/>
    <s v="Carretera"/>
    <s v="Medium"/>
    <n v="1362"/>
    <n v="3"/>
    <n v="350"/>
    <n v="476700"/>
    <n v="38136"/>
    <n v="438564"/>
    <n v="354120"/>
    <n v="84444"/>
    <d v="2014-12-01T00:00:00"/>
    <n v="12"/>
    <x v="2"/>
    <s v="2014"/>
  </r>
  <r>
    <s v="Midmarket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x v="3"/>
    <s v="2014"/>
  </r>
  <r>
    <s v="Government"/>
    <s v="Canada"/>
    <s v="Montana"/>
    <s v="Medium"/>
    <n v="708"/>
    <n v="5"/>
    <n v="20"/>
    <n v="14160"/>
    <n v="1132.8"/>
    <n v="13027.2"/>
    <n v="7080"/>
    <n v="5947.2000000000007"/>
    <d v="2014-06-01T00:00:00"/>
    <n v="6"/>
    <x v="1"/>
    <s v="2014"/>
  </r>
  <r>
    <s v="Government"/>
    <s v="Germany"/>
    <s v="Montana"/>
    <s v="Medium"/>
    <n v="645"/>
    <n v="5"/>
    <n v="20"/>
    <n v="12900"/>
    <n v="1032"/>
    <n v="11868"/>
    <n v="6450"/>
    <n v="5418"/>
    <d v="2014-07-01T00:00:00"/>
    <n v="7"/>
    <x v="4"/>
    <s v="2014"/>
  </r>
  <r>
    <s v="Small Business"/>
    <s v="France"/>
    <s v="Montana"/>
    <s v="Medium"/>
    <n v="1562"/>
    <n v="5"/>
    <n v="300"/>
    <n v="468600"/>
    <n v="37488"/>
    <n v="431112"/>
    <n v="390500"/>
    <n v="40612"/>
    <d v="2014-08-01T00:00:00"/>
    <n v="8"/>
    <x v="5"/>
    <s v="2014"/>
  </r>
  <r>
    <s v="Small Business"/>
    <s v="Canada"/>
    <s v="Montana"/>
    <s v="Medium"/>
    <n v="1283"/>
    <n v="5"/>
    <n v="300"/>
    <n v="384900"/>
    <n v="30792"/>
    <n v="354108"/>
    <n v="320750"/>
    <n v="33358"/>
    <d v="2013-09-01T00:00:00"/>
    <n v="9"/>
    <x v="6"/>
    <s v="2013"/>
  </r>
  <r>
    <s v="Midmarket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x v="2"/>
    <s v="2014"/>
  </r>
  <r>
    <s v="Enterprise"/>
    <s v="Mexico"/>
    <s v="Paseo"/>
    <s v="Medium"/>
    <n v="1114"/>
    <n v="10"/>
    <n v="125"/>
    <n v="139250"/>
    <n v="11140"/>
    <n v="128110"/>
    <n v="133680"/>
    <n v="-5570"/>
    <d v="2014-03-01T00:00:00"/>
    <n v="3"/>
    <x v="3"/>
    <s v="2014"/>
  </r>
  <r>
    <s v="Government"/>
    <s v="Germany"/>
    <s v="Paseo"/>
    <s v="Medium"/>
    <n v="1259"/>
    <n v="10"/>
    <n v="7"/>
    <n v="8813"/>
    <n v="705.04"/>
    <n v="8107.96"/>
    <n v="6295"/>
    <n v="1812.96"/>
    <d v="2014-04-01T00:00:00"/>
    <n v="4"/>
    <x v="10"/>
    <s v="2014"/>
  </r>
  <r>
    <s v="Government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x v="11"/>
    <s v="2014"/>
  </r>
  <r>
    <s v="Government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x v="1"/>
    <s v="2014"/>
  </r>
  <r>
    <s v="Small Business"/>
    <s v="Mexico"/>
    <s v="Paseo"/>
    <s v="Medium"/>
    <n v="2460"/>
    <n v="10"/>
    <n v="300"/>
    <n v="738000"/>
    <n v="59040"/>
    <n v="678960"/>
    <n v="615000"/>
    <n v="63960"/>
    <d v="2014-06-01T00:00:00"/>
    <n v="6"/>
    <x v="1"/>
    <s v="2014"/>
  </r>
  <r>
    <s v="Government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x v="5"/>
    <s v="2014"/>
  </r>
  <r>
    <s v="Government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x v="5"/>
    <s v="2014"/>
  </r>
  <r>
    <s v="Government"/>
    <s v="Germany"/>
    <s v="Paseo"/>
    <s v="Medium"/>
    <n v="2409"/>
    <n v="10"/>
    <n v="7"/>
    <n v="16863"/>
    <n v="1349.04"/>
    <n v="15513.96"/>
    <n v="12045"/>
    <n v="3468.9599999999991"/>
    <d v="2013-09-01T00:00:00"/>
    <n v="9"/>
    <x v="6"/>
    <s v="2013"/>
  </r>
  <r>
    <s v="Government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x v="6"/>
    <s v="2014"/>
  </r>
  <r>
    <s v="Government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x v="6"/>
    <s v="2014"/>
  </r>
  <r>
    <s v="Government"/>
    <s v="Germany"/>
    <s v="Paseo"/>
    <s v="Medium"/>
    <n v="2146"/>
    <n v="10"/>
    <n v="350"/>
    <n v="751100"/>
    <n v="60088"/>
    <n v="691012"/>
    <n v="557960"/>
    <n v="133052"/>
    <d v="2013-11-01T00:00:00"/>
    <n v="11"/>
    <x v="9"/>
    <s v="2013"/>
  </r>
  <r>
    <s v="Government"/>
    <s v="Mexico"/>
    <s v="Paseo"/>
    <s v="Medium"/>
    <n v="1946"/>
    <n v="10"/>
    <n v="7"/>
    <n v="13622"/>
    <n v="1089.76"/>
    <n v="12532.24"/>
    <n v="9730"/>
    <n v="2802.24"/>
    <d v="2013-12-01T00:00:00"/>
    <n v="12"/>
    <x v="2"/>
    <s v="2013"/>
  </r>
  <r>
    <s v="Government"/>
    <s v="Mexico"/>
    <s v="Paseo"/>
    <s v="Medium"/>
    <n v="1362"/>
    <n v="10"/>
    <n v="350"/>
    <n v="476700"/>
    <n v="38136"/>
    <n v="438564"/>
    <n v="354120"/>
    <n v="84444"/>
    <d v="2014-12-01T00:00:00"/>
    <n v="12"/>
    <x v="2"/>
    <s v="2014"/>
  </r>
  <r>
    <s v="Channel Partners"/>
    <s v="Canada"/>
    <s v="Velo"/>
    <s v="Medium"/>
    <n v="598"/>
    <n v="120"/>
    <n v="12"/>
    <n v="7176"/>
    <n v="574.08000000000004"/>
    <n v="6601.92"/>
    <n v="1794"/>
    <n v="4807.92"/>
    <d v="2014-03-01T00:00:00"/>
    <n v="3"/>
    <x v="3"/>
    <s v="2014"/>
  </r>
  <r>
    <s v="Government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x v="1"/>
    <s v="2014"/>
  </r>
  <r>
    <s v="Government"/>
    <s v="Germany"/>
    <s v="Velo"/>
    <s v="Medium"/>
    <n v="2338"/>
    <n v="120"/>
    <n v="7"/>
    <n v="16366"/>
    <n v="1309.28"/>
    <n v="15056.72"/>
    <n v="11690"/>
    <n v="3366.7199999999993"/>
    <d v="2014-06-01T00:00:00"/>
    <n v="6"/>
    <x v="1"/>
    <s v="2014"/>
  </r>
  <r>
    <s v="Small Business"/>
    <s v="France"/>
    <s v="Velo"/>
    <s v="Medium"/>
    <n v="386"/>
    <n v="120"/>
    <n v="300"/>
    <n v="115800"/>
    <n v="9264"/>
    <n v="106536"/>
    <n v="96500"/>
    <n v="10036"/>
    <d v="2013-11-01T00:00:00"/>
    <n v="11"/>
    <x v="9"/>
    <s v="2013"/>
  </r>
  <r>
    <s v="Small Business"/>
    <s v="Mexico"/>
    <s v="Velo"/>
    <s v="Medium"/>
    <n v="635"/>
    <n v="120"/>
    <n v="300"/>
    <n v="190500"/>
    <n v="15240"/>
    <n v="175260"/>
    <n v="158750"/>
    <n v="16510"/>
    <d v="2014-12-01T00:00:00"/>
    <n v="12"/>
    <x v="2"/>
    <s v="2014"/>
  </r>
  <r>
    <s v="Government"/>
    <s v="France"/>
    <s v="VTT"/>
    <s v="Medium"/>
    <n v="574.5"/>
    <n v="250"/>
    <n v="350"/>
    <n v="201075"/>
    <n v="16086"/>
    <n v="184989"/>
    <n v="149370"/>
    <n v="35619"/>
    <d v="2014-04-01T00:00:00"/>
    <n v="4"/>
    <x v="10"/>
    <s v="2014"/>
  </r>
  <r>
    <s v="Government"/>
    <s v="Germany"/>
    <s v="VTT"/>
    <s v="Medium"/>
    <n v="2338"/>
    <n v="250"/>
    <n v="7"/>
    <n v="16366"/>
    <n v="1309.28"/>
    <n v="15056.72"/>
    <n v="11690"/>
    <n v="3366.7199999999993"/>
    <d v="2014-06-01T00:00:00"/>
    <n v="6"/>
    <x v="1"/>
    <s v="2014"/>
  </r>
  <r>
    <s v="Government"/>
    <s v="France"/>
    <s v="VTT"/>
    <s v="Medium"/>
    <n v="381"/>
    <n v="250"/>
    <n v="350"/>
    <n v="133350"/>
    <n v="10668"/>
    <n v="122682"/>
    <n v="99060"/>
    <n v="23622"/>
    <d v="2014-08-01T00:00:00"/>
    <n v="8"/>
    <x v="5"/>
    <s v="2014"/>
  </r>
  <r>
    <s v="Government"/>
    <s v="Germany"/>
    <s v="VTT"/>
    <s v="Medium"/>
    <n v="422"/>
    <n v="250"/>
    <n v="350"/>
    <n v="147700"/>
    <n v="11816"/>
    <n v="135884"/>
    <n v="109720"/>
    <n v="26164"/>
    <d v="2014-08-01T00:00:00"/>
    <n v="8"/>
    <x v="5"/>
    <s v="2014"/>
  </r>
  <r>
    <s v="Small Business"/>
    <s v="Canada"/>
    <s v="VTT"/>
    <s v="Medium"/>
    <n v="2134"/>
    <n v="250"/>
    <n v="300"/>
    <n v="640200"/>
    <n v="51216"/>
    <n v="588984"/>
    <n v="533500"/>
    <n v="55484"/>
    <d v="2014-09-01T00:00:00"/>
    <n v="9"/>
    <x v="6"/>
    <s v="2014"/>
  </r>
  <r>
    <s v="Small Business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x v="2"/>
    <s v="2013"/>
  </r>
  <r>
    <s v="Government"/>
    <s v="Canada"/>
    <s v="Amarilla"/>
    <s v="Medium"/>
    <n v="708"/>
    <n v="260"/>
    <n v="20"/>
    <n v="14160"/>
    <n v="1132.8"/>
    <n v="13027.2"/>
    <n v="7080"/>
    <n v="5947.2000000000007"/>
    <d v="2014-06-01T00:00:00"/>
    <n v="6"/>
    <x v="1"/>
    <s v="2014"/>
  </r>
  <r>
    <s v="Government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x v="1"/>
    <s v="2014"/>
  </r>
  <r>
    <s v="Government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x v="1"/>
    <s v="2014"/>
  </r>
  <r>
    <s v="Small Business"/>
    <s v="Mexico"/>
    <s v="Amarilla"/>
    <s v="Medium"/>
    <n v="2460"/>
    <n v="260"/>
    <n v="300"/>
    <n v="738000"/>
    <n v="59040"/>
    <n v="678960"/>
    <n v="615000"/>
    <n v="63960"/>
    <d v="2014-06-01T00:00:00"/>
    <n v="6"/>
    <x v="1"/>
    <s v="2014"/>
  </r>
  <r>
    <s v="Government"/>
    <s v="Germany"/>
    <s v="Amarilla"/>
    <s v="Medium"/>
    <n v="1520"/>
    <n v="260"/>
    <n v="20"/>
    <n v="30400"/>
    <n v="2432"/>
    <n v="27968"/>
    <n v="15200"/>
    <n v="12768"/>
    <d v="2014-11-01T00:00:00"/>
    <n v="11"/>
    <x v="9"/>
    <s v="2014"/>
  </r>
  <r>
    <s v="Midmarket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x v="2"/>
    <s v="2014"/>
  </r>
  <r>
    <s v="Channel Partners"/>
    <s v="Mexico"/>
    <s v="Amarilla"/>
    <s v="Medium"/>
    <n v="1375"/>
    <n v="260"/>
    <n v="12"/>
    <n v="16500"/>
    <n v="1320"/>
    <n v="15180"/>
    <n v="4125"/>
    <n v="11055"/>
    <d v="2013-12-01T00:00:00"/>
    <n v="12"/>
    <x v="2"/>
    <s v="2013"/>
  </r>
  <r>
    <s v="Small Business"/>
    <s v="Mexico"/>
    <s v="Amarilla"/>
    <s v="Medium"/>
    <n v="635"/>
    <n v="260"/>
    <n v="300"/>
    <n v="190500"/>
    <n v="15240"/>
    <n v="175260"/>
    <n v="158750"/>
    <n v="16510"/>
    <d v="2014-12-01T00:00:00"/>
    <n v="12"/>
    <x v="2"/>
    <s v="2014"/>
  </r>
  <r>
    <s v="Government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x v="4"/>
    <s v="2014"/>
  </r>
  <r>
    <s v="Small Business"/>
    <s v="Canada"/>
    <s v="Carretera"/>
    <s v="Medium"/>
    <n v="1094"/>
    <n v="3"/>
    <n v="300"/>
    <n v="328200"/>
    <n v="29538"/>
    <n v="298662"/>
    <n v="273500"/>
    <n v="25162"/>
    <d v="2014-06-01T00:00:00"/>
    <n v="6"/>
    <x v="1"/>
    <s v="2014"/>
  </r>
  <r>
    <s v="Channel Partners"/>
    <s v="Mexico"/>
    <s v="Carretera"/>
    <s v="Medium"/>
    <n v="367"/>
    <n v="3"/>
    <n v="12"/>
    <n v="4404"/>
    <n v="396.36"/>
    <n v="4007.64"/>
    <n v="1101"/>
    <n v="2906.64"/>
    <d v="2013-10-01T00:00:00"/>
    <n v="10"/>
    <x v="7"/>
    <s v="2013"/>
  </r>
  <r>
    <s v="Small Business"/>
    <s v="Canada"/>
    <s v="Montana"/>
    <s v="Medium"/>
    <n v="3802.5"/>
    <n v="5"/>
    <n v="300"/>
    <n v="1140750"/>
    <n v="102667.5"/>
    <n v="1038082.5"/>
    <n v="950625"/>
    <n v="87457.5"/>
    <d v="2014-04-01T00:00:00"/>
    <n v="4"/>
    <x v="10"/>
    <s v="2014"/>
  </r>
  <r>
    <s v="Government"/>
    <s v="France"/>
    <s v="Montana"/>
    <s v="Medium"/>
    <n v="1666"/>
    <n v="5"/>
    <n v="350"/>
    <n v="583100"/>
    <n v="52479"/>
    <n v="530621"/>
    <n v="433160"/>
    <n v="97461"/>
    <d v="2014-05-01T00:00:00"/>
    <n v="5"/>
    <x v="11"/>
    <s v="2014"/>
  </r>
  <r>
    <s v="Small Business"/>
    <s v="France"/>
    <s v="Montana"/>
    <s v="Medium"/>
    <n v="322"/>
    <n v="5"/>
    <n v="300"/>
    <n v="96600"/>
    <n v="8694"/>
    <n v="87906"/>
    <n v="80500"/>
    <n v="7406"/>
    <d v="2013-09-01T00:00:00"/>
    <n v="9"/>
    <x v="6"/>
    <s v="2013"/>
  </r>
  <r>
    <s v="Channel Partners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x v="9"/>
    <s v="2014"/>
  </r>
  <r>
    <s v="Enterprise"/>
    <s v="France"/>
    <s v="Montana"/>
    <s v="Medium"/>
    <n v="1857"/>
    <n v="5"/>
    <n v="125"/>
    <n v="232125"/>
    <n v="20891.25"/>
    <n v="211233.75"/>
    <n v="222840"/>
    <n v="-11606.25"/>
    <d v="2013-11-01T00:00:00"/>
    <n v="11"/>
    <x v="9"/>
    <s v="2013"/>
  </r>
  <r>
    <s v="Government"/>
    <s v="Canada"/>
    <s v="Montana"/>
    <s v="Medium"/>
    <n v="1611"/>
    <n v="5"/>
    <n v="7"/>
    <n v="11277"/>
    <n v="1014.93"/>
    <n v="10262.07"/>
    <n v="8055"/>
    <n v="2207.0699999999997"/>
    <d v="2013-12-01T00:00:00"/>
    <n v="12"/>
    <x v="2"/>
    <s v="2013"/>
  </r>
  <r>
    <s v="Enterprise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x v="2"/>
    <s v="2014"/>
  </r>
  <r>
    <s v="Small Business"/>
    <s v="Germany"/>
    <s v="Montana"/>
    <s v="Medium"/>
    <n v="334"/>
    <n v="5"/>
    <n v="300"/>
    <n v="100200"/>
    <n v="9018"/>
    <n v="91182"/>
    <n v="83500"/>
    <n v="7682"/>
    <d v="2013-12-01T00:00:00"/>
    <n v="12"/>
    <x v="2"/>
    <s v="2013"/>
  </r>
  <r>
    <s v="Small Business"/>
    <s v="Mexico"/>
    <s v="Paseo"/>
    <s v="Medium"/>
    <n v="2565"/>
    <n v="10"/>
    <n v="300"/>
    <n v="769500"/>
    <n v="69255"/>
    <n v="700245"/>
    <n v="641250"/>
    <n v="58995"/>
    <d v="2014-01-01T00:00:00"/>
    <n v="1"/>
    <x v="0"/>
    <s v="2014"/>
  </r>
  <r>
    <s v="Government"/>
    <s v="Mexico"/>
    <s v="Paseo"/>
    <s v="Medium"/>
    <n v="2417"/>
    <n v="10"/>
    <n v="350"/>
    <n v="845950"/>
    <n v="76135.5"/>
    <n v="769814.5"/>
    <n v="628420"/>
    <n v="141394.5"/>
    <d v="2014-01-01T00:00:00"/>
    <n v="1"/>
    <x v="0"/>
    <s v="2014"/>
  </r>
  <r>
    <s v="Midmarket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x v="10"/>
    <s v="2014"/>
  </r>
  <r>
    <s v="Small Business"/>
    <s v="Canada"/>
    <s v="Paseo"/>
    <s v="Medium"/>
    <n v="1094"/>
    <n v="10"/>
    <n v="300"/>
    <n v="328200"/>
    <n v="29538"/>
    <n v="298662"/>
    <n v="273500"/>
    <n v="25162"/>
    <d v="2014-06-01T00:00:00"/>
    <n v="6"/>
    <x v="1"/>
    <s v="2014"/>
  </r>
  <r>
    <s v="Midmarket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x v="7"/>
    <s v="2014"/>
  </r>
  <r>
    <s v="Channel Partners"/>
    <s v="Mexico"/>
    <s v="Paseo"/>
    <s v="Medium"/>
    <n v="367"/>
    <n v="10"/>
    <n v="12"/>
    <n v="4404"/>
    <n v="396.36"/>
    <n v="4007.64"/>
    <n v="1101"/>
    <n v="2906.64"/>
    <d v="2013-10-01T00:00:00"/>
    <n v="10"/>
    <x v="7"/>
    <s v="2013"/>
  </r>
  <r>
    <s v="Small Business"/>
    <s v="France"/>
    <s v="Paseo"/>
    <s v="Medium"/>
    <n v="1324"/>
    <n v="10"/>
    <n v="300"/>
    <n v="397200"/>
    <n v="35748"/>
    <n v="361452"/>
    <n v="331000"/>
    <n v="30452"/>
    <d v="2014-11-01T00:00:00"/>
    <n v="11"/>
    <x v="9"/>
    <s v="2014"/>
  </r>
  <r>
    <s v="Channel Partners"/>
    <s v="Germany"/>
    <s v="Paseo"/>
    <s v="Medium"/>
    <n v="1775"/>
    <n v="10"/>
    <n v="12"/>
    <n v="21300"/>
    <n v="1917"/>
    <n v="19383"/>
    <n v="5325"/>
    <n v="14058"/>
    <d v="2013-11-01T00:00:00"/>
    <n v="11"/>
    <x v="9"/>
    <s v="2013"/>
  </r>
  <r>
    <s v="Enterprise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x v="2"/>
    <s v="2014"/>
  </r>
  <r>
    <s v="Midmarket"/>
    <s v="Mexico"/>
    <s v="Velo"/>
    <s v="Medium"/>
    <n v="245"/>
    <n v="120"/>
    <n v="15"/>
    <n v="3675"/>
    <n v="330.75"/>
    <n v="3344.25"/>
    <n v="2450"/>
    <n v="894.25"/>
    <d v="2014-05-01T00:00:00"/>
    <n v="5"/>
    <x v="11"/>
    <s v="2014"/>
  </r>
  <r>
    <s v="Small Business"/>
    <s v="Canada"/>
    <s v="Velo"/>
    <s v="Medium"/>
    <n v="3793.5"/>
    <n v="120"/>
    <n v="300"/>
    <n v="1138050"/>
    <n v="102424.5"/>
    <n v="1035625.5"/>
    <n v="948375"/>
    <n v="87250.5"/>
    <d v="2014-07-01T00:00:00"/>
    <n v="7"/>
    <x v="4"/>
    <s v="2014"/>
  </r>
  <r>
    <s v="Government"/>
    <s v="Germany"/>
    <s v="Velo"/>
    <s v="Medium"/>
    <n v="1307"/>
    <n v="120"/>
    <n v="350"/>
    <n v="457450"/>
    <n v="41170.5"/>
    <n v="416279.5"/>
    <n v="339820"/>
    <n v="76459.5"/>
    <d v="2014-07-01T00:00:00"/>
    <n v="7"/>
    <x v="4"/>
    <s v="2014"/>
  </r>
  <r>
    <s v="Enterprise"/>
    <s v="Canada"/>
    <s v="Velo"/>
    <s v="Medium"/>
    <n v="567"/>
    <n v="120"/>
    <n v="125"/>
    <n v="70875"/>
    <n v="6378.75"/>
    <n v="64496.25"/>
    <n v="68040"/>
    <n v="-3543.75"/>
    <d v="2014-09-01T00:00:00"/>
    <n v="9"/>
    <x v="6"/>
    <s v="2014"/>
  </r>
  <r>
    <s v="Enterprise"/>
    <s v="Mexico"/>
    <s v="Velo"/>
    <s v="Medium"/>
    <n v="2110"/>
    <n v="120"/>
    <n v="125"/>
    <n v="263750"/>
    <n v="23737.5"/>
    <n v="240012.5"/>
    <n v="253200"/>
    <n v="-13187.5"/>
    <d v="2014-09-01T00:00:00"/>
    <n v="9"/>
    <x v="6"/>
    <s v="2014"/>
  </r>
  <r>
    <s v="Government"/>
    <s v="Canada"/>
    <s v="Velo"/>
    <s v="Medium"/>
    <n v="1269"/>
    <n v="120"/>
    <n v="350"/>
    <n v="444150"/>
    <n v="39973.5"/>
    <n v="404176.5"/>
    <n v="329940"/>
    <n v="74236.5"/>
    <d v="2014-10-01T00:00:00"/>
    <n v="10"/>
    <x v="7"/>
    <s v="2014"/>
  </r>
  <r>
    <s v="Channel Partners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x v="0"/>
    <s v="2014"/>
  </r>
  <r>
    <s v="Small Business"/>
    <s v="Germany"/>
    <s v="VTT"/>
    <s v="Medium"/>
    <n v="2659"/>
    <n v="250"/>
    <n v="300"/>
    <n v="797700"/>
    <n v="71793"/>
    <n v="725907"/>
    <n v="664750"/>
    <n v="61157"/>
    <d v="2014-02-01T00:00:00"/>
    <n v="2"/>
    <x v="8"/>
    <s v="2014"/>
  </r>
  <r>
    <s v="Government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x v="10"/>
    <s v="2014"/>
  </r>
  <r>
    <s v="Channel Partners"/>
    <s v="Germany"/>
    <s v="VTT"/>
    <s v="Medium"/>
    <n v="880"/>
    <n v="250"/>
    <n v="12"/>
    <n v="10560"/>
    <n v="950.4"/>
    <n v="9609.6"/>
    <n v="2640"/>
    <n v="6969.6"/>
    <d v="2014-05-01T00:00:00"/>
    <n v="5"/>
    <x v="11"/>
    <s v="2014"/>
  </r>
  <r>
    <s v="Small Business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x v="6"/>
    <s v="2014"/>
  </r>
  <r>
    <s v="Channel Partners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x v="6"/>
    <s v="2013"/>
  </r>
  <r>
    <s v="Midmarket"/>
    <s v="France"/>
    <s v="VTT"/>
    <s v="Medium"/>
    <n v="1227"/>
    <n v="250"/>
    <n v="15"/>
    <n v="18405"/>
    <n v="1656.45"/>
    <n v="16748.55"/>
    <n v="12270"/>
    <n v="4478.5499999999993"/>
    <d v="2014-10-01T00:00:00"/>
    <n v="10"/>
    <x v="7"/>
    <s v="2014"/>
  </r>
  <r>
    <s v="Enterprise"/>
    <s v="Mexico"/>
    <s v="VTT"/>
    <s v="Medium"/>
    <n v="877"/>
    <n v="250"/>
    <n v="125"/>
    <n v="109625"/>
    <n v="9866.25"/>
    <n v="99758.75"/>
    <n v="105240"/>
    <n v="-5481.25"/>
    <d v="2014-11-01T00:00:00"/>
    <n v="11"/>
    <x v="9"/>
    <s v="2014"/>
  </r>
  <r>
    <s v="Government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x v="6"/>
    <s v="2014"/>
  </r>
  <r>
    <s v="Government"/>
    <s v="Canada"/>
    <s v="Amarilla"/>
    <s v="Medium"/>
    <n v="1269"/>
    <n v="260"/>
    <n v="350"/>
    <n v="444150"/>
    <n v="39973.5"/>
    <n v="404176.5"/>
    <n v="329940"/>
    <n v="74236.5"/>
    <d v="2014-10-01T00:00:00"/>
    <n v="10"/>
    <x v="7"/>
    <s v="2014"/>
  </r>
  <r>
    <s v="Midmarket"/>
    <s v="Germany"/>
    <s v="Amarilla"/>
    <s v="Medium"/>
    <n v="970"/>
    <n v="260"/>
    <n v="15"/>
    <n v="14550"/>
    <n v="1309.5"/>
    <n v="13240.5"/>
    <n v="9700"/>
    <n v="3540.5"/>
    <d v="2013-11-01T00:00:00"/>
    <n v="11"/>
    <x v="9"/>
    <s v="2013"/>
  </r>
  <r>
    <s v="Government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x v="9"/>
    <s v="2014"/>
  </r>
  <r>
    <s v="Government"/>
    <s v="Germany"/>
    <s v="Carretera"/>
    <s v="Medium"/>
    <n v="663"/>
    <n v="3"/>
    <n v="20"/>
    <n v="13260"/>
    <n v="1193.4000000000001"/>
    <n v="12066.6"/>
    <n v="6630"/>
    <n v="5436.6"/>
    <d v="2014-05-01T00:00:00"/>
    <n v="5"/>
    <x v="11"/>
    <s v="2014"/>
  </r>
  <r>
    <s v="Government"/>
    <s v="Canada"/>
    <s v="Carretera"/>
    <s v="Medium"/>
    <n v="819"/>
    <n v="3"/>
    <n v="7"/>
    <n v="5733"/>
    <n v="515.97"/>
    <n v="5217.03"/>
    <n v="4095"/>
    <n v="1122.03"/>
    <d v="2014-07-01T00:00:00"/>
    <n v="7"/>
    <x v="4"/>
    <s v="2014"/>
  </r>
  <r>
    <s v="Channel Partners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x v="6"/>
    <s v="2014"/>
  </r>
  <r>
    <s v="Government"/>
    <s v="Mexico"/>
    <s v="Carretera"/>
    <s v="Medium"/>
    <n v="521"/>
    <n v="3"/>
    <n v="7"/>
    <n v="3647"/>
    <n v="328.23"/>
    <n v="3318.77"/>
    <n v="2605"/>
    <n v="713.77"/>
    <d v="2014-12-01T00:00:00"/>
    <n v="12"/>
    <x v="2"/>
    <s v="2014"/>
  </r>
  <r>
    <s v="Government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x v="3"/>
    <s v="2014"/>
  </r>
  <r>
    <s v="Government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x v="1"/>
    <s v="2014"/>
  </r>
  <r>
    <s v="Government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x v="7"/>
    <s v="2014"/>
  </r>
  <r>
    <s v="Channel Partners"/>
    <s v="France"/>
    <s v="Velo"/>
    <s v="Medium"/>
    <n v="1967"/>
    <n v="120"/>
    <n v="12"/>
    <n v="23604"/>
    <n v="2124.36"/>
    <n v="21479.64"/>
    <n v="5901"/>
    <n v="15578.64"/>
    <d v="2014-03-01T00:00:00"/>
    <n v="3"/>
    <x v="3"/>
    <s v="2014"/>
  </r>
  <r>
    <s v="Midmarket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x v="10"/>
    <s v="2014"/>
  </r>
  <r>
    <s v="Government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x v="7"/>
    <s v="2014"/>
  </r>
  <r>
    <s v="Government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x v="9"/>
    <s v="2013"/>
  </r>
  <r>
    <s v="Government"/>
    <s v="Mexico"/>
    <s v="VTT"/>
    <s v="Medium"/>
    <n v="521"/>
    <n v="250"/>
    <n v="7"/>
    <n v="3647"/>
    <n v="328.23"/>
    <n v="3318.77"/>
    <n v="2605"/>
    <n v="713.77"/>
    <d v="2014-12-01T00:00:00"/>
    <n v="12"/>
    <x v="2"/>
    <s v="2014"/>
  </r>
  <r>
    <s v="Government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x v="1"/>
    <s v="2014"/>
  </r>
  <r>
    <s v="Midmarket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s v="2014"/>
  </r>
  <r>
    <s v="Channel Partners"/>
    <s v="France"/>
    <s v="Amarilla"/>
    <s v="Medium"/>
    <n v="306"/>
    <n v="260"/>
    <n v="12"/>
    <n v="3672"/>
    <n v="330.48"/>
    <n v="3341.52"/>
    <n v="918"/>
    <n v="2423.52"/>
    <d v="2013-12-01T00:00:00"/>
    <n v="12"/>
    <x v="2"/>
    <s v="2013"/>
  </r>
  <r>
    <s v="Channel Partners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x v="7"/>
    <s v="2013"/>
  </r>
  <r>
    <s v="Government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x v="6"/>
    <s v="2014"/>
  </r>
  <r>
    <s v="Channel Partners"/>
    <s v="United States of America"/>
    <s v="Paseo"/>
    <s v="High"/>
    <n v="386"/>
    <n v="10"/>
    <n v="12"/>
    <n v="4632"/>
    <n v="463.2"/>
    <n v="4168.8"/>
    <n v="1158"/>
    <n v="3010.8"/>
    <d v="2013-10-01T00:00:00"/>
    <n v="10"/>
    <x v="7"/>
    <s v="2013"/>
  </r>
  <r>
    <s v="Enterprise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x v="10"/>
    <s v="2014"/>
  </r>
  <r>
    <s v="Enterprise"/>
    <s v="France"/>
    <s v="Carretera"/>
    <s v="High"/>
    <n v="1482"/>
    <n v="3"/>
    <n v="125"/>
    <n v="185250"/>
    <n v="18525"/>
    <n v="166725"/>
    <n v="177840"/>
    <n v="-11115"/>
    <d v="2013-12-01T00:00:00"/>
    <n v="12"/>
    <x v="2"/>
    <s v="2013"/>
  </r>
  <r>
    <s v="Government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x v="11"/>
    <s v="2014"/>
  </r>
  <r>
    <s v="Enterprise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x v="9"/>
    <s v="2013"/>
  </r>
  <r>
    <s v="Midmarket"/>
    <s v="France"/>
    <s v="Montana"/>
    <s v="High"/>
    <n v="2072"/>
    <n v="5"/>
    <n v="15"/>
    <n v="31080"/>
    <n v="3108"/>
    <n v="27972"/>
    <n v="20720"/>
    <n v="7252"/>
    <d v="2014-12-01T00:00:00"/>
    <n v="12"/>
    <x v="2"/>
    <s v="2014"/>
  </r>
  <r>
    <s v="Government"/>
    <s v="France"/>
    <s v="Paseo"/>
    <s v="High"/>
    <n v="1954"/>
    <n v="10"/>
    <n v="20"/>
    <n v="39080"/>
    <n v="3908"/>
    <n v="35172"/>
    <n v="19540"/>
    <n v="15632"/>
    <d v="2014-03-01T00:00:00"/>
    <n v="3"/>
    <x v="3"/>
    <s v="2014"/>
  </r>
  <r>
    <s v="Small Business"/>
    <s v="Mexico"/>
    <s v="Paseo"/>
    <s v="High"/>
    <n v="591"/>
    <n v="10"/>
    <n v="300"/>
    <n v="177300"/>
    <n v="17730"/>
    <n v="159570"/>
    <n v="147750"/>
    <n v="11820"/>
    <d v="2014-05-01T00:00:00"/>
    <n v="5"/>
    <x v="11"/>
    <s v="2014"/>
  </r>
  <r>
    <s v="Midmarket"/>
    <s v="France"/>
    <s v="Paseo"/>
    <s v="High"/>
    <n v="2167"/>
    <n v="10"/>
    <n v="15"/>
    <n v="32505"/>
    <n v="3250.5"/>
    <n v="29254.5"/>
    <n v="21670"/>
    <n v="7584.5"/>
    <d v="2013-10-01T00:00:00"/>
    <n v="10"/>
    <x v="7"/>
    <s v="2013"/>
  </r>
  <r>
    <s v="Government"/>
    <s v="Germany"/>
    <s v="Paseo"/>
    <s v="High"/>
    <n v="241"/>
    <n v="10"/>
    <n v="20"/>
    <n v="4820"/>
    <n v="482"/>
    <n v="4338"/>
    <n v="2410"/>
    <n v="1928"/>
    <d v="2014-10-01T00:00:00"/>
    <n v="10"/>
    <x v="7"/>
    <s v="2014"/>
  </r>
  <r>
    <s v="Midmarket"/>
    <s v="Germany"/>
    <s v="Velo"/>
    <s v="High"/>
    <n v="681"/>
    <n v="120"/>
    <n v="15"/>
    <n v="10215"/>
    <n v="1021.5"/>
    <n v="9193.5"/>
    <n v="6810"/>
    <n v="2383.5"/>
    <d v="2014-01-01T00:00:00"/>
    <n v="1"/>
    <x v="0"/>
    <s v="2014"/>
  </r>
  <r>
    <s v="Midmarket"/>
    <s v="Germany"/>
    <s v="Velo"/>
    <s v="High"/>
    <n v="510"/>
    <n v="120"/>
    <n v="15"/>
    <n v="7650"/>
    <n v="765"/>
    <n v="6885"/>
    <n v="5100"/>
    <n v="1785"/>
    <d v="2014-04-01T00:00:00"/>
    <n v="4"/>
    <x v="10"/>
    <s v="2014"/>
  </r>
  <r>
    <s v="Midmarket"/>
    <s v="United States of America"/>
    <s v="Velo"/>
    <s v="High"/>
    <n v="790"/>
    <n v="120"/>
    <n v="15"/>
    <n v="11850"/>
    <n v="1185"/>
    <n v="10665"/>
    <n v="7900"/>
    <n v="2765"/>
    <d v="2014-05-01T00:00:00"/>
    <n v="5"/>
    <x v="11"/>
    <s v="2014"/>
  </r>
  <r>
    <s v="Government"/>
    <s v="France"/>
    <s v="Velo"/>
    <s v="High"/>
    <n v="639"/>
    <n v="120"/>
    <n v="350"/>
    <n v="223650"/>
    <n v="22365"/>
    <n v="201285"/>
    <n v="166140"/>
    <n v="35145"/>
    <d v="2014-07-01T00:00:00"/>
    <n v="7"/>
    <x v="4"/>
    <s v="2014"/>
  </r>
  <r>
    <s v="Enterprise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x v="6"/>
    <s v="2014"/>
  </r>
  <r>
    <s v="Small Business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x v="7"/>
    <s v="2013"/>
  </r>
  <r>
    <s v="Government"/>
    <s v="Germany"/>
    <s v="Velo"/>
    <s v="High"/>
    <n v="241"/>
    <n v="120"/>
    <n v="20"/>
    <n v="4820"/>
    <n v="482"/>
    <n v="4338"/>
    <n v="2410"/>
    <n v="1928"/>
    <d v="2014-10-01T00:00:00"/>
    <n v="10"/>
    <x v="7"/>
    <s v="2014"/>
  </r>
  <r>
    <s v="Government"/>
    <s v="Germany"/>
    <s v="Velo"/>
    <s v="High"/>
    <n v="2665"/>
    <n v="120"/>
    <n v="7"/>
    <n v="18655"/>
    <n v="1865.5"/>
    <n v="16789.5"/>
    <n v="13325"/>
    <n v="3464.5"/>
    <d v="2014-11-01T00:00:00"/>
    <n v="11"/>
    <x v="9"/>
    <s v="2014"/>
  </r>
  <r>
    <s v="Enterprise"/>
    <s v="Canada"/>
    <s v="Velo"/>
    <s v="High"/>
    <n v="1916"/>
    <n v="120"/>
    <n v="125"/>
    <n v="239500"/>
    <n v="23950"/>
    <n v="215550"/>
    <n v="229920"/>
    <n v="-14370"/>
    <d v="2013-12-01T00:00:00"/>
    <n v="12"/>
    <x v="2"/>
    <s v="2013"/>
  </r>
  <r>
    <s v="Small Business"/>
    <s v="France"/>
    <s v="Velo"/>
    <s v="High"/>
    <n v="853"/>
    <n v="120"/>
    <n v="300"/>
    <n v="255900"/>
    <n v="25590"/>
    <n v="230310"/>
    <n v="213250"/>
    <n v="17060"/>
    <d v="2014-12-01T00:00:00"/>
    <n v="12"/>
    <x v="2"/>
    <s v="2014"/>
  </r>
  <r>
    <s v="Enterprise"/>
    <s v="Mexico"/>
    <s v="VTT"/>
    <s v="High"/>
    <n v="341"/>
    <n v="250"/>
    <n v="125"/>
    <n v="42625"/>
    <n v="4262.5"/>
    <n v="38362.5"/>
    <n v="40920"/>
    <n v="-2557.5"/>
    <d v="2014-05-01T00:00:00"/>
    <n v="5"/>
    <x v="11"/>
    <s v="2014"/>
  </r>
  <r>
    <s v="Midmarket"/>
    <s v="Mexico"/>
    <s v="VTT"/>
    <s v="High"/>
    <n v="641"/>
    <n v="250"/>
    <n v="15"/>
    <n v="9615"/>
    <n v="961.5"/>
    <n v="8653.5"/>
    <n v="6410"/>
    <n v="2243.5"/>
    <d v="2014-07-01T00:00:00"/>
    <n v="7"/>
    <x v="4"/>
    <s v="2014"/>
  </r>
  <r>
    <s v="Government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x v="5"/>
    <s v="2014"/>
  </r>
  <r>
    <s v="Small Business"/>
    <s v="Mexico"/>
    <s v="VTT"/>
    <s v="High"/>
    <n v="432"/>
    <n v="250"/>
    <n v="300"/>
    <n v="129600"/>
    <n v="12960"/>
    <n v="116640"/>
    <n v="108000"/>
    <n v="8640"/>
    <d v="2014-09-01T00:00:00"/>
    <n v="9"/>
    <x v="6"/>
    <s v="2014"/>
  </r>
  <r>
    <s v="Small Business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x v="7"/>
    <s v="2013"/>
  </r>
  <r>
    <s v="Midmarket"/>
    <s v="France"/>
    <s v="VTT"/>
    <s v="High"/>
    <n v="2167"/>
    <n v="250"/>
    <n v="15"/>
    <n v="32505"/>
    <n v="3250.5"/>
    <n v="29254.5"/>
    <n v="21670"/>
    <n v="7584.5"/>
    <d v="2013-10-01T00:00:00"/>
    <n v="10"/>
    <x v="7"/>
    <s v="2013"/>
  </r>
  <r>
    <s v="Enterprise"/>
    <s v="Canada"/>
    <s v="VTT"/>
    <s v="High"/>
    <n v="2529"/>
    <n v="250"/>
    <n v="125"/>
    <n v="316125"/>
    <n v="31612.5"/>
    <n v="284512.5"/>
    <n v="303480"/>
    <n v="-18967.5"/>
    <d v="2014-11-01T00:00:00"/>
    <n v="11"/>
    <x v="9"/>
    <s v="2014"/>
  </r>
  <r>
    <s v="Government"/>
    <s v="Germany"/>
    <s v="VTT"/>
    <s v="High"/>
    <n v="1870"/>
    <n v="250"/>
    <n v="350"/>
    <n v="654500"/>
    <n v="65450"/>
    <n v="589050"/>
    <n v="486200"/>
    <n v="102850"/>
    <d v="2013-12-01T00:00:00"/>
    <n v="12"/>
    <x v="2"/>
    <s v="2013"/>
  </r>
  <r>
    <s v="Enterprise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x v="0"/>
    <s v="2014"/>
  </r>
  <r>
    <s v="Government"/>
    <s v="Canada"/>
    <s v="Amarilla"/>
    <s v="High"/>
    <n v="2240"/>
    <n v="260"/>
    <n v="350"/>
    <n v="784000"/>
    <n v="78400"/>
    <n v="705600"/>
    <n v="582400"/>
    <n v="123200"/>
    <d v="2014-02-01T00:00:00"/>
    <n v="2"/>
    <x v="8"/>
    <s v="2014"/>
  </r>
  <r>
    <s v="Small Business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x v="3"/>
    <s v="2014"/>
  </r>
  <r>
    <s v="Channel Partners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x v="10"/>
    <s v="2014"/>
  </r>
  <r>
    <s v="Government"/>
    <s v="Mexico"/>
    <s v="Amarilla"/>
    <s v="High"/>
    <n v="2039"/>
    <n v="260"/>
    <n v="20"/>
    <n v="40780"/>
    <n v="4078"/>
    <n v="36702"/>
    <n v="20390"/>
    <n v="16312"/>
    <d v="2014-05-01T00:00:00"/>
    <n v="5"/>
    <x v="11"/>
    <s v="2014"/>
  </r>
  <r>
    <s v="Channel Partners"/>
    <s v="Germany"/>
    <s v="Amarilla"/>
    <s v="High"/>
    <n v="2574"/>
    <n v="260"/>
    <n v="12"/>
    <n v="30888"/>
    <n v="3088.8"/>
    <n v="27799.200000000001"/>
    <n v="7722"/>
    <n v="20077.2"/>
    <d v="2014-08-01T00:00:00"/>
    <n v="8"/>
    <x v="5"/>
    <s v="2014"/>
  </r>
  <r>
    <s v="Government"/>
    <s v="Canada"/>
    <s v="Amarilla"/>
    <s v="High"/>
    <n v="707"/>
    <n v="260"/>
    <n v="350"/>
    <n v="247450"/>
    <n v="24745"/>
    <n v="222705"/>
    <n v="183820"/>
    <n v="38885"/>
    <d v="2014-09-01T00:00:00"/>
    <n v="9"/>
    <x v="6"/>
    <s v="2014"/>
  </r>
  <r>
    <s v="Midmarket"/>
    <s v="France"/>
    <s v="Amarilla"/>
    <s v="High"/>
    <n v="2072"/>
    <n v="260"/>
    <n v="15"/>
    <n v="31080"/>
    <n v="3108"/>
    <n v="27972"/>
    <n v="20720"/>
    <n v="7252"/>
    <d v="2014-12-01T00:00:00"/>
    <n v="12"/>
    <x v="2"/>
    <s v="2014"/>
  </r>
  <r>
    <s v="Small Business"/>
    <s v="France"/>
    <s v="Amarilla"/>
    <s v="High"/>
    <n v="853"/>
    <n v="260"/>
    <n v="300"/>
    <n v="255900"/>
    <n v="25590"/>
    <n v="230310"/>
    <n v="213250"/>
    <n v="17060"/>
    <d v="2014-12-01T00:00:00"/>
    <n v="12"/>
    <x v="2"/>
    <s v="2014"/>
  </r>
  <r>
    <s v="Channel Partners"/>
    <s v="France"/>
    <s v="Carretera"/>
    <s v="High"/>
    <n v="1198"/>
    <n v="3"/>
    <n v="12"/>
    <n v="14376"/>
    <n v="1581.36"/>
    <n v="12794.64"/>
    <n v="3594"/>
    <n v="9200.64"/>
    <d v="2013-10-01T00:00:00"/>
    <n v="10"/>
    <x v="7"/>
    <s v="2013"/>
  </r>
  <r>
    <s v="Government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x v="10"/>
    <s v="2014"/>
  </r>
  <r>
    <s v="Channel Partners"/>
    <s v="France"/>
    <s v="Paseo"/>
    <s v="High"/>
    <n v="1198"/>
    <n v="10"/>
    <n v="12"/>
    <n v="14376"/>
    <n v="1581.36"/>
    <n v="12794.64"/>
    <n v="3594"/>
    <n v="9200.64"/>
    <d v="2013-10-01T00:00:00"/>
    <n v="10"/>
    <x v="7"/>
    <s v="2013"/>
  </r>
  <r>
    <s v="Midmarket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x v="0"/>
    <s v="2014"/>
  </r>
  <r>
    <s v="Channel Partners"/>
    <s v="Germany"/>
    <s v="Velo"/>
    <s v="High"/>
    <n v="472"/>
    <n v="120"/>
    <n v="12"/>
    <n v="5664"/>
    <n v="623.04"/>
    <n v="5040.96"/>
    <n v="1416"/>
    <n v="3624.96"/>
    <d v="2014-10-01T00:00:00"/>
    <n v="10"/>
    <x v="7"/>
    <s v="2014"/>
  </r>
  <r>
    <s v="Government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x v="3"/>
    <s v="2014"/>
  </r>
  <r>
    <s v="Channel Partners"/>
    <s v="Mexico"/>
    <s v="VTT"/>
    <s v="High"/>
    <n v="1005"/>
    <n v="250"/>
    <n v="12"/>
    <n v="12060"/>
    <n v="1326.6"/>
    <n v="10733.4"/>
    <n v="3015"/>
    <n v="7718.4"/>
    <d v="2013-09-01T00:00:00"/>
    <n v="9"/>
    <x v="6"/>
    <s v="2013"/>
  </r>
  <r>
    <s v="Midmarket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x v="4"/>
    <s v="2014"/>
  </r>
  <r>
    <s v="Channel Partners"/>
    <s v="Germany"/>
    <s v="Amarilla"/>
    <s v="High"/>
    <n v="472"/>
    <n v="260"/>
    <n v="12"/>
    <n v="5664"/>
    <n v="623.04"/>
    <n v="5040.96"/>
    <n v="1416"/>
    <n v="3624.96"/>
    <d v="2014-10-01T00:00:00"/>
    <n v="10"/>
    <x v="7"/>
    <s v="2014"/>
  </r>
  <r>
    <s v="Channel Partners"/>
    <s v="Canada"/>
    <s v="Carretera"/>
    <s v="High"/>
    <n v="1937"/>
    <n v="3"/>
    <n v="12"/>
    <n v="23244"/>
    <n v="2556.84"/>
    <n v="20687.16"/>
    <n v="5811"/>
    <n v="14876.16"/>
    <d v="2014-02-01T00:00:00"/>
    <n v="2"/>
    <x v="8"/>
    <s v="2014"/>
  </r>
  <r>
    <s v="Government"/>
    <s v="Germany"/>
    <s v="Carretera"/>
    <s v="High"/>
    <n v="792"/>
    <n v="3"/>
    <n v="350"/>
    <n v="277200"/>
    <n v="30492"/>
    <n v="246708"/>
    <n v="205920"/>
    <n v="40788"/>
    <d v="2014-03-01T00:00:00"/>
    <n v="3"/>
    <x v="3"/>
    <s v="2014"/>
  </r>
  <r>
    <s v="Small Business"/>
    <s v="Germany"/>
    <s v="Carretera"/>
    <s v="High"/>
    <n v="2811"/>
    <n v="3"/>
    <n v="300"/>
    <n v="843300"/>
    <n v="92763"/>
    <n v="750537"/>
    <n v="702750"/>
    <n v="47787"/>
    <d v="2014-07-01T00:00:00"/>
    <n v="7"/>
    <x v="4"/>
    <s v="2014"/>
  </r>
  <r>
    <s v="Enterprise"/>
    <s v="France"/>
    <s v="Carretera"/>
    <s v="High"/>
    <n v="2441"/>
    <n v="3"/>
    <n v="125"/>
    <n v="305125"/>
    <n v="33563.75"/>
    <n v="271561.25"/>
    <n v="292920"/>
    <n v="-21358.75"/>
    <d v="2014-10-01T00:00:00"/>
    <n v="10"/>
    <x v="7"/>
    <s v="2014"/>
  </r>
  <r>
    <s v="Midmarket"/>
    <s v="Canada"/>
    <s v="Carretera"/>
    <s v="High"/>
    <n v="1560"/>
    <n v="3"/>
    <n v="15"/>
    <n v="23400"/>
    <n v="2574"/>
    <n v="20826"/>
    <n v="15600"/>
    <n v="5226"/>
    <d v="2013-11-01T00:00:00"/>
    <n v="11"/>
    <x v="9"/>
    <s v="2013"/>
  </r>
  <r>
    <s v="Government"/>
    <s v="Mexico"/>
    <s v="Carretera"/>
    <s v="High"/>
    <n v="2706"/>
    <n v="3"/>
    <n v="7"/>
    <n v="18942"/>
    <n v="2083.62"/>
    <n v="16858.38"/>
    <n v="13530"/>
    <n v="3328.380000000001"/>
    <d v="2013-11-01T00:00:00"/>
    <n v="11"/>
    <x v="9"/>
    <s v="2013"/>
  </r>
  <r>
    <s v="Government"/>
    <s v="Germany"/>
    <s v="Montana"/>
    <s v="High"/>
    <n v="766"/>
    <n v="5"/>
    <n v="350"/>
    <n v="268100"/>
    <n v="29491"/>
    <n v="238609"/>
    <n v="199160"/>
    <n v="39449"/>
    <d v="2014-01-01T00:00:00"/>
    <n v="1"/>
    <x v="0"/>
    <s v="2014"/>
  </r>
  <r>
    <s v="Government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x v="7"/>
    <s v="2013"/>
  </r>
  <r>
    <s v="Midmarket"/>
    <s v="Mexico"/>
    <s v="Montana"/>
    <s v="High"/>
    <n v="2157"/>
    <n v="5"/>
    <n v="15"/>
    <n v="32355"/>
    <n v="3559.05"/>
    <n v="28795.95"/>
    <n v="21570"/>
    <n v="7225.9500000000007"/>
    <d v="2014-12-01T00:00:00"/>
    <n v="12"/>
    <x v="2"/>
    <s v="2014"/>
  </r>
  <r>
    <s v="Small Business"/>
    <s v="Canada"/>
    <s v="Paseo"/>
    <s v="High"/>
    <n v="873"/>
    <n v="10"/>
    <n v="300"/>
    <n v="261900"/>
    <n v="28809"/>
    <n v="233091"/>
    <n v="218250"/>
    <n v="14841"/>
    <d v="2014-01-01T00:00:00"/>
    <n v="1"/>
    <x v="0"/>
    <s v="2014"/>
  </r>
  <r>
    <s v="Government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x v="3"/>
    <s v="2014"/>
  </r>
  <r>
    <s v="Government"/>
    <s v="Canada"/>
    <s v="Paseo"/>
    <s v="High"/>
    <n v="2104.5"/>
    <n v="10"/>
    <n v="350"/>
    <n v="736575"/>
    <n v="81023.25"/>
    <n v="655551.75"/>
    <n v="547170"/>
    <n v="108381.75"/>
    <d v="2014-07-01T00:00:00"/>
    <n v="7"/>
    <x v="4"/>
    <s v="2014"/>
  </r>
  <r>
    <s v="Channel Partners"/>
    <s v="Canada"/>
    <s v="Paseo"/>
    <s v="High"/>
    <n v="4026"/>
    <n v="10"/>
    <n v="12"/>
    <n v="48312"/>
    <n v="5314.32"/>
    <n v="42997.68"/>
    <n v="12078"/>
    <n v="30919.68"/>
    <d v="2014-07-01T00:00:00"/>
    <n v="7"/>
    <x v="4"/>
    <s v="2014"/>
  </r>
  <r>
    <s v="Channel Partners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x v="4"/>
    <s v="2014"/>
  </r>
  <r>
    <s v="Government"/>
    <s v="Canada"/>
    <s v="Paseo"/>
    <s v="High"/>
    <n v="2394"/>
    <n v="10"/>
    <n v="20"/>
    <n v="47880"/>
    <n v="5266.8"/>
    <n v="42613.2"/>
    <n v="23940"/>
    <n v="18673.199999999997"/>
    <d v="2014-08-01T00:00:00"/>
    <n v="8"/>
    <x v="5"/>
    <s v="2014"/>
  </r>
  <r>
    <s v="Midmarket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x v="5"/>
    <s v="2014"/>
  </r>
  <r>
    <s v="Enterprise"/>
    <s v="France"/>
    <s v="Paseo"/>
    <s v="High"/>
    <n v="2441"/>
    <n v="10"/>
    <n v="125"/>
    <n v="305125"/>
    <n v="33563.75"/>
    <n v="271561.25"/>
    <n v="292920"/>
    <n v="-21358.75"/>
    <d v="2014-10-01T00:00:00"/>
    <n v="10"/>
    <x v="7"/>
    <s v="2014"/>
  </r>
  <r>
    <s v="Government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x v="7"/>
    <s v="2013"/>
  </r>
  <r>
    <s v="Small Business"/>
    <s v="Canada"/>
    <s v="Paseo"/>
    <s v="High"/>
    <n v="1366"/>
    <n v="10"/>
    <n v="300"/>
    <n v="409800"/>
    <n v="45078"/>
    <n v="364722"/>
    <n v="341500"/>
    <n v="23222"/>
    <d v="2014-11-01T00:00:00"/>
    <n v="11"/>
    <x v="9"/>
    <s v="2014"/>
  </r>
  <r>
    <s v="Government"/>
    <s v="France"/>
    <s v="Velo"/>
    <s v="High"/>
    <n v="2805"/>
    <n v="120"/>
    <n v="20"/>
    <n v="56100"/>
    <n v="6171"/>
    <n v="49929"/>
    <n v="28050"/>
    <n v="21879"/>
    <d v="2013-09-01T00:00:00"/>
    <n v="9"/>
    <x v="6"/>
    <s v="2013"/>
  </r>
  <r>
    <s v="Midmarket"/>
    <s v="Mexico"/>
    <s v="Velo"/>
    <s v="High"/>
    <n v="655"/>
    <n v="120"/>
    <n v="15"/>
    <n v="9825"/>
    <n v="1080.75"/>
    <n v="8744.25"/>
    <n v="6550"/>
    <n v="2194.25"/>
    <d v="2013-09-01T00:00:00"/>
    <n v="9"/>
    <x v="6"/>
    <s v="2013"/>
  </r>
  <r>
    <s v="Government"/>
    <s v="Mexico"/>
    <s v="Velo"/>
    <s v="High"/>
    <n v="344"/>
    <n v="120"/>
    <n v="350"/>
    <n v="120400"/>
    <n v="13244"/>
    <n v="107156"/>
    <n v="89440"/>
    <n v="17716"/>
    <d v="2013-10-01T00:00:00"/>
    <n v="10"/>
    <x v="7"/>
    <s v="2013"/>
  </r>
  <r>
    <s v="Government"/>
    <s v="Canada"/>
    <s v="Velo"/>
    <s v="High"/>
    <n v="1808"/>
    <n v="120"/>
    <n v="7"/>
    <n v="12656"/>
    <n v="1392.16"/>
    <n v="11263.84"/>
    <n v="9040"/>
    <n v="2223.84"/>
    <d v="2014-11-01T00:00:00"/>
    <n v="11"/>
    <x v="9"/>
    <s v="2014"/>
  </r>
  <r>
    <s v="Channel Partners"/>
    <s v="France"/>
    <s v="VTT"/>
    <s v="High"/>
    <n v="1734"/>
    <n v="250"/>
    <n v="12"/>
    <n v="20808"/>
    <n v="2288.88"/>
    <n v="18519.12"/>
    <n v="5202"/>
    <n v="13317.119999999999"/>
    <d v="2014-01-01T00:00:00"/>
    <n v="1"/>
    <x v="0"/>
    <s v="2014"/>
  </r>
  <r>
    <s v="Enterprise"/>
    <s v="Mexico"/>
    <s v="VTT"/>
    <s v="High"/>
    <n v="554"/>
    <n v="250"/>
    <n v="125"/>
    <n v="69250"/>
    <n v="7617.5"/>
    <n v="61632.5"/>
    <n v="66480"/>
    <n v="-4847.5"/>
    <d v="2014-01-01T00:00:00"/>
    <n v="1"/>
    <x v="0"/>
    <s v="2014"/>
  </r>
  <r>
    <s v="Government"/>
    <s v="Canada"/>
    <s v="VTT"/>
    <s v="High"/>
    <n v="2935"/>
    <n v="250"/>
    <n v="20"/>
    <n v="58700"/>
    <n v="6457"/>
    <n v="52243"/>
    <n v="29350"/>
    <n v="22893"/>
    <d v="2013-11-01T00:00:00"/>
    <n v="11"/>
    <x v="9"/>
    <s v="2013"/>
  </r>
  <r>
    <s v="Enterprise"/>
    <s v="Germany"/>
    <s v="Amarilla"/>
    <s v="High"/>
    <n v="3165"/>
    <n v="260"/>
    <n v="125"/>
    <n v="395625"/>
    <n v="43518.75"/>
    <n v="352106.25"/>
    <n v="379800"/>
    <n v="-27693.75"/>
    <d v="2014-01-01T00:00:00"/>
    <n v="1"/>
    <x v="0"/>
    <s v="2014"/>
  </r>
  <r>
    <s v="Government"/>
    <s v="Mexico"/>
    <s v="Amarilla"/>
    <s v="High"/>
    <n v="2629"/>
    <n v="260"/>
    <n v="20"/>
    <n v="52580"/>
    <n v="5783.8"/>
    <n v="46796.2"/>
    <n v="26290"/>
    <n v="20506.199999999997"/>
    <d v="2014-01-01T00:00:00"/>
    <n v="1"/>
    <x v="0"/>
    <s v="2014"/>
  </r>
  <r>
    <s v="Enterprise"/>
    <s v="France"/>
    <s v="Amarilla"/>
    <s v="High"/>
    <n v="1433"/>
    <n v="260"/>
    <n v="125"/>
    <n v="179125"/>
    <n v="19703.75"/>
    <n v="159421.25"/>
    <n v="171960"/>
    <n v="-12538.75"/>
    <d v="2014-05-01T00:00:00"/>
    <n v="5"/>
    <x v="11"/>
    <s v="2014"/>
  </r>
  <r>
    <s v="Enterprise"/>
    <s v="Mexico"/>
    <s v="Amarilla"/>
    <s v="High"/>
    <n v="947"/>
    <n v="260"/>
    <n v="125"/>
    <n v="118375"/>
    <n v="13021.25"/>
    <n v="105353.75"/>
    <n v="113640"/>
    <n v="-8286.25"/>
    <d v="2013-09-01T00:00:00"/>
    <n v="9"/>
    <x v="6"/>
    <s v="2013"/>
  </r>
  <r>
    <s v="Government"/>
    <s v="Mexico"/>
    <s v="Amarilla"/>
    <s v="High"/>
    <n v="344"/>
    <n v="260"/>
    <n v="350"/>
    <n v="120400"/>
    <n v="13244"/>
    <n v="107156"/>
    <n v="89440"/>
    <n v="17716"/>
    <d v="2013-10-01T00:00:00"/>
    <n v="10"/>
    <x v="7"/>
    <s v="2013"/>
  </r>
  <r>
    <s v="Midmarket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x v="2"/>
    <s v="2014"/>
  </r>
  <r>
    <s v="Government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x v="6"/>
    <s v="2013"/>
  </r>
  <r>
    <s v="Government"/>
    <s v="Mexico"/>
    <s v="Carretera"/>
    <s v="High"/>
    <n v="886"/>
    <n v="3"/>
    <n v="350"/>
    <n v="310100"/>
    <n v="37212"/>
    <n v="272888"/>
    <n v="230360"/>
    <n v="42528"/>
    <d v="2014-06-01T00:00:00"/>
    <n v="6"/>
    <x v="1"/>
    <s v="2014"/>
  </r>
  <r>
    <s v="Enterprise"/>
    <s v="Canada"/>
    <s v="Carretera"/>
    <s v="High"/>
    <n v="2416"/>
    <n v="3"/>
    <n v="125"/>
    <n v="302000"/>
    <n v="36240"/>
    <n v="265760"/>
    <n v="289920"/>
    <n v="-24160"/>
    <d v="2013-09-01T00:00:00"/>
    <n v="9"/>
    <x v="6"/>
    <s v="2013"/>
  </r>
  <r>
    <s v="Enterprise"/>
    <s v="Mexico"/>
    <s v="Carretera"/>
    <s v="High"/>
    <n v="2156"/>
    <n v="3"/>
    <n v="125"/>
    <n v="269500"/>
    <n v="32340"/>
    <n v="237160"/>
    <n v="258720"/>
    <n v="-21560"/>
    <d v="2014-10-01T00:00:00"/>
    <n v="10"/>
    <x v="7"/>
    <s v="2014"/>
  </r>
  <r>
    <s v="Midmarket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x v="9"/>
    <s v="2014"/>
  </r>
  <r>
    <s v="Midmarket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x v="3"/>
    <s v="2014"/>
  </r>
  <r>
    <s v="Small Business"/>
    <s v="France"/>
    <s v="Montana"/>
    <s v="High"/>
    <n v="1773"/>
    <n v="5"/>
    <n v="300"/>
    <n v="531900"/>
    <n v="63828"/>
    <n v="468072"/>
    <n v="443250"/>
    <n v="24822"/>
    <d v="2014-04-01T00:00:00"/>
    <n v="4"/>
    <x v="10"/>
    <s v="2014"/>
  </r>
  <r>
    <s v="Government"/>
    <s v="Mexico"/>
    <s v="Montana"/>
    <s v="High"/>
    <n v="2420"/>
    <n v="5"/>
    <n v="7"/>
    <n v="16940"/>
    <n v="2032.8"/>
    <n v="14907.2"/>
    <n v="12100"/>
    <n v="2807.2000000000007"/>
    <d v="2014-09-01T00:00:00"/>
    <n v="9"/>
    <x v="6"/>
    <s v="2014"/>
  </r>
  <r>
    <s v="Government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x v="7"/>
    <s v="2014"/>
  </r>
  <r>
    <s v="Government"/>
    <s v="Mexico"/>
    <s v="Montana"/>
    <s v="High"/>
    <n v="1715"/>
    <n v="5"/>
    <n v="20"/>
    <n v="34300"/>
    <n v="4116"/>
    <n v="30184"/>
    <n v="17150"/>
    <n v="13034"/>
    <d v="2013-10-01T00:00:00"/>
    <n v="10"/>
    <x v="7"/>
    <s v="2013"/>
  </r>
  <r>
    <s v="Small Business"/>
    <s v="France"/>
    <s v="Montana"/>
    <s v="High"/>
    <n v="1186"/>
    <n v="5"/>
    <n v="300"/>
    <n v="355800"/>
    <n v="42696"/>
    <n v="313104"/>
    <n v="296500"/>
    <n v="16604"/>
    <d v="2013-12-01T00:00:00"/>
    <n v="12"/>
    <x v="2"/>
    <s v="2013"/>
  </r>
  <r>
    <s v="Small Business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x v="0"/>
    <s v="2014"/>
  </r>
  <r>
    <s v="Government"/>
    <s v="Mexico"/>
    <s v="Paseo"/>
    <s v="High"/>
    <n v="886"/>
    <n v="10"/>
    <n v="350"/>
    <n v="310100"/>
    <n v="37212"/>
    <n v="272888"/>
    <n v="230360"/>
    <n v="42528"/>
    <d v="2014-06-01T00:00:00"/>
    <n v="6"/>
    <x v="1"/>
    <s v="2014"/>
  </r>
  <r>
    <s v="Enterprise"/>
    <s v="Mexico"/>
    <s v="Paseo"/>
    <s v="High"/>
    <n v="2156"/>
    <n v="10"/>
    <n v="125"/>
    <n v="269500"/>
    <n v="32340"/>
    <n v="237160"/>
    <n v="258720"/>
    <n v="-21560"/>
    <d v="2014-10-01T00:00:00"/>
    <n v="10"/>
    <x v="7"/>
    <s v="2014"/>
  </r>
  <r>
    <s v="Government"/>
    <s v="Mexico"/>
    <s v="Paseo"/>
    <s v="High"/>
    <n v="905"/>
    <n v="10"/>
    <n v="20"/>
    <n v="18100"/>
    <n v="2172"/>
    <n v="15928"/>
    <n v="9050"/>
    <n v="6878"/>
    <d v="2014-10-01T00:00:00"/>
    <n v="10"/>
    <x v="7"/>
    <s v="2014"/>
  </r>
  <r>
    <s v="Government"/>
    <s v="Mexico"/>
    <s v="Paseo"/>
    <s v="High"/>
    <n v="1715"/>
    <n v="10"/>
    <n v="20"/>
    <n v="34300"/>
    <n v="4116"/>
    <n v="30184"/>
    <n v="17150"/>
    <n v="13034"/>
    <d v="2013-10-01T00:00:00"/>
    <n v="10"/>
    <x v="7"/>
    <s v="2013"/>
  </r>
  <r>
    <s v="Government"/>
    <s v="France"/>
    <s v="Paseo"/>
    <s v="High"/>
    <n v="1594"/>
    <n v="10"/>
    <n v="350"/>
    <n v="557900"/>
    <n v="66948"/>
    <n v="490952"/>
    <n v="414440"/>
    <n v="76512"/>
    <d v="2014-11-01T00:00:00"/>
    <n v="11"/>
    <x v="9"/>
    <s v="2014"/>
  </r>
  <r>
    <s v="Small Business"/>
    <s v="Germany"/>
    <s v="Paseo"/>
    <s v="High"/>
    <n v="1359"/>
    <n v="10"/>
    <n v="300"/>
    <n v="407700"/>
    <n v="48924"/>
    <n v="358776"/>
    <n v="339750"/>
    <n v="19026"/>
    <d v="2014-11-01T00:00:00"/>
    <n v="11"/>
    <x v="9"/>
    <s v="2014"/>
  </r>
  <r>
    <s v="Small Business"/>
    <s v="Mexico"/>
    <s v="Paseo"/>
    <s v="High"/>
    <n v="2150"/>
    <n v="10"/>
    <n v="300"/>
    <n v="645000"/>
    <n v="77400"/>
    <n v="567600"/>
    <n v="537500"/>
    <n v="30100"/>
    <d v="2014-11-01T00:00:00"/>
    <n v="11"/>
    <x v="9"/>
    <s v="2014"/>
  </r>
  <r>
    <s v="Government"/>
    <s v="Mexico"/>
    <s v="Paseo"/>
    <s v="High"/>
    <n v="1197"/>
    <n v="10"/>
    <n v="350"/>
    <n v="418950"/>
    <n v="50274"/>
    <n v="368676"/>
    <n v="311220"/>
    <n v="57456"/>
    <d v="2014-11-01T00:00:00"/>
    <n v="11"/>
    <x v="9"/>
    <s v="2014"/>
  </r>
  <r>
    <s v="Midmarket"/>
    <s v="Mexico"/>
    <s v="Paseo"/>
    <s v="High"/>
    <n v="380"/>
    <n v="10"/>
    <n v="15"/>
    <n v="5700"/>
    <n v="684"/>
    <n v="5016"/>
    <n v="3800"/>
    <n v="1216"/>
    <d v="2013-12-01T00:00:00"/>
    <n v="12"/>
    <x v="2"/>
    <s v="2013"/>
  </r>
  <r>
    <s v="Government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x v="2"/>
    <s v="2014"/>
  </r>
  <r>
    <s v="Government"/>
    <s v="Mexico"/>
    <s v="Velo"/>
    <s v="High"/>
    <n v="1395"/>
    <n v="120"/>
    <n v="350"/>
    <n v="488250"/>
    <n v="58590"/>
    <n v="429660"/>
    <n v="362700"/>
    <n v="66960"/>
    <d v="2014-07-01T00:00:00"/>
    <n v="7"/>
    <x v="4"/>
    <s v="2014"/>
  </r>
  <r>
    <s v="Government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x v="7"/>
    <s v="2014"/>
  </r>
  <r>
    <s v="Government"/>
    <s v="Mexico"/>
    <s v="Velo"/>
    <s v="High"/>
    <n v="905"/>
    <n v="120"/>
    <n v="20"/>
    <n v="18100"/>
    <n v="2172"/>
    <n v="15928"/>
    <n v="9050"/>
    <n v="6878"/>
    <d v="2014-10-01T00:00:00"/>
    <n v="10"/>
    <x v="7"/>
    <s v="2014"/>
  </r>
  <r>
    <s v="Channel Partners"/>
    <s v="Canada"/>
    <s v="VTT"/>
    <s v="High"/>
    <n v="2109"/>
    <n v="250"/>
    <n v="12"/>
    <n v="25308"/>
    <n v="3036.96"/>
    <n v="22271.040000000001"/>
    <n v="6327"/>
    <n v="15944.04"/>
    <d v="2014-05-01T00:00:00"/>
    <n v="5"/>
    <x v="11"/>
    <s v="2014"/>
  </r>
  <r>
    <s v="Midmarket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x v="4"/>
    <s v="2014"/>
  </r>
  <r>
    <s v="Government"/>
    <s v="Canada"/>
    <s v="VTT"/>
    <s v="High"/>
    <n v="623"/>
    <n v="250"/>
    <n v="350"/>
    <n v="218050"/>
    <n v="26166"/>
    <n v="191884"/>
    <n v="161980"/>
    <n v="29904"/>
    <d v="2013-09-01T00:00:00"/>
    <n v="9"/>
    <x v="6"/>
    <s v="2013"/>
  </r>
  <r>
    <s v="Government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x v="7"/>
    <s v="2014"/>
  </r>
  <r>
    <s v="Enterprise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x v="9"/>
    <s v="2014"/>
  </r>
  <r>
    <s v="Government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x v="2"/>
    <s v="2014"/>
  </r>
  <r>
    <s v="Government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x v="8"/>
    <s v="2014"/>
  </r>
  <r>
    <s v="Government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x v="4"/>
    <s v="2014"/>
  </r>
  <r>
    <s v="Government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x v="7"/>
    <s v="2014"/>
  </r>
  <r>
    <s v="Midmarket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x v="9"/>
    <s v="2013"/>
  </r>
  <r>
    <s v="Government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x v="0"/>
    <s v="2014"/>
  </r>
  <r>
    <s v="Channel Partners"/>
    <s v="Mexico"/>
    <s v="Montana"/>
    <s v="High"/>
    <n v="2661"/>
    <n v="5"/>
    <n v="12"/>
    <n v="31932"/>
    <n v="3831.84"/>
    <n v="28100.16"/>
    <n v="7983"/>
    <n v="20117.16"/>
    <d v="2014-05-01T00:00:00"/>
    <n v="5"/>
    <x v="11"/>
    <s v="2014"/>
  </r>
  <r>
    <s v="Government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x v="2"/>
    <s v="2014"/>
  </r>
  <r>
    <s v="Government"/>
    <s v="France"/>
    <s v="VTT"/>
    <s v="High"/>
    <n v="1491"/>
    <n v="250"/>
    <n v="7"/>
    <n v="10437"/>
    <n v="1252.44"/>
    <n v="9184.56"/>
    <n v="7455"/>
    <n v="1729.5599999999995"/>
    <d v="2014-03-01T00:00:00"/>
    <n v="3"/>
    <x v="3"/>
    <s v="2014"/>
  </r>
  <r>
    <s v="Government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x v="2"/>
    <s v="2014"/>
  </r>
  <r>
    <s v="Channel Partners"/>
    <s v="Canada"/>
    <s v="Amarilla"/>
    <s v="High"/>
    <n v="2761"/>
    <n v="260"/>
    <n v="12"/>
    <n v="33132"/>
    <n v="3975.84"/>
    <n v="29156.16"/>
    <n v="8283"/>
    <n v="20873.16"/>
    <d v="2013-09-01T00:00:00"/>
    <n v="9"/>
    <x v="6"/>
    <s v="2013"/>
  </r>
  <r>
    <s v="Midmarket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x v="1"/>
    <s v="2014"/>
  </r>
  <r>
    <s v="Midmarket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x v="1"/>
    <s v="2014"/>
  </r>
  <r>
    <s v="Government"/>
    <s v="Canada"/>
    <s v="Carretera"/>
    <s v="High"/>
    <n v="923"/>
    <n v="3"/>
    <n v="350"/>
    <n v="323050"/>
    <n v="41996.5"/>
    <n v="281053.5"/>
    <n v="239980"/>
    <n v="41073.5"/>
    <d v="2014-03-01T00:00:00"/>
    <n v="3"/>
    <x v="3"/>
    <s v="2014"/>
  </r>
  <r>
    <s v="Government"/>
    <s v="France"/>
    <s v="Carretera"/>
    <s v="High"/>
    <n v="1790"/>
    <n v="3"/>
    <n v="350"/>
    <n v="626500"/>
    <n v="81445"/>
    <n v="545055"/>
    <n v="465400"/>
    <n v="79655"/>
    <d v="2014-03-01T00:00:00"/>
    <n v="3"/>
    <x v="3"/>
    <s v="2014"/>
  </r>
  <r>
    <s v="Government"/>
    <s v="Germany"/>
    <s v="Carretera"/>
    <s v="High"/>
    <n v="442"/>
    <n v="3"/>
    <n v="20"/>
    <n v="8840"/>
    <n v="1149.2"/>
    <n v="7690.8"/>
    <n v="4420"/>
    <n v="3270.8"/>
    <d v="2013-09-01T00:00:00"/>
    <n v="9"/>
    <x v="6"/>
    <s v="2013"/>
  </r>
  <r>
    <s v="Government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x v="0"/>
    <s v="2014"/>
  </r>
  <r>
    <s v="Government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x v="8"/>
    <s v="2014"/>
  </r>
  <r>
    <s v="Channel Partners"/>
    <s v="Mexico"/>
    <s v="Montana"/>
    <s v="High"/>
    <n v="604"/>
    <n v="5"/>
    <n v="12"/>
    <n v="7248"/>
    <n v="942.24"/>
    <n v="6305.76"/>
    <n v="1812"/>
    <n v="4493.76"/>
    <d v="2014-06-01T00:00:00"/>
    <n v="6"/>
    <x v="1"/>
    <s v="2014"/>
  </r>
  <r>
    <s v="Government"/>
    <s v="Mexico"/>
    <s v="Montana"/>
    <s v="High"/>
    <n v="2255"/>
    <n v="5"/>
    <n v="20"/>
    <n v="45100"/>
    <n v="5863"/>
    <n v="39237"/>
    <n v="22550"/>
    <n v="16687"/>
    <d v="2014-07-01T00:00:00"/>
    <n v="7"/>
    <x v="4"/>
    <s v="2014"/>
  </r>
  <r>
    <s v="Government"/>
    <s v="Canada"/>
    <s v="Montana"/>
    <s v="High"/>
    <n v="1249"/>
    <n v="5"/>
    <n v="20"/>
    <n v="24980"/>
    <n v="3247.4"/>
    <n v="21732.6"/>
    <n v="12490"/>
    <n v="9242.5999999999985"/>
    <d v="2014-10-01T00:00:00"/>
    <n v="10"/>
    <x v="7"/>
    <s v="2014"/>
  </r>
  <r>
    <s v="Government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x v="0"/>
    <s v="2014"/>
  </r>
  <r>
    <s v="Small Business"/>
    <s v="Germany"/>
    <s v="Paseo"/>
    <s v="High"/>
    <n v="807"/>
    <n v="10"/>
    <n v="300"/>
    <n v="242100"/>
    <n v="31473"/>
    <n v="210627"/>
    <n v="201750"/>
    <n v="8877"/>
    <d v="2014-01-01T00:00:00"/>
    <n v="1"/>
    <x v="0"/>
    <s v="2014"/>
  </r>
  <r>
    <s v="Government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x v="8"/>
    <s v="2014"/>
  </r>
  <r>
    <s v="Government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x v="8"/>
    <s v="2014"/>
  </r>
  <r>
    <s v="Government"/>
    <s v="Canada"/>
    <s v="Paseo"/>
    <s v="High"/>
    <n v="2632"/>
    <n v="10"/>
    <n v="350"/>
    <n v="921200"/>
    <n v="119756"/>
    <n v="801444"/>
    <n v="684320"/>
    <n v="117124"/>
    <d v="2014-06-01T00:00:00"/>
    <n v="6"/>
    <x v="1"/>
    <s v="2014"/>
  </r>
  <r>
    <s v="Enterprise"/>
    <s v="Canada"/>
    <s v="Paseo"/>
    <s v="High"/>
    <n v="1583"/>
    <n v="10"/>
    <n v="125"/>
    <n v="197875"/>
    <n v="25723.75"/>
    <n v="172151.25"/>
    <n v="189960"/>
    <n v="-17808.75"/>
    <d v="2014-06-01T00:00:00"/>
    <n v="6"/>
    <x v="1"/>
    <s v="2014"/>
  </r>
  <r>
    <s v="Channel Partners"/>
    <s v="Mexico"/>
    <s v="Paseo"/>
    <s v="High"/>
    <n v="571"/>
    <n v="10"/>
    <n v="12"/>
    <n v="6852"/>
    <n v="890.76"/>
    <n v="5961.24"/>
    <n v="1713"/>
    <n v="4248.24"/>
    <d v="2014-07-01T00:00:00"/>
    <n v="7"/>
    <x v="4"/>
    <s v="2014"/>
  </r>
  <r>
    <s v="Government"/>
    <s v="France"/>
    <s v="Paseo"/>
    <s v="High"/>
    <n v="2696"/>
    <n v="10"/>
    <n v="7"/>
    <n v="18872"/>
    <n v="2453.36"/>
    <n v="16418.64"/>
    <n v="13480"/>
    <n v="2938.6399999999994"/>
    <d v="2014-08-01T00:00:00"/>
    <n v="8"/>
    <x v="5"/>
    <s v="2014"/>
  </r>
  <r>
    <s v="Midmarket"/>
    <s v="Canada"/>
    <s v="Paseo"/>
    <s v="High"/>
    <n v="1565"/>
    <n v="10"/>
    <n v="15"/>
    <n v="23475"/>
    <n v="3051.75"/>
    <n v="20423.25"/>
    <n v="15650"/>
    <n v="4773.25"/>
    <d v="2014-10-01T00:00:00"/>
    <n v="10"/>
    <x v="7"/>
    <s v="2014"/>
  </r>
  <r>
    <s v="Government"/>
    <s v="Canada"/>
    <s v="Paseo"/>
    <s v="High"/>
    <n v="1249"/>
    <n v="10"/>
    <n v="20"/>
    <n v="24980"/>
    <n v="3247.4"/>
    <n v="21732.6"/>
    <n v="12490"/>
    <n v="9242.5999999999985"/>
    <d v="2014-10-01T00:00:00"/>
    <n v="10"/>
    <x v="7"/>
    <s v="2014"/>
  </r>
  <r>
    <s v="Government"/>
    <s v="Germany"/>
    <s v="Paseo"/>
    <s v="High"/>
    <n v="357"/>
    <n v="10"/>
    <n v="350"/>
    <n v="124950"/>
    <n v="16243.5"/>
    <n v="108706.5"/>
    <n v="92820"/>
    <n v="15886.5"/>
    <d v="2014-11-01T00:00:00"/>
    <n v="11"/>
    <x v="9"/>
    <s v="2014"/>
  </r>
  <r>
    <s v="Channel Partners"/>
    <s v="Germany"/>
    <s v="Paseo"/>
    <s v="High"/>
    <n v="1013"/>
    <n v="10"/>
    <n v="12"/>
    <n v="12156"/>
    <n v="1580.28"/>
    <n v="10575.72"/>
    <n v="3039"/>
    <n v="7536.7199999999993"/>
    <d v="2014-12-01T00:00:00"/>
    <n v="12"/>
    <x v="2"/>
    <s v="2014"/>
  </r>
  <r>
    <s v="Midmarket"/>
    <s v="France"/>
    <s v="Velo"/>
    <s v="High"/>
    <n v="3997.5"/>
    <n v="120"/>
    <n v="15"/>
    <n v="59962.5"/>
    <n v="7795.125"/>
    <n v="52167.375"/>
    <n v="39975"/>
    <n v="12192.375"/>
    <d v="2014-01-01T00:00:00"/>
    <n v="1"/>
    <x v="0"/>
    <s v="2014"/>
  </r>
  <r>
    <s v="Government"/>
    <s v="Canada"/>
    <s v="Velo"/>
    <s v="High"/>
    <n v="2632"/>
    <n v="120"/>
    <n v="350"/>
    <n v="921200"/>
    <n v="119756"/>
    <n v="801444"/>
    <n v="684320"/>
    <n v="117124"/>
    <d v="2014-06-01T00:00:00"/>
    <n v="6"/>
    <x v="1"/>
    <s v="2014"/>
  </r>
  <r>
    <s v="Government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x v="1"/>
    <s v="2014"/>
  </r>
  <r>
    <s v="Channel Partners"/>
    <s v="Mexico"/>
    <s v="Velo"/>
    <s v="High"/>
    <n v="604"/>
    <n v="120"/>
    <n v="12"/>
    <n v="7248"/>
    <n v="942.24"/>
    <n v="6305.76"/>
    <n v="1812"/>
    <n v="4493.76"/>
    <d v="2014-06-01T00:00:00"/>
    <n v="6"/>
    <x v="1"/>
    <s v="2014"/>
  </r>
  <r>
    <s v="Midmarket"/>
    <s v="Germany"/>
    <s v="Velo"/>
    <s v="High"/>
    <n v="660"/>
    <n v="120"/>
    <n v="15"/>
    <n v="9900"/>
    <n v="1287"/>
    <n v="8613"/>
    <n v="6600"/>
    <n v="2013"/>
    <d v="2013-09-01T00:00:00"/>
    <n v="9"/>
    <x v="6"/>
    <s v="2013"/>
  </r>
  <r>
    <s v="Channel Partners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x v="7"/>
    <s v="2014"/>
  </r>
  <r>
    <s v="Small Business"/>
    <s v="Mexico"/>
    <s v="Velo"/>
    <s v="High"/>
    <n v="2605"/>
    <n v="120"/>
    <n v="300"/>
    <n v="781500"/>
    <n v="101595"/>
    <n v="679905"/>
    <n v="651250"/>
    <n v="28655"/>
    <d v="2013-11-01T00:00:00"/>
    <n v="11"/>
    <x v="9"/>
    <s v="2013"/>
  </r>
  <r>
    <s v="Channel Partners"/>
    <s v="Germany"/>
    <s v="Velo"/>
    <s v="High"/>
    <n v="1013"/>
    <n v="120"/>
    <n v="12"/>
    <n v="12156"/>
    <n v="1580.28"/>
    <n v="10575.72"/>
    <n v="3039"/>
    <n v="7536.7199999999993"/>
    <d v="2014-12-01T00:00:00"/>
    <n v="12"/>
    <x v="2"/>
    <s v="2014"/>
  </r>
  <r>
    <s v="Enterprise"/>
    <s v="Canada"/>
    <s v="VTT"/>
    <s v="High"/>
    <n v="1583"/>
    <n v="250"/>
    <n v="125"/>
    <n v="197875"/>
    <n v="25723.75"/>
    <n v="172151.25"/>
    <n v="189960"/>
    <n v="-17808.75"/>
    <d v="2014-06-01T00:00:00"/>
    <n v="6"/>
    <x v="1"/>
    <s v="2014"/>
  </r>
  <r>
    <s v="Midmarket"/>
    <s v="Canada"/>
    <s v="VTT"/>
    <s v="High"/>
    <n v="1565"/>
    <n v="250"/>
    <n v="15"/>
    <n v="23475"/>
    <n v="3051.75"/>
    <n v="20423.25"/>
    <n v="15650"/>
    <n v="4773.25"/>
    <d v="2014-10-01T00:00:00"/>
    <n v="10"/>
    <x v="7"/>
    <s v="2014"/>
  </r>
  <r>
    <s v="Enterprise"/>
    <s v="Canada"/>
    <s v="Amarilla"/>
    <s v="High"/>
    <n v="1659"/>
    <n v="260"/>
    <n v="125"/>
    <n v="207375"/>
    <n v="26958.75"/>
    <n v="180416.25"/>
    <n v="199080"/>
    <n v="-18663.75"/>
    <d v="2014-01-01T00:00:00"/>
    <n v="1"/>
    <x v="0"/>
    <s v="2014"/>
  </r>
  <r>
    <s v="Government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x v="1"/>
    <s v="2014"/>
  </r>
  <r>
    <s v="Channel Partners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x v="7"/>
    <s v="2014"/>
  </r>
  <r>
    <s v="Channel Partners"/>
    <s v="Germany"/>
    <s v="Amarilla"/>
    <s v="High"/>
    <n v="1770"/>
    <n v="260"/>
    <n v="12"/>
    <n v="21240"/>
    <n v="2761.2"/>
    <n v="18478.8"/>
    <n v="5310"/>
    <n v="13168.8"/>
    <d v="2013-12-01T00:00:00"/>
    <n v="12"/>
    <x v="2"/>
    <s v="2013"/>
  </r>
  <r>
    <s v="Government"/>
    <s v="Mexico"/>
    <s v="Carretera"/>
    <s v="High"/>
    <n v="2579"/>
    <n v="3"/>
    <n v="20"/>
    <n v="51580"/>
    <n v="7221.2"/>
    <n v="44358.8"/>
    <n v="25790"/>
    <n v="18568.800000000003"/>
    <d v="2014-04-01T00:00:00"/>
    <n v="4"/>
    <x v="10"/>
    <s v="2014"/>
  </r>
  <r>
    <s v="Government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x v="11"/>
    <s v="2014"/>
  </r>
  <r>
    <s v="Government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x v="7"/>
    <s v="2013"/>
  </r>
  <r>
    <s v="Government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x v="2"/>
    <s v="2014"/>
  </r>
  <r>
    <s v="Government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x v="8"/>
    <s v="2014"/>
  </r>
  <r>
    <s v="Government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x v="7"/>
    <s v="2013"/>
  </r>
  <r>
    <s v="Midmarket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x v="8"/>
    <s v="2014"/>
  </r>
  <r>
    <s v="Government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x v="3"/>
    <s v="2014"/>
  </r>
  <r>
    <s v="Midmarket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x v="6"/>
    <s v="2014"/>
  </r>
  <r>
    <s v="Channel Partners"/>
    <s v="France"/>
    <s v="Paseo"/>
    <s v="High"/>
    <n v="1393"/>
    <n v="10"/>
    <n v="12"/>
    <n v="16716"/>
    <n v="2340.2399999999998"/>
    <n v="14375.76"/>
    <n v="4179"/>
    <n v="10196.76"/>
    <d v="2014-10-01T00:00:00"/>
    <n v="10"/>
    <x v="7"/>
    <s v="2014"/>
  </r>
  <r>
    <s v="Government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x v="2"/>
    <s v="2014"/>
  </r>
  <r>
    <s v="Channel Partners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x v="7"/>
    <s v="2014"/>
  </r>
  <r>
    <s v="Channel Partners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x v="2"/>
    <s v="2013"/>
  </r>
  <r>
    <s v="Small Business"/>
    <s v="Mexico"/>
    <s v="Carretera"/>
    <s v="High"/>
    <n v="801"/>
    <n v="3"/>
    <n v="300"/>
    <n v="240300"/>
    <n v="33642"/>
    <n v="206658"/>
    <n v="200250"/>
    <n v="6408"/>
    <d v="2014-07-01T00:00:00"/>
    <n v="7"/>
    <x v="4"/>
    <s v="2014"/>
  </r>
  <r>
    <s v="Enterprise"/>
    <s v="France"/>
    <s v="Carretera"/>
    <s v="High"/>
    <n v="1023"/>
    <n v="3"/>
    <n v="125"/>
    <n v="127875"/>
    <n v="17902.5"/>
    <n v="109972.5"/>
    <n v="122760"/>
    <n v="-12787.5"/>
    <d v="2013-09-01T00:00:00"/>
    <n v="9"/>
    <x v="6"/>
    <s v="2013"/>
  </r>
  <r>
    <s v="Small Business"/>
    <s v="Canada"/>
    <s v="Carretera"/>
    <s v="High"/>
    <n v="1496"/>
    <n v="3"/>
    <n v="300"/>
    <n v="448800"/>
    <n v="62832"/>
    <n v="385968"/>
    <n v="374000"/>
    <n v="11968"/>
    <d v="2014-10-01T00:00:00"/>
    <n v="10"/>
    <x v="7"/>
    <s v="2014"/>
  </r>
  <r>
    <s v="Small Business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x v="7"/>
    <s v="2014"/>
  </r>
  <r>
    <s v="Midmarket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x v="9"/>
    <s v="2014"/>
  </r>
  <r>
    <s v="Midmarket"/>
    <s v="Canada"/>
    <s v="Carretera"/>
    <s v="High"/>
    <n v="2300"/>
    <n v="3"/>
    <n v="15"/>
    <n v="34500"/>
    <n v="4830"/>
    <n v="29670"/>
    <n v="23000"/>
    <n v="6670"/>
    <d v="2014-12-01T00:00:00"/>
    <n v="12"/>
    <x v="2"/>
    <s v="2014"/>
  </r>
  <r>
    <s v="Enterprise"/>
    <s v="Mexico"/>
    <s v="Carretera"/>
    <s v="High"/>
    <n v="2821"/>
    <n v="3"/>
    <n v="125"/>
    <n v="352625"/>
    <n v="49367.5"/>
    <n v="303257.5"/>
    <n v="338520"/>
    <n v="-35262.5"/>
    <d v="2013-12-01T00:00:00"/>
    <n v="12"/>
    <x v="2"/>
    <s v="2013"/>
  </r>
  <r>
    <s v="Government"/>
    <s v="Canada"/>
    <s v="Montana"/>
    <s v="High"/>
    <n v="2227.5"/>
    <n v="5"/>
    <n v="350"/>
    <n v="779625"/>
    <n v="109147.5"/>
    <n v="670477.5"/>
    <n v="579150"/>
    <n v="91327.5"/>
    <d v="2014-01-01T00:00:00"/>
    <n v="1"/>
    <x v="0"/>
    <s v="2014"/>
  </r>
  <r>
    <s v="Government"/>
    <s v="Germany"/>
    <s v="Montana"/>
    <s v="High"/>
    <n v="1199"/>
    <n v="5"/>
    <n v="350"/>
    <n v="419650"/>
    <n v="58751"/>
    <n v="360899"/>
    <n v="311740"/>
    <n v="49159"/>
    <d v="2014-04-01T00:00:00"/>
    <n v="4"/>
    <x v="10"/>
    <s v="2014"/>
  </r>
  <r>
    <s v="Government"/>
    <s v="Canada"/>
    <s v="Montana"/>
    <s v="High"/>
    <n v="200"/>
    <n v="5"/>
    <n v="350"/>
    <n v="70000"/>
    <n v="9800"/>
    <n v="60200"/>
    <n v="52000"/>
    <n v="8200"/>
    <d v="2014-05-01T00:00:00"/>
    <n v="5"/>
    <x v="11"/>
    <s v="2014"/>
  </r>
  <r>
    <s v="Government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x v="6"/>
    <s v="2014"/>
  </r>
  <r>
    <s v="Government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x v="7"/>
    <s v="2013"/>
  </r>
  <r>
    <s v="Midmarket"/>
    <s v="Canada"/>
    <s v="Montana"/>
    <s v="High"/>
    <n v="2300"/>
    <n v="5"/>
    <n v="15"/>
    <n v="34500"/>
    <n v="4830"/>
    <n v="29670"/>
    <n v="23000"/>
    <n v="6670"/>
    <d v="2014-12-01T00:00:00"/>
    <n v="12"/>
    <x v="2"/>
    <s v="2014"/>
  </r>
  <r>
    <s v="Government"/>
    <s v="Mexico"/>
    <s v="Paseo"/>
    <s v="High"/>
    <n v="260"/>
    <n v="10"/>
    <n v="20"/>
    <n v="5200"/>
    <n v="728"/>
    <n v="4472"/>
    <n v="2600"/>
    <n v="1872"/>
    <d v="2014-02-01T00:00:00"/>
    <n v="2"/>
    <x v="8"/>
    <s v="2014"/>
  </r>
  <r>
    <s v="Midmarket"/>
    <s v="Canada"/>
    <s v="Paseo"/>
    <s v="High"/>
    <n v="2470"/>
    <n v="10"/>
    <n v="15"/>
    <n v="37050"/>
    <n v="5187"/>
    <n v="31863"/>
    <n v="24700"/>
    <n v="7163"/>
    <d v="2013-09-01T00:00:00"/>
    <n v="9"/>
    <x v="6"/>
    <s v="2013"/>
  </r>
  <r>
    <s v="Midmarket"/>
    <s v="Canada"/>
    <s v="Paseo"/>
    <s v="High"/>
    <n v="1743"/>
    <n v="10"/>
    <n v="15"/>
    <n v="26145"/>
    <n v="3660.3"/>
    <n v="22484.7"/>
    <n v="17430"/>
    <n v="5054.7000000000007"/>
    <d v="2013-10-01T00:00:00"/>
    <n v="10"/>
    <x v="7"/>
    <s v="2013"/>
  </r>
  <r>
    <s v="Channel Partners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x v="7"/>
    <s v="2014"/>
  </r>
  <r>
    <s v="Government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x v="7"/>
    <s v="2014"/>
  </r>
  <r>
    <s v="Government"/>
    <s v="Canada"/>
    <s v="Paseo"/>
    <s v="High"/>
    <n v="700"/>
    <n v="10"/>
    <n v="350"/>
    <n v="245000"/>
    <n v="34300"/>
    <n v="210700"/>
    <n v="182000"/>
    <n v="28700"/>
    <d v="2014-11-01T00:00:00"/>
    <n v="11"/>
    <x v="9"/>
    <s v="2014"/>
  </r>
  <r>
    <s v="Channel Partners"/>
    <s v="Canada"/>
    <s v="Paseo"/>
    <s v="High"/>
    <n v="2222"/>
    <n v="10"/>
    <n v="12"/>
    <n v="26664"/>
    <n v="3732.96"/>
    <n v="22931.040000000001"/>
    <n v="6666"/>
    <n v="16265.04"/>
    <d v="2013-11-01T00:00:00"/>
    <n v="11"/>
    <x v="9"/>
    <s v="2013"/>
  </r>
  <r>
    <s v="Government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x v="9"/>
    <s v="2014"/>
  </r>
  <r>
    <s v="Government"/>
    <s v="France"/>
    <s v="Paseo"/>
    <s v="High"/>
    <n v="1922"/>
    <n v="10"/>
    <n v="350"/>
    <n v="672700"/>
    <n v="94178"/>
    <n v="578522"/>
    <n v="499720"/>
    <n v="78802"/>
    <d v="2013-11-01T00:00:00"/>
    <n v="11"/>
    <x v="9"/>
    <s v="2013"/>
  </r>
  <r>
    <s v="Enterprise"/>
    <s v="Mexico"/>
    <s v="Velo"/>
    <s v="High"/>
    <n v="1575"/>
    <n v="120"/>
    <n v="125"/>
    <n v="196875"/>
    <n v="27562.5"/>
    <n v="169312.5"/>
    <n v="189000"/>
    <n v="-19687.5"/>
    <d v="2014-02-01T00:00:00"/>
    <n v="2"/>
    <x v="8"/>
    <s v="2014"/>
  </r>
  <r>
    <s v="Government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x v="10"/>
    <s v="2014"/>
  </r>
  <r>
    <s v="Small Business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x v="4"/>
    <s v="2014"/>
  </r>
  <r>
    <s v="Small Business"/>
    <s v="Canada"/>
    <s v="Velo"/>
    <s v="High"/>
    <n v="269"/>
    <n v="120"/>
    <n v="300"/>
    <n v="80700"/>
    <n v="11298"/>
    <n v="69402"/>
    <n v="67250"/>
    <n v="2152"/>
    <d v="2013-10-01T00:00:00"/>
    <n v="10"/>
    <x v="7"/>
    <s v="2013"/>
  </r>
  <r>
    <s v="Small Business"/>
    <s v="Germany"/>
    <s v="Velo"/>
    <s v="High"/>
    <n v="2536"/>
    <n v="120"/>
    <n v="300"/>
    <n v="760800"/>
    <n v="106512"/>
    <n v="654288"/>
    <n v="634000"/>
    <n v="20288"/>
    <d v="2013-11-01T00:00:00"/>
    <n v="11"/>
    <x v="9"/>
    <s v="2013"/>
  </r>
  <r>
    <s v="Government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x v="3"/>
    <s v="2014"/>
  </r>
  <r>
    <s v="Small Business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x v="5"/>
    <s v="2014"/>
  </r>
  <r>
    <s v="Small Business"/>
    <s v="Canada"/>
    <s v="VTT"/>
    <s v="High"/>
    <n v="269"/>
    <n v="250"/>
    <n v="300"/>
    <n v="80700"/>
    <n v="11298"/>
    <n v="69402"/>
    <n v="67250"/>
    <n v="2152"/>
    <d v="2013-10-01T00:00:00"/>
    <n v="10"/>
    <x v="7"/>
    <s v="2013"/>
  </r>
  <r>
    <s v="Small Business"/>
    <s v="Canada"/>
    <s v="VTT"/>
    <s v="High"/>
    <n v="1496"/>
    <n v="250"/>
    <n v="300"/>
    <n v="448800"/>
    <n v="62832"/>
    <n v="385968"/>
    <n v="374000"/>
    <n v="11968"/>
    <d v="2014-10-01T00:00:00"/>
    <n v="10"/>
    <x v="7"/>
    <s v="2014"/>
  </r>
  <r>
    <s v="Small Business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x v="7"/>
    <s v="2014"/>
  </r>
  <r>
    <s v="Government"/>
    <s v="France"/>
    <s v="VTT"/>
    <s v="High"/>
    <n v="1281"/>
    <n v="250"/>
    <n v="350"/>
    <n v="448350"/>
    <n v="62769"/>
    <n v="385581"/>
    <n v="333060"/>
    <n v="52521"/>
    <d v="2013-12-01T00:00:00"/>
    <n v="12"/>
    <x v="2"/>
    <s v="2013"/>
  </r>
  <r>
    <s v="Small Business"/>
    <s v="Canada"/>
    <s v="Amarilla"/>
    <s v="High"/>
    <n v="888"/>
    <n v="260"/>
    <n v="300"/>
    <n v="266400"/>
    <n v="37296"/>
    <n v="229104"/>
    <n v="222000"/>
    <n v="7104"/>
    <d v="2014-03-01T00:00:00"/>
    <n v="3"/>
    <x v="3"/>
    <s v="2014"/>
  </r>
  <r>
    <s v="Enterprise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x v="11"/>
    <s v="2014"/>
  </r>
  <r>
    <s v="Channel Partners"/>
    <s v="France"/>
    <s v="Amarilla"/>
    <s v="High"/>
    <n v="2475"/>
    <n v="260"/>
    <n v="12"/>
    <n v="29700"/>
    <n v="4158"/>
    <n v="25542"/>
    <n v="7425"/>
    <n v="18117"/>
    <d v="2014-08-01T00:00:00"/>
    <n v="8"/>
    <x v="5"/>
    <s v="2014"/>
  </r>
  <r>
    <s v="Midmarket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x v="7"/>
    <s v="2013"/>
  </r>
  <r>
    <s v="Channel Partners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x v="7"/>
    <s v="2014"/>
  </r>
  <r>
    <s v="Government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x v="7"/>
    <s v="2014"/>
  </r>
  <r>
    <s v="Government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x v="7"/>
    <s v="2013"/>
  </r>
  <r>
    <s v="Midmarket"/>
    <s v="Mexico"/>
    <s v="Amarilla"/>
    <s v="High"/>
    <n v="1870"/>
    <n v="260"/>
    <n v="15"/>
    <n v="28050"/>
    <n v="3927"/>
    <n v="24123"/>
    <n v="18700"/>
    <n v="5423"/>
    <d v="2013-11-01T00:00:00"/>
    <n v="11"/>
    <x v="9"/>
    <s v="2013"/>
  </r>
  <r>
    <s v="Enterprise"/>
    <s v="France"/>
    <s v="Carretera"/>
    <s v="High"/>
    <n v="1174"/>
    <n v="3"/>
    <n v="125"/>
    <n v="146750"/>
    <n v="22012.5"/>
    <n v="124737.5"/>
    <n v="140880"/>
    <n v="-16142.5"/>
    <d v="2014-08-01T00:00:00"/>
    <n v="8"/>
    <x v="5"/>
    <s v="2014"/>
  </r>
  <r>
    <s v="Enterprise"/>
    <s v="Germany"/>
    <s v="Carretera"/>
    <s v="High"/>
    <n v="2767"/>
    <n v="3"/>
    <n v="125"/>
    <n v="345875"/>
    <n v="51881.25"/>
    <n v="293993.75"/>
    <n v="332040"/>
    <n v="-38046.25"/>
    <d v="2014-08-01T00:00:00"/>
    <n v="8"/>
    <x v="5"/>
    <s v="2014"/>
  </r>
  <r>
    <s v="Enterprise"/>
    <s v="Germany"/>
    <s v="Carretera"/>
    <s v="High"/>
    <n v="1085"/>
    <n v="3"/>
    <n v="125"/>
    <n v="135625"/>
    <n v="20343.75"/>
    <n v="115281.25"/>
    <n v="130200"/>
    <n v="-14918.75"/>
    <d v="2014-10-01T00:00:00"/>
    <n v="10"/>
    <x v="7"/>
    <s v="2014"/>
  </r>
  <r>
    <s v="Small Business"/>
    <s v="Mexico"/>
    <s v="Montana"/>
    <s v="High"/>
    <n v="546"/>
    <n v="5"/>
    <n v="300"/>
    <n v="163800"/>
    <n v="24570"/>
    <n v="139230"/>
    <n v="136500"/>
    <n v="2730"/>
    <d v="2014-10-01T00:00:00"/>
    <n v="10"/>
    <x v="7"/>
    <s v="2014"/>
  </r>
  <r>
    <s v="Government"/>
    <s v="Germany"/>
    <s v="Paseo"/>
    <s v="High"/>
    <n v="1158"/>
    <n v="10"/>
    <n v="20"/>
    <n v="23160"/>
    <n v="3474"/>
    <n v="19686"/>
    <n v="11580"/>
    <n v="8106"/>
    <d v="2014-03-01T00:00:00"/>
    <n v="3"/>
    <x v="3"/>
    <s v="2014"/>
  </r>
  <r>
    <s v="Midmarket"/>
    <s v="Canada"/>
    <s v="Paseo"/>
    <s v="High"/>
    <n v="1614"/>
    <n v="10"/>
    <n v="15"/>
    <n v="24210"/>
    <n v="3631.5"/>
    <n v="20578.5"/>
    <n v="16140"/>
    <n v="4438.5"/>
    <d v="2014-04-01T00:00:00"/>
    <n v="4"/>
    <x v="10"/>
    <s v="2014"/>
  </r>
  <r>
    <s v="Government"/>
    <s v="Mexico"/>
    <s v="Paseo"/>
    <s v="High"/>
    <n v="2535"/>
    <n v="10"/>
    <n v="7"/>
    <n v="17745"/>
    <n v="2661.75"/>
    <n v="15083.25"/>
    <n v="12675"/>
    <n v="2408.25"/>
    <d v="2014-04-01T00:00:00"/>
    <n v="4"/>
    <x v="10"/>
    <s v="2014"/>
  </r>
  <r>
    <s v="Government"/>
    <s v="Mexico"/>
    <s v="Paseo"/>
    <s v="High"/>
    <n v="2851"/>
    <n v="10"/>
    <n v="350"/>
    <n v="997850"/>
    <n v="149677.5"/>
    <n v="848172.5"/>
    <n v="741260"/>
    <n v="106912.5"/>
    <d v="2014-05-01T00:00:00"/>
    <n v="5"/>
    <x v="11"/>
    <s v="2014"/>
  </r>
  <r>
    <s v="Midmarket"/>
    <s v="Canada"/>
    <s v="Paseo"/>
    <s v="High"/>
    <n v="2559"/>
    <n v="10"/>
    <n v="15"/>
    <n v="38385"/>
    <n v="5757.75"/>
    <n v="32627.25"/>
    <n v="25590"/>
    <n v="7037.25"/>
    <d v="2014-08-01T00:00:00"/>
    <n v="8"/>
    <x v="5"/>
    <s v="2014"/>
  </r>
  <r>
    <s v="Government"/>
    <s v="United States of America"/>
    <s v="Paseo"/>
    <s v="High"/>
    <n v="267"/>
    <n v="10"/>
    <n v="20"/>
    <n v="5340"/>
    <n v="801"/>
    <n v="4539"/>
    <n v="2670"/>
    <n v="1869"/>
    <d v="2013-10-01T00:00:00"/>
    <n v="10"/>
    <x v="7"/>
    <s v="2013"/>
  </r>
  <r>
    <s v="Enterprise"/>
    <s v="Germany"/>
    <s v="Paseo"/>
    <s v="High"/>
    <n v="1085"/>
    <n v="10"/>
    <n v="125"/>
    <n v="135625"/>
    <n v="20343.75"/>
    <n v="115281.25"/>
    <n v="130200"/>
    <n v="-14918.75"/>
    <d v="2014-10-01T00:00:00"/>
    <n v="10"/>
    <x v="7"/>
    <s v="2014"/>
  </r>
  <r>
    <s v="Midmarket"/>
    <s v="Germany"/>
    <s v="Paseo"/>
    <s v="High"/>
    <n v="1175"/>
    <n v="10"/>
    <n v="15"/>
    <n v="17625"/>
    <n v="2643.75"/>
    <n v="14981.25"/>
    <n v="11750"/>
    <n v="3231.25"/>
    <d v="2014-10-01T00:00:00"/>
    <n v="10"/>
    <x v="7"/>
    <s v="2014"/>
  </r>
  <r>
    <s v="Government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x v="9"/>
    <s v="2013"/>
  </r>
  <r>
    <s v="Government"/>
    <s v="Mexico"/>
    <s v="Paseo"/>
    <s v="High"/>
    <n v="2151"/>
    <n v="10"/>
    <n v="350"/>
    <n v="752850"/>
    <n v="112927.5"/>
    <n v="639922.5"/>
    <n v="559260"/>
    <n v="80662.5"/>
    <d v="2013-11-01T00:00:00"/>
    <n v="11"/>
    <x v="9"/>
    <s v="2013"/>
  </r>
  <r>
    <s v="Channel Partners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x v="2"/>
    <s v="2014"/>
  </r>
  <r>
    <s v="Government"/>
    <s v="France"/>
    <s v="Paseo"/>
    <s v="High"/>
    <n v="293"/>
    <n v="10"/>
    <n v="20"/>
    <n v="5860"/>
    <n v="879"/>
    <n v="4981"/>
    <n v="2930"/>
    <n v="2051"/>
    <d v="2014-12-01T00:00:00"/>
    <n v="12"/>
    <x v="2"/>
    <s v="2014"/>
  </r>
  <r>
    <s v="Channel Partners"/>
    <s v="Mexico"/>
    <s v="Velo"/>
    <s v="High"/>
    <n v="500"/>
    <n v="120"/>
    <n v="12"/>
    <n v="6000"/>
    <n v="900"/>
    <n v="5100"/>
    <n v="1500"/>
    <n v="3600"/>
    <d v="2014-03-01T00:00:00"/>
    <n v="3"/>
    <x v="3"/>
    <s v="2014"/>
  </r>
  <r>
    <s v="Midmarket"/>
    <s v="France"/>
    <s v="Velo"/>
    <s v="High"/>
    <n v="2826"/>
    <n v="120"/>
    <n v="15"/>
    <n v="42390"/>
    <n v="6358.5"/>
    <n v="36031.5"/>
    <n v="28260"/>
    <n v="7771.5"/>
    <d v="2014-05-01T00:00:00"/>
    <n v="5"/>
    <x v="11"/>
    <s v="2014"/>
  </r>
  <r>
    <s v="Enterprise"/>
    <s v="France"/>
    <s v="Velo"/>
    <s v="High"/>
    <n v="663"/>
    <n v="120"/>
    <n v="125"/>
    <n v="82875"/>
    <n v="12431.25"/>
    <n v="70443.75"/>
    <n v="79560"/>
    <n v="-9116.25"/>
    <d v="2014-09-01T00:00:00"/>
    <n v="9"/>
    <x v="6"/>
    <s v="2014"/>
  </r>
  <r>
    <s v="Small Business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x v="9"/>
    <s v="2013"/>
  </r>
  <r>
    <s v="Enterprise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x v="2"/>
    <s v="2013"/>
  </r>
  <r>
    <s v="Channel Partners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x v="2"/>
    <s v="2014"/>
  </r>
  <r>
    <s v="Government"/>
    <s v="Canada"/>
    <s v="VTT"/>
    <s v="High"/>
    <n v="865.5"/>
    <n v="250"/>
    <n v="20"/>
    <n v="17310"/>
    <n v="2596.5"/>
    <n v="14713.5"/>
    <n v="8655"/>
    <n v="6058.5"/>
    <d v="2014-07-01T00:00:00"/>
    <n v="7"/>
    <x v="4"/>
    <s v="2014"/>
  </r>
  <r>
    <s v="Midmarket"/>
    <s v="Germany"/>
    <s v="VTT"/>
    <s v="High"/>
    <n v="492"/>
    <n v="250"/>
    <n v="15"/>
    <n v="7380"/>
    <n v="1107"/>
    <n v="6273"/>
    <n v="4920"/>
    <n v="1353"/>
    <d v="2014-07-01T00:00:00"/>
    <n v="7"/>
    <x v="4"/>
    <s v="2014"/>
  </r>
  <r>
    <s v="Government"/>
    <s v="United States of America"/>
    <s v="VTT"/>
    <s v="High"/>
    <n v="267"/>
    <n v="250"/>
    <n v="20"/>
    <n v="5340"/>
    <n v="801"/>
    <n v="4539"/>
    <n v="2670"/>
    <n v="1869"/>
    <d v="2013-10-01T00:00:00"/>
    <n v="10"/>
    <x v="7"/>
    <s v="2013"/>
  </r>
  <r>
    <s v="Midmarket"/>
    <s v="Germany"/>
    <s v="VTT"/>
    <s v="High"/>
    <n v="1175"/>
    <n v="250"/>
    <n v="15"/>
    <n v="17625"/>
    <n v="2643.75"/>
    <n v="14981.25"/>
    <n v="11750"/>
    <n v="3231.25"/>
    <d v="2014-10-01T00:00:00"/>
    <n v="10"/>
    <x v="7"/>
    <s v="2014"/>
  </r>
  <r>
    <s v="Enterprise"/>
    <s v="Canada"/>
    <s v="VTT"/>
    <s v="High"/>
    <n v="2954"/>
    <n v="250"/>
    <n v="125"/>
    <n v="369250"/>
    <n v="55387.5"/>
    <n v="313862.5"/>
    <n v="354480"/>
    <n v="-40617.5"/>
    <d v="2013-11-01T00:00:00"/>
    <n v="11"/>
    <x v="9"/>
    <s v="2013"/>
  </r>
  <r>
    <s v="Enterprise"/>
    <s v="Germany"/>
    <s v="VTT"/>
    <s v="High"/>
    <n v="552"/>
    <n v="250"/>
    <n v="125"/>
    <n v="69000"/>
    <n v="10350"/>
    <n v="58650"/>
    <n v="66240"/>
    <n v="-7590"/>
    <d v="2014-11-01T00:00:00"/>
    <n v="11"/>
    <x v="9"/>
    <s v="2014"/>
  </r>
  <r>
    <s v="Government"/>
    <s v="France"/>
    <s v="VTT"/>
    <s v="High"/>
    <n v="293"/>
    <n v="250"/>
    <n v="20"/>
    <n v="5860"/>
    <n v="879"/>
    <n v="4981"/>
    <n v="2930"/>
    <n v="2051"/>
    <d v="2014-12-01T00:00:00"/>
    <n v="12"/>
    <x v="2"/>
    <s v="2014"/>
  </r>
  <r>
    <s v="Small Business"/>
    <s v="France"/>
    <s v="Amarilla"/>
    <s v="High"/>
    <n v="2475"/>
    <n v="260"/>
    <n v="300"/>
    <n v="742500"/>
    <n v="111375"/>
    <n v="631125"/>
    <n v="618750"/>
    <n v="12375"/>
    <d v="2014-03-01T00:00:00"/>
    <n v="3"/>
    <x v="3"/>
    <s v="2014"/>
  </r>
  <r>
    <s v="Small Business"/>
    <s v="Mexico"/>
    <s v="Amarilla"/>
    <s v="High"/>
    <n v="546"/>
    <n v="260"/>
    <n v="300"/>
    <n v="163800"/>
    <n v="24570"/>
    <n v="139230"/>
    <n v="136500"/>
    <n v="2730"/>
    <d v="2014-10-01T00:00:00"/>
    <n v="10"/>
    <x v="7"/>
    <s v="2014"/>
  </r>
  <r>
    <s v="Government"/>
    <s v="Mexico"/>
    <s v="Montana"/>
    <s v="High"/>
    <n v="1368"/>
    <n v="5"/>
    <n v="7"/>
    <n v="9576"/>
    <n v="1436.4"/>
    <n v="8139.6"/>
    <n v="6840"/>
    <n v="1299.6000000000004"/>
    <d v="2014-02-01T00:00:00"/>
    <n v="2"/>
    <x v="8"/>
    <s v="2014"/>
  </r>
  <r>
    <s v="Government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x v="10"/>
    <s v="2014"/>
  </r>
  <r>
    <s v="Channel Partners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6:G12" firstHeaderRow="0" firstDataRow="1" firstDataCol="1" rowPageCount="4" colPageCount="1"/>
  <pivotFields count="16">
    <pivotField axis="axisPage" multipleItemSelectionAllowed="1" showAll="0">
      <items count="6">
        <item x="2"/>
        <item x="3"/>
        <item x="0"/>
        <item h="1" x="1"/>
        <item h="1"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Page" showAll="0">
      <items count="7">
        <item x="5"/>
        <item x="0"/>
        <item x="1"/>
        <item x="2"/>
        <item x="3"/>
        <item x="4"/>
        <item t="default"/>
      </items>
    </pivotField>
    <pivotField axis="axisPage" showAll="0">
      <items count="5">
        <item x="3"/>
        <item x="1"/>
        <item x="2"/>
        <item x="0"/>
        <item t="default"/>
      </items>
    </pivotField>
    <pivotField axis="axisPage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44" showAll="0"/>
    <pivotField dataField="1"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dataField="1" showAll="0"/>
    <pivotField dataField="1" numFmtId="44" showAll="0"/>
    <pivotField dataField="1" numFmtId="4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dataField="1"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0" hier="-1"/>
    <pageField fld="4" hier="-1"/>
    <pageField fld="2" hier="-1"/>
    <pageField fld="3" hier="-1"/>
  </pageFields>
  <dataFields count="6">
    <dataField name="Count of Gross Sales" fld="7" subtotal="count" baseField="0" baseItem="0"/>
    <dataField name="Sum of  Sales" fld="9" baseField="0" baseItem="0"/>
    <dataField name="Sum of Sale Price" fld="6" baseField="0" baseItem="0"/>
    <dataField name="Sum of Discounts" fld="8" baseField="0" baseItem="0"/>
    <dataField name="Sum of COGS" fld="10" baseField="0" baseItem="0"/>
    <dataField name="Sum of Profit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C15" firstHeaderRow="0" firstDataRow="1" firstDataCol="1"/>
  <pivotFields count="16">
    <pivotField showAll="0"/>
    <pivotField showAll="0"/>
    <pivotField showAll="0"/>
    <pivotField showAll="0"/>
    <pivotField dataField="1" showAll="0"/>
    <pivotField numFmtId="44" showAll="0"/>
    <pivotField numFmtId="44" showAll="0"/>
    <pivotField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Units Sold" fld="4" baseField="0" baseItem="0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P701" totalsRowShown="0" headerRowDxfId="29" dataDxfId="28" headerRowCellStyle="Currency" dataCellStyle="Currency">
  <tableColumns count="16">
    <tableColumn id="1" name="Segment"/>
    <tableColumn id="2" name="Country"/>
    <tableColumn id="16" name="Product" dataDxfId="27" dataCellStyle="Currency"/>
    <tableColumn id="19" name="Discount Band" dataDxfId="26" dataCellStyle="Currency"/>
    <tableColumn id="6" name="Units Sold"/>
    <tableColumn id="7" name="Manufacturing Price" dataDxfId="25" dataCellStyle="Currency"/>
    <tableColumn id="8" name="Sale Price" dataDxfId="24" dataCellStyle="Currency"/>
    <tableColumn id="9" name="Gross Sales" dataDxfId="23" dataCellStyle="Currency"/>
    <tableColumn id="10" name="Discounts" dataDxfId="22" dataCellStyle="Currency"/>
    <tableColumn id="11" name=" Sales" dataDxfId="21" dataCellStyle="Currency"/>
    <tableColumn id="12" name="COGS" dataDxfId="20" dataCellStyle="Currency"/>
    <tableColumn id="13" name="Profit" dataDxfId="19" dataCellStyle="Currency"/>
    <tableColumn id="4" name="Date" dataDxfId="18" dataCellStyle="Currency"/>
    <tableColumn id="17" name="Month Number" dataDxfId="17" dataCellStyle="Currency"/>
    <tableColumn id="18" name="Month Name" dataDxfId="16" dataCellStyle="Currency"/>
    <tableColumn id="20" name="Year" dataDxfId="15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financials7" displayName="financials7" ref="A1:P701" totalsRowShown="0" headerRowDxfId="14" dataDxfId="13" headerRowCellStyle="Currency" dataCellStyle="Currency">
  <tableColumns count="16">
    <tableColumn id="1" name="Segment"/>
    <tableColumn id="2" name="Country"/>
    <tableColumn id="16" name="Product" dataDxfId="12" dataCellStyle="Currency"/>
    <tableColumn id="19" name="Discount Band" dataDxfId="11" dataCellStyle="Currency"/>
    <tableColumn id="6" name="Units Sold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1"/>
  <sheetViews>
    <sheetView topLeftCell="N7" zoomScale="85" zoomScaleNormal="85" workbookViewId="0">
      <selection activeCell="AD16" sqref="AD16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  <col min="18" max="21" width="16.28515625" customWidth="1"/>
    <col min="22" max="22" width="14.28515625" customWidth="1"/>
    <col min="23" max="23" width="12.42578125" customWidth="1"/>
    <col min="24" max="25" width="13" customWidth="1"/>
    <col min="27" max="27" width="14.5703125" customWidth="1"/>
  </cols>
  <sheetData>
    <row r="1" spans="1:27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  <c r="R1" s="16" t="s">
        <v>6</v>
      </c>
      <c r="S1" s="16" t="s">
        <v>58</v>
      </c>
      <c r="T1" s="16" t="s">
        <v>55</v>
      </c>
      <c r="U1" s="16" t="s">
        <v>2</v>
      </c>
      <c r="V1" s="16" t="s">
        <v>54</v>
      </c>
      <c r="W1" s="16" t="s">
        <v>56</v>
      </c>
      <c r="X1" s="16" t="s">
        <v>57</v>
      </c>
      <c r="Y1" s="16" t="s">
        <v>60</v>
      </c>
      <c r="Z1" s="16" t="s">
        <v>59</v>
      </c>
      <c r="AA1" s="16" t="s">
        <v>61</v>
      </c>
    </row>
    <row r="2" spans="1:27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  <c r="R2" s="16" t="s">
        <v>10</v>
      </c>
      <c r="S2" s="14">
        <f>SUMIF(Segment,R2,Units_Sold)</f>
        <v>470673.5</v>
      </c>
      <c r="T2" s="14">
        <f>SUMIF(Segment,R2,Gross_Sales)</f>
        <v>56403066.5</v>
      </c>
      <c r="U2" s="1">
        <f>SUMIF(Segment,R2,Discounts)</f>
        <v>3898805.8299999991</v>
      </c>
      <c r="V2" s="13">
        <f>SUMIF(Segment,R2,Sales)</f>
        <v>52504260.670000039</v>
      </c>
      <c r="W2">
        <f>SUMIF(Segment,R2,COGS)</f>
        <v>41116087.5</v>
      </c>
      <c r="X2">
        <f>SUMIF(Segment,R2,Profit)</f>
        <v>11388173.169999985</v>
      </c>
      <c r="Y2" s="15">
        <f>X2/W2</f>
        <v>0.27697609044148436</v>
      </c>
      <c r="Z2">
        <f>COUNTIF(Segment,R2)</f>
        <v>300</v>
      </c>
      <c r="AA2" s="13">
        <f>AVERAGEIF(Segment,R2,Sales)</f>
        <v>175014.20223333346</v>
      </c>
    </row>
    <row r="3" spans="1:27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  <c r="R3" s="16" t="s">
        <v>8</v>
      </c>
      <c r="S3" s="14">
        <f>SUMIF(Segment,R3,Units_Sold)</f>
        <v>172178</v>
      </c>
      <c r="T3" s="14">
        <f>SUMIF(Segment,R3,Gross_Sales)</f>
        <v>2574435</v>
      </c>
      <c r="U3" s="1">
        <f>SUMIF(Segment,R3,Discounts)</f>
        <v>200786.92499999996</v>
      </c>
      <c r="V3" s="13">
        <f>SUMIF(Segment,R3,Sales)</f>
        <v>2381883.0750000002</v>
      </c>
      <c r="W3">
        <f>SUMIF(Segment,R3,COGS)</f>
        <v>1721780</v>
      </c>
      <c r="X3">
        <f>SUMIF(Segment,R3,Profit)</f>
        <v>660103.07499999984</v>
      </c>
      <c r="Y3" s="15">
        <f t="shared" ref="Y3:Y6" si="0">X3/W3</f>
        <v>0.38338409959460551</v>
      </c>
      <c r="Z3">
        <f>COUNTIF(Segment,R3)</f>
        <v>100</v>
      </c>
      <c r="AA3" s="13">
        <f>AVERAGEIF(Segment,R3,Sales)</f>
        <v>23818.830750000001</v>
      </c>
    </row>
    <row r="4" spans="1:27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  <c r="R4" s="16" t="s">
        <v>11</v>
      </c>
      <c r="S4" s="14">
        <f>SUMIF(Segment,R4,Units_Sold)</f>
        <v>161263.5</v>
      </c>
      <c r="T4" s="14">
        <f>SUMIF(Segment,R4,Gross_Sales)</f>
        <v>1935162</v>
      </c>
      <c r="U4" s="1">
        <f>SUMIF(Segment,R4,Discounts)</f>
        <v>134568.36000000004</v>
      </c>
      <c r="V4" s="13">
        <f>SUMIF(Segment,R4,Sales)</f>
        <v>1800593.6399999994</v>
      </c>
      <c r="W4">
        <f>SUMIF(Segment,R4,COGS)</f>
        <v>483790.5</v>
      </c>
      <c r="X4">
        <f>SUMIF(Segment,R4,Profit)</f>
        <v>1316803.1400000001</v>
      </c>
      <c r="Y4" s="15">
        <f t="shared" si="0"/>
        <v>2.7218457989563669</v>
      </c>
      <c r="Z4">
        <f>COUNTIF(Segment,R4)</f>
        <v>100</v>
      </c>
      <c r="AA4" s="13">
        <f>AVERAGEIF(Segment,R4,Sales)</f>
        <v>18005.936399999995</v>
      </c>
    </row>
    <row r="5" spans="1:27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  <c r="R5" s="16" t="s">
        <v>9</v>
      </c>
      <c r="S5" s="14">
        <f>SUMIF(Segment,R5,Units_Sold)</f>
        <v>168552</v>
      </c>
      <c r="T5" s="14">
        <f>SUMIF(Segment,R5,Gross_Sales)</f>
        <v>21069000</v>
      </c>
      <c r="U5" s="1">
        <f>SUMIF(Segment,R5,Discounts)</f>
        <v>1457305.625</v>
      </c>
      <c r="V5" s="13">
        <f>SUMIF(Segment,R5,Sales)</f>
        <v>19611694.375</v>
      </c>
      <c r="W5">
        <f>SUMIF(Segment,R5,COGS)</f>
        <v>20226240</v>
      </c>
      <c r="X5">
        <f>SUMIF(Segment,R5,Profit)</f>
        <v>-614545.625</v>
      </c>
      <c r="Y5" s="15">
        <f t="shared" si="0"/>
        <v>-3.0383582168509816E-2</v>
      </c>
      <c r="Z5">
        <f>COUNTIF(Segment,R5)</f>
        <v>100</v>
      </c>
      <c r="AA5" s="13">
        <f>AVERAGEIF(Segment,R5,Sales)</f>
        <v>196116.94375000001</v>
      </c>
    </row>
    <row r="6" spans="1:27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  <c r="R6" s="16" t="s">
        <v>7</v>
      </c>
      <c r="S6" s="14">
        <f>SUMIF(Segment,R6,Units_Sold)</f>
        <v>153139</v>
      </c>
      <c r="T6" s="14">
        <f>SUMIF(Segment,R6,Gross_Sales)</f>
        <v>45941700</v>
      </c>
      <c r="U6" s="1">
        <f>SUMIF(Segment,R6,Discounts)</f>
        <v>3513781.5</v>
      </c>
      <c r="V6" s="13">
        <f>SUMIF(Segment,R6,Sales)</f>
        <v>42427918.5</v>
      </c>
      <c r="W6">
        <f>SUMIF(Segment,R6,COGS)</f>
        <v>38284750</v>
      </c>
      <c r="X6">
        <f>SUMIF(Segment,R6,Profit)</f>
        <v>4143168.5</v>
      </c>
      <c r="Y6" s="15">
        <f t="shared" si="0"/>
        <v>0.10821981337216516</v>
      </c>
      <c r="Z6">
        <f>COUNTIF(Segment,R6)</f>
        <v>100</v>
      </c>
      <c r="AA6" s="13">
        <f>AVERAGEIF(Segment,R6,Sales)</f>
        <v>424279.185</v>
      </c>
    </row>
    <row r="7" spans="1:27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  <c r="T7" s="14"/>
      <c r="U7" s="1"/>
      <c r="AA7" s="13"/>
    </row>
    <row r="8" spans="1:27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27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27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27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27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27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27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27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27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 t="s">
        <v>50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dataConsolidate>
    <dataRefs count="1">
      <dataRef name="$B$1:$B$701,$J:$J,$K$2:$K$701"/>
    </dataRefs>
  </dataConsolid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8" workbookViewId="0">
      <selection activeCell="M9" sqref="M9"/>
    </sheetView>
  </sheetViews>
  <sheetFormatPr defaultRowHeight="15" x14ac:dyDescent="0.25"/>
  <cols>
    <col min="1" max="1" width="23.28515625" bestFit="1" customWidth="1"/>
    <col min="2" max="2" width="19.28515625" customWidth="1"/>
    <col min="3" max="3" width="12.5703125" customWidth="1"/>
    <col min="4" max="5" width="16.28515625" customWidth="1"/>
    <col min="6" max="7" width="12.5703125" customWidth="1"/>
    <col min="8" max="82" width="10.5703125" customWidth="1"/>
    <col min="83" max="347" width="11.5703125" customWidth="1"/>
    <col min="348" max="556" width="12.5703125" customWidth="1"/>
    <col min="557" max="560" width="14.28515625" customWidth="1"/>
    <col min="561" max="561" width="16.28515625" customWidth="1"/>
    <col min="562" max="641" width="10.5703125" customWidth="1"/>
    <col min="642" max="906" width="11.5703125" customWidth="1"/>
    <col min="907" max="1115" width="12.5703125" customWidth="1"/>
    <col min="1116" max="1119" width="14.28515625" customWidth="1"/>
    <col min="1120" max="1120" width="16.28515625" customWidth="1"/>
    <col min="1121" max="1200" width="10.5703125" customWidth="1"/>
    <col min="1201" max="1465" width="11.5703125" customWidth="1"/>
    <col min="1466" max="1560" width="12.5703125" customWidth="1"/>
    <col min="1561" max="1561" width="12.5703125" bestFit="1" customWidth="1"/>
    <col min="1562" max="1584" width="12.5703125" customWidth="1"/>
    <col min="1585" max="1585" width="12.5703125" bestFit="1" customWidth="1"/>
    <col min="1586" max="1620" width="12.5703125" customWidth="1"/>
    <col min="1621" max="1621" width="12.5703125" bestFit="1" customWidth="1"/>
    <col min="1622" max="1644" width="12.5703125" customWidth="1"/>
    <col min="1645" max="1645" width="12.5703125" bestFit="1" customWidth="1"/>
    <col min="1646" max="1674" width="12.5703125" customWidth="1"/>
    <col min="1675" max="1678" width="14.28515625" customWidth="1"/>
    <col min="1679" max="1679" width="12.5703125" customWidth="1"/>
    <col min="1680" max="1759" width="10.5703125" customWidth="1"/>
    <col min="1760" max="2024" width="11.5703125" customWidth="1"/>
    <col min="2025" max="2040" width="12.5703125" customWidth="1"/>
    <col min="2041" max="2041" width="12.5703125" bestFit="1" customWidth="1"/>
    <col min="2042" max="2045" width="12.5703125" customWidth="1"/>
    <col min="2046" max="2046" width="12.5703125" bestFit="1" customWidth="1"/>
    <col min="2047" max="2064" width="12.5703125" customWidth="1"/>
    <col min="2065" max="2065" width="12.5703125" bestFit="1" customWidth="1"/>
    <col min="2066" max="2069" width="12.5703125" customWidth="1"/>
    <col min="2070" max="2071" width="12.5703125" bestFit="1" customWidth="1"/>
    <col min="2072" max="2075" width="12.5703125" customWidth="1"/>
    <col min="2076" max="2076" width="12.5703125" bestFit="1" customWidth="1"/>
    <col min="2077" max="2094" width="12.5703125" customWidth="1"/>
    <col min="2095" max="2095" width="12.5703125" bestFit="1" customWidth="1"/>
    <col min="2096" max="2099" width="12.5703125" customWidth="1"/>
    <col min="2100" max="2101" width="12.5703125" bestFit="1" customWidth="1"/>
    <col min="2102" max="2105" width="12.5703125" customWidth="1"/>
    <col min="2106" max="2106" width="12.5703125" bestFit="1" customWidth="1"/>
    <col min="2107" max="2124" width="12.5703125" customWidth="1"/>
    <col min="2125" max="2125" width="12.5703125" bestFit="1" customWidth="1"/>
    <col min="2126" max="2129" width="12.5703125" customWidth="1"/>
    <col min="2130" max="2131" width="12.5703125" bestFit="1" customWidth="1"/>
    <col min="2132" max="2135" width="12.5703125" customWidth="1"/>
    <col min="2136" max="2136" width="12.5703125" bestFit="1" customWidth="1"/>
    <col min="2137" max="2154" width="12.5703125" customWidth="1"/>
    <col min="2155" max="2155" width="12.5703125" bestFit="1" customWidth="1"/>
    <col min="2156" max="2159" width="12.5703125" customWidth="1"/>
    <col min="2160" max="2161" width="12.5703125" bestFit="1" customWidth="1"/>
    <col min="2162" max="2165" width="12.5703125" customWidth="1"/>
    <col min="2166" max="2166" width="12.5703125" bestFit="1" customWidth="1"/>
    <col min="2167" max="2184" width="12.5703125" customWidth="1"/>
    <col min="2185" max="2185" width="12.5703125" bestFit="1" customWidth="1"/>
    <col min="2186" max="2189" width="12.5703125" customWidth="1"/>
    <col min="2190" max="2191" width="12.5703125" bestFit="1" customWidth="1"/>
    <col min="2192" max="2195" width="12.5703125" customWidth="1"/>
    <col min="2196" max="2196" width="12.5703125" bestFit="1" customWidth="1"/>
    <col min="2197" max="2214" width="12.5703125" customWidth="1"/>
    <col min="2215" max="2215" width="12.5703125" bestFit="1" customWidth="1"/>
    <col min="2216" max="2219" width="12.5703125" customWidth="1"/>
    <col min="2220" max="2221" width="12.5703125" bestFit="1" customWidth="1"/>
    <col min="2222" max="2225" width="12.5703125" customWidth="1"/>
    <col min="2226" max="2226" width="12.5703125" bestFit="1" customWidth="1"/>
    <col min="2227" max="2233" width="12.5703125" customWidth="1"/>
    <col min="2234" max="2237" width="14.28515625" customWidth="1"/>
    <col min="2238" max="2238" width="12.5703125" customWidth="1"/>
    <col min="2239" max="2318" width="10.5703125" customWidth="1"/>
    <col min="2319" max="2583" width="11.5703125" customWidth="1"/>
    <col min="2584" max="2585" width="12.5703125" customWidth="1"/>
    <col min="2586" max="2587" width="12.5703125" bestFit="1" customWidth="1"/>
    <col min="2588" max="2591" width="12.5703125" customWidth="1"/>
    <col min="2592" max="2593" width="12.5703125" bestFit="1" customWidth="1"/>
    <col min="2594" max="2597" width="12.5703125" customWidth="1"/>
    <col min="2598" max="2599" width="12.5703125" bestFit="1" customWidth="1"/>
    <col min="2600" max="2603" width="12.5703125" customWidth="1"/>
    <col min="2604" max="2605" width="12.5703125" bestFit="1" customWidth="1"/>
    <col min="2606" max="2609" width="12.5703125" customWidth="1"/>
    <col min="2610" max="2611" width="12.5703125" bestFit="1" customWidth="1"/>
    <col min="2612" max="2615" width="12.5703125" customWidth="1"/>
    <col min="2616" max="2617" width="12.5703125" bestFit="1" customWidth="1"/>
    <col min="2618" max="2621" width="12.5703125" customWidth="1"/>
    <col min="2622" max="2623" width="12.5703125" bestFit="1" customWidth="1"/>
    <col min="2624" max="2627" width="12.5703125" customWidth="1"/>
    <col min="2628" max="2629" width="12.5703125" bestFit="1" customWidth="1"/>
    <col min="2630" max="2633" width="12.5703125" customWidth="1"/>
    <col min="2634" max="2635" width="12.5703125" bestFit="1" customWidth="1"/>
    <col min="2636" max="2639" width="12.5703125" customWidth="1"/>
    <col min="2640" max="2641" width="12.5703125" bestFit="1" customWidth="1"/>
    <col min="2642" max="2645" width="12.5703125" customWidth="1"/>
    <col min="2646" max="2647" width="12.5703125" bestFit="1" customWidth="1"/>
    <col min="2648" max="2651" width="12.5703125" customWidth="1"/>
    <col min="2652" max="2653" width="12.5703125" bestFit="1" customWidth="1"/>
    <col min="2654" max="2657" width="12.5703125" customWidth="1"/>
    <col min="2658" max="2659" width="12.5703125" bestFit="1" customWidth="1"/>
    <col min="2660" max="2663" width="12.5703125" customWidth="1"/>
    <col min="2664" max="2665" width="12.5703125" bestFit="1" customWidth="1"/>
    <col min="2666" max="2669" width="12.5703125" customWidth="1"/>
    <col min="2670" max="2671" width="12.5703125" bestFit="1" customWidth="1"/>
    <col min="2672" max="2675" width="12.5703125" customWidth="1"/>
    <col min="2676" max="2677" width="12.5703125" bestFit="1" customWidth="1"/>
    <col min="2678" max="2681" width="12.5703125" customWidth="1"/>
    <col min="2682" max="2683" width="12.5703125" bestFit="1" customWidth="1"/>
    <col min="2684" max="2687" width="12.5703125" customWidth="1"/>
    <col min="2688" max="2689" width="12.5703125" bestFit="1" customWidth="1"/>
    <col min="2690" max="2693" width="12.5703125" customWidth="1"/>
    <col min="2694" max="2695" width="12.5703125" bestFit="1" customWidth="1"/>
    <col min="2696" max="2699" width="12.5703125" customWidth="1"/>
    <col min="2700" max="2701" width="12.5703125" bestFit="1" customWidth="1"/>
    <col min="2702" max="2705" width="12.5703125" customWidth="1"/>
    <col min="2706" max="2707" width="12.5703125" bestFit="1" customWidth="1"/>
    <col min="2708" max="2711" width="12.5703125" customWidth="1"/>
    <col min="2712" max="2713" width="12.5703125" bestFit="1" customWidth="1"/>
    <col min="2714" max="2717" width="12.5703125" customWidth="1"/>
    <col min="2718" max="2719" width="12.5703125" bestFit="1" customWidth="1"/>
    <col min="2720" max="2723" width="12.5703125" customWidth="1"/>
    <col min="2724" max="2725" width="12.5703125" bestFit="1" customWidth="1"/>
    <col min="2726" max="2729" width="12.5703125" customWidth="1"/>
    <col min="2730" max="2731" width="12.5703125" bestFit="1" customWidth="1"/>
    <col min="2732" max="2735" width="12.5703125" customWidth="1"/>
    <col min="2736" max="2737" width="12.5703125" bestFit="1" customWidth="1"/>
    <col min="2738" max="2741" width="12.5703125" customWidth="1"/>
    <col min="2742" max="2743" width="12.5703125" bestFit="1" customWidth="1"/>
    <col min="2744" max="2747" width="12.5703125" customWidth="1"/>
    <col min="2748" max="2749" width="12.5703125" bestFit="1" customWidth="1"/>
    <col min="2750" max="2753" width="12.5703125" customWidth="1"/>
    <col min="2754" max="2755" width="12.5703125" bestFit="1" customWidth="1"/>
    <col min="2756" max="2759" width="12.5703125" customWidth="1"/>
    <col min="2760" max="2761" width="12.5703125" bestFit="1" customWidth="1"/>
    <col min="2762" max="2765" width="12.5703125" customWidth="1"/>
    <col min="2766" max="2767" width="12.5703125" bestFit="1" customWidth="1"/>
    <col min="2768" max="2771" width="12.5703125" customWidth="1"/>
    <col min="2772" max="2773" width="12.5703125" bestFit="1" customWidth="1"/>
    <col min="2774" max="2777" width="12.5703125" customWidth="1"/>
    <col min="2778" max="2779" width="12.5703125" bestFit="1" customWidth="1"/>
    <col min="2780" max="2783" width="12.5703125" customWidth="1"/>
    <col min="2784" max="2785" width="12.5703125" bestFit="1" customWidth="1"/>
    <col min="2786" max="2789" width="12.5703125" customWidth="1"/>
    <col min="2790" max="2791" width="12.5703125" bestFit="1" customWidth="1"/>
    <col min="2792" max="2792" width="12.5703125" customWidth="1"/>
    <col min="2793" max="2795" width="14.28515625" customWidth="1"/>
    <col min="2796" max="2796" width="14.28515625" bestFit="1" customWidth="1"/>
    <col min="2797" max="2797" width="24.28515625" bestFit="1" customWidth="1"/>
    <col min="2798" max="2798" width="21.42578125" customWidth="1"/>
    <col min="2799" max="2799" width="21.42578125" bestFit="1" customWidth="1"/>
    <col min="2800" max="2801" width="17.7109375" bestFit="1" customWidth="1"/>
    <col min="2802" max="2803" width="12.5703125" bestFit="1" customWidth="1"/>
    <col min="2804" max="2804" width="12.5703125" customWidth="1"/>
    <col min="2805" max="2805" width="19.28515625" bestFit="1" customWidth="1"/>
    <col min="2806" max="2807" width="16.28515625" bestFit="1" customWidth="1"/>
    <col min="2808" max="2809" width="12.5703125" bestFit="1" customWidth="1"/>
    <col min="2810" max="2810" width="12.5703125" customWidth="1"/>
    <col min="2811" max="2811" width="19.28515625" bestFit="1" customWidth="1"/>
    <col min="2812" max="2813" width="16.28515625" bestFit="1" customWidth="1"/>
    <col min="2814" max="2815" width="12.5703125" bestFit="1" customWidth="1"/>
    <col min="2816" max="2816" width="12.5703125" customWidth="1"/>
    <col min="2817" max="2817" width="19.28515625" bestFit="1" customWidth="1"/>
    <col min="2818" max="2819" width="16.28515625" bestFit="1" customWidth="1"/>
    <col min="2820" max="2821" width="12.5703125" bestFit="1" customWidth="1"/>
    <col min="2822" max="2822" width="12.5703125" customWidth="1"/>
    <col min="2823" max="2823" width="19.28515625" bestFit="1" customWidth="1"/>
    <col min="2824" max="2825" width="16.28515625" bestFit="1" customWidth="1"/>
    <col min="2826" max="2827" width="12.5703125" bestFit="1" customWidth="1"/>
    <col min="2828" max="2828" width="12.5703125" customWidth="1"/>
    <col min="2829" max="2829" width="19.28515625" bestFit="1" customWidth="1"/>
    <col min="2830" max="2831" width="16.28515625" bestFit="1" customWidth="1"/>
    <col min="2832" max="2833" width="12.5703125" bestFit="1" customWidth="1"/>
    <col min="2834" max="2834" width="12.5703125" customWidth="1"/>
    <col min="2835" max="2835" width="19.28515625" bestFit="1" customWidth="1"/>
    <col min="2836" max="2837" width="16.28515625" bestFit="1" customWidth="1"/>
    <col min="2838" max="2839" width="12.5703125" bestFit="1" customWidth="1"/>
    <col min="2840" max="2840" width="12.5703125" customWidth="1"/>
    <col min="2841" max="2841" width="19.28515625" bestFit="1" customWidth="1"/>
    <col min="2842" max="2843" width="16.28515625" bestFit="1" customWidth="1"/>
    <col min="2844" max="2845" width="12.5703125" bestFit="1" customWidth="1"/>
    <col min="2846" max="2846" width="12.5703125" customWidth="1"/>
    <col min="2847" max="2847" width="19.28515625" bestFit="1" customWidth="1"/>
    <col min="2848" max="2849" width="16.28515625" bestFit="1" customWidth="1"/>
    <col min="2850" max="2851" width="12.5703125" bestFit="1" customWidth="1"/>
    <col min="2852" max="2852" width="12.5703125" customWidth="1"/>
    <col min="2853" max="2853" width="19.28515625" bestFit="1" customWidth="1"/>
    <col min="2854" max="2855" width="16.28515625" bestFit="1" customWidth="1"/>
    <col min="2856" max="2857" width="12.5703125" bestFit="1" customWidth="1"/>
    <col min="2858" max="2858" width="12.5703125" customWidth="1"/>
    <col min="2859" max="2859" width="19.28515625" bestFit="1" customWidth="1"/>
    <col min="2860" max="2861" width="16.28515625" bestFit="1" customWidth="1"/>
    <col min="2862" max="2863" width="12.5703125" bestFit="1" customWidth="1"/>
    <col min="2864" max="2864" width="12.5703125" customWidth="1"/>
    <col min="2865" max="2865" width="19.28515625" bestFit="1" customWidth="1"/>
    <col min="2866" max="2867" width="16.28515625" bestFit="1" customWidth="1"/>
    <col min="2868" max="2869" width="12.5703125" bestFit="1" customWidth="1"/>
    <col min="2870" max="2870" width="12.5703125" customWidth="1"/>
    <col min="2871" max="2871" width="19.28515625" bestFit="1" customWidth="1"/>
    <col min="2872" max="2873" width="16.28515625" bestFit="1" customWidth="1"/>
    <col min="2874" max="2875" width="12.5703125" bestFit="1" customWidth="1"/>
    <col min="2876" max="2876" width="12.5703125" customWidth="1"/>
    <col min="2877" max="2877" width="19.28515625" bestFit="1" customWidth="1"/>
    <col min="2878" max="2879" width="16.28515625" bestFit="1" customWidth="1"/>
    <col min="2880" max="2881" width="12.5703125" bestFit="1" customWidth="1"/>
    <col min="2882" max="2882" width="12.5703125" customWidth="1"/>
    <col min="2883" max="2883" width="19.28515625" bestFit="1" customWidth="1"/>
    <col min="2884" max="2885" width="16.28515625" bestFit="1" customWidth="1"/>
    <col min="2886" max="2887" width="12.5703125" bestFit="1" customWidth="1"/>
    <col min="2888" max="2888" width="12.5703125" customWidth="1"/>
    <col min="2889" max="2889" width="19.28515625" bestFit="1" customWidth="1"/>
    <col min="2890" max="2891" width="16.28515625" bestFit="1" customWidth="1"/>
    <col min="2892" max="2893" width="12.5703125" bestFit="1" customWidth="1"/>
    <col min="2894" max="2894" width="12.5703125" customWidth="1"/>
    <col min="2895" max="2895" width="19.28515625" bestFit="1" customWidth="1"/>
    <col min="2896" max="2897" width="16.28515625" bestFit="1" customWidth="1"/>
    <col min="2898" max="2899" width="12.5703125" bestFit="1" customWidth="1"/>
    <col min="2900" max="2900" width="12.5703125" customWidth="1"/>
    <col min="2901" max="2901" width="19.28515625" bestFit="1" customWidth="1"/>
    <col min="2902" max="2903" width="16.28515625" bestFit="1" customWidth="1"/>
    <col min="2904" max="2905" width="12.5703125" bestFit="1" customWidth="1"/>
    <col min="2906" max="2906" width="12.5703125" customWidth="1"/>
    <col min="2907" max="2907" width="19.28515625" bestFit="1" customWidth="1"/>
    <col min="2908" max="2909" width="16.28515625" bestFit="1" customWidth="1"/>
    <col min="2910" max="2911" width="12.5703125" bestFit="1" customWidth="1"/>
    <col min="2912" max="2912" width="12.5703125" customWidth="1"/>
    <col min="2913" max="2913" width="19.28515625" bestFit="1" customWidth="1"/>
    <col min="2914" max="2915" width="16.28515625" bestFit="1" customWidth="1"/>
    <col min="2916" max="2917" width="12.5703125" bestFit="1" customWidth="1"/>
    <col min="2918" max="2918" width="12.5703125" customWidth="1"/>
    <col min="2919" max="2919" width="19.28515625" bestFit="1" customWidth="1"/>
    <col min="2920" max="2921" width="16.28515625" bestFit="1" customWidth="1"/>
    <col min="2922" max="2923" width="12.5703125" bestFit="1" customWidth="1"/>
    <col min="2924" max="2924" width="12.5703125" customWidth="1"/>
    <col min="2925" max="2925" width="19.28515625" bestFit="1" customWidth="1"/>
    <col min="2926" max="2927" width="16.28515625" bestFit="1" customWidth="1"/>
    <col min="2928" max="2929" width="12.5703125" bestFit="1" customWidth="1"/>
    <col min="2930" max="2930" width="12.5703125" customWidth="1"/>
    <col min="2931" max="2931" width="19.28515625" bestFit="1" customWidth="1"/>
    <col min="2932" max="2933" width="16.28515625" bestFit="1" customWidth="1"/>
    <col min="2934" max="2935" width="12.5703125" bestFit="1" customWidth="1"/>
    <col min="2936" max="2936" width="12.5703125" customWidth="1"/>
    <col min="2937" max="2937" width="19.28515625" bestFit="1" customWidth="1"/>
    <col min="2938" max="2939" width="16.28515625" bestFit="1" customWidth="1"/>
    <col min="2940" max="2941" width="12.5703125" bestFit="1" customWidth="1"/>
    <col min="2942" max="2942" width="12.5703125" customWidth="1"/>
    <col min="2943" max="2943" width="19.28515625" bestFit="1" customWidth="1"/>
    <col min="2944" max="2945" width="16.28515625" bestFit="1" customWidth="1"/>
    <col min="2946" max="2947" width="12.5703125" bestFit="1" customWidth="1"/>
    <col min="2948" max="2948" width="12.5703125" customWidth="1"/>
    <col min="2949" max="2949" width="19.28515625" bestFit="1" customWidth="1"/>
    <col min="2950" max="2951" width="16.28515625" bestFit="1" customWidth="1"/>
    <col min="2952" max="2953" width="12.5703125" bestFit="1" customWidth="1"/>
    <col min="2954" max="2954" width="12.5703125" customWidth="1"/>
    <col min="2955" max="2955" width="19.28515625" bestFit="1" customWidth="1"/>
    <col min="2956" max="2957" width="16.28515625" bestFit="1" customWidth="1"/>
    <col min="2958" max="2959" width="12.5703125" bestFit="1" customWidth="1"/>
    <col min="2960" max="2960" width="12.5703125" customWidth="1"/>
    <col min="2961" max="2961" width="19.28515625" bestFit="1" customWidth="1"/>
    <col min="2962" max="2963" width="16.28515625" bestFit="1" customWidth="1"/>
    <col min="2964" max="2965" width="12.5703125" bestFit="1" customWidth="1"/>
    <col min="2966" max="2966" width="12.5703125" customWidth="1"/>
    <col min="2967" max="2967" width="19.28515625" bestFit="1" customWidth="1"/>
    <col min="2968" max="2969" width="16.28515625" bestFit="1" customWidth="1"/>
    <col min="2970" max="2971" width="12.5703125" bestFit="1" customWidth="1"/>
    <col min="2972" max="2972" width="12.5703125" customWidth="1"/>
    <col min="2973" max="2973" width="19.28515625" bestFit="1" customWidth="1"/>
    <col min="2974" max="2975" width="16.28515625" bestFit="1" customWidth="1"/>
    <col min="2976" max="2977" width="12.5703125" bestFit="1" customWidth="1"/>
    <col min="2978" max="2978" width="12.5703125" customWidth="1"/>
    <col min="2979" max="2979" width="19.28515625" bestFit="1" customWidth="1"/>
    <col min="2980" max="2981" width="16.28515625" bestFit="1" customWidth="1"/>
    <col min="2982" max="2983" width="12.5703125" bestFit="1" customWidth="1"/>
    <col min="2984" max="2984" width="12.5703125" customWidth="1"/>
    <col min="2985" max="2985" width="19.28515625" bestFit="1" customWidth="1"/>
    <col min="2986" max="2987" width="16.28515625" bestFit="1" customWidth="1"/>
    <col min="2988" max="2989" width="12.5703125" bestFit="1" customWidth="1"/>
    <col min="2990" max="2990" width="12.5703125" customWidth="1"/>
    <col min="2991" max="2991" width="19.28515625" bestFit="1" customWidth="1"/>
    <col min="2992" max="2993" width="16.28515625" bestFit="1" customWidth="1"/>
    <col min="2994" max="2995" width="12.5703125" bestFit="1" customWidth="1"/>
    <col min="2996" max="2996" width="12.5703125" customWidth="1"/>
    <col min="2997" max="2997" width="19.28515625" bestFit="1" customWidth="1"/>
    <col min="2998" max="2999" width="16.28515625" bestFit="1" customWidth="1"/>
    <col min="3000" max="3001" width="12.5703125" bestFit="1" customWidth="1"/>
    <col min="3002" max="3002" width="12.5703125" customWidth="1"/>
    <col min="3003" max="3003" width="19.28515625" bestFit="1" customWidth="1"/>
    <col min="3004" max="3005" width="16.28515625" bestFit="1" customWidth="1"/>
    <col min="3006" max="3007" width="12.5703125" bestFit="1" customWidth="1"/>
    <col min="3008" max="3008" width="12.5703125" customWidth="1"/>
    <col min="3009" max="3009" width="19.28515625" bestFit="1" customWidth="1"/>
    <col min="3010" max="3011" width="16.28515625" bestFit="1" customWidth="1"/>
    <col min="3012" max="3013" width="12.5703125" bestFit="1" customWidth="1"/>
    <col min="3014" max="3014" width="12.5703125" customWidth="1"/>
    <col min="3015" max="3015" width="19.28515625" bestFit="1" customWidth="1"/>
    <col min="3016" max="3017" width="16.28515625" bestFit="1" customWidth="1"/>
    <col min="3018" max="3019" width="12.5703125" bestFit="1" customWidth="1"/>
    <col min="3020" max="3020" width="12.5703125" customWidth="1"/>
    <col min="3021" max="3021" width="19.28515625" bestFit="1" customWidth="1"/>
    <col min="3022" max="3023" width="16.28515625" bestFit="1" customWidth="1"/>
    <col min="3024" max="3025" width="12.5703125" bestFit="1" customWidth="1"/>
    <col min="3026" max="3026" width="12.5703125" customWidth="1"/>
    <col min="3027" max="3027" width="19.28515625" bestFit="1" customWidth="1"/>
    <col min="3028" max="3029" width="16.28515625" bestFit="1" customWidth="1"/>
    <col min="3030" max="3031" width="12.5703125" bestFit="1" customWidth="1"/>
    <col min="3032" max="3032" width="12.5703125" customWidth="1"/>
    <col min="3033" max="3033" width="19.28515625" bestFit="1" customWidth="1"/>
    <col min="3034" max="3035" width="16.28515625" bestFit="1" customWidth="1"/>
    <col min="3036" max="3037" width="12.5703125" bestFit="1" customWidth="1"/>
    <col min="3038" max="3038" width="12.5703125" customWidth="1"/>
    <col min="3039" max="3039" width="19.28515625" bestFit="1" customWidth="1"/>
    <col min="3040" max="3041" width="16.28515625" bestFit="1" customWidth="1"/>
    <col min="3042" max="3043" width="12.5703125" bestFit="1" customWidth="1"/>
    <col min="3044" max="3044" width="12.5703125" customWidth="1"/>
    <col min="3045" max="3045" width="19.28515625" bestFit="1" customWidth="1"/>
    <col min="3046" max="3047" width="16.28515625" bestFit="1" customWidth="1"/>
    <col min="3048" max="3049" width="12.5703125" bestFit="1" customWidth="1"/>
    <col min="3050" max="3050" width="12.5703125" customWidth="1"/>
    <col min="3051" max="3051" width="19.28515625" bestFit="1" customWidth="1"/>
    <col min="3052" max="3053" width="16.28515625" bestFit="1" customWidth="1"/>
    <col min="3054" max="3055" width="12.5703125" bestFit="1" customWidth="1"/>
    <col min="3056" max="3056" width="12.5703125" customWidth="1"/>
    <col min="3057" max="3057" width="19.28515625" bestFit="1" customWidth="1"/>
    <col min="3058" max="3059" width="16.28515625" bestFit="1" customWidth="1"/>
    <col min="3060" max="3061" width="12.5703125" bestFit="1" customWidth="1"/>
    <col min="3062" max="3062" width="17.7109375" customWidth="1"/>
    <col min="3063" max="3063" width="24.28515625" bestFit="1" customWidth="1"/>
    <col min="3064" max="3065" width="21.42578125" bestFit="1" customWidth="1"/>
    <col min="3066" max="3067" width="17.7109375" bestFit="1" customWidth="1"/>
  </cols>
  <sheetData>
    <row r="1" spans="1:7" x14ac:dyDescent="0.25">
      <c r="A1" s="10" t="s">
        <v>6</v>
      </c>
      <c r="B1" t="s">
        <v>82</v>
      </c>
    </row>
    <row r="2" spans="1:7" x14ac:dyDescent="0.25">
      <c r="A2" s="10" t="s">
        <v>4</v>
      </c>
      <c r="B2" t="s">
        <v>53</v>
      </c>
    </row>
    <row r="3" spans="1:7" x14ac:dyDescent="0.25">
      <c r="A3" s="10" t="s">
        <v>37</v>
      </c>
      <c r="B3" t="s">
        <v>53</v>
      </c>
    </row>
    <row r="4" spans="1:7" x14ac:dyDescent="0.25">
      <c r="A4" s="10" t="s">
        <v>44</v>
      </c>
      <c r="B4" t="s">
        <v>53</v>
      </c>
    </row>
    <row r="6" spans="1:7" x14ac:dyDescent="0.25">
      <c r="A6" s="10" t="s">
        <v>51</v>
      </c>
      <c r="B6" t="s">
        <v>63</v>
      </c>
      <c r="C6" t="s">
        <v>65</v>
      </c>
      <c r="D6" t="s">
        <v>62</v>
      </c>
      <c r="E6" t="s">
        <v>64</v>
      </c>
      <c r="F6" t="s">
        <v>66</v>
      </c>
      <c r="G6" t="s">
        <v>67</v>
      </c>
    </row>
    <row r="7" spans="1:7" x14ac:dyDescent="0.25">
      <c r="A7" s="11" t="s">
        <v>16</v>
      </c>
      <c r="B7" s="12">
        <v>100</v>
      </c>
      <c r="C7" s="12">
        <v>15199891.909999996</v>
      </c>
      <c r="D7" s="12">
        <v>10280</v>
      </c>
      <c r="E7" s="12">
        <v>1233584.0900000008</v>
      </c>
      <c r="F7" s="12">
        <v>12703951</v>
      </c>
      <c r="G7" s="12">
        <v>2495940.9100000006</v>
      </c>
    </row>
    <row r="8" spans="1:7" x14ac:dyDescent="0.25">
      <c r="A8" s="11" t="s">
        <v>18</v>
      </c>
      <c r="B8" s="12">
        <v>100</v>
      </c>
      <c r="C8" s="12">
        <v>16390763.704999998</v>
      </c>
      <c r="D8" s="12">
        <v>10280</v>
      </c>
      <c r="E8" s="12">
        <v>1080370.7950000002</v>
      </c>
      <c r="F8" s="12">
        <v>13505016.5</v>
      </c>
      <c r="G8" s="12">
        <v>2885747.205000001</v>
      </c>
    </row>
    <row r="9" spans="1:7" x14ac:dyDescent="0.25">
      <c r="A9" s="11" t="s">
        <v>19</v>
      </c>
      <c r="B9" s="12">
        <v>100</v>
      </c>
      <c r="C9" s="12">
        <v>15876148.070000006</v>
      </c>
      <c r="D9" s="12">
        <v>10280</v>
      </c>
      <c r="E9" s="12">
        <v>854284.43000000052</v>
      </c>
      <c r="F9" s="12">
        <v>13053087</v>
      </c>
      <c r="G9" s="12">
        <v>2823061.0700000012</v>
      </c>
    </row>
    <row r="10" spans="1:7" x14ac:dyDescent="0.25">
      <c r="A10" s="11" t="s">
        <v>20</v>
      </c>
      <c r="B10" s="12">
        <v>100</v>
      </c>
      <c r="C10" s="12">
        <v>13341859.710000001</v>
      </c>
      <c r="D10" s="12">
        <v>10280</v>
      </c>
      <c r="E10" s="12">
        <v>1129690.2899999996</v>
      </c>
      <c r="F10" s="12">
        <v>11252489</v>
      </c>
      <c r="G10" s="12">
        <v>2089370.7099999995</v>
      </c>
    </row>
    <row r="11" spans="1:7" x14ac:dyDescent="0.25">
      <c r="A11" s="11" t="s">
        <v>17</v>
      </c>
      <c r="B11" s="12">
        <v>100</v>
      </c>
      <c r="C11" s="12">
        <v>13107885.290000001</v>
      </c>
      <c r="D11" s="12">
        <v>10280</v>
      </c>
      <c r="E11" s="12">
        <v>1192750.21</v>
      </c>
      <c r="F11" s="12">
        <v>11311574.5</v>
      </c>
      <c r="G11" s="12">
        <v>1796310.7900000005</v>
      </c>
    </row>
    <row r="12" spans="1:7" x14ac:dyDescent="0.25">
      <c r="A12" s="11" t="s">
        <v>52</v>
      </c>
      <c r="B12" s="12">
        <v>500</v>
      </c>
      <c r="C12" s="12">
        <v>73916548.684999987</v>
      </c>
      <c r="D12" s="12">
        <v>51400</v>
      </c>
      <c r="E12" s="12">
        <v>5490679.8150000032</v>
      </c>
      <c r="F12" s="12">
        <v>61826118</v>
      </c>
      <c r="G12" s="12">
        <v>12090430.684999997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1"/>
  <sheetViews>
    <sheetView topLeftCell="I1" workbookViewId="0">
      <selection activeCell="X22" sqref="X22"/>
    </sheetView>
  </sheetViews>
  <sheetFormatPr defaultRowHeight="15" x14ac:dyDescent="0.25"/>
  <cols>
    <col min="1" max="1" width="12.5703125" customWidth="1"/>
    <col min="2" max="2" width="12.140625" customWidth="1"/>
    <col min="3" max="3" width="10.28515625" customWidth="1"/>
    <col min="6" max="6" width="20.5703125" bestFit="1" customWidth="1"/>
    <col min="8" max="8" width="14.28515625" bestFit="1" customWidth="1"/>
    <col min="9" max="9" width="12.5703125" bestFit="1" customWidth="1"/>
    <col min="10" max="10" width="14.28515625" bestFit="1" customWidth="1"/>
    <col min="11" max="12" width="12.5703125" bestFit="1" customWidth="1"/>
    <col min="13" max="13" width="9.7109375" bestFit="1" customWidth="1"/>
    <col min="15" max="15" width="14.28515625" bestFit="1" customWidth="1"/>
  </cols>
  <sheetData>
    <row r="1" spans="1:25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25" ht="28.5" x14ac:dyDescent="0.4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7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1" t="str">
        <f>TEXT(O3,"mmm")</f>
        <v>January</v>
      </c>
      <c r="P2" s="7" t="s">
        <v>15</v>
      </c>
      <c r="R2" s="23" t="s">
        <v>70</v>
      </c>
      <c r="S2" s="23"/>
      <c r="T2" s="23"/>
      <c r="U2" s="16"/>
      <c r="V2" s="16"/>
      <c r="W2" s="16"/>
    </row>
    <row r="3" spans="1:25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7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  <c r="Q3" s="18"/>
      <c r="R3" s="19"/>
      <c r="S3" s="19"/>
      <c r="T3" s="19"/>
      <c r="U3" s="19"/>
      <c r="V3" s="19"/>
      <c r="W3" s="21"/>
    </row>
    <row r="4" spans="1:25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7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  <c r="Q4" s="18"/>
      <c r="R4" s="20" t="s">
        <v>68</v>
      </c>
      <c r="S4" s="19"/>
      <c r="T4" s="19"/>
      <c r="U4" s="19"/>
      <c r="V4" s="19"/>
      <c r="W4" s="21"/>
    </row>
    <row r="5" spans="1:25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7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  <c r="Q5" s="18"/>
      <c r="R5" s="19"/>
      <c r="S5" s="19"/>
      <c r="T5" s="19"/>
      <c r="U5" s="19"/>
      <c r="V5" s="19"/>
      <c r="W5" s="21"/>
    </row>
    <row r="6" spans="1:25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7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  <c r="Q6" s="18"/>
      <c r="R6" s="20" t="s">
        <v>69</v>
      </c>
      <c r="S6" s="19"/>
      <c r="T6" s="19"/>
      <c r="U6" s="19"/>
      <c r="V6" s="19"/>
      <c r="W6" s="21"/>
    </row>
    <row r="7" spans="1:25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7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  <c r="Q7" s="18"/>
      <c r="R7" s="19"/>
      <c r="S7" s="19"/>
      <c r="T7" s="19"/>
      <c r="U7" s="19"/>
      <c r="V7" s="19"/>
      <c r="W7" s="21"/>
    </row>
    <row r="8" spans="1:25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7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  <c r="Q8" s="18"/>
      <c r="R8" s="20" t="s">
        <v>71</v>
      </c>
      <c r="S8" s="19"/>
      <c r="T8" s="19"/>
      <c r="U8" s="19"/>
      <c r="V8" s="19"/>
      <c r="W8" s="21"/>
    </row>
    <row r="9" spans="1:25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7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  <c r="Q9" s="18"/>
      <c r="R9" s="19"/>
      <c r="S9" s="19"/>
      <c r="T9" s="19"/>
      <c r="U9" s="19"/>
      <c r="V9" s="19"/>
      <c r="W9" s="21"/>
    </row>
    <row r="10" spans="1:25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7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  <c r="Q10" s="18"/>
      <c r="R10" s="20" t="s">
        <v>72</v>
      </c>
      <c r="S10" s="19"/>
      <c r="T10" s="19"/>
      <c r="U10" s="19"/>
      <c r="V10" s="19"/>
      <c r="W10" s="21"/>
    </row>
    <row r="11" spans="1:25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7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  <c r="Q11" s="18"/>
      <c r="R11" s="19"/>
      <c r="S11" s="19"/>
      <c r="T11" s="19"/>
      <c r="U11" s="19"/>
      <c r="V11" s="19"/>
      <c r="W11" s="21"/>
    </row>
    <row r="12" spans="1:25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7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  <c r="Q12" s="18"/>
      <c r="R12" s="19" t="s">
        <v>73</v>
      </c>
      <c r="S12" s="19"/>
      <c r="T12" s="19"/>
      <c r="U12" s="19"/>
      <c r="V12" s="19"/>
      <c r="W12" s="21"/>
    </row>
    <row r="13" spans="1:25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7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  <c r="Q13" s="18"/>
      <c r="R13" s="19"/>
      <c r="S13" s="19"/>
      <c r="T13" s="19"/>
      <c r="U13" s="19"/>
      <c r="V13" s="19"/>
      <c r="W13" s="21"/>
    </row>
    <row r="14" spans="1:25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7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  <c r="Q14" s="18"/>
      <c r="R14" s="19" t="s">
        <v>74</v>
      </c>
      <c r="S14" s="19"/>
      <c r="T14" s="19"/>
      <c r="U14" s="19"/>
      <c r="V14" s="19"/>
      <c r="W14" s="21"/>
      <c r="Y14" t="s">
        <v>50</v>
      </c>
    </row>
    <row r="15" spans="1:25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7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  <c r="Q15" s="18"/>
      <c r="R15" s="19"/>
      <c r="S15" s="19"/>
      <c r="T15" s="19"/>
      <c r="U15" s="19"/>
      <c r="V15" s="19"/>
      <c r="W15" s="21"/>
    </row>
    <row r="16" spans="1:25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7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  <c r="Q16" s="18"/>
      <c r="R16" s="19" t="s">
        <v>75</v>
      </c>
      <c r="S16" s="19"/>
      <c r="T16" s="19"/>
      <c r="U16" s="19"/>
      <c r="V16" s="19"/>
      <c r="W16" s="21"/>
    </row>
    <row r="17" spans="1:23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7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  <c r="Q17" s="18"/>
      <c r="R17" s="19"/>
      <c r="S17" s="19"/>
      <c r="T17" s="19"/>
      <c r="U17" s="19"/>
      <c r="V17" s="19"/>
      <c r="W17" s="21"/>
    </row>
    <row r="18" spans="1:23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7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  <c r="Q18" s="18"/>
      <c r="R18" s="19" t="s">
        <v>76</v>
      </c>
      <c r="S18" s="19"/>
      <c r="T18" s="19"/>
      <c r="U18" s="19"/>
      <c r="V18" s="19"/>
      <c r="W18" s="21"/>
    </row>
    <row r="19" spans="1:23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7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  <c r="Q19" s="18"/>
      <c r="R19" s="19"/>
      <c r="S19" s="19"/>
      <c r="T19" s="19"/>
      <c r="U19" s="19"/>
      <c r="V19" s="19"/>
      <c r="W19" s="21"/>
    </row>
    <row r="20" spans="1:23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7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  <c r="Q20" s="18"/>
      <c r="R20" s="19" t="s">
        <v>77</v>
      </c>
      <c r="S20" s="19"/>
      <c r="T20" s="19"/>
      <c r="U20" s="19"/>
      <c r="V20" s="19"/>
      <c r="W20" s="21"/>
    </row>
    <row r="21" spans="1:23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7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  <c r="Q21" s="18"/>
      <c r="R21" s="19"/>
      <c r="S21" s="19"/>
      <c r="T21" s="19"/>
      <c r="U21" s="19"/>
      <c r="V21" s="19"/>
      <c r="W21" s="21"/>
    </row>
    <row r="22" spans="1:23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7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  <c r="Q22" s="18"/>
      <c r="R22" s="19" t="s">
        <v>78</v>
      </c>
      <c r="S22" s="19"/>
      <c r="T22" s="19"/>
      <c r="U22" s="19"/>
      <c r="V22" s="19"/>
      <c r="W22" s="21"/>
    </row>
    <row r="23" spans="1:23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7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  <c r="Q23" s="18"/>
      <c r="R23" s="19"/>
      <c r="S23" s="19"/>
      <c r="T23" s="19"/>
      <c r="U23" s="19"/>
      <c r="V23" s="19"/>
      <c r="W23" s="21"/>
    </row>
    <row r="24" spans="1:23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7" t="s">
        <v>50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  <c r="Q24" s="18"/>
      <c r="R24" s="19" t="s">
        <v>79</v>
      </c>
      <c r="S24" s="19"/>
      <c r="T24" s="19"/>
      <c r="U24" s="19"/>
      <c r="V24" s="19"/>
      <c r="W24" s="21"/>
    </row>
    <row r="25" spans="1:23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7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  <c r="R25" s="21"/>
      <c r="S25" s="21"/>
      <c r="T25" s="21"/>
      <c r="U25" s="21"/>
      <c r="V25" s="21"/>
      <c r="W25" s="21"/>
    </row>
    <row r="26" spans="1:23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7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23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7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23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7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23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7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23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7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23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7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  <c r="R31" s="22"/>
    </row>
    <row r="32" spans="1:23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7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7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7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7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7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7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7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7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7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7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7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7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7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7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7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7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7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7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7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7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7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7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7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7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7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7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7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7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7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7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7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7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7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7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7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7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7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7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7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7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7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7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7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7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7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7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7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7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7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7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7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7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7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7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7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7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7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7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7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7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7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7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7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7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7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7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7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7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7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7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7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7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7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7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7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7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7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7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7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7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7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7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7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7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7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7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7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7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7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7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7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7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7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7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7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7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7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7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7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7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7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7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7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7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7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7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7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7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7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7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7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7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7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7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7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7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7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7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7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7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7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7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7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7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7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7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7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7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7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7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7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7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7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7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7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7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7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7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7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7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7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7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7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7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7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7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7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7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7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7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7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7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7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7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7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7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7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7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7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7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7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7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7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7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7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7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7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7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7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7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7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7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7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7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7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7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7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7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7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7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7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7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7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7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7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7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7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7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7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7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7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7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7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7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7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7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7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7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7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7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7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7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7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7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7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7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7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7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7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7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7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7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7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7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7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7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7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7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7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7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7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7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7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7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7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7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7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7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7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7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7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7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7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7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7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7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7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7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7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7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7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7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7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7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7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7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7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7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7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7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7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7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7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7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7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7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7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7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7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7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7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7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7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7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7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7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7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7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7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7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7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7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7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7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7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7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7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7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7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7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7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7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7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7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7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7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7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7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7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7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7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7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7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7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7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7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7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7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7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7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7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7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7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7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7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7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7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7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7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7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7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7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7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7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7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7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7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7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7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7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7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7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7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7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7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7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7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7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7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7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7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7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7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7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7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7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7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7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7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7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7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7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7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7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7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7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7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7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7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7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7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7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7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7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7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7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7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7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7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7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7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7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7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7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7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7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7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7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7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7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7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7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7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7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7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7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7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7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7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7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7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7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7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7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7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7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7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7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7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7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7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7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7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7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7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7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7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7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7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7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7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7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7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7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7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7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7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7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7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7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7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7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7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7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7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7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7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7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7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7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7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7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7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7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7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7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7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7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7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7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7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7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7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7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7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7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7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7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7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7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7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7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7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7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7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7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7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7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7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7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7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7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7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7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7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7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7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7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7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7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7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7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7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7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7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7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7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7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7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7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7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7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7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7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7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7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7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7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7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7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7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7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7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7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7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7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7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7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7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7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7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7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7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7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7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7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7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7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7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7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7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7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7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7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7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7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7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7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7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7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7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7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7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7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7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7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7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7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7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7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7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7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7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7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7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7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7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7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7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7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7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7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7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7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7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7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7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7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7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7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7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7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7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7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7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7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7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7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7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7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7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7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7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7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7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7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7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7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7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7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7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7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7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7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7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7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7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7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7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7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7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7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7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7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7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7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7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7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7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7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7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7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7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7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7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7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7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7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7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7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7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7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7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7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7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7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7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7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7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7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7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7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7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7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7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7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7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7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7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7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7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7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7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7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7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7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7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7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7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7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7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7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7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7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7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7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7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7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7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7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7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7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7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7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7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7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7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7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7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7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7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7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7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7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7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7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7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7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7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7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7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7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7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7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7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7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7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7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7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7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7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7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7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7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7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7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7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7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7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7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zoomScaleNormal="100" workbookViewId="0">
      <selection activeCell="M10" sqref="M10"/>
    </sheetView>
  </sheetViews>
  <sheetFormatPr defaultRowHeight="15" x14ac:dyDescent="0.25"/>
  <cols>
    <col min="1" max="1" width="13.140625" bestFit="1" customWidth="1"/>
    <col min="2" max="2" width="12.5703125" customWidth="1"/>
    <col min="3" max="3" width="16.7109375" bestFit="1" customWidth="1"/>
  </cols>
  <sheetData>
    <row r="3" spans="1:3" x14ac:dyDescent="0.25">
      <c r="A3" s="10" t="s">
        <v>51</v>
      </c>
      <c r="B3" t="s">
        <v>65</v>
      </c>
      <c r="C3" t="s">
        <v>80</v>
      </c>
    </row>
    <row r="4" spans="1:3" x14ac:dyDescent="0.25">
      <c r="A4" s="11" t="s">
        <v>21</v>
      </c>
      <c r="B4" s="12">
        <v>6607761.6800000006</v>
      </c>
      <c r="C4" s="12">
        <v>67835.5</v>
      </c>
    </row>
    <row r="5" spans="1:3" x14ac:dyDescent="0.25">
      <c r="A5" s="11" t="s">
        <v>22</v>
      </c>
      <c r="B5" s="12">
        <v>7297531.3900000006</v>
      </c>
      <c r="C5" s="12">
        <v>55115</v>
      </c>
    </row>
    <row r="6" spans="1:3" x14ac:dyDescent="0.25">
      <c r="A6" s="11" t="s">
        <v>23</v>
      </c>
      <c r="B6" s="12">
        <v>5586859.8699999992</v>
      </c>
      <c r="C6" s="12">
        <v>53420</v>
      </c>
    </row>
    <row r="7" spans="1:3" x14ac:dyDescent="0.25">
      <c r="A7" s="11" t="s">
        <v>24</v>
      </c>
      <c r="B7" s="12">
        <v>6964775.0700000003</v>
      </c>
      <c r="C7" s="12">
        <v>78886.5</v>
      </c>
    </row>
    <row r="8" spans="1:3" x14ac:dyDescent="0.25">
      <c r="A8" s="11" t="s">
        <v>25</v>
      </c>
      <c r="B8" s="12">
        <v>6210211.0600000005</v>
      </c>
      <c r="C8" s="12">
        <v>51771</v>
      </c>
    </row>
    <row r="9" spans="1:3" x14ac:dyDescent="0.25">
      <c r="A9" s="11" t="s">
        <v>26</v>
      </c>
      <c r="B9" s="12">
        <v>9518893.8199999966</v>
      </c>
      <c r="C9" s="12">
        <v>103302</v>
      </c>
    </row>
    <row r="10" spans="1:3" x14ac:dyDescent="0.25">
      <c r="A10" s="11" t="s">
        <v>27</v>
      </c>
      <c r="B10" s="12">
        <v>8102920.1800000016</v>
      </c>
      <c r="C10" s="12">
        <v>69349</v>
      </c>
    </row>
    <row r="11" spans="1:3" x14ac:dyDescent="0.25">
      <c r="A11" s="11" t="s">
        <v>28</v>
      </c>
      <c r="B11" s="12">
        <v>5864622.4199999999</v>
      </c>
      <c r="C11" s="12">
        <v>60705</v>
      </c>
    </row>
    <row r="12" spans="1:3" x14ac:dyDescent="0.25">
      <c r="A12" s="11" t="s">
        <v>29</v>
      </c>
      <c r="B12" s="12">
        <v>10882697.270000003</v>
      </c>
      <c r="C12" s="12">
        <v>107881</v>
      </c>
    </row>
    <row r="13" spans="1:3" x14ac:dyDescent="0.25">
      <c r="A13" s="11" t="s">
        <v>30</v>
      </c>
      <c r="B13" s="12">
        <v>21671431.020000018</v>
      </c>
      <c r="C13" s="12">
        <v>201104</v>
      </c>
    </row>
    <row r="14" spans="1:3" x14ac:dyDescent="0.25">
      <c r="A14" s="11" t="s">
        <v>31</v>
      </c>
      <c r="B14" s="12">
        <v>12651417.499999998</v>
      </c>
      <c r="C14" s="12">
        <v>121131</v>
      </c>
    </row>
    <row r="15" spans="1:3" x14ac:dyDescent="0.25">
      <c r="A15" s="11" t="s">
        <v>32</v>
      </c>
      <c r="B15" s="12">
        <v>17367228.980000004</v>
      </c>
      <c r="C15" s="12">
        <v>155306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tabSelected="1" workbookViewId="0">
      <selection activeCell="U26" sqref="U26"/>
    </sheetView>
  </sheetViews>
  <sheetFormatPr defaultRowHeight="15" x14ac:dyDescent="0.25"/>
  <sheetData>
    <row r="1" spans="1:20" ht="21.75" thickBot="1" x14ac:dyDescent="0.4">
      <c r="A1" s="24"/>
      <c r="B1" s="24"/>
      <c r="C1" s="24" t="s">
        <v>81</v>
      </c>
      <c r="D1" s="24"/>
      <c r="E1" s="24"/>
      <c r="F1" s="24"/>
      <c r="G1" s="24"/>
      <c r="H1" s="25"/>
      <c r="I1" s="25"/>
      <c r="J1" s="25"/>
      <c r="K1" s="26"/>
      <c r="L1" s="25"/>
      <c r="M1" s="25"/>
      <c r="N1" s="25"/>
      <c r="O1" s="25"/>
      <c r="P1" s="27"/>
      <c r="Q1" s="27"/>
    </row>
    <row r="2" spans="1:20" ht="28.5" x14ac:dyDescent="0.4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O2" s="23" t="s">
        <v>70</v>
      </c>
      <c r="P2" s="23"/>
      <c r="Q2" s="23"/>
      <c r="R2" s="16"/>
      <c r="S2" s="16"/>
      <c r="T2" s="16"/>
    </row>
    <row r="3" spans="1:20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18"/>
      <c r="O3" s="19"/>
      <c r="P3" s="19"/>
      <c r="Q3" s="19"/>
      <c r="R3" s="19"/>
      <c r="S3" s="19"/>
      <c r="T3" s="21"/>
    </row>
    <row r="4" spans="1:20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18"/>
      <c r="O4" s="20" t="s">
        <v>68</v>
      </c>
      <c r="P4" s="19"/>
      <c r="Q4" s="19"/>
      <c r="R4" s="19"/>
      <c r="S4" s="19"/>
      <c r="T4" s="21"/>
    </row>
    <row r="5" spans="1:20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18"/>
      <c r="O5" s="19"/>
      <c r="P5" s="19"/>
      <c r="Q5" s="19"/>
      <c r="R5" s="19"/>
      <c r="S5" s="19"/>
      <c r="T5" s="21"/>
    </row>
    <row r="6" spans="1:20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18"/>
      <c r="O6" s="20" t="s">
        <v>69</v>
      </c>
      <c r="P6" s="19"/>
      <c r="Q6" s="19"/>
      <c r="R6" s="19"/>
      <c r="S6" s="19"/>
      <c r="T6" s="21"/>
    </row>
    <row r="7" spans="1:20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18"/>
      <c r="O7" s="19"/>
      <c r="P7" s="19"/>
      <c r="Q7" s="19"/>
      <c r="R7" s="19"/>
      <c r="S7" s="19"/>
      <c r="T7" s="21"/>
    </row>
    <row r="8" spans="1:20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18"/>
      <c r="O8" s="20" t="s">
        <v>71</v>
      </c>
      <c r="P8" s="19"/>
      <c r="Q8" s="19"/>
      <c r="R8" s="19"/>
      <c r="S8" s="19"/>
      <c r="T8" s="21"/>
    </row>
    <row r="9" spans="1:20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18"/>
      <c r="O9" s="19"/>
      <c r="P9" s="19"/>
      <c r="Q9" s="19"/>
      <c r="R9" s="19"/>
      <c r="S9" s="19"/>
      <c r="T9" s="21"/>
    </row>
    <row r="10" spans="1:20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18"/>
      <c r="O10" s="20" t="s">
        <v>72</v>
      </c>
      <c r="P10" s="19"/>
      <c r="Q10" s="19"/>
      <c r="R10" s="19"/>
      <c r="S10" s="19"/>
      <c r="T10" s="21"/>
    </row>
    <row r="11" spans="1:20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18"/>
      <c r="O11" s="19"/>
      <c r="P11" s="19"/>
      <c r="Q11" s="19"/>
      <c r="R11" s="19"/>
      <c r="S11" s="19"/>
      <c r="T11" s="21"/>
    </row>
    <row r="12" spans="1:20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18"/>
      <c r="O12" s="19" t="s">
        <v>73</v>
      </c>
      <c r="P12" s="19"/>
      <c r="Q12" s="19"/>
      <c r="R12" s="19"/>
      <c r="S12" s="19"/>
      <c r="T12" s="21"/>
    </row>
    <row r="13" spans="1:20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18"/>
      <c r="O13" s="19"/>
      <c r="P13" s="19"/>
      <c r="Q13" s="19"/>
      <c r="R13" s="19"/>
      <c r="S13" s="19"/>
      <c r="T13" s="21"/>
    </row>
    <row r="14" spans="1:20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8"/>
      <c r="O14" s="19" t="s">
        <v>74</v>
      </c>
      <c r="P14" s="19"/>
      <c r="Q14" s="19"/>
      <c r="R14" s="19"/>
      <c r="S14" s="19"/>
      <c r="T14" s="21"/>
    </row>
    <row r="15" spans="1:20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18"/>
      <c r="O15" s="19"/>
      <c r="P15" s="19"/>
      <c r="Q15" s="19"/>
      <c r="R15" s="19"/>
      <c r="S15" s="19"/>
      <c r="T15" s="21"/>
    </row>
    <row r="16" spans="1:20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18"/>
      <c r="O16" s="19" t="s">
        <v>75</v>
      </c>
      <c r="P16" s="19"/>
      <c r="Q16" s="19"/>
      <c r="R16" s="19"/>
      <c r="S16" s="19"/>
      <c r="T16" s="21"/>
    </row>
    <row r="17" spans="1:20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18"/>
      <c r="O17" s="19"/>
      <c r="P17" s="19"/>
      <c r="Q17" s="19"/>
      <c r="R17" s="19"/>
      <c r="S17" s="19"/>
      <c r="T17" s="21"/>
    </row>
    <row r="18" spans="1:20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18"/>
      <c r="O18" s="19" t="s">
        <v>76</v>
      </c>
      <c r="P18" s="19"/>
      <c r="Q18" s="19"/>
      <c r="R18" s="19"/>
      <c r="S18" s="19"/>
      <c r="T18" s="21"/>
    </row>
    <row r="19" spans="1:20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18"/>
      <c r="O19" s="19"/>
      <c r="P19" s="19"/>
      <c r="Q19" s="19"/>
      <c r="R19" s="19"/>
      <c r="S19" s="19"/>
      <c r="T19" s="21"/>
    </row>
    <row r="20" spans="1:20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18"/>
      <c r="O20" s="19" t="s">
        <v>77</v>
      </c>
      <c r="P20" s="19"/>
      <c r="Q20" s="19"/>
      <c r="R20" s="19"/>
      <c r="S20" s="19"/>
      <c r="T20" s="21"/>
    </row>
    <row r="21" spans="1:20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18"/>
      <c r="O21" s="19"/>
      <c r="P21" s="19"/>
      <c r="Q21" s="19"/>
      <c r="R21" s="19"/>
      <c r="S21" s="19"/>
      <c r="T21" s="21"/>
    </row>
    <row r="22" spans="1:20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18"/>
      <c r="O22" s="19" t="s">
        <v>78</v>
      </c>
      <c r="P22" s="19"/>
      <c r="Q22" s="19"/>
      <c r="R22" s="19"/>
      <c r="S22" s="19"/>
      <c r="T22" s="21"/>
    </row>
    <row r="23" spans="1:20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18"/>
      <c r="O23" s="19"/>
      <c r="P23" s="19"/>
      <c r="Q23" s="19"/>
      <c r="R23" s="19"/>
      <c r="S23" s="19"/>
      <c r="T23" s="21"/>
    </row>
    <row r="24" spans="1:20" x14ac:dyDescent="0.25">
      <c r="N24" s="18"/>
      <c r="O24" s="19" t="s">
        <v>79</v>
      </c>
      <c r="P24" s="19"/>
      <c r="Q24" s="19"/>
      <c r="R24" s="19"/>
      <c r="S24" s="19"/>
      <c r="T24" s="2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Q1summary dataset</vt:lpstr>
      <vt:lpstr>Q.1summary of dataset by pivot </vt:lpstr>
      <vt:lpstr>Q.2 Data cleaning</vt:lpstr>
      <vt:lpstr>sales vs unit sold</vt:lpstr>
      <vt:lpstr>Q3Graphical Analysis of theData</vt:lpstr>
      <vt:lpstr>COGS</vt:lpstr>
      <vt:lpstr>Country</vt:lpstr>
      <vt:lpstr>Date</vt:lpstr>
      <vt:lpstr>Discount_Band</vt:lpstr>
      <vt:lpstr>Discounts</vt:lpstr>
      <vt:lpstr>'Q1summary dataset'!Extract</vt:lpstr>
      <vt:lpstr>Gross_Sales</vt:lpstr>
      <vt:lpstr>Manufacturing_Price</vt:lpstr>
      <vt:lpstr>Month_Name</vt:lpstr>
      <vt:lpstr>Month_Number</vt:lpstr>
      <vt:lpstr>Product</vt:lpstr>
      <vt:lpstr>Profit</vt:lpstr>
      <vt:lpstr>Sale_Price</vt:lpstr>
      <vt:lpstr>Sales</vt:lpstr>
      <vt:lpstr>Segment</vt:lpstr>
      <vt:lpstr>Units_Sold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KUNDAN KUMAR</cp:lastModifiedBy>
  <dcterms:created xsi:type="dcterms:W3CDTF">2014-01-28T02:45:41Z</dcterms:created>
  <dcterms:modified xsi:type="dcterms:W3CDTF">2023-11-23T05:14:22Z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