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903567C0-031C-40F0-B6E8-CED01AC9B401}" xr6:coauthVersionLast="45" xr6:coauthVersionMax="45" xr10:uidLastSave="{00000000-0000-0000-0000-000000000000}"/>
  <bookViews>
    <workbookView xWindow="-108" yWindow="-108" windowWidth="23256" windowHeight="12576" tabRatio="882" activeTab="8" xr2:uid="{00000000-000D-0000-FFFF-FFFF00000000}"/>
  </bookViews>
  <sheets>
    <sheet name="4月度帳簿" sheetId="1" r:id="rId1"/>
    <sheet name="5月度帳簿  " sheetId="2" r:id="rId2"/>
    <sheet name="6月度帳簿 " sheetId="3" r:id="rId3"/>
    <sheet name="7月度帳簿  " sheetId="4" r:id="rId4"/>
    <sheet name="8月度帳簿 " sheetId="5" r:id="rId5"/>
    <sheet name="9月度帳簿  " sheetId="6" r:id="rId6"/>
    <sheet name="10月度帳簿" sheetId="7" r:id="rId7"/>
    <sheet name="11月度帳簿 " sheetId="9" r:id="rId8"/>
    <sheet name="12月度帳簿 " sheetId="8" r:id="rId9"/>
    <sheet name="1月度帳簿" sheetId="10" r:id="rId10"/>
    <sheet name="2月度帳簿 " sheetId="11" r:id="rId11"/>
    <sheet name="3月度帳簿  " sheetId="12" r:id="rId12"/>
    <sheet name="3月度帳簿   (2)" sheetId="13" r:id="rId13"/>
  </sheets>
  <definedNames>
    <definedName name="_xlnm.Print_Area" localSheetId="0">'4月度帳簿'!$A$1:$M$55</definedName>
    <definedName name="_xlnm.Print_Area" localSheetId="1">'5月度帳簿  '!$A$1:$M$55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3" l="1"/>
  <c r="E46" i="13"/>
  <c r="K9" i="13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I5" i="13"/>
  <c r="B19" i="1" l="1"/>
  <c r="F47" i="1" l="1"/>
  <c r="E47" i="1"/>
  <c r="K9" i="3"/>
  <c r="K10" i="3" s="1"/>
  <c r="K11" i="3" s="1"/>
  <c r="K12" i="3" s="1"/>
  <c r="K13" i="3" s="1"/>
  <c r="K14" i="3" s="1"/>
  <c r="K15" i="3" s="1"/>
  <c r="K16" i="3" s="1"/>
  <c r="F60" i="1"/>
  <c r="F62" i="1" s="1"/>
  <c r="F55" i="1"/>
  <c r="R9" i="2" l="1"/>
  <c r="R10" i="2"/>
  <c r="R11" i="2"/>
  <c r="R12" i="2"/>
  <c r="R13" i="2"/>
  <c r="R14" i="2"/>
  <c r="R15" i="2"/>
  <c r="R16" i="2"/>
  <c r="R17" i="2"/>
  <c r="R18" i="2"/>
  <c r="R19" i="2"/>
  <c r="R20" i="2"/>
  <c r="R8" i="2"/>
  <c r="B19" i="2" l="1"/>
  <c r="P25" i="2" l="1"/>
  <c r="P26" i="2" s="1"/>
  <c r="Q23" i="2"/>
  <c r="B6" i="1" l="1"/>
  <c r="I5" i="1" l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F46" i="12"/>
  <c r="E46" i="12"/>
  <c r="K9" i="12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I5" i="12"/>
  <c r="F46" i="11"/>
  <c r="E46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I5" i="11"/>
  <c r="F46" i="10"/>
  <c r="E46" i="10"/>
  <c r="K9" i="10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I5" i="10"/>
  <c r="F46" i="9"/>
  <c r="E46" i="9"/>
  <c r="K9" i="9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I5" i="9"/>
  <c r="F46" i="8"/>
  <c r="E46" i="8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I5" i="8"/>
  <c r="F46" i="7"/>
  <c r="E46" i="7"/>
  <c r="K9" i="7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I5" i="7"/>
  <c r="F46" i="6"/>
  <c r="E46" i="6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I5" i="6"/>
  <c r="F46" i="5"/>
  <c r="E46" i="5"/>
  <c r="K9" i="5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I5" i="5"/>
  <c r="F46" i="4"/>
  <c r="E46" i="4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I5" i="4"/>
  <c r="F46" i="3"/>
  <c r="E46" i="3"/>
  <c r="K17" i="3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I5" i="3"/>
  <c r="F46" i="2"/>
  <c r="E46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I5" i="2"/>
  <c r="F46" i="1"/>
  <c r="E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大竹さんが、管理していた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大野さん　引出
会長に渡した
</t>
        </r>
      </text>
    </comment>
    <comment ref="I4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250.000 総会費用
15.627　未計上分</t>
        </r>
      </text>
    </comment>
    <comment ref="E11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受け</t>
        </r>
      </text>
    </comment>
    <comment ref="F11" authorId="0" shapeId="0" xr:uid="{00000000-0006-0000-0000-00000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払い
</t>
        </r>
      </text>
    </comment>
    <comment ref="F14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手許から支払
</t>
        </r>
      </text>
    </comment>
    <comment ref="B15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総会　残金</t>
        </r>
      </text>
    </comment>
    <comment ref="C15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不明.</t>
        </r>
      </text>
    </comment>
    <comment ref="F42" authorId="0" shapeId="0" xr:uid="{00000000-0006-0000-00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60428　　残金
15627　　余剰金</t>
        </r>
      </text>
    </comment>
    <comment ref="E47" authorId="0" shapeId="0" xr:uid="{00000000-0006-0000-00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通帳明細</t>
        </r>
      </text>
    </comment>
    <comment ref="F4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現金払い
経費　小計</t>
        </r>
      </text>
    </comment>
    <comment ref="F55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明細と照合済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F11" authorId="0" shapeId="0" xr:uid="{47276D44-6DD5-44BE-9EA9-3488EEB83E97}">
      <text>
        <r>
          <rPr>
            <b/>
            <sz val="9"/>
            <color indexed="81"/>
            <rFont val="MS P ゴシック"/>
            <family val="3"/>
            <charset val="128"/>
          </rPr>
          <t>遅れいて、最終　集金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3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通帳　残高　ＯＫ
</t>
        </r>
      </text>
    </comment>
    <comment ref="E10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一旦　手許現金
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普通預金へ
</t>
        </r>
      </text>
    </comment>
    <comment ref="I10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石井好一: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13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1　灯　設置
</t>
        </r>
      </text>
    </comment>
    <comment ref="P26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現金が多いです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3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5月末　合い
</t>
        </r>
      </text>
    </comment>
    <comment ref="E9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受け</t>
        </r>
      </text>
    </comment>
    <comment ref="F9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払い</t>
        </r>
      </text>
    </comment>
    <comment ref="G9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アルファベットで、
科目集計をする
</t>
        </r>
      </text>
    </comment>
    <comment ref="F22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普通預金へ</t>
        </r>
      </text>
    </comment>
    <comment ref="F24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普通預金へ</t>
        </r>
      </text>
    </comment>
    <comment ref="F27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普通預金へ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I3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合い</t>
        </r>
      </text>
    </comment>
    <comment ref="E9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受け</t>
        </r>
      </text>
    </comment>
    <comment ref="F9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払い
</t>
        </r>
      </text>
    </comment>
    <comment ref="I13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6/17
40000円の残から、出金して。
残りを入金する
</t>
        </r>
      </text>
    </comment>
    <comment ref="C16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7/11
両替</t>
        </r>
      </text>
    </comment>
    <comment ref="E36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  <comment ref="F36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普通預金へ
</t>
        </r>
      </text>
    </comment>
    <comment ref="F37" authorId="0" shapeId="0" xr:uid="{00000000-0006-0000-03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普通預金へ</t>
        </r>
      </text>
    </comment>
    <comment ref="F38" authorId="0" shapeId="0" xr:uid="{00000000-0006-0000-03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普通預金へ
6/17　40000からの残高を
</t>
        </r>
      </text>
    </comment>
    <comment ref="H39" authorId="1" shapeId="0" xr:uid="{10E50D4E-FEE5-435B-A6DC-124F1B33B5E6}">
      <text>
        <r>
          <rPr>
            <b/>
            <sz val="9"/>
            <color indexed="81"/>
            <rFont val="MS P ゴシック"/>
            <family val="3"/>
            <charset val="128"/>
          </rPr>
          <t>夏まつり祝い金払出</t>
        </r>
      </text>
    </comment>
    <comment ref="H40" authorId="1" shapeId="0" xr:uid="{07E2C8B7-0D4E-4AFB-80C8-78F11FB9A03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団地分譲夏祭り払出
</t>
        </r>
      </text>
    </comment>
    <comment ref="K44" authorId="1" shapeId="0" xr:uid="{538F364E-4CAC-49C5-9C7E-DB3E0266A572}">
      <text>
        <r>
          <rPr>
            <b/>
            <sz val="9"/>
            <color indexed="81"/>
            <rFont val="MS P ゴシック"/>
            <family val="3"/>
            <charset val="128"/>
          </rPr>
          <t>8/2　に　預入している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11" authorId="0" shapeId="0" xr:uid="{E2E73D98-2F72-47D8-9DD9-210AF4AC1AD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7月分　経費残り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  <author>石井好一</author>
  </authors>
  <commentList>
    <comment ref="I12" authorId="0" shapeId="0" xr:uid="{AB33E625-2ADF-40F9-838F-DDA173E5822E}">
      <text>
        <r>
          <rPr>
            <b/>
            <sz val="9"/>
            <color indexed="81"/>
            <rFont val="MS P ゴシック"/>
            <family val="3"/>
            <charset val="128"/>
          </rPr>
          <t>訂正あり</t>
        </r>
      </text>
    </comment>
    <comment ref="B22" authorId="0" shapeId="0" xr:uid="{99F15387-060D-4DEE-B8B5-54B9AF69198A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  <comment ref="C40" authorId="1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いつ
</t>
        </r>
      </text>
    </comment>
    <comment ref="H40" authorId="1" shapeId="0" xr:uid="{00000000-0006-0000-05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どこから?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19" authorId="0" shapeId="0" xr:uid="{5C9640EB-4262-45E7-8238-664799E372A3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C10" authorId="0" shapeId="0" xr:uid="{00000000-0006-0000-0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10/30
 支払　繰り越し処理</t>
        </r>
      </text>
    </comment>
    <comment ref="B19" authorId="1" shapeId="0" xr:uid="{90500A36-806A-4974-9A77-13D9A76D8177}">
      <text>
        <r>
          <rPr>
            <b/>
            <sz val="9"/>
            <color indexed="81"/>
            <rFont val="MS P ゴシック"/>
            <family val="3"/>
            <charset val="128"/>
          </rPr>
          <t>手許現金　預入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I10" authorId="0" shapeId="0" xr:uid="{43C8A612-0522-4B16-B13D-407EC3523052}">
      <text>
        <r>
          <rPr>
            <b/>
            <sz val="9"/>
            <color indexed="81"/>
            <rFont val="MS P ゴシック"/>
            <family val="3"/>
            <charset val="128"/>
          </rPr>
          <t>1月　明細書添付</t>
        </r>
      </text>
    </comment>
    <comment ref="E16" authorId="0" shapeId="0" xr:uid="{A4B1174C-8D5C-4065-BFAB-2C806C0B42B3}">
      <text>
        <r>
          <rPr>
            <b/>
            <sz val="9"/>
            <color indexed="81"/>
            <rFont val="MS P ゴシック"/>
            <family val="3"/>
            <charset val="128"/>
          </rPr>
          <t>何処から</t>
        </r>
      </text>
    </comment>
    <comment ref="F16" authorId="0" shapeId="0" xr:uid="{7DBFBE7A-382D-49C7-B67C-6E62CBA7B58C}">
      <text>
        <r>
          <rPr>
            <b/>
            <sz val="9"/>
            <color indexed="81"/>
            <rFont val="MS P ゴシック"/>
            <family val="3"/>
            <charset val="128"/>
          </rPr>
          <t>振込?</t>
        </r>
      </text>
    </comment>
  </commentList>
</comments>
</file>

<file path=xl/sharedStrings.xml><?xml version="1.0" encoding="utf-8"?>
<sst xmlns="http://schemas.openxmlformats.org/spreadsheetml/2006/main" count="1545" uniqueCount="339">
  <si>
    <t>4月度</t>
    <rPh sb="1" eb="3">
      <t>ガツド</t>
    </rPh>
    <phoneticPr fontId="2"/>
  </si>
  <si>
    <t xml:space="preserve"> </t>
    <phoneticPr fontId="2"/>
  </si>
  <si>
    <t>預金引出日付</t>
    <rPh sb="0" eb="2">
      <t>ヨキン</t>
    </rPh>
    <rPh sb="2" eb="4">
      <t>ヒキダシ</t>
    </rPh>
    <rPh sb="4" eb="6">
      <t>ヒヅケ</t>
    </rPh>
    <phoneticPr fontId="2"/>
  </si>
  <si>
    <t>金　　　　額</t>
    <rPh sb="0" eb="1">
      <t>カネ</t>
    </rPh>
    <rPh sb="5" eb="6">
      <t>ガク</t>
    </rPh>
    <phoneticPr fontId="2"/>
  </si>
  <si>
    <t>通帳　残高</t>
    <rPh sb="0" eb="2">
      <t>ツウチョウ</t>
    </rPh>
    <rPh sb="3" eb="5">
      <t>ザンダカ</t>
    </rPh>
    <phoneticPr fontId="2"/>
  </si>
  <si>
    <t>定期預金</t>
    <rPh sb="0" eb="2">
      <t>テイキ</t>
    </rPh>
    <rPh sb="2" eb="4">
      <t>ヨキン</t>
    </rPh>
    <phoneticPr fontId="2"/>
  </si>
  <si>
    <t>⇇</t>
    <phoneticPr fontId="2"/>
  </si>
  <si>
    <t>普通預金</t>
    <rPh sb="0" eb="2">
      <t>フツウ</t>
    </rPh>
    <rPh sb="2" eb="4">
      <t>ヨキン</t>
    </rPh>
    <phoneticPr fontId="2"/>
  </si>
  <si>
    <t>先月末</t>
    <rPh sb="0" eb="3">
      <t>センゲツマツ</t>
    </rPh>
    <phoneticPr fontId="2"/>
  </si>
  <si>
    <t>手許　現金</t>
    <rPh sb="0" eb="2">
      <t>テモト</t>
    </rPh>
    <rPh sb="3" eb="5">
      <t>ゲンキン</t>
    </rPh>
    <phoneticPr fontId="2"/>
  </si>
  <si>
    <t>合計</t>
    <rPh sb="0" eb="2">
      <t>ゴウケイ</t>
    </rPh>
    <phoneticPr fontId="2"/>
  </si>
  <si>
    <t>通帳記録</t>
    <rPh sb="0" eb="2">
      <t>ツウチョウ</t>
    </rPh>
    <rPh sb="2" eb="4">
      <t>キロク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</si>
  <si>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</si>
  <si>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</si>
  <si>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勘定科目</t>
    <rPh sb="0" eb="2">
      <t>カンジョウ</t>
    </rPh>
    <rPh sb="2" eb="4">
      <t>カモク</t>
    </rPh>
    <phoneticPr fontId="2"/>
  </si>
  <si>
    <t>摘要</t>
    <rPh sb="0" eb="2">
      <t>テキヨウ</t>
    </rPh>
    <phoneticPr fontId="2"/>
  </si>
  <si>
    <t>現金残高</t>
    <rPh sb="0" eb="2">
      <t>ゲンキン</t>
    </rPh>
    <rPh sb="2" eb="4">
      <t>ザンダカ</t>
    </rPh>
    <phoneticPr fontId="2"/>
  </si>
  <si>
    <t>平成31年</t>
    <rPh sb="0" eb="2">
      <t>ヘイセイ</t>
    </rPh>
    <rPh sb="4" eb="5">
      <t>ネン</t>
    </rPh>
    <phoneticPr fontId="2"/>
  </si>
  <si>
    <t>　町　　会　　費</t>
    <rPh sb="1" eb="2">
      <t>マチ</t>
    </rPh>
    <rPh sb="4" eb="5">
      <t>カイ</t>
    </rPh>
    <rPh sb="7" eb="8">
      <t>ヒ</t>
    </rPh>
    <phoneticPr fontId="2"/>
  </si>
  <si>
    <t>総会　費用　残金</t>
    <rPh sb="0" eb="2">
      <t>ソウカイ</t>
    </rPh>
    <rPh sb="3" eb="5">
      <t>ヒヨウ</t>
    </rPh>
    <rPh sb="6" eb="8">
      <t>ザンキン</t>
    </rPh>
    <phoneticPr fontId="2"/>
  </si>
  <si>
    <t>　補　　助　　金</t>
    <rPh sb="1" eb="2">
      <t>タスク</t>
    </rPh>
    <rPh sb="4" eb="5">
      <t>スケ</t>
    </rPh>
    <rPh sb="7" eb="8">
      <t>カネ</t>
    </rPh>
    <phoneticPr fontId="2"/>
  </si>
  <si>
    <t>　寄　　付　　金</t>
    <rPh sb="1" eb="2">
      <t>ヤドリキ</t>
    </rPh>
    <rPh sb="4" eb="5">
      <t>ヅケ</t>
    </rPh>
    <rPh sb="7" eb="8">
      <t>キン</t>
    </rPh>
    <phoneticPr fontId="2"/>
  </si>
  <si>
    <t xml:space="preserve"> 防　　犯　　灯</t>
    <rPh sb="1" eb="2">
      <t>ボウ</t>
    </rPh>
    <rPh sb="4" eb="5">
      <t>ハン</t>
    </rPh>
    <rPh sb="7" eb="8">
      <t>トウ</t>
    </rPh>
    <phoneticPr fontId="2"/>
  </si>
  <si>
    <t>　雑　　収　　入</t>
    <rPh sb="1" eb="2">
      <t>ザツ</t>
    </rPh>
    <rPh sb="4" eb="5">
      <t>オサム</t>
    </rPh>
    <rPh sb="7" eb="8">
      <t>イリ</t>
    </rPh>
    <phoneticPr fontId="2"/>
  </si>
  <si>
    <t xml:space="preserve"> 庶　　務　　費</t>
    <rPh sb="1" eb="2">
      <t>チカシ</t>
    </rPh>
    <rPh sb="4" eb="5">
      <t>ツトム</t>
    </rPh>
    <rPh sb="7" eb="8">
      <t>ヒ</t>
    </rPh>
    <phoneticPr fontId="2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</si>
  <si>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2"/>
  </si>
  <si>
    <t xml:space="preserve"> 夏　　祭　　り</t>
    <rPh sb="1" eb="2">
      <t>ナツ</t>
    </rPh>
    <rPh sb="4" eb="5">
      <t>マツ</t>
    </rPh>
    <phoneticPr fontId="2"/>
  </si>
  <si>
    <t xml:space="preserve"> 社会 教育費</t>
    <rPh sb="1" eb="3">
      <t>シャカイ</t>
    </rPh>
    <rPh sb="4" eb="7">
      <t>キョウイクヒ</t>
    </rPh>
    <phoneticPr fontId="2"/>
  </si>
  <si>
    <t xml:space="preserve"> 総　　会　　費</t>
    <rPh sb="1" eb="2">
      <t>フサ</t>
    </rPh>
    <rPh sb="4" eb="5">
      <t>カイ</t>
    </rPh>
    <rPh sb="7" eb="8">
      <t>ヒ</t>
    </rPh>
    <phoneticPr fontId="2"/>
  </si>
  <si>
    <t xml:space="preserve"> 報　 　　　　酬</t>
    <rPh sb="1" eb="2">
      <t>ホウ</t>
    </rPh>
    <rPh sb="8" eb="9">
      <t>シュウ</t>
    </rPh>
    <phoneticPr fontId="2"/>
  </si>
  <si>
    <t xml:space="preserve"> 交　　際　　費</t>
    <rPh sb="1" eb="2">
      <t>コウ</t>
    </rPh>
    <rPh sb="4" eb="5">
      <t>サイ</t>
    </rPh>
    <rPh sb="7" eb="8">
      <t>ヒ</t>
    </rPh>
    <phoneticPr fontId="2"/>
  </si>
  <si>
    <t xml:space="preserve"> 防　　災　　費</t>
    <rPh sb="1" eb="2">
      <t>ボウ</t>
    </rPh>
    <rPh sb="4" eb="5">
      <t>ワザワ</t>
    </rPh>
    <rPh sb="7" eb="8">
      <t>ヒ</t>
    </rPh>
    <phoneticPr fontId="2"/>
  </si>
  <si>
    <t xml:space="preserve"> 交　　通　　費</t>
    <rPh sb="1" eb="2">
      <t>コウ</t>
    </rPh>
    <rPh sb="4" eb="5">
      <t>ツウ</t>
    </rPh>
    <rPh sb="7" eb="8">
      <t>ヒ</t>
    </rPh>
    <phoneticPr fontId="2"/>
  </si>
  <si>
    <t xml:space="preserve"> 雑　　　 　　費</t>
    <rPh sb="1" eb="2">
      <t>ザツ</t>
    </rPh>
    <rPh sb="8" eb="9">
      <t>ヒ</t>
    </rPh>
    <phoneticPr fontId="2"/>
  </si>
  <si>
    <t xml:space="preserve"> 保険　衛生費 </t>
    <rPh sb="1" eb="3">
      <t>ホケン</t>
    </rPh>
    <rPh sb="4" eb="7">
      <t>エイセイヒ</t>
    </rPh>
    <phoneticPr fontId="2"/>
  </si>
  <si>
    <t xml:space="preserve"> 慶　　弔　　費</t>
    <rPh sb="1" eb="2">
      <t>ケイ</t>
    </rPh>
    <rPh sb="4" eb="5">
      <t>トムラ</t>
    </rPh>
    <rPh sb="7" eb="8">
      <t>ヒ</t>
    </rPh>
    <phoneticPr fontId="2"/>
  </si>
  <si>
    <t>会館維持費払出</t>
    <rPh sb="0" eb="2">
      <t>カイカン</t>
    </rPh>
    <rPh sb="2" eb="5">
      <t>イジヒ</t>
    </rPh>
    <rPh sb="5" eb="7">
      <t>ハライダシ</t>
    </rPh>
    <phoneticPr fontId="2"/>
  </si>
  <si>
    <t>　</t>
    <phoneticPr fontId="2"/>
  </si>
  <si>
    <t>当月　累計　</t>
    <rPh sb="0" eb="2">
      <t>トウゲツ</t>
    </rPh>
    <rPh sb="3" eb="5">
      <t>ルイケイ</t>
    </rPh>
    <phoneticPr fontId="2"/>
  </si>
  <si>
    <t>事業内容等</t>
    <rPh sb="0" eb="2">
      <t>ジギョウ</t>
    </rPh>
    <rPh sb="2" eb="4">
      <t>ナイヨウ</t>
    </rPh>
    <rPh sb="4" eb="5">
      <t>トウ</t>
    </rPh>
    <phoneticPr fontId="2"/>
  </si>
  <si>
    <t>5月度</t>
    <rPh sb="1" eb="3">
      <t>ガツド</t>
    </rPh>
    <phoneticPr fontId="2"/>
  </si>
  <si>
    <t>　</t>
    <phoneticPr fontId="2"/>
  </si>
  <si>
    <t>⇇</t>
    <phoneticPr fontId="2"/>
  </si>
  <si>
    <t>　現金</t>
    <rPh sb="1" eb="3">
      <t>ゲンキン</t>
    </rPh>
    <phoneticPr fontId="2"/>
  </si>
  <si>
    <t>残高</t>
    <rPh sb="0" eb="2">
      <t>ザンダカ</t>
    </rPh>
    <phoneticPr fontId="2"/>
  </si>
  <si>
    <t>会費　徴収　入金</t>
    <rPh sb="0" eb="2">
      <t>カイヒ</t>
    </rPh>
    <rPh sb="3" eb="5">
      <t>チョウシュウ</t>
    </rPh>
    <rPh sb="6" eb="8">
      <t>ニュウキン</t>
    </rPh>
    <phoneticPr fontId="2"/>
  </si>
  <si>
    <t>6月度</t>
    <rPh sb="1" eb="3">
      <t>ガツド</t>
    </rPh>
    <phoneticPr fontId="2"/>
  </si>
  <si>
    <t>7月度</t>
    <rPh sb="1" eb="3">
      <t>ガツド</t>
    </rPh>
    <phoneticPr fontId="2"/>
  </si>
  <si>
    <t>食材　　焼きそば　飲料</t>
    <rPh sb="0" eb="2">
      <t>ショクザイ</t>
    </rPh>
    <rPh sb="4" eb="5">
      <t>ヤ</t>
    </rPh>
    <rPh sb="9" eb="11">
      <t>インリョウ</t>
    </rPh>
    <phoneticPr fontId="2"/>
  </si>
  <si>
    <t>郊外　　御礼</t>
    <rPh sb="0" eb="2">
      <t>コウガイ</t>
    </rPh>
    <rPh sb="4" eb="6">
      <t>オレイ</t>
    </rPh>
    <phoneticPr fontId="2"/>
  </si>
  <si>
    <t>8月度</t>
    <rPh sb="1" eb="3">
      <t>ガツド</t>
    </rPh>
    <phoneticPr fontId="2"/>
  </si>
  <si>
    <t>9月度</t>
    <rPh sb="1" eb="3">
      <t>ガツド</t>
    </rPh>
    <phoneticPr fontId="2"/>
  </si>
  <si>
    <t>　</t>
    <phoneticPr fontId="2"/>
  </si>
  <si>
    <t>⇇</t>
    <phoneticPr fontId="2"/>
  </si>
  <si>
    <t>反省会</t>
    <rPh sb="0" eb="2">
      <t>ハンセイ</t>
    </rPh>
    <rPh sb="2" eb="3">
      <t>カイ</t>
    </rPh>
    <phoneticPr fontId="2"/>
  </si>
  <si>
    <t>　</t>
    <phoneticPr fontId="2"/>
  </si>
  <si>
    <t>10月度</t>
    <rPh sb="2" eb="4">
      <t>ガツド</t>
    </rPh>
    <phoneticPr fontId="2"/>
  </si>
  <si>
    <t>　</t>
    <phoneticPr fontId="2"/>
  </si>
  <si>
    <t>⇇</t>
    <phoneticPr fontId="2"/>
  </si>
  <si>
    <t>金杉　幼稚園</t>
    <rPh sb="0" eb="2">
      <t>カナスギ</t>
    </rPh>
    <rPh sb="3" eb="6">
      <t>ヨウチエン</t>
    </rPh>
    <phoneticPr fontId="2"/>
  </si>
  <si>
    <t>神明神社　　　御祝</t>
    <rPh sb="0" eb="2">
      <t>シンメイ</t>
    </rPh>
    <rPh sb="2" eb="4">
      <t>ジンジャ</t>
    </rPh>
    <rPh sb="7" eb="9">
      <t>オイワイ</t>
    </rPh>
    <phoneticPr fontId="2"/>
  </si>
  <si>
    <t>船橋市　自治　振興</t>
    <rPh sb="0" eb="3">
      <t>フナバシシ</t>
    </rPh>
    <rPh sb="4" eb="6">
      <t>ジチ</t>
    </rPh>
    <rPh sb="7" eb="9">
      <t>シンコウ</t>
    </rPh>
    <phoneticPr fontId="2"/>
  </si>
  <si>
    <t>12月度</t>
    <rPh sb="2" eb="4">
      <t>ガツド</t>
    </rPh>
    <phoneticPr fontId="2"/>
  </si>
  <si>
    <t>　</t>
    <phoneticPr fontId="2"/>
  </si>
  <si>
    <t>⇇</t>
    <phoneticPr fontId="2"/>
  </si>
  <si>
    <t>　</t>
    <phoneticPr fontId="2"/>
  </si>
  <si>
    <t>11月度</t>
    <rPh sb="2" eb="4">
      <t>ガツド</t>
    </rPh>
    <phoneticPr fontId="2"/>
  </si>
  <si>
    <t>弁当・お茶</t>
    <rPh sb="0" eb="2">
      <t>ベントウ</t>
    </rPh>
    <rPh sb="4" eb="5">
      <t>チャ</t>
    </rPh>
    <phoneticPr fontId="2"/>
  </si>
  <si>
    <t>1月度</t>
    <rPh sb="1" eb="3">
      <t>ガツド</t>
    </rPh>
    <phoneticPr fontId="2"/>
  </si>
  <si>
    <t>友の会　新年会</t>
    <rPh sb="0" eb="1">
      <t>トモ</t>
    </rPh>
    <rPh sb="2" eb="3">
      <t>カイ</t>
    </rPh>
    <rPh sb="4" eb="7">
      <t>シンネンカイ</t>
    </rPh>
    <phoneticPr fontId="2"/>
  </si>
  <si>
    <t>自治会　連合　新年会</t>
    <rPh sb="0" eb="3">
      <t>ジチカイ</t>
    </rPh>
    <rPh sb="4" eb="6">
      <t>レンゴウ</t>
    </rPh>
    <rPh sb="7" eb="10">
      <t>シンネンカイ</t>
    </rPh>
    <phoneticPr fontId="2"/>
  </si>
  <si>
    <t>2月度</t>
    <rPh sb="1" eb="3">
      <t>ガツド</t>
    </rPh>
    <phoneticPr fontId="2"/>
  </si>
  <si>
    <t>普通預金　利息</t>
    <rPh sb="0" eb="2">
      <t>フツウ</t>
    </rPh>
    <rPh sb="2" eb="4">
      <t>ヨキン</t>
    </rPh>
    <rPh sb="5" eb="7">
      <t>リソク</t>
    </rPh>
    <phoneticPr fontId="2"/>
  </si>
  <si>
    <t>3月度</t>
    <rPh sb="1" eb="3">
      <t>ガツド</t>
    </rPh>
    <phoneticPr fontId="2"/>
  </si>
  <si>
    <t>　</t>
    <phoneticPr fontId="2"/>
  </si>
  <si>
    <t>⇇</t>
    <phoneticPr fontId="2"/>
  </si>
  <si>
    <t>会長</t>
    <rPh sb="0" eb="2">
      <t>カイチョウ</t>
    </rPh>
    <phoneticPr fontId="2"/>
  </si>
  <si>
    <t>副会長</t>
    <rPh sb="0" eb="1">
      <t>フク</t>
    </rPh>
    <rPh sb="1" eb="3">
      <t>カイチョウ</t>
    </rPh>
    <phoneticPr fontId="2"/>
  </si>
  <si>
    <t>　</t>
    <phoneticPr fontId="2"/>
  </si>
  <si>
    <t>.</t>
    <phoneticPr fontId="2"/>
  </si>
  <si>
    <t xml:space="preserve"> </t>
    <phoneticPr fontId="2"/>
  </si>
  <si>
    <t>会計</t>
    <rPh sb="0" eb="2">
      <t>カイケイ</t>
    </rPh>
    <phoneticPr fontId="2"/>
  </si>
  <si>
    <t>監査</t>
    <rPh sb="0" eb="2">
      <t>カンサ</t>
    </rPh>
    <phoneticPr fontId="2"/>
  </si>
  <si>
    <t>通帳の動き</t>
    <rPh sb="0" eb="2">
      <t>ツウチョウ</t>
    </rPh>
    <rPh sb="3" eb="4">
      <t>ウゴ</t>
    </rPh>
    <phoneticPr fontId="2"/>
  </si>
  <si>
    <t>毎月　電気代のみ</t>
    <rPh sb="0" eb="2">
      <t>マイツキ</t>
    </rPh>
    <rPh sb="3" eb="5">
      <t>デンキ</t>
    </rPh>
    <rPh sb="5" eb="6">
      <t>ダイ</t>
    </rPh>
    <phoneticPr fontId="2"/>
  </si>
  <si>
    <t>引かれます</t>
    <rPh sb="0" eb="1">
      <t>ヒ</t>
    </rPh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</si>
  <si>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</si>
  <si>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</si>
  <si>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</si>
  <si>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</si>
  <si>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ｆ</t>
    <phoneticPr fontId="2"/>
  </si>
  <si>
    <t>ｇ</t>
    <phoneticPr fontId="2"/>
  </si>
  <si>
    <t>ｈ</t>
    <phoneticPr fontId="2"/>
  </si>
  <si>
    <t>ｉ</t>
    <phoneticPr fontId="2"/>
  </si>
  <si>
    <t>ｊ</t>
    <phoneticPr fontId="2"/>
  </si>
  <si>
    <t>ｋ</t>
    <phoneticPr fontId="2"/>
  </si>
  <si>
    <t>ｌ</t>
    <phoneticPr fontId="2"/>
  </si>
  <si>
    <t>ｍ</t>
    <phoneticPr fontId="2"/>
  </si>
  <si>
    <t>ｎ</t>
    <phoneticPr fontId="2"/>
  </si>
  <si>
    <t>総会</t>
    <rPh sb="0" eb="2">
      <t>ソウカイ</t>
    </rPh>
    <phoneticPr fontId="2"/>
  </si>
  <si>
    <t>令和　元年</t>
    <rPh sb="0" eb="1">
      <t>レイ</t>
    </rPh>
    <rPh sb="1" eb="2">
      <t>ワ</t>
    </rPh>
    <rPh sb="3" eb="5">
      <t>ガンネン</t>
    </rPh>
    <phoneticPr fontId="2"/>
  </si>
  <si>
    <t>総会　費用　内訳</t>
    <rPh sb="0" eb="2">
      <t>ソウカイ</t>
    </rPh>
    <rPh sb="3" eb="5">
      <t>ヒヨウ</t>
    </rPh>
    <rPh sb="6" eb="8">
      <t>ウチワケ</t>
    </rPh>
    <phoneticPr fontId="2"/>
  </si>
  <si>
    <t>ｇ</t>
    <phoneticPr fontId="2"/>
  </si>
  <si>
    <t>ｄ</t>
    <phoneticPr fontId="2"/>
  </si>
  <si>
    <t>ｊ</t>
    <phoneticPr fontId="2"/>
  </si>
  <si>
    <t>ｃ</t>
    <phoneticPr fontId="2"/>
  </si>
  <si>
    <t>ｃ</t>
    <phoneticPr fontId="2"/>
  </si>
  <si>
    <t>ｂ</t>
    <phoneticPr fontId="2"/>
  </si>
  <si>
    <t>ｇ</t>
    <phoneticPr fontId="2"/>
  </si>
  <si>
    <t xml:space="preserve"> </t>
    <phoneticPr fontId="2"/>
  </si>
  <si>
    <t>電気代　　3　月分</t>
    <rPh sb="0" eb="2">
      <t>デンキ</t>
    </rPh>
    <rPh sb="2" eb="3">
      <t>ダイ</t>
    </rPh>
    <rPh sb="7" eb="9">
      <t>ガツブン</t>
    </rPh>
    <phoneticPr fontId="2"/>
  </si>
  <si>
    <t>ビール</t>
    <phoneticPr fontId="2"/>
  </si>
  <si>
    <t>イチゴ</t>
    <phoneticPr fontId="2"/>
  </si>
  <si>
    <t>クリアファイル</t>
    <phoneticPr fontId="2"/>
  </si>
  <si>
    <t>お菓子</t>
    <rPh sb="1" eb="3">
      <t>カシ</t>
    </rPh>
    <phoneticPr fontId="2"/>
  </si>
  <si>
    <t>準備　お菓子</t>
    <rPh sb="0" eb="2">
      <t>ジュンビ</t>
    </rPh>
    <rPh sb="4" eb="6">
      <t>カシ</t>
    </rPh>
    <phoneticPr fontId="2"/>
  </si>
  <si>
    <t>演台　花</t>
    <rPh sb="0" eb="2">
      <t>エンダイ</t>
    </rPh>
    <rPh sb="3" eb="4">
      <t>ハナ</t>
    </rPh>
    <phoneticPr fontId="2"/>
  </si>
  <si>
    <t>総会　弁当代70個　お茶70本</t>
    <rPh sb="0" eb="2">
      <t>ソウカイ</t>
    </rPh>
    <rPh sb="3" eb="6">
      <t>ベントウダイ</t>
    </rPh>
    <rPh sb="8" eb="9">
      <t>コ</t>
    </rPh>
    <rPh sb="11" eb="12">
      <t>チャ</t>
    </rPh>
    <rPh sb="14" eb="15">
      <t>ポン</t>
    </rPh>
    <phoneticPr fontId="2"/>
  </si>
  <si>
    <t>スタッフ　反省会　15名</t>
    <rPh sb="5" eb="7">
      <t>ハンセイ</t>
    </rPh>
    <rPh sb="7" eb="8">
      <t>カイ</t>
    </rPh>
    <rPh sb="11" eb="12">
      <t>ナ</t>
    </rPh>
    <phoneticPr fontId="2"/>
  </si>
  <si>
    <t>監査　コーヒー　4本</t>
    <rPh sb="0" eb="2">
      <t>カンサ</t>
    </rPh>
    <rPh sb="9" eb="10">
      <t>ホン</t>
    </rPh>
    <phoneticPr fontId="2"/>
  </si>
  <si>
    <t>ノート　3冊</t>
    <rPh sb="5" eb="6">
      <t>サツ</t>
    </rPh>
    <phoneticPr fontId="2"/>
  </si>
  <si>
    <t>靴袋　2冊</t>
    <rPh sb="0" eb="1">
      <t>クツ</t>
    </rPh>
    <rPh sb="1" eb="2">
      <t>フクロ</t>
    </rPh>
    <rPh sb="4" eb="5">
      <t>サツ</t>
    </rPh>
    <phoneticPr fontId="2"/>
  </si>
  <si>
    <t>クリアケース　27点</t>
    <rPh sb="9" eb="10">
      <t>テン</t>
    </rPh>
    <phoneticPr fontId="2"/>
  </si>
  <si>
    <t>スクラップＢＯＯＫ4点・マーカー6</t>
    <rPh sb="10" eb="11">
      <t>テン</t>
    </rPh>
    <phoneticPr fontId="2"/>
  </si>
  <si>
    <t>準備　コーヒー　12本</t>
    <rPh sb="0" eb="2">
      <t>ジュンビ</t>
    </rPh>
    <rPh sb="10" eb="11">
      <t>ホン</t>
    </rPh>
    <phoneticPr fontId="2"/>
  </si>
  <si>
    <t>資料　印刷代金　310冊分</t>
    <rPh sb="0" eb="2">
      <t>シリョウ</t>
    </rPh>
    <rPh sb="3" eb="5">
      <t>インサツ</t>
    </rPh>
    <rPh sb="5" eb="7">
      <t>ダイキン</t>
    </rPh>
    <rPh sb="11" eb="12">
      <t>サツ</t>
    </rPh>
    <rPh sb="12" eb="13">
      <t>フン</t>
    </rPh>
    <phoneticPr fontId="2"/>
  </si>
  <si>
    <t>金杉幼稚園</t>
    <rPh sb="0" eb="2">
      <t>カナスギ</t>
    </rPh>
    <rPh sb="2" eb="5">
      <t>ヨウチエン</t>
    </rPh>
    <phoneticPr fontId="2"/>
  </si>
  <si>
    <t xml:space="preserve"> </t>
    <phoneticPr fontId="2"/>
  </si>
  <si>
    <t>大野</t>
    <rPh sb="0" eb="2">
      <t>オオノ</t>
    </rPh>
    <phoneticPr fontId="2"/>
  </si>
  <si>
    <t>コバ電気　公園下251-13</t>
    <rPh sb="2" eb="4">
      <t>デンキ</t>
    </rPh>
    <rPh sb="5" eb="7">
      <t>コウエン</t>
    </rPh>
    <rPh sb="7" eb="8">
      <t>シタ</t>
    </rPh>
    <phoneticPr fontId="2"/>
  </si>
  <si>
    <t>1班</t>
    <rPh sb="1" eb="2">
      <t>ハン</t>
    </rPh>
    <phoneticPr fontId="2"/>
  </si>
  <si>
    <t>2班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</si>
  <si>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</si>
  <si>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</si>
  <si>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5班</t>
    <rPh sb="1" eb="2">
      <t>ハン</t>
    </rPh>
    <phoneticPr fontId="2"/>
  </si>
  <si>
    <t>6班</t>
    <rPh sb="1" eb="2">
      <t>ハン</t>
    </rPh>
    <phoneticPr fontId="2"/>
  </si>
  <si>
    <t>7班</t>
    <rPh sb="1" eb="2">
      <t>ハン</t>
    </rPh>
    <phoneticPr fontId="2"/>
  </si>
  <si>
    <t>8班</t>
    <rPh sb="1" eb="2">
      <t>ハン</t>
    </rPh>
    <phoneticPr fontId="2"/>
  </si>
  <si>
    <t>10班</t>
    <rPh sb="2" eb="3">
      <t>ハン</t>
    </rPh>
    <phoneticPr fontId="2"/>
  </si>
  <si>
    <t>11班</t>
    <rPh sb="2" eb="3">
      <t>ハン</t>
    </rPh>
    <phoneticPr fontId="2"/>
  </si>
  <si>
    <t>12班</t>
    <rPh sb="2" eb="3">
      <t>ハン</t>
    </rPh>
    <phoneticPr fontId="2"/>
  </si>
  <si>
    <t>9班-1</t>
    <rPh sb="1" eb="2">
      <t>ハン</t>
    </rPh>
    <phoneticPr fontId="2"/>
  </si>
  <si>
    <t>9班-2</t>
    <rPh sb="1" eb="2">
      <t>ハン</t>
    </rPh>
    <phoneticPr fontId="2"/>
  </si>
  <si>
    <t>　　</t>
    <phoneticPr fontId="2"/>
  </si>
  <si>
    <t>内訳</t>
    <rPh sb="0" eb="2">
      <t>ウチワケ</t>
    </rPh>
    <phoneticPr fontId="2"/>
  </si>
  <si>
    <t>件</t>
    <rPh sb="0" eb="1">
      <t>ケン</t>
    </rPh>
    <phoneticPr fontId="2"/>
  </si>
  <si>
    <t>コバ電気　</t>
    <rPh sb="2" eb="4">
      <t>デンキ</t>
    </rPh>
    <phoneticPr fontId="2"/>
  </si>
  <si>
    <t>防犯灯　設置　見積</t>
    <rPh sb="0" eb="2">
      <t>ボウハン</t>
    </rPh>
    <rPh sb="2" eb="3">
      <t>トウ</t>
    </rPh>
    <rPh sb="4" eb="6">
      <t>セッチ</t>
    </rPh>
    <rPh sb="7" eb="9">
      <t>ミツ</t>
    </rPh>
    <phoneticPr fontId="2"/>
  </si>
  <si>
    <t>会員　会費</t>
    <rPh sb="0" eb="2">
      <t>カイイン</t>
    </rPh>
    <rPh sb="3" eb="5">
      <t>カイヒ</t>
    </rPh>
    <phoneticPr fontId="2"/>
  </si>
  <si>
    <t>徴収</t>
    <rPh sb="0" eb="2">
      <t>チョウシュウ</t>
    </rPh>
    <phoneticPr fontId="2"/>
  </si>
  <si>
    <t>現金</t>
    <rPh sb="0" eb="2">
      <t>ゲンキン</t>
    </rPh>
    <phoneticPr fontId="2"/>
  </si>
  <si>
    <t xml:space="preserve"> </t>
    <phoneticPr fontId="2"/>
  </si>
  <si>
    <t>明細書</t>
    <rPh sb="0" eb="3">
      <t>メイサイショ</t>
    </rPh>
    <phoneticPr fontId="2"/>
  </si>
  <si>
    <t>年会費</t>
    <rPh sb="0" eb="3">
      <t>ネンカイヒ</t>
    </rPh>
    <phoneticPr fontId="2"/>
  </si>
  <si>
    <t>284軒　　</t>
    <rPh sb="3" eb="4">
      <t>ケン</t>
    </rPh>
    <phoneticPr fontId="2"/>
  </si>
  <si>
    <t>会館維持費払出</t>
  </si>
  <si>
    <t>会館　運営費</t>
    <rPh sb="0" eb="2">
      <t>カイカン</t>
    </rPh>
    <rPh sb="3" eb="6">
      <t>ウンエイヒ</t>
    </rPh>
    <phoneticPr fontId="2"/>
  </si>
  <si>
    <t>先月残</t>
    <rPh sb="0" eb="2">
      <t>センゲツ</t>
    </rPh>
    <rPh sb="2" eb="3">
      <t>ザン</t>
    </rPh>
    <phoneticPr fontId="2"/>
  </si>
  <si>
    <t>金杉友の会　</t>
    <rPh sb="0" eb="2">
      <t>カナスギ</t>
    </rPh>
    <rPh sb="2" eb="3">
      <t>トモ</t>
    </rPh>
    <rPh sb="4" eb="5">
      <t>カイ</t>
    </rPh>
    <phoneticPr fontId="2"/>
  </si>
  <si>
    <t>青少年の環境会費</t>
    <rPh sb="0" eb="3">
      <t>セイショウネン</t>
    </rPh>
    <rPh sb="4" eb="6">
      <t>カンキョウ</t>
    </rPh>
    <rPh sb="6" eb="8">
      <t>カイヒ</t>
    </rPh>
    <phoneticPr fontId="2"/>
  </si>
  <si>
    <t>高根・金杉地区自治会連合会</t>
    <rPh sb="0" eb="2">
      <t>タカネ</t>
    </rPh>
    <rPh sb="3" eb="5">
      <t>カナスギ</t>
    </rPh>
    <rPh sb="5" eb="7">
      <t>チク</t>
    </rPh>
    <rPh sb="7" eb="9">
      <t>ジチ</t>
    </rPh>
    <rPh sb="9" eb="13">
      <t>カイレンゴウカイ</t>
    </rPh>
    <phoneticPr fontId="2"/>
  </si>
  <si>
    <t>消防団</t>
    <rPh sb="0" eb="3">
      <t>ショウボウダン</t>
    </rPh>
    <phoneticPr fontId="2"/>
  </si>
  <si>
    <t>子供会</t>
    <rPh sb="0" eb="3">
      <t>コドモカイ</t>
    </rPh>
    <phoneticPr fontId="2"/>
  </si>
  <si>
    <t>祭り・道路使用許可　申請</t>
    <rPh sb="0" eb="1">
      <t>マツ</t>
    </rPh>
    <rPh sb="3" eb="7">
      <t>ドウロシヨウ</t>
    </rPh>
    <rPh sb="7" eb="9">
      <t>キョカ</t>
    </rPh>
    <rPh sb="10" eb="12">
      <t>シンセイ</t>
    </rPh>
    <phoneticPr fontId="2"/>
  </si>
  <si>
    <t>金額訂正　余剰金の戻し</t>
    <rPh sb="0" eb="2">
      <t>キンガク</t>
    </rPh>
    <rPh sb="2" eb="4">
      <t>テイセイ</t>
    </rPh>
    <rPh sb="5" eb="7">
      <t>ヨジョウ</t>
    </rPh>
    <rPh sb="7" eb="8">
      <t>キン</t>
    </rPh>
    <rPh sb="9" eb="10">
      <t>モド</t>
    </rPh>
    <phoneticPr fontId="2"/>
  </si>
  <si>
    <t>２次　回収　積立</t>
    <rPh sb="1" eb="2">
      <t>ジ</t>
    </rPh>
    <rPh sb="3" eb="5">
      <t>カイシュウ</t>
    </rPh>
    <rPh sb="6" eb="8">
      <t>ツミタテ</t>
    </rPh>
    <phoneticPr fontId="2"/>
  </si>
  <si>
    <t>ｅ　合計</t>
    <rPh sb="2" eb="4">
      <t>ゴウケイ</t>
    </rPh>
    <phoneticPr fontId="2"/>
  </si>
  <si>
    <t>予算</t>
    <rPh sb="0" eb="2">
      <t>ヨサン</t>
    </rPh>
    <phoneticPr fontId="2"/>
  </si>
  <si>
    <t>かかったもの</t>
    <phoneticPr fontId="2"/>
  </si>
  <si>
    <t>残高</t>
    <rPh sb="0" eb="2">
      <t>ザンダカ</t>
    </rPh>
    <phoneticPr fontId="2"/>
  </si>
  <si>
    <t>入金したもの</t>
    <rPh sb="0" eb="2">
      <t>ニュウキン</t>
    </rPh>
    <phoneticPr fontId="2"/>
  </si>
  <si>
    <t>Ａ</t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</si>
  <si>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</si>
  <si>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</si>
  <si>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</si>
  <si>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</si>
  <si>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金額が増えている</t>
    <rPh sb="0" eb="2">
      <t>キンガク</t>
    </rPh>
    <rPh sb="3" eb="4">
      <t>フ</t>
    </rPh>
    <phoneticPr fontId="2"/>
  </si>
  <si>
    <t>3月末の差額と同額　　ＯＫ</t>
    <rPh sb="1" eb="2">
      <t>ガツ</t>
    </rPh>
    <rPh sb="2" eb="3">
      <t>マツ</t>
    </rPh>
    <rPh sb="4" eb="6">
      <t>サガク</t>
    </rPh>
    <rPh sb="7" eb="9">
      <t>ドウガク</t>
    </rPh>
    <phoneticPr fontId="2"/>
  </si>
  <si>
    <t>　</t>
    <phoneticPr fontId="2"/>
  </si>
  <si>
    <t>ｎ</t>
    <phoneticPr fontId="2"/>
  </si>
  <si>
    <t>野瀬　</t>
    <rPh sb="0" eb="2">
      <t>ノセ</t>
    </rPh>
    <phoneticPr fontId="2"/>
  </si>
  <si>
    <t>西谷</t>
    <rPh sb="0" eb="2">
      <t>ニシヤ</t>
    </rPh>
    <phoneticPr fontId="2"/>
  </si>
  <si>
    <t>ｍ</t>
    <phoneticPr fontId="2"/>
  </si>
  <si>
    <t>ｇ</t>
    <phoneticPr fontId="2"/>
  </si>
  <si>
    <t>ｈ</t>
    <phoneticPr fontId="2"/>
  </si>
  <si>
    <t>消防団　　差額返金</t>
    <rPh sb="0" eb="3">
      <t>ショウボウダン</t>
    </rPh>
    <rPh sb="5" eb="7">
      <t>サガク</t>
    </rPh>
    <rPh sb="7" eb="9">
      <t>ヘンキン</t>
    </rPh>
    <phoneticPr fontId="2"/>
  </si>
  <si>
    <t>町会掃除　費用</t>
    <rPh sb="0" eb="2">
      <t>チョウカイ</t>
    </rPh>
    <rPh sb="2" eb="4">
      <t>ソウジ</t>
    </rPh>
    <rPh sb="5" eb="7">
      <t>ヒヨウ</t>
    </rPh>
    <phoneticPr fontId="2"/>
  </si>
  <si>
    <t>町会掃除　ゴミ袋</t>
    <rPh sb="0" eb="2">
      <t>チョウカイ</t>
    </rPh>
    <rPh sb="2" eb="4">
      <t>ソウジ</t>
    </rPh>
    <rPh sb="7" eb="8">
      <t>フクロ</t>
    </rPh>
    <phoneticPr fontId="2"/>
  </si>
  <si>
    <t>防犯灯　交換工事費</t>
    <rPh sb="0" eb="2">
      <t>ボウハン</t>
    </rPh>
    <rPh sb="2" eb="3">
      <t>トウ</t>
    </rPh>
    <rPh sb="4" eb="6">
      <t>コウカン</t>
    </rPh>
    <rPh sb="6" eb="9">
      <t>コウジヒ</t>
    </rPh>
    <phoneticPr fontId="2"/>
  </si>
  <si>
    <t>ａ</t>
    <phoneticPr fontId="2"/>
  </si>
  <si>
    <t>ｋ</t>
    <phoneticPr fontId="2"/>
  </si>
  <si>
    <t>ｋ</t>
    <phoneticPr fontId="2"/>
  </si>
  <si>
    <t>電気代　　6　月分</t>
    <rPh sb="0" eb="2">
      <t>デンキ</t>
    </rPh>
    <rPh sb="2" eb="3">
      <t>ダイ</t>
    </rPh>
    <rPh sb="7" eb="9">
      <t>ガツブン</t>
    </rPh>
    <phoneticPr fontId="2"/>
  </si>
  <si>
    <t>お祝い金　</t>
    <rPh sb="1" eb="2">
      <t>イワ</t>
    </rPh>
    <rPh sb="3" eb="4">
      <t>キン</t>
    </rPh>
    <phoneticPr fontId="2"/>
  </si>
  <si>
    <t>ｇ</t>
    <phoneticPr fontId="2"/>
  </si>
  <si>
    <t>金杉旭・金杉団地　自治会連合会</t>
    <rPh sb="0" eb="2">
      <t>カナスギ</t>
    </rPh>
    <rPh sb="2" eb="3">
      <t>アサヒ</t>
    </rPh>
    <rPh sb="4" eb="6">
      <t>カナスギ</t>
    </rPh>
    <rPh sb="6" eb="8">
      <t>ダンチ</t>
    </rPh>
    <rPh sb="9" eb="15">
      <t>ジチカイレンゴウカイ</t>
    </rPh>
    <phoneticPr fontId="2"/>
  </si>
  <si>
    <t>ｊ</t>
    <phoneticPr fontId="2"/>
  </si>
  <si>
    <t>コピー用紙・インクカートリッジ</t>
    <rPh sb="3" eb="5">
      <t>ヨウシ</t>
    </rPh>
    <phoneticPr fontId="2"/>
  </si>
  <si>
    <t>ｍ</t>
    <phoneticPr fontId="2"/>
  </si>
  <si>
    <t>電気代　　5　月分</t>
    <rPh sb="0" eb="2">
      <t>デンキ</t>
    </rPh>
    <rPh sb="2" eb="3">
      <t>ダイ</t>
    </rPh>
    <rPh sb="7" eb="9">
      <t>ガツブン</t>
    </rPh>
    <phoneticPr fontId="2"/>
  </si>
  <si>
    <t>電気代　　4　月分</t>
    <rPh sb="0" eb="2">
      <t>デンキ</t>
    </rPh>
    <rPh sb="2" eb="3">
      <t>ダイ</t>
    </rPh>
    <rPh sb="7" eb="9">
      <t>ガツブン</t>
    </rPh>
    <phoneticPr fontId="2"/>
  </si>
  <si>
    <t>切手・両替手数料</t>
    <rPh sb="0" eb="2">
      <t>キッテ</t>
    </rPh>
    <rPh sb="3" eb="5">
      <t>リョウガエ</t>
    </rPh>
    <rPh sb="5" eb="8">
      <t>テスウリョウ</t>
    </rPh>
    <phoneticPr fontId="2"/>
  </si>
  <si>
    <t>お手伝い　5000×3</t>
    <rPh sb="1" eb="3">
      <t>テツダ</t>
    </rPh>
    <phoneticPr fontId="2"/>
  </si>
  <si>
    <t>花束　　3000×3</t>
    <rPh sb="0" eb="2">
      <t>ハナタバ</t>
    </rPh>
    <phoneticPr fontId="2"/>
  </si>
  <si>
    <t>車　借用</t>
    <rPh sb="0" eb="1">
      <t>クルマ</t>
    </rPh>
    <rPh sb="2" eb="4">
      <t>シャクヨウ</t>
    </rPh>
    <phoneticPr fontId="2"/>
  </si>
  <si>
    <t>紅白幕　クリーニング代</t>
    <rPh sb="0" eb="2">
      <t>コウハク</t>
    </rPh>
    <rPh sb="2" eb="3">
      <t>マク</t>
    </rPh>
    <rPh sb="10" eb="11">
      <t>ダイ</t>
    </rPh>
    <phoneticPr fontId="2"/>
  </si>
  <si>
    <t>祭り　売上　</t>
    <rPh sb="0" eb="1">
      <t>マツ</t>
    </rPh>
    <rPh sb="3" eb="5">
      <t>ウリアゲ</t>
    </rPh>
    <phoneticPr fontId="2"/>
  </si>
  <si>
    <t>氷　　厚生水産</t>
    <rPh sb="0" eb="1">
      <t>コオリ</t>
    </rPh>
    <rPh sb="3" eb="5">
      <t>コウセイ</t>
    </rPh>
    <rPh sb="5" eb="7">
      <t>スイサン</t>
    </rPh>
    <phoneticPr fontId="2"/>
  </si>
  <si>
    <t>除菌アルコール</t>
    <rPh sb="0" eb="2">
      <t>ジョキン</t>
    </rPh>
    <phoneticPr fontId="2"/>
  </si>
  <si>
    <t>タオル　　ワークマン</t>
    <phoneticPr fontId="2"/>
  </si>
  <si>
    <t>ジュース　　　マルエツ</t>
    <phoneticPr fontId="2"/>
  </si>
  <si>
    <t>弁当　　16名</t>
    <rPh sb="0" eb="2">
      <t>ベントウ</t>
    </rPh>
    <rPh sb="6" eb="7">
      <t>ナ</t>
    </rPh>
    <phoneticPr fontId="2"/>
  </si>
  <si>
    <t>紙コップ・軍手・ポリ袋　他</t>
    <rPh sb="0" eb="1">
      <t>カミ</t>
    </rPh>
    <rPh sb="5" eb="7">
      <t>グンテ</t>
    </rPh>
    <rPh sb="10" eb="11">
      <t>フクロ</t>
    </rPh>
    <rPh sb="12" eb="13">
      <t>ホカ</t>
    </rPh>
    <phoneticPr fontId="2"/>
  </si>
  <si>
    <t>御礼　（歌手・食事含む）</t>
    <rPh sb="0" eb="2">
      <t>オレイ</t>
    </rPh>
    <rPh sb="4" eb="6">
      <t>カシュ</t>
    </rPh>
    <rPh sb="7" eb="9">
      <t>ショクジ</t>
    </rPh>
    <rPh sb="9" eb="10">
      <t>フク</t>
    </rPh>
    <phoneticPr fontId="2"/>
  </si>
  <si>
    <t>200×305</t>
    <phoneticPr fontId="2"/>
  </si>
  <si>
    <t>おつまみ　マルエツ</t>
    <phoneticPr fontId="2"/>
  </si>
  <si>
    <t>2班　鈴木</t>
    <rPh sb="1" eb="2">
      <t>ハン</t>
    </rPh>
    <rPh sb="3" eb="5">
      <t>スズキ</t>
    </rPh>
    <phoneticPr fontId="2"/>
  </si>
  <si>
    <t>6/17　予算戻し普通預金へ</t>
    <rPh sb="5" eb="7">
      <t>ヨサン</t>
    </rPh>
    <rPh sb="7" eb="8">
      <t>モド</t>
    </rPh>
    <rPh sb="9" eb="13">
      <t>フツウヨキン</t>
    </rPh>
    <phoneticPr fontId="2"/>
  </si>
  <si>
    <t>夏祭り</t>
    <rPh sb="0" eb="2">
      <t>ナツマツ</t>
    </rPh>
    <phoneticPr fontId="2"/>
  </si>
  <si>
    <t>かき氷・お菓子・　他山下商店</t>
    <rPh sb="2" eb="3">
      <t>ゴオリ</t>
    </rPh>
    <rPh sb="5" eb="7">
      <t>カシ</t>
    </rPh>
    <rPh sb="9" eb="10">
      <t>ホカ</t>
    </rPh>
    <rPh sb="10" eb="12">
      <t>ヤマシタ</t>
    </rPh>
    <rPh sb="12" eb="14">
      <t>ショウテン</t>
    </rPh>
    <phoneticPr fontId="2"/>
  </si>
  <si>
    <t>電気設備　夏祭り</t>
    <rPh sb="0" eb="2">
      <t>デンキ</t>
    </rPh>
    <rPh sb="2" eb="4">
      <t>セツビ</t>
    </rPh>
    <rPh sb="5" eb="7">
      <t>ナツマツ</t>
    </rPh>
    <phoneticPr fontId="2"/>
  </si>
  <si>
    <t>プロパンガス・コンロ広田商店</t>
    <rPh sb="10" eb="12">
      <t>ヒロタ</t>
    </rPh>
    <rPh sb="12" eb="14">
      <t>ショウテン</t>
    </rPh>
    <phoneticPr fontId="2"/>
  </si>
  <si>
    <t>収入</t>
    <rPh sb="0" eb="2">
      <t>シュウニュウ</t>
    </rPh>
    <phoneticPr fontId="2"/>
  </si>
  <si>
    <t>支出</t>
    <rPh sb="0" eb="1">
      <t>シ</t>
    </rPh>
    <rPh sb="1" eb="2">
      <t>デ</t>
    </rPh>
    <phoneticPr fontId="2"/>
  </si>
  <si>
    <t>補てん金</t>
    <rPh sb="0" eb="1">
      <t>ホ</t>
    </rPh>
    <rPh sb="3" eb="4">
      <t>キン</t>
    </rPh>
    <phoneticPr fontId="2"/>
  </si>
  <si>
    <t>追加　お菓子</t>
    <rPh sb="0" eb="2">
      <t>ツイカ</t>
    </rPh>
    <rPh sb="4" eb="6">
      <t>カシ</t>
    </rPh>
    <phoneticPr fontId="2"/>
  </si>
  <si>
    <t>　</t>
    <phoneticPr fontId="2"/>
  </si>
  <si>
    <t>藤野　8月分から、入会</t>
    <rPh sb="0" eb="2">
      <t>フジノ</t>
    </rPh>
    <rPh sb="4" eb="6">
      <t>ガツブン</t>
    </rPh>
    <rPh sb="9" eb="11">
      <t>ニュウカイ</t>
    </rPh>
    <phoneticPr fontId="2"/>
  </si>
  <si>
    <t>普通預金　利息</t>
    <rPh sb="0" eb="2">
      <t>フツウ</t>
    </rPh>
    <rPh sb="2" eb="4">
      <t>ヨキン</t>
    </rPh>
    <rPh sb="5" eb="7">
      <t>リソク</t>
    </rPh>
    <phoneticPr fontId="2"/>
  </si>
  <si>
    <t>電気代　　7　月分</t>
    <rPh sb="0" eb="2">
      <t>デンキ</t>
    </rPh>
    <rPh sb="2" eb="3">
      <t>ダイ</t>
    </rPh>
    <rPh sb="7" eb="9">
      <t>ガツブン</t>
    </rPh>
    <phoneticPr fontId="2"/>
  </si>
  <si>
    <t>7班　藤野英二　3-18-9</t>
    <rPh sb="1" eb="2">
      <t>ハン</t>
    </rPh>
    <rPh sb="3" eb="5">
      <t>フジノ</t>
    </rPh>
    <rPh sb="5" eb="7">
      <t>エイジ</t>
    </rPh>
    <phoneticPr fontId="2"/>
  </si>
  <si>
    <t>市　敬老行事交付金</t>
    <rPh sb="0" eb="1">
      <t>シ</t>
    </rPh>
    <rPh sb="2" eb="4">
      <t>ケイロウ</t>
    </rPh>
    <rPh sb="4" eb="6">
      <t>ギョウジ</t>
    </rPh>
    <rPh sb="6" eb="9">
      <t>コウフキン</t>
    </rPh>
    <phoneticPr fontId="2"/>
  </si>
  <si>
    <t>2000×154名</t>
    <rPh sb="8" eb="9">
      <t>ナ</t>
    </rPh>
    <phoneticPr fontId="2"/>
  </si>
  <si>
    <t>敬老祝賀会　</t>
    <rPh sb="0" eb="5">
      <t>ケイロウシュクガカイ</t>
    </rPh>
    <phoneticPr fontId="2"/>
  </si>
  <si>
    <t>交付・記念品</t>
    <rPh sb="0" eb="2">
      <t>コウフ</t>
    </rPh>
    <rPh sb="3" eb="6">
      <t>キネンヒン</t>
    </rPh>
    <phoneticPr fontId="2"/>
  </si>
  <si>
    <t>77歳-20　88歳-5　該当</t>
    <rPh sb="2" eb="3">
      <t>サイ</t>
    </rPh>
    <rPh sb="9" eb="10">
      <t>サイ</t>
    </rPh>
    <rPh sb="13" eb="15">
      <t>ガイトウ</t>
    </rPh>
    <phoneticPr fontId="2"/>
  </si>
  <si>
    <t>75歳以上　154名</t>
    <rPh sb="2" eb="3">
      <t>サイ</t>
    </rPh>
    <rPh sb="3" eb="5">
      <t>イジョウ</t>
    </rPh>
    <rPh sb="9" eb="10">
      <t>ナ</t>
    </rPh>
    <phoneticPr fontId="2"/>
  </si>
  <si>
    <t>電気代　8月分</t>
    <rPh sb="0" eb="2">
      <t>デンキ</t>
    </rPh>
    <rPh sb="2" eb="3">
      <t>ダイ</t>
    </rPh>
    <rPh sb="5" eb="7">
      <t>ガツブン</t>
    </rPh>
    <phoneticPr fontId="2"/>
  </si>
  <si>
    <t>市　自治会　振興会</t>
    <rPh sb="0" eb="1">
      <t>シ</t>
    </rPh>
    <rPh sb="2" eb="5">
      <t>ジチカイ</t>
    </rPh>
    <rPh sb="6" eb="8">
      <t>シンコウ</t>
    </rPh>
    <rPh sb="8" eb="9">
      <t>カイ</t>
    </rPh>
    <phoneticPr fontId="2"/>
  </si>
  <si>
    <t>赤飯　　饅頭　164個</t>
    <rPh sb="0" eb="2">
      <t>セキハン</t>
    </rPh>
    <rPh sb="4" eb="6">
      <t>マンジュウ</t>
    </rPh>
    <rPh sb="10" eb="11">
      <t>コ</t>
    </rPh>
    <phoneticPr fontId="2"/>
  </si>
  <si>
    <t>煮物　　　浜田屋</t>
    <rPh sb="0" eb="2">
      <t>ニモノ</t>
    </rPh>
    <rPh sb="5" eb="8">
      <t>ハマダヤ</t>
    </rPh>
    <phoneticPr fontId="2"/>
  </si>
  <si>
    <t>反省会　11名　</t>
    <rPh sb="0" eb="2">
      <t>ハンセイ</t>
    </rPh>
    <rPh sb="2" eb="3">
      <t>カイ</t>
    </rPh>
    <rPh sb="6" eb="7">
      <t>ナ</t>
    </rPh>
    <phoneticPr fontId="2"/>
  </si>
  <si>
    <t>看板 「敬老会」　制作費</t>
    <rPh sb="0" eb="2">
      <t>カンバン</t>
    </rPh>
    <rPh sb="4" eb="7">
      <t>ケイロウカイ</t>
    </rPh>
    <rPh sb="9" eb="11">
      <t>セイサク</t>
    </rPh>
    <rPh sb="11" eb="12">
      <t>ヒ</t>
    </rPh>
    <phoneticPr fontId="2"/>
  </si>
  <si>
    <t>記念品(商品券) 154名</t>
    <rPh sb="0" eb="3">
      <t>キネンヒン</t>
    </rPh>
    <rPh sb="4" eb="6">
      <t>ショウヒン</t>
    </rPh>
    <rPh sb="6" eb="7">
      <t>ケン</t>
    </rPh>
    <rPh sb="12" eb="13">
      <t>ナ</t>
    </rPh>
    <phoneticPr fontId="2"/>
  </si>
  <si>
    <t>歌手　御礼　食事含む</t>
    <rPh sb="0" eb="2">
      <t>カシュ</t>
    </rPh>
    <rPh sb="3" eb="5">
      <t>オレイ</t>
    </rPh>
    <rPh sb="6" eb="8">
      <t>ショクジ</t>
    </rPh>
    <rPh sb="8" eb="9">
      <t>フク</t>
    </rPh>
    <phoneticPr fontId="2"/>
  </si>
  <si>
    <t>参加者　弁当　　72個</t>
    <rPh sb="0" eb="3">
      <t>サンカシャ</t>
    </rPh>
    <rPh sb="4" eb="6">
      <t>ベントウ</t>
    </rPh>
    <rPh sb="10" eb="11">
      <t>コ</t>
    </rPh>
    <phoneticPr fontId="2"/>
  </si>
  <si>
    <t>栗饅頭　60個</t>
    <rPh sb="0" eb="1">
      <t>クリ</t>
    </rPh>
    <rPh sb="1" eb="3">
      <t>マンジュウ</t>
    </rPh>
    <rPh sb="6" eb="7">
      <t>コ</t>
    </rPh>
    <phoneticPr fontId="2"/>
  </si>
  <si>
    <t>お茶・豆　他</t>
    <rPh sb="1" eb="2">
      <t>チャ</t>
    </rPh>
    <rPh sb="3" eb="4">
      <t>マメ</t>
    </rPh>
    <rPh sb="5" eb="6">
      <t>ホカ</t>
    </rPh>
    <phoneticPr fontId="2"/>
  </si>
  <si>
    <t>漬物　他</t>
    <rPh sb="0" eb="2">
      <t>ツケモノ</t>
    </rPh>
    <rPh sb="3" eb="4">
      <t>ホカ</t>
    </rPh>
    <phoneticPr fontId="2"/>
  </si>
  <si>
    <t>お茶・ジュース</t>
    <rPh sb="1" eb="2">
      <t>チャ</t>
    </rPh>
    <phoneticPr fontId="2"/>
  </si>
  <si>
    <t>ビール　</t>
    <phoneticPr fontId="2"/>
  </si>
  <si>
    <t>酒</t>
    <rPh sb="0" eb="1">
      <t>サケ</t>
    </rPh>
    <phoneticPr fontId="2"/>
  </si>
  <si>
    <t>ビニール袋</t>
    <rPh sb="4" eb="5">
      <t>フクロ</t>
    </rPh>
    <phoneticPr fontId="2"/>
  </si>
  <si>
    <t>紙コップ</t>
    <rPh sb="0" eb="1">
      <t>カミ</t>
    </rPh>
    <phoneticPr fontId="2"/>
  </si>
  <si>
    <t>クラフトペーパー</t>
    <phoneticPr fontId="2"/>
  </si>
  <si>
    <t>花　3束　テーブル10　フローラ</t>
    <rPh sb="0" eb="1">
      <t>ハナ</t>
    </rPh>
    <rPh sb="3" eb="4">
      <t>タバ</t>
    </rPh>
    <phoneticPr fontId="2"/>
  </si>
  <si>
    <t>名簿漏れ3名　追加費用</t>
    <rPh sb="0" eb="2">
      <t>メイボ</t>
    </rPh>
    <rPh sb="2" eb="3">
      <t>モ</t>
    </rPh>
    <rPh sb="5" eb="6">
      <t>ナ</t>
    </rPh>
    <rPh sb="7" eb="9">
      <t>ツイカ</t>
    </rPh>
    <rPh sb="9" eb="11">
      <t>ヒヨウ</t>
    </rPh>
    <phoneticPr fontId="2"/>
  </si>
  <si>
    <t>何名の　誰</t>
    <rPh sb="0" eb="2">
      <t>ナンメイ</t>
    </rPh>
    <rPh sb="4" eb="5">
      <t>ダレ</t>
    </rPh>
    <phoneticPr fontId="2"/>
  </si>
  <si>
    <t>敬老会　費用</t>
    <rPh sb="0" eb="2">
      <t>ケイロウ</t>
    </rPh>
    <rPh sb="2" eb="3">
      <t>カイ</t>
    </rPh>
    <rPh sb="4" eb="6">
      <t>ヒヨウ</t>
    </rPh>
    <phoneticPr fontId="2"/>
  </si>
  <si>
    <t>費用の残金　戻し</t>
    <rPh sb="0" eb="2">
      <t>ヒヨウ</t>
    </rPh>
    <rPh sb="3" eb="5">
      <t>ザンキン</t>
    </rPh>
    <rPh sb="6" eb="7">
      <t>モド</t>
    </rPh>
    <phoneticPr fontId="2"/>
  </si>
  <si>
    <t>船橋市　敬老事業</t>
    <rPh sb="0" eb="3">
      <t>フナバシシ</t>
    </rPh>
    <rPh sb="4" eb="6">
      <t>ケイロウ</t>
    </rPh>
    <rPh sb="6" eb="8">
      <t>ジギョウ</t>
    </rPh>
    <phoneticPr fontId="2"/>
  </si>
  <si>
    <t>10班　畠山　後期分</t>
    <rPh sb="2" eb="3">
      <t>ハン</t>
    </rPh>
    <rPh sb="4" eb="6">
      <t>ハタケヤマ</t>
    </rPh>
    <rPh sb="7" eb="9">
      <t>コウキ</t>
    </rPh>
    <rPh sb="9" eb="10">
      <t>フン</t>
    </rPh>
    <phoneticPr fontId="2"/>
  </si>
  <si>
    <t>自治会　交付金　</t>
    <rPh sb="0" eb="3">
      <t>ジチカイ</t>
    </rPh>
    <rPh sb="4" eb="7">
      <t>コウフキン</t>
    </rPh>
    <phoneticPr fontId="2"/>
  </si>
  <si>
    <t>自治会　交付金　会費　納入</t>
    <rPh sb="0" eb="3">
      <t>ジチカイ</t>
    </rPh>
    <rPh sb="4" eb="7">
      <t>コウフキン</t>
    </rPh>
    <rPh sb="8" eb="10">
      <t>カイヒ</t>
    </rPh>
    <rPh sb="11" eb="13">
      <t>ノウニュウ</t>
    </rPh>
    <phoneticPr fontId="2"/>
  </si>
  <si>
    <t>引出</t>
    <rPh sb="0" eb="2">
      <t>ヒキダシ</t>
    </rPh>
    <phoneticPr fontId="2"/>
  </si>
  <si>
    <t>自治会　運動会</t>
    <rPh sb="0" eb="3">
      <t>ジチカイ</t>
    </rPh>
    <rPh sb="4" eb="7">
      <t>ウンドウカイ</t>
    </rPh>
    <phoneticPr fontId="2"/>
  </si>
  <si>
    <t>　</t>
    <phoneticPr fontId="2"/>
  </si>
  <si>
    <t>電気代　　10　月分</t>
    <rPh sb="0" eb="2">
      <t>デンキ</t>
    </rPh>
    <rPh sb="2" eb="3">
      <t>ダイ</t>
    </rPh>
    <rPh sb="8" eb="10">
      <t>ガツブン</t>
    </rPh>
    <phoneticPr fontId="2"/>
  </si>
  <si>
    <t>メンテナンス　260</t>
    <phoneticPr fontId="2"/>
  </si>
  <si>
    <t>追加工事　260　320　317</t>
    <rPh sb="0" eb="2">
      <t>ツイカ</t>
    </rPh>
    <rPh sb="2" eb="4">
      <t>コウジ</t>
    </rPh>
    <phoneticPr fontId="2"/>
  </si>
  <si>
    <t>電灯電気費</t>
    <rPh sb="0" eb="2">
      <t>デントウ</t>
    </rPh>
    <rPh sb="2" eb="4">
      <t>デンキ</t>
    </rPh>
    <rPh sb="4" eb="5">
      <t>ヒ</t>
    </rPh>
    <phoneticPr fontId="2"/>
  </si>
  <si>
    <t>a</t>
    <phoneticPr fontId="2"/>
  </si>
  <si>
    <t>5班　石井</t>
    <rPh sb="1" eb="2">
      <t>ハン</t>
    </rPh>
    <rPh sb="3" eb="4">
      <t>イシ</t>
    </rPh>
    <rPh sb="4" eb="5">
      <t>イ</t>
    </rPh>
    <phoneticPr fontId="2"/>
  </si>
  <si>
    <t>m</t>
    <phoneticPr fontId="2"/>
  </si>
  <si>
    <t xml:space="preserve"> </t>
    <phoneticPr fontId="2"/>
  </si>
  <si>
    <t>ブロック会議　30名分　弁当代</t>
    <rPh sb="4" eb="6">
      <t>カイギ</t>
    </rPh>
    <rPh sb="9" eb="10">
      <t>ナ</t>
    </rPh>
    <rPh sb="10" eb="11">
      <t>フン</t>
    </rPh>
    <rPh sb="12" eb="15">
      <t>ベントウダイ</t>
    </rPh>
    <phoneticPr fontId="2"/>
  </si>
  <si>
    <t>会議　　　　名分　　　</t>
    <rPh sb="0" eb="2">
      <t>カイギ</t>
    </rPh>
    <rPh sb="6" eb="7">
      <t>ナ</t>
    </rPh>
    <rPh sb="7" eb="8">
      <t>フン</t>
    </rPh>
    <phoneticPr fontId="2"/>
  </si>
  <si>
    <t>お茶代　　　名分</t>
    <rPh sb="1" eb="3">
      <t>チャダイ</t>
    </rPh>
    <rPh sb="6" eb="7">
      <t>ナ</t>
    </rPh>
    <rPh sb="7" eb="8">
      <t>フン</t>
    </rPh>
    <phoneticPr fontId="2"/>
  </si>
  <si>
    <t>子供用菓子お好みset　50名</t>
    <rPh sb="0" eb="2">
      <t>コドモ</t>
    </rPh>
    <rPh sb="2" eb="3">
      <t>ヨウ</t>
    </rPh>
    <rPh sb="3" eb="5">
      <t>カシ</t>
    </rPh>
    <rPh sb="6" eb="7">
      <t>コノ</t>
    </rPh>
    <rPh sb="14" eb="15">
      <t>ナ</t>
    </rPh>
    <phoneticPr fontId="2"/>
  </si>
  <si>
    <t>軍手・紙テープ　電池・　他</t>
    <rPh sb="0" eb="2">
      <t>グンテ</t>
    </rPh>
    <rPh sb="3" eb="4">
      <t>カミ</t>
    </rPh>
    <rPh sb="8" eb="10">
      <t>デンチ</t>
    </rPh>
    <rPh sb="12" eb="13">
      <t>ホカ</t>
    </rPh>
    <phoneticPr fontId="2"/>
  </si>
  <si>
    <t>お茶151本・みかん・飴　ほか</t>
    <rPh sb="1" eb="2">
      <t>チャ</t>
    </rPh>
    <rPh sb="5" eb="6">
      <t>ホン</t>
    </rPh>
    <rPh sb="11" eb="12">
      <t>アメ</t>
    </rPh>
    <phoneticPr fontId="2"/>
  </si>
  <si>
    <t>弁当　140個　@430</t>
    <rPh sb="0" eb="2">
      <t>ベントウ</t>
    </rPh>
    <rPh sb="6" eb="7">
      <t>コ</t>
    </rPh>
    <phoneticPr fontId="2"/>
  </si>
  <si>
    <t>朝弁当　40個</t>
    <rPh sb="0" eb="1">
      <t>アサ</t>
    </rPh>
    <rPh sb="1" eb="3">
      <t>ベントウ</t>
    </rPh>
    <rPh sb="6" eb="7">
      <t>コ</t>
    </rPh>
    <phoneticPr fontId="2"/>
  </si>
  <si>
    <t>経費　予算</t>
    <rPh sb="0" eb="2">
      <t>ケイヒ</t>
    </rPh>
    <rPh sb="3" eb="5">
      <t>ヨサン</t>
    </rPh>
    <phoneticPr fontId="2"/>
  </si>
  <si>
    <t>手伝い　高桑</t>
    <rPh sb="0" eb="2">
      <t>テツダ</t>
    </rPh>
    <rPh sb="4" eb="6">
      <t>タカクワ</t>
    </rPh>
    <phoneticPr fontId="2"/>
  </si>
  <si>
    <t>御礼　トラック　米井</t>
    <rPh sb="0" eb="2">
      <t>オレイ</t>
    </rPh>
    <rPh sb="8" eb="10">
      <t>ヨネイ</t>
    </rPh>
    <phoneticPr fontId="2"/>
  </si>
  <si>
    <t>ゴミ袋　　7点　</t>
    <rPh sb="2" eb="3">
      <t>フクロ</t>
    </rPh>
    <rPh sb="6" eb="7">
      <t>テン</t>
    </rPh>
    <phoneticPr fontId="2"/>
  </si>
  <si>
    <t>お茶　　　　　　　本</t>
    <rPh sb="1" eb="2">
      <t>チャ</t>
    </rPh>
    <rPh sb="9" eb="10">
      <t>ホン</t>
    </rPh>
    <phoneticPr fontId="2"/>
  </si>
  <si>
    <t xml:space="preserve"> </t>
    <phoneticPr fontId="2"/>
  </si>
  <si>
    <t>電気代　　11　月分</t>
    <rPh sb="0" eb="2">
      <t>デンキ</t>
    </rPh>
    <rPh sb="2" eb="3">
      <t>ダイ</t>
    </rPh>
    <rPh sb="8" eb="10">
      <t>ガツブン</t>
    </rPh>
    <phoneticPr fontId="2"/>
  </si>
  <si>
    <t>自治会　スポーツ部</t>
    <rPh sb="0" eb="3">
      <t>ジチカイ</t>
    </rPh>
    <rPh sb="8" eb="9">
      <t>ブ</t>
    </rPh>
    <phoneticPr fontId="2"/>
  </si>
  <si>
    <t>歳末助け合い募金</t>
    <rPh sb="0" eb="3">
      <t>サイマツタス</t>
    </rPh>
    <rPh sb="4" eb="5">
      <t>ア</t>
    </rPh>
    <rPh sb="6" eb="8">
      <t>ボキン</t>
    </rPh>
    <phoneticPr fontId="2"/>
  </si>
  <si>
    <t>　　　</t>
    <phoneticPr fontId="2"/>
  </si>
  <si>
    <t>社会福祉法人　協議会</t>
    <rPh sb="0" eb="6">
      <t>シャカイフクシホウジン</t>
    </rPh>
    <rPh sb="7" eb="10">
      <t>キョウギカイ</t>
    </rPh>
    <phoneticPr fontId="2"/>
  </si>
  <si>
    <t>d</t>
    <phoneticPr fontId="2"/>
  </si>
  <si>
    <t>船橋市　自治振興会</t>
    <rPh sb="0" eb="3">
      <t>フナバシシ</t>
    </rPh>
    <rPh sb="4" eb="9">
      <t>ジチシンコウカイ</t>
    </rPh>
    <phoneticPr fontId="2"/>
  </si>
  <si>
    <t>i</t>
    <phoneticPr fontId="2"/>
  </si>
  <si>
    <t>i</t>
    <phoneticPr fontId="2"/>
  </si>
  <si>
    <t>電気代　　9　月分</t>
    <rPh sb="0" eb="2">
      <t>デンキ</t>
    </rPh>
    <rPh sb="2" eb="3">
      <t>ダイ</t>
    </rPh>
    <rPh sb="7" eb="9">
      <t>ガツブン</t>
    </rPh>
    <phoneticPr fontId="2"/>
  </si>
  <si>
    <t>電気代　12　　月分</t>
    <rPh sb="0" eb="2">
      <t>デンキ</t>
    </rPh>
    <rPh sb="2" eb="3">
      <t>ダイ</t>
    </rPh>
    <rPh sb="8" eb="10">
      <t>ガツブン</t>
    </rPh>
    <phoneticPr fontId="2"/>
  </si>
  <si>
    <t>電気代　1　　月分</t>
    <rPh sb="0" eb="2">
      <t>デンキ</t>
    </rPh>
    <rPh sb="2" eb="3">
      <t>ダイ</t>
    </rPh>
    <rPh sb="7" eb="9">
      <t>ガツブン</t>
    </rPh>
    <phoneticPr fontId="2"/>
  </si>
  <si>
    <t>電気代　　2　月分</t>
    <rPh sb="0" eb="2">
      <t>デンキ</t>
    </rPh>
    <rPh sb="2" eb="3">
      <t>ダイ</t>
    </rPh>
    <rPh sb="7" eb="9">
      <t>ガツブン</t>
    </rPh>
    <phoneticPr fontId="2"/>
  </si>
  <si>
    <t>3班　野瀬</t>
    <rPh sb="1" eb="2">
      <t>ハン</t>
    </rPh>
    <rPh sb="3" eb="5">
      <t>ノセ</t>
    </rPh>
    <phoneticPr fontId="2"/>
  </si>
  <si>
    <t>集積所用ネット</t>
    <rPh sb="0" eb="3">
      <t>シュウセキジョ</t>
    </rPh>
    <rPh sb="3" eb="4">
      <t>ヨウ</t>
    </rPh>
    <phoneticPr fontId="2"/>
  </si>
  <si>
    <t>有価物回収　資源ごみ</t>
    <rPh sb="0" eb="5">
      <t>ユウカブツカイシュウ</t>
    </rPh>
    <rPh sb="6" eb="8">
      <t>シゲン</t>
    </rPh>
    <phoneticPr fontId="2"/>
  </si>
  <si>
    <t>ゴム印・スタンプ台</t>
    <rPh sb="2" eb="3">
      <t>イン</t>
    </rPh>
    <rPh sb="8" eb="9">
      <t>ダイ</t>
    </rPh>
    <phoneticPr fontId="2"/>
  </si>
  <si>
    <t>手許現金　戻し</t>
    <rPh sb="0" eb="2">
      <t>テモト</t>
    </rPh>
    <rPh sb="2" eb="4">
      <t>ゲンキン</t>
    </rPh>
    <rPh sb="5" eb="6">
      <t>モド</t>
    </rPh>
    <phoneticPr fontId="2"/>
  </si>
  <si>
    <t>j</t>
    <phoneticPr fontId="2"/>
  </si>
  <si>
    <t>l</t>
    <phoneticPr fontId="2"/>
  </si>
  <si>
    <t>g</t>
    <phoneticPr fontId="2"/>
  </si>
  <si>
    <t>m</t>
    <phoneticPr fontId="2"/>
  </si>
  <si>
    <t>手許現金</t>
    <rPh sb="0" eb="4">
      <t>テモトゲンキン</t>
    </rPh>
    <phoneticPr fontId="2"/>
  </si>
  <si>
    <t>o</t>
    <phoneticPr fontId="2"/>
  </si>
  <si>
    <t>p</t>
    <phoneticPr fontId="2"/>
  </si>
  <si>
    <t>p</t>
    <phoneticPr fontId="2"/>
  </si>
  <si>
    <t>o</t>
    <phoneticPr fontId="2"/>
  </si>
  <si>
    <t>o</t>
    <phoneticPr fontId="2"/>
  </si>
  <si>
    <t>2　班　斉藤</t>
    <rPh sb="2" eb="3">
      <t>ハン</t>
    </rPh>
    <rPh sb="4" eb="6">
      <t>サイトウ</t>
    </rPh>
    <phoneticPr fontId="2"/>
  </si>
  <si>
    <t>　</t>
    <phoneticPr fontId="2"/>
  </si>
  <si>
    <t>　</t>
    <phoneticPr fontId="2"/>
  </si>
  <si>
    <t>令和　2年</t>
    <rPh sb="0" eb="2">
      <t>レイワ</t>
    </rPh>
    <rPh sb="4" eb="5">
      <t>ネン</t>
    </rPh>
    <phoneticPr fontId="2"/>
  </si>
  <si>
    <t>令和　2年</t>
    <rPh sb="0" eb="1">
      <t>レイ</t>
    </rPh>
    <rPh sb="1" eb="2">
      <t>ワ</t>
    </rPh>
    <rPh sb="4" eb="5">
      <t>ネン</t>
    </rPh>
    <phoneticPr fontId="2"/>
  </si>
  <si>
    <t>高根小　子ども会</t>
    <rPh sb="0" eb="2">
      <t>タカネ</t>
    </rPh>
    <rPh sb="2" eb="3">
      <t>ショウ</t>
    </rPh>
    <rPh sb="4" eb="5">
      <t>コ</t>
    </rPh>
    <rPh sb="7" eb="8">
      <t>カイ</t>
    </rPh>
    <phoneticPr fontId="2"/>
  </si>
  <si>
    <t>祭り　道路許可　申請</t>
    <rPh sb="0" eb="1">
      <t>マツ</t>
    </rPh>
    <rPh sb="3" eb="7">
      <t>ドウロキョカ</t>
    </rPh>
    <rPh sb="8" eb="10">
      <t>シンセイ</t>
    </rPh>
    <phoneticPr fontId="2"/>
  </si>
  <si>
    <t>g</t>
    <phoneticPr fontId="2"/>
  </si>
  <si>
    <t>班長　13名</t>
    <rPh sb="0" eb="2">
      <t>ハンチョウ</t>
    </rPh>
    <rPh sb="5" eb="6">
      <t>ナ</t>
    </rPh>
    <phoneticPr fontId="2"/>
  </si>
  <si>
    <t>　</t>
    <phoneticPr fontId="2"/>
  </si>
  <si>
    <t>残金は、普通預金へ　預け入れ　予定</t>
    <rPh sb="0" eb="2">
      <t>ザンキン</t>
    </rPh>
    <rPh sb="4" eb="8">
      <t>フツウヨキン</t>
    </rPh>
    <rPh sb="10" eb="11">
      <t>アズ</t>
    </rPh>
    <rPh sb="12" eb="13">
      <t>イ</t>
    </rPh>
    <rPh sb="15" eb="17">
      <t>ヨテイ</t>
    </rPh>
    <phoneticPr fontId="2"/>
  </si>
  <si>
    <t>手許現金現金は、ありません。</t>
    <rPh sb="0" eb="4">
      <t>テモトゲンキン</t>
    </rPh>
    <rPh sb="4" eb="6">
      <t>ゲンキン</t>
    </rPh>
    <phoneticPr fontId="2"/>
  </si>
  <si>
    <t>経費　予算</t>
    <rPh sb="0" eb="2">
      <t>ケイヒ</t>
    </rPh>
    <rPh sb="3" eb="5">
      <t>ヨサン</t>
    </rPh>
    <phoneticPr fontId="2"/>
  </si>
  <si>
    <t>スクラップブック</t>
    <phoneticPr fontId="2"/>
  </si>
  <si>
    <t>ノート</t>
    <phoneticPr fontId="2"/>
  </si>
  <si>
    <t>監査　ビール　ケース</t>
    <rPh sb="0" eb="2">
      <t>カンサ</t>
    </rPh>
    <phoneticPr fontId="2"/>
  </si>
  <si>
    <t>J</t>
    <phoneticPr fontId="2"/>
  </si>
  <si>
    <t>クリアケース</t>
    <phoneticPr fontId="2"/>
  </si>
  <si>
    <t>千葉県共同募金会船橋</t>
    <rPh sb="0" eb="3">
      <t>チバケン</t>
    </rPh>
    <rPh sb="3" eb="5">
      <t>キョウドウ</t>
    </rPh>
    <rPh sb="5" eb="8">
      <t>ボキンカイ</t>
    </rPh>
    <rPh sb="8" eb="10">
      <t>フナバシ</t>
    </rPh>
    <phoneticPr fontId="2"/>
  </si>
  <si>
    <t>雑収入</t>
    <rPh sb="0" eb="3">
      <t>ザツシュウニュウ</t>
    </rPh>
    <phoneticPr fontId="2"/>
  </si>
  <si>
    <t>赤十字社　募金回収</t>
    <rPh sb="0" eb="4">
      <t>セキジュウジシャ</t>
    </rPh>
    <rPh sb="5" eb="7">
      <t>ボキン</t>
    </rPh>
    <rPh sb="7" eb="9">
      <t>カイシュウ</t>
    </rPh>
    <phoneticPr fontId="2"/>
  </si>
  <si>
    <t>反省会　　10名</t>
    <rPh sb="0" eb="2">
      <t>ハンセイ</t>
    </rPh>
    <rPh sb="2" eb="3">
      <t>カイ</t>
    </rPh>
    <rPh sb="7" eb="8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</si>
</sst>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_);[Red]\(#,##0\)"/>
    <numFmt numFmtId="178" formatCode="#,##0;&quot;▲ &quot;#,##0"/>
    <numFmt numFmtId="179" formatCode="0;&quot;▲ &quot;0"/>
  </numFmts>
  <fonts count="15"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12"/>
      <color rgb="FF0066FF"/>
      <name val="ＭＳ Ｐゴシック"/>
      <family val="3"/>
      <charset val="128"/>
    </font>
    <font>
      <sz val="11"/>
      <color rgb="FF0066FF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gray0625"/>
    </fill>
  </fills>
  <borders count="7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176" fontId="3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4" fillId="0" borderId="0" xfId="0" applyFont="1">
      <alignment vertical="center"/>
    </xf>
    <xf numFmtId="176" fontId="3" fillId="0" borderId="6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3" fillId="0" borderId="9" xfId="0" applyNumberFormat="1" applyFont="1" applyBorder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6" fillId="0" borderId="7" xfId="0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176" fontId="6" fillId="0" borderId="12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7" fillId="0" borderId="13" xfId="0" applyFont="1" applyBorder="1">
      <alignment vertical="center"/>
    </xf>
    <xf numFmtId="0" fontId="0" fillId="0" borderId="10" xfId="0" applyBorder="1">
      <alignment vertical="center"/>
    </xf>
    <xf numFmtId="176" fontId="6" fillId="0" borderId="10" xfId="0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176" fontId="6" fillId="0" borderId="15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16" xfId="0" applyBorder="1">
      <alignment vertical="center"/>
    </xf>
    <xf numFmtId="176" fontId="6" fillId="0" borderId="16" xfId="0" applyNumberFormat="1" applyFont="1" applyBorder="1">
      <alignment vertical="center"/>
    </xf>
    <xf numFmtId="176" fontId="6" fillId="0" borderId="17" xfId="0" applyNumberFormat="1" applyFont="1" applyBorder="1">
      <alignment vertical="center"/>
    </xf>
    <xf numFmtId="176" fontId="6" fillId="0" borderId="18" xfId="0" applyNumberFormat="1" applyFont="1" applyBorder="1">
      <alignment vertical="center"/>
    </xf>
    <xf numFmtId="56" fontId="0" fillId="0" borderId="4" xfId="0" applyNumberFormat="1" applyBorder="1">
      <alignment vertical="center"/>
    </xf>
    <xf numFmtId="0" fontId="6" fillId="0" borderId="16" xfId="0" applyFont="1" applyBorder="1">
      <alignment vertical="center"/>
    </xf>
    <xf numFmtId="176" fontId="6" fillId="0" borderId="0" xfId="0" applyNumberFormat="1" applyFont="1" applyBorder="1">
      <alignment vertical="center"/>
    </xf>
    <xf numFmtId="0" fontId="7" fillId="0" borderId="16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2" xfId="0" applyBorder="1">
      <alignment vertical="center"/>
    </xf>
    <xf numFmtId="176" fontId="6" fillId="0" borderId="20" xfId="0" applyNumberFormat="1" applyFont="1" applyBorder="1">
      <alignment vertical="center"/>
    </xf>
    <xf numFmtId="176" fontId="0" fillId="0" borderId="21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56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6" fillId="0" borderId="30" xfId="0" applyNumberFormat="1" applyFont="1" applyFill="1" applyBorder="1">
      <alignment vertical="center"/>
    </xf>
    <xf numFmtId="176" fontId="6" fillId="0" borderId="31" xfId="0" applyNumberFormat="1" applyFont="1" applyBorder="1">
      <alignment vertical="center"/>
    </xf>
    <xf numFmtId="0" fontId="6" fillId="0" borderId="31" xfId="0" applyFont="1" applyBorder="1">
      <alignment vertical="center"/>
    </xf>
    <xf numFmtId="176" fontId="6" fillId="0" borderId="32" xfId="0" applyNumberFormat="1" applyFont="1" applyFill="1" applyBorder="1">
      <alignment vertical="center"/>
    </xf>
    <xf numFmtId="0" fontId="0" fillId="0" borderId="0" xfId="0" applyAlignment="1">
      <alignment vertical="center" textRotation="255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33" xfId="0" applyBorder="1">
      <alignment vertical="center"/>
    </xf>
    <xf numFmtId="56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4" fillId="0" borderId="0" xfId="0" applyFont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56" fontId="0" fillId="0" borderId="0" xfId="0" applyNumberFormat="1" applyBorder="1" applyAlignment="1">
      <alignment vertical="center"/>
    </xf>
    <xf numFmtId="56" fontId="0" fillId="0" borderId="7" xfId="0" applyNumberFormat="1" applyBorder="1">
      <alignment vertical="center"/>
    </xf>
    <xf numFmtId="176" fontId="0" fillId="0" borderId="34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0" fontId="1" fillId="0" borderId="14" xfId="0" applyFont="1" applyBorder="1" applyAlignment="1">
      <alignment horizontal="center" vertical="center"/>
    </xf>
    <xf numFmtId="176" fontId="0" fillId="0" borderId="20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37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8" xfId="0" applyBorder="1">
      <alignment vertical="center"/>
    </xf>
    <xf numFmtId="0" fontId="0" fillId="0" borderId="0" xfId="0" applyBorder="1">
      <alignment vertical="center"/>
    </xf>
    <xf numFmtId="0" fontId="2" fillId="0" borderId="39" xfId="0" applyFont="1" applyBorder="1" applyAlignment="1">
      <alignment vertical="center" textRotation="255"/>
    </xf>
    <xf numFmtId="176" fontId="6" fillId="0" borderId="3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vertical="center" shrinkToFit="1"/>
    </xf>
    <xf numFmtId="0" fontId="6" fillId="0" borderId="11" xfId="0" applyFont="1" applyBorder="1">
      <alignment vertical="center"/>
    </xf>
    <xf numFmtId="0" fontId="6" fillId="0" borderId="0" xfId="0" applyFont="1">
      <alignment vertical="center"/>
    </xf>
    <xf numFmtId="176" fontId="0" fillId="0" borderId="28" xfId="0" applyNumberFormat="1" applyBorder="1" applyAlignment="1">
      <alignment vertical="center"/>
    </xf>
    <xf numFmtId="0" fontId="0" fillId="0" borderId="28" xfId="0" applyBorder="1">
      <alignment vertical="center"/>
    </xf>
    <xf numFmtId="176" fontId="6" fillId="4" borderId="16" xfId="0" applyNumberFormat="1" applyFont="1" applyFill="1" applyBorder="1">
      <alignment vertical="center"/>
    </xf>
    <xf numFmtId="176" fontId="6" fillId="5" borderId="17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vertical="center" textRotation="255"/>
    </xf>
    <xf numFmtId="0" fontId="2" fillId="0" borderId="43" xfId="0" applyFont="1" applyBorder="1" applyAlignment="1">
      <alignment vertical="center" textRotation="255"/>
    </xf>
    <xf numFmtId="0" fontId="2" fillId="0" borderId="4" xfId="0" applyFont="1" applyBorder="1" applyAlignment="1">
      <alignment vertical="center" textRotation="255"/>
    </xf>
    <xf numFmtId="0" fontId="0" fillId="0" borderId="44" xfId="0" applyBorder="1">
      <alignment vertical="center"/>
    </xf>
    <xf numFmtId="0" fontId="2" fillId="0" borderId="45" xfId="0" applyFont="1" applyBorder="1" applyAlignment="1">
      <alignment vertical="center" textRotation="255"/>
    </xf>
    <xf numFmtId="0" fontId="0" fillId="0" borderId="46" xfId="0" applyBorder="1">
      <alignment vertical="center"/>
    </xf>
    <xf numFmtId="176" fontId="6" fillId="6" borderId="10" xfId="0" applyNumberFormat="1" applyFont="1" applyFill="1" applyBorder="1">
      <alignment vertical="center"/>
    </xf>
    <xf numFmtId="176" fontId="6" fillId="4" borderId="7" xfId="0" applyNumberFormat="1" applyFont="1" applyFill="1" applyBorder="1">
      <alignment vertical="center"/>
    </xf>
    <xf numFmtId="176" fontId="6" fillId="6" borderId="16" xfId="0" applyNumberFormat="1" applyFont="1" applyFill="1" applyBorder="1">
      <alignment vertical="center"/>
    </xf>
    <xf numFmtId="176" fontId="6" fillId="5" borderId="12" xfId="0" applyNumberFormat="1" applyFont="1" applyFill="1" applyBorder="1" applyAlignment="1">
      <alignment horizontal="center" vertical="center"/>
    </xf>
    <xf numFmtId="176" fontId="6" fillId="6" borderId="12" xfId="0" applyNumberFormat="1" applyFont="1" applyFill="1" applyBorder="1" applyAlignment="1">
      <alignment horizontal="center" vertical="center"/>
    </xf>
    <xf numFmtId="176" fontId="0" fillId="0" borderId="48" xfId="0" applyNumberFormat="1" applyBorder="1">
      <alignment vertical="center"/>
    </xf>
    <xf numFmtId="0" fontId="7" fillId="0" borderId="19" xfId="0" applyFon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9" xfId="0" applyNumberFormat="1" applyBorder="1">
      <alignment vertical="center"/>
    </xf>
    <xf numFmtId="176" fontId="6" fillId="0" borderId="2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50" xfId="0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6" fillId="2" borderId="33" xfId="0" applyNumberFormat="1" applyFont="1" applyFill="1" applyBorder="1">
      <alignment vertical="center"/>
    </xf>
    <xf numFmtId="56" fontId="0" fillId="0" borderId="37" xfId="0" applyNumberFormat="1" applyBorder="1">
      <alignment vertical="center"/>
    </xf>
    <xf numFmtId="0" fontId="2" fillId="0" borderId="0" xfId="0" applyFont="1" applyBorder="1" applyAlignment="1">
      <alignment vertical="center" textRotation="255"/>
    </xf>
    <xf numFmtId="0" fontId="0" fillId="0" borderId="23" xfId="0" applyBorder="1">
      <alignment vertical="center"/>
    </xf>
    <xf numFmtId="176" fontId="6" fillId="0" borderId="14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6" fillId="0" borderId="51" xfId="0" applyNumberFormat="1" applyFont="1" applyBorder="1">
      <alignment vertical="center"/>
    </xf>
    <xf numFmtId="176" fontId="6" fillId="0" borderId="52" xfId="0" applyNumberFormat="1" applyFont="1" applyBorder="1" applyAlignment="1">
      <alignment horizontal="center" vertical="center"/>
    </xf>
    <xf numFmtId="176" fontId="6" fillId="0" borderId="53" xfId="0" applyNumberFormat="1" applyFont="1" applyBorder="1">
      <alignment vertical="center"/>
    </xf>
    <xf numFmtId="0" fontId="6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41" xfId="0" applyNumberFormat="1" applyFont="1" applyBorder="1" applyAlignment="1">
      <alignment horizontal="center" vertical="center"/>
    </xf>
    <xf numFmtId="176" fontId="6" fillId="6" borderId="17" xfId="0" applyNumberFormat="1" applyFont="1" applyFill="1" applyBorder="1" applyAlignment="1">
      <alignment horizontal="center" vertical="center"/>
    </xf>
    <xf numFmtId="176" fontId="6" fillId="6" borderId="16" xfId="0" applyNumberFormat="1" applyFont="1" applyFill="1" applyBorder="1" applyAlignment="1">
      <alignment horizontal="center" vertical="center"/>
    </xf>
    <xf numFmtId="0" fontId="7" fillId="0" borderId="21" xfId="0" applyFont="1" applyBorder="1">
      <alignment vertical="center"/>
    </xf>
    <xf numFmtId="0" fontId="0" fillId="0" borderId="21" xfId="0" applyBorder="1">
      <alignment vertical="center"/>
    </xf>
    <xf numFmtId="0" fontId="6" fillId="0" borderId="21" xfId="0" applyFont="1" applyBorder="1">
      <alignment vertical="center"/>
    </xf>
    <xf numFmtId="176" fontId="6" fillId="0" borderId="21" xfId="0" applyNumberFormat="1" applyFont="1" applyBorder="1">
      <alignment vertical="center"/>
    </xf>
    <xf numFmtId="176" fontId="6" fillId="0" borderId="21" xfId="0" applyNumberFormat="1" applyFont="1" applyFill="1" applyBorder="1">
      <alignment vertical="center"/>
    </xf>
    <xf numFmtId="0" fontId="0" fillId="0" borderId="11" xfId="0" applyBorder="1">
      <alignment vertical="center"/>
    </xf>
    <xf numFmtId="0" fontId="13" fillId="0" borderId="13" xfId="0" applyFont="1" applyBorder="1">
      <alignment vertical="center"/>
    </xf>
    <xf numFmtId="177" fontId="0" fillId="0" borderId="54" xfId="0" applyNumberFormat="1" applyBorder="1">
      <alignment vertical="center"/>
    </xf>
    <xf numFmtId="0" fontId="0" fillId="0" borderId="55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177" fontId="0" fillId="0" borderId="57" xfId="0" applyNumberFormat="1" applyBorder="1">
      <alignment vertical="center"/>
    </xf>
    <xf numFmtId="0" fontId="0" fillId="0" borderId="58" xfId="0" applyBorder="1">
      <alignment vertical="center"/>
    </xf>
    <xf numFmtId="177" fontId="0" fillId="0" borderId="59" xfId="0" applyNumberFormat="1" applyBorder="1">
      <alignment vertical="center"/>
    </xf>
    <xf numFmtId="0" fontId="0" fillId="0" borderId="60" xfId="0" applyBorder="1">
      <alignment vertical="center"/>
    </xf>
    <xf numFmtId="177" fontId="0" fillId="0" borderId="61" xfId="0" applyNumberFormat="1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>
      <alignment vertical="center"/>
    </xf>
    <xf numFmtId="0" fontId="0" fillId="3" borderId="64" xfId="0" applyFill="1" applyBorder="1">
      <alignment vertical="center"/>
    </xf>
    <xf numFmtId="176" fontId="0" fillId="0" borderId="40" xfId="0" applyNumberFormat="1" applyBorder="1">
      <alignment vertical="center"/>
    </xf>
    <xf numFmtId="56" fontId="0" fillId="0" borderId="66" xfId="0" applyNumberFormat="1" applyBorder="1">
      <alignment vertical="center"/>
    </xf>
    <xf numFmtId="0" fontId="0" fillId="0" borderId="31" xfId="0" applyBorder="1">
      <alignment vertical="center"/>
    </xf>
    <xf numFmtId="56" fontId="0" fillId="0" borderId="6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16" xfId="0" applyFont="1" applyBorder="1">
      <alignment vertical="center"/>
    </xf>
    <xf numFmtId="0" fontId="7" fillId="0" borderId="10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67" xfId="0" applyBorder="1">
      <alignment vertical="center"/>
    </xf>
    <xf numFmtId="0" fontId="0" fillId="0" borderId="25" xfId="0" applyBorder="1">
      <alignment vertical="center"/>
    </xf>
    <xf numFmtId="0" fontId="0" fillId="0" borderId="68" xfId="0" applyBorder="1">
      <alignment vertical="center"/>
    </xf>
    <xf numFmtId="0" fontId="2" fillId="0" borderId="69" xfId="0" applyFont="1" applyBorder="1" applyAlignment="1">
      <alignment vertical="center" textRotation="255"/>
    </xf>
    <xf numFmtId="0" fontId="0" fillId="0" borderId="23" xfId="0" applyBorder="1" applyAlignment="1">
      <alignment vertical="center"/>
    </xf>
    <xf numFmtId="0" fontId="0" fillId="0" borderId="28" xfId="0" applyBorder="1" applyAlignment="1">
      <alignment vertical="center"/>
    </xf>
    <xf numFmtId="0" fontId="6" fillId="0" borderId="70" xfId="0" applyFont="1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176" fontId="6" fillId="0" borderId="72" xfId="0" applyNumberFormat="1" applyFont="1" applyBorder="1">
      <alignment vertical="center"/>
    </xf>
    <xf numFmtId="176" fontId="6" fillId="0" borderId="72" xfId="0" applyNumberFormat="1" applyFont="1" applyBorder="1" applyAlignment="1">
      <alignment horizontal="center" vertical="center"/>
    </xf>
    <xf numFmtId="176" fontId="6" fillId="0" borderId="73" xfId="0" applyNumberFormat="1" applyFont="1" applyBorder="1">
      <alignment vertical="center"/>
    </xf>
    <xf numFmtId="176" fontId="0" fillId="0" borderId="74" xfId="0" applyNumberFormat="1" applyBorder="1">
      <alignment vertical="center"/>
    </xf>
    <xf numFmtId="0" fontId="0" fillId="0" borderId="75" xfId="0" applyBorder="1">
      <alignment vertical="center"/>
    </xf>
    <xf numFmtId="176" fontId="6" fillId="7" borderId="16" xfId="0" applyNumberFormat="1" applyFont="1" applyFill="1" applyBorder="1">
      <alignment vertical="center"/>
    </xf>
    <xf numFmtId="176" fontId="6" fillId="7" borderId="16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>
        <a:spAutoFit/>
      </a:bodyPr>
      <a:lstStyle>
        <a:defPPr algn="l">
          <a:defRPr kumimoji="1" sz="1100">
            <a:ln>
              <a:solidFill>
                <a:schemeClr val="bg1"/>
              </a:solidFill>
            </a:ln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65"/>
  <sheetViews>
    <sheetView zoomScaleNormal="100" workbookViewId="0">
      <selection activeCell="B2" sqref="B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3.7773437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5" ht="40.5" customHeight="1">
      <c r="B1" s="7" t="s">
        <v>0</v>
      </c>
      <c r="I1" t="s">
        <v>157</v>
      </c>
      <c r="L1" s="50" t="s">
        <v>81</v>
      </c>
      <c r="M1" s="50" t="s">
        <v>82</v>
      </c>
    </row>
    <row r="2" spans="2:15" ht="16.2">
      <c r="C2" t="s">
        <v>1</v>
      </c>
      <c r="D2" t="s">
        <v>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  <c r="N2" s="53"/>
      <c r="O2" s="53"/>
    </row>
    <row r="3" spans="2:15" ht="23.4">
      <c r="E3" s="30">
        <v>43530</v>
      </c>
      <c r="F3" s="6">
        <v>250000</v>
      </c>
      <c r="G3" s="59" t="s">
        <v>6</v>
      </c>
      <c r="H3" s="3"/>
      <c r="I3" s="8">
        <v>1871047</v>
      </c>
      <c r="K3" t="s">
        <v>7</v>
      </c>
    </row>
    <row r="4" spans="2:15" ht="23.4">
      <c r="E4" s="68">
        <v>43570</v>
      </c>
      <c r="F4" s="19">
        <v>137500</v>
      </c>
      <c r="G4" s="59" t="s">
        <v>6</v>
      </c>
      <c r="H4" s="3" t="s">
        <v>8</v>
      </c>
      <c r="I4" s="11">
        <v>265627</v>
      </c>
      <c r="K4" t="s">
        <v>9</v>
      </c>
    </row>
    <row r="5" spans="2:15" ht="21" customHeight="1">
      <c r="H5" s="3" t="s">
        <v>10</v>
      </c>
      <c r="I5" s="11">
        <f>SUM(I2:I4)</f>
        <v>3189051</v>
      </c>
    </row>
    <row r="6" spans="2:15">
      <c r="B6" s="77">
        <f>SUM(F3:F4)</f>
        <v>387500</v>
      </c>
    </row>
    <row r="7" spans="2:15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72" t="s">
        <v>16</v>
      </c>
      <c r="L7" s="1"/>
      <c r="M7" s="2"/>
    </row>
    <row r="8" spans="2:15" ht="20.100000000000001" customHeight="1">
      <c r="B8" t="s">
        <v>17</v>
      </c>
      <c r="E8" s="100">
        <v>137500</v>
      </c>
      <c r="F8" s="17"/>
      <c r="G8" s="60" t="s">
        <v>312</v>
      </c>
      <c r="H8" s="145" t="s">
        <v>311</v>
      </c>
      <c r="I8" s="17"/>
      <c r="J8" s="18"/>
      <c r="K8" s="73">
        <v>403127</v>
      </c>
      <c r="M8" s="76"/>
      <c r="O8" s="52"/>
    </row>
    <row r="9" spans="2:15" ht="20.100000000000001" customHeight="1" thickBot="1">
      <c r="B9" t="s">
        <v>83</v>
      </c>
      <c r="C9" s="1"/>
      <c r="D9" s="21"/>
      <c r="E9" s="99">
        <v>0</v>
      </c>
      <c r="F9" s="22">
        <v>0</v>
      </c>
      <c r="G9" s="61"/>
      <c r="H9" s="22"/>
      <c r="I9" s="23"/>
      <c r="J9" s="24"/>
      <c r="K9" s="74">
        <f t="shared" ref="K9:K44" si="0">SUM(K8+E9-F9)</f>
        <v>403127</v>
      </c>
      <c r="L9" s="80"/>
      <c r="M9" s="2"/>
    </row>
    <row r="10" spans="2:15" ht="20.100000000000001" customHeight="1">
      <c r="B10" s="69">
        <v>-49749</v>
      </c>
      <c r="C10" s="54"/>
      <c r="D10" s="26"/>
      <c r="E10" s="27">
        <v>0</v>
      </c>
      <c r="F10" s="27">
        <v>0</v>
      </c>
      <c r="G10" s="62"/>
      <c r="H10" s="17"/>
      <c r="I10" s="28"/>
      <c r="J10" s="29"/>
      <c r="K10" s="74">
        <f t="shared" si="0"/>
        <v>403127</v>
      </c>
      <c r="L10" s="80"/>
      <c r="M10" s="76"/>
    </row>
    <row r="11" spans="2:15" ht="20.100000000000001" customHeight="1">
      <c r="B11" s="70">
        <v>-5000</v>
      </c>
      <c r="C11" s="55">
        <v>43559</v>
      </c>
      <c r="D11" s="26"/>
      <c r="E11" s="27">
        <v>49749</v>
      </c>
      <c r="F11" s="27">
        <v>49749</v>
      </c>
      <c r="G11" s="85" t="s">
        <v>314</v>
      </c>
      <c r="H11" s="33" t="s">
        <v>270</v>
      </c>
      <c r="I11" s="29" t="s">
        <v>110</v>
      </c>
      <c r="J11" s="29"/>
      <c r="K11" s="74">
        <f t="shared" si="0"/>
        <v>403127</v>
      </c>
      <c r="L11" s="80" t="s">
        <v>128</v>
      </c>
      <c r="M11" s="76"/>
      <c r="N11" s="32"/>
    </row>
    <row r="12" spans="2:15" ht="20.100000000000001" customHeight="1">
      <c r="B12" s="70">
        <v>-5000</v>
      </c>
      <c r="C12" s="55"/>
      <c r="D12" s="26"/>
      <c r="E12" s="27">
        <v>0</v>
      </c>
      <c r="F12" s="27">
        <v>0</v>
      </c>
      <c r="G12" s="62"/>
      <c r="H12" s="127"/>
      <c r="I12" s="28"/>
      <c r="J12" s="29"/>
      <c r="K12" s="74">
        <f t="shared" si="0"/>
        <v>403127</v>
      </c>
      <c r="L12" s="80"/>
      <c r="M12" s="76"/>
    </row>
    <row r="13" spans="2:15" ht="20.100000000000001" customHeight="1">
      <c r="B13" s="70">
        <v>-137500</v>
      </c>
      <c r="C13" s="55">
        <v>43560</v>
      </c>
      <c r="D13" s="26"/>
      <c r="E13" s="27">
        <v>5000</v>
      </c>
      <c r="F13" s="27">
        <v>5000</v>
      </c>
      <c r="G13" s="137" t="s">
        <v>182</v>
      </c>
      <c r="H13" s="31" t="s">
        <v>35</v>
      </c>
      <c r="I13" s="29" t="s">
        <v>180</v>
      </c>
      <c r="J13" s="29"/>
      <c r="K13" s="74">
        <f t="shared" si="0"/>
        <v>403127</v>
      </c>
      <c r="L13" s="80" t="s">
        <v>128</v>
      </c>
      <c r="M13" s="76"/>
    </row>
    <row r="14" spans="2:15" ht="20.100000000000001" customHeight="1">
      <c r="B14" s="70" t="s">
        <v>109</v>
      </c>
      <c r="C14" s="55"/>
      <c r="D14" s="26"/>
      <c r="E14" s="27">
        <v>0</v>
      </c>
      <c r="F14" s="27">
        <v>5000</v>
      </c>
      <c r="G14" s="137" t="s">
        <v>182</v>
      </c>
      <c r="H14" s="31" t="s">
        <v>35</v>
      </c>
      <c r="I14" s="29" t="s">
        <v>181</v>
      </c>
      <c r="J14" s="29"/>
      <c r="K14" s="74">
        <f t="shared" si="0"/>
        <v>398127</v>
      </c>
      <c r="L14" s="80" t="s">
        <v>128</v>
      </c>
      <c r="M14" s="76"/>
    </row>
    <row r="15" spans="2:15" ht="20.100000000000001" customHeight="1">
      <c r="B15" s="70">
        <v>76055</v>
      </c>
      <c r="C15" s="54"/>
      <c r="D15" s="26"/>
      <c r="E15" s="27">
        <v>5000</v>
      </c>
      <c r="F15" s="27">
        <v>5000</v>
      </c>
      <c r="G15" s="137" t="s">
        <v>183</v>
      </c>
      <c r="H15" s="31" t="s">
        <v>30</v>
      </c>
      <c r="I15" s="29" t="s">
        <v>126</v>
      </c>
      <c r="J15" s="29"/>
      <c r="K15" s="74">
        <f t="shared" si="0"/>
        <v>398127</v>
      </c>
      <c r="L15" s="80" t="s">
        <v>128</v>
      </c>
      <c r="M15" s="76"/>
    </row>
    <row r="16" spans="2:15" ht="20.100000000000001" customHeight="1">
      <c r="B16" s="70"/>
      <c r="C16" s="54"/>
      <c r="D16" s="26"/>
      <c r="E16" s="27">
        <v>0</v>
      </c>
      <c r="F16" s="27">
        <v>0</v>
      </c>
      <c r="G16" s="137"/>
      <c r="H16" s="31"/>
      <c r="J16" s="28"/>
      <c r="K16" s="74">
        <f t="shared" si="0"/>
        <v>398127</v>
      </c>
      <c r="L16" s="80"/>
      <c r="M16" s="76"/>
    </row>
    <row r="17" spans="1:13" ht="20.100000000000001" customHeight="1">
      <c r="B17" s="70" t="s">
        <v>84</v>
      </c>
      <c r="C17" s="54"/>
      <c r="D17" s="26"/>
      <c r="E17" s="27">
        <v>0</v>
      </c>
      <c r="F17" s="27">
        <v>0</v>
      </c>
      <c r="G17" s="137"/>
      <c r="H17" s="27"/>
      <c r="I17" s="81"/>
      <c r="J17" s="28"/>
      <c r="K17" s="74">
        <f t="shared" si="0"/>
        <v>398127</v>
      </c>
      <c r="L17" s="80"/>
      <c r="M17" s="76"/>
    </row>
    <row r="18" spans="1:13" ht="20.100000000000001" customHeight="1">
      <c r="B18" s="70" t="s">
        <v>85</v>
      </c>
      <c r="C18" s="54"/>
      <c r="D18" s="26"/>
      <c r="E18" s="27">
        <v>0</v>
      </c>
      <c r="F18" s="27">
        <v>0</v>
      </c>
      <c r="G18" s="137"/>
      <c r="H18" s="27"/>
      <c r="I18" s="81" t="s">
        <v>101</v>
      </c>
      <c r="J18" s="28"/>
      <c r="K18" s="74">
        <f t="shared" si="0"/>
        <v>398127</v>
      </c>
      <c r="L18" s="80"/>
      <c r="M18" s="76"/>
    </row>
    <row r="19" spans="1:13" ht="20.100000000000001" customHeight="1" thickBot="1">
      <c r="B19" s="71">
        <f>SUM(B10:B18)</f>
        <v>-121194</v>
      </c>
      <c r="C19" s="55">
        <v>43547</v>
      </c>
      <c r="D19" s="26"/>
      <c r="E19" s="27">
        <v>0</v>
      </c>
      <c r="F19" s="27">
        <v>4612</v>
      </c>
      <c r="G19" s="137" t="s">
        <v>89</v>
      </c>
      <c r="H19" s="31" t="s">
        <v>28</v>
      </c>
      <c r="I19" s="81" t="s">
        <v>111</v>
      </c>
      <c r="J19" s="28"/>
      <c r="K19" s="74">
        <f t="shared" si="0"/>
        <v>393515</v>
      </c>
      <c r="L19" s="80" t="s">
        <v>128</v>
      </c>
      <c r="M19" s="76"/>
    </row>
    <row r="20" spans="1:13" ht="20.100000000000001" customHeight="1">
      <c r="B20" s="77"/>
      <c r="C20" s="30">
        <v>43547</v>
      </c>
      <c r="D20" s="26"/>
      <c r="E20" s="27">
        <v>0</v>
      </c>
      <c r="F20" s="27">
        <v>2000</v>
      </c>
      <c r="G20" s="137" t="s">
        <v>89</v>
      </c>
      <c r="H20" s="31" t="s">
        <v>28</v>
      </c>
      <c r="I20" s="81" t="s">
        <v>112</v>
      </c>
      <c r="J20" s="28"/>
      <c r="K20" s="74">
        <f t="shared" si="0"/>
        <v>391515</v>
      </c>
      <c r="L20" s="80" t="s">
        <v>128</v>
      </c>
      <c r="M20" s="76"/>
    </row>
    <row r="21" spans="1:13" ht="20.100000000000001" customHeight="1">
      <c r="B21" s="77"/>
      <c r="C21" s="30">
        <v>43542</v>
      </c>
      <c r="D21" s="26"/>
      <c r="E21" s="27">
        <v>0</v>
      </c>
      <c r="F21" s="27">
        <v>641</v>
      </c>
      <c r="G21" s="137" t="s">
        <v>89</v>
      </c>
      <c r="H21" s="31" t="s">
        <v>28</v>
      </c>
      <c r="I21" s="81" t="s">
        <v>120</v>
      </c>
      <c r="J21" s="28"/>
      <c r="K21" s="74">
        <f t="shared" si="0"/>
        <v>390874</v>
      </c>
      <c r="L21" s="80" t="s">
        <v>128</v>
      </c>
      <c r="M21" s="76"/>
    </row>
    <row r="22" spans="1:13" ht="20.100000000000001" customHeight="1">
      <c r="B22" s="77"/>
      <c r="C22" s="30">
        <v>43547</v>
      </c>
      <c r="D22" s="26"/>
      <c r="E22" s="27">
        <v>0</v>
      </c>
      <c r="F22" s="27">
        <v>324</v>
      </c>
      <c r="G22" s="137" t="s">
        <v>89</v>
      </c>
      <c r="H22" s="31" t="s">
        <v>28</v>
      </c>
      <c r="I22" s="81" t="s">
        <v>113</v>
      </c>
      <c r="J22" s="28"/>
      <c r="K22" s="74">
        <f t="shared" si="0"/>
        <v>390550</v>
      </c>
      <c r="L22" s="80" t="s">
        <v>128</v>
      </c>
      <c r="M22" s="76"/>
    </row>
    <row r="23" spans="1:13" ht="20.100000000000001" customHeight="1">
      <c r="A23">
        <v>1</v>
      </c>
      <c r="B23" s="20" t="s">
        <v>18</v>
      </c>
      <c r="C23" s="30">
        <v>43554</v>
      </c>
      <c r="D23" s="26"/>
      <c r="E23" s="27">
        <v>0</v>
      </c>
      <c r="F23" s="27">
        <v>2916</v>
      </c>
      <c r="G23" s="137" t="s">
        <v>89</v>
      </c>
      <c r="H23" s="31" t="s">
        <v>28</v>
      </c>
      <c r="I23" s="81" t="s">
        <v>122</v>
      </c>
      <c r="J23" s="28"/>
      <c r="K23" s="74">
        <f>SUM(K22+E23-F23)</f>
        <v>387634</v>
      </c>
      <c r="L23" s="80" t="s">
        <v>128</v>
      </c>
      <c r="M23" s="76"/>
    </row>
    <row r="24" spans="1:13" ht="20.100000000000001" customHeight="1">
      <c r="A24">
        <v>2</v>
      </c>
      <c r="B24" s="20" t="s">
        <v>20</v>
      </c>
      <c r="C24" s="30">
        <v>43550</v>
      </c>
      <c r="D24" s="26"/>
      <c r="E24" s="27">
        <v>0</v>
      </c>
      <c r="F24" s="27">
        <v>7560</v>
      </c>
      <c r="G24" s="137" t="s">
        <v>89</v>
      </c>
      <c r="H24" s="31" t="s">
        <v>28</v>
      </c>
      <c r="I24" s="81" t="s">
        <v>114</v>
      </c>
      <c r="J24" s="28"/>
      <c r="K24" s="74">
        <f t="shared" si="0"/>
        <v>380074</v>
      </c>
      <c r="L24" s="80" t="s">
        <v>128</v>
      </c>
      <c r="M24" s="76"/>
    </row>
    <row r="25" spans="1:13" ht="20.100000000000001" customHeight="1">
      <c r="A25">
        <v>3</v>
      </c>
      <c r="B25" s="20" t="s">
        <v>21</v>
      </c>
      <c r="C25" s="30">
        <v>43548</v>
      </c>
      <c r="D25" s="26"/>
      <c r="E25" s="27">
        <v>0</v>
      </c>
      <c r="F25" s="27">
        <v>729</v>
      </c>
      <c r="G25" s="137" t="s">
        <v>89</v>
      </c>
      <c r="H25" s="31" t="s">
        <v>28</v>
      </c>
      <c r="I25" s="81" t="s">
        <v>119</v>
      </c>
      <c r="J25" s="28"/>
      <c r="K25" s="74">
        <f t="shared" si="0"/>
        <v>379345</v>
      </c>
      <c r="L25" s="80" t="s">
        <v>128</v>
      </c>
      <c r="M25" s="76"/>
    </row>
    <row r="26" spans="1:13" ht="20.100000000000001" customHeight="1">
      <c r="A26">
        <v>4</v>
      </c>
      <c r="B26" s="20" t="s">
        <v>23</v>
      </c>
      <c r="C26" s="30">
        <v>43555</v>
      </c>
      <c r="D26" s="26"/>
      <c r="E26" s="27">
        <v>0</v>
      </c>
      <c r="F26" s="27">
        <v>2095</v>
      </c>
      <c r="G26" s="137" t="s">
        <v>89</v>
      </c>
      <c r="H26" s="31" t="s">
        <v>28</v>
      </c>
      <c r="I26" s="86" t="s">
        <v>123</v>
      </c>
      <c r="J26" s="28"/>
      <c r="K26" s="74">
        <f t="shared" si="0"/>
        <v>377250</v>
      </c>
      <c r="L26" s="80" t="s">
        <v>128</v>
      </c>
      <c r="M26" s="76"/>
    </row>
    <row r="27" spans="1:13" ht="20.100000000000001" customHeight="1">
      <c r="B27" s="20"/>
      <c r="C27" s="30">
        <v>43568</v>
      </c>
      <c r="D27" s="26"/>
      <c r="E27" s="27">
        <v>0</v>
      </c>
      <c r="F27" s="27">
        <v>1559</v>
      </c>
      <c r="G27" s="137" t="s">
        <v>89</v>
      </c>
      <c r="H27" s="31" t="s">
        <v>28</v>
      </c>
      <c r="I27" s="81" t="s">
        <v>124</v>
      </c>
      <c r="J27" s="28"/>
      <c r="K27" s="74">
        <f t="shared" si="0"/>
        <v>375691</v>
      </c>
      <c r="L27" s="80" t="s">
        <v>128</v>
      </c>
      <c r="M27" s="76"/>
    </row>
    <row r="28" spans="1:13" ht="20.100000000000001" customHeight="1">
      <c r="B28" s="20"/>
      <c r="C28" s="30">
        <v>43568</v>
      </c>
      <c r="D28" s="26"/>
      <c r="E28" s="27">
        <v>0</v>
      </c>
      <c r="F28" s="27">
        <v>1080</v>
      </c>
      <c r="G28" s="137" t="s">
        <v>89</v>
      </c>
      <c r="H28" s="31" t="s">
        <v>28</v>
      </c>
      <c r="I28" s="81" t="s">
        <v>115</v>
      </c>
      <c r="J28" s="28"/>
      <c r="K28" s="74">
        <f t="shared" si="0"/>
        <v>374611</v>
      </c>
      <c r="L28" s="80" t="s">
        <v>128</v>
      </c>
      <c r="M28" s="76"/>
    </row>
    <row r="29" spans="1:13" ht="20.100000000000001" customHeight="1">
      <c r="C29" s="30">
        <v>43568</v>
      </c>
      <c r="D29" s="26"/>
      <c r="E29" s="27">
        <v>0</v>
      </c>
      <c r="F29" s="27">
        <v>216</v>
      </c>
      <c r="G29" s="137" t="s">
        <v>89</v>
      </c>
      <c r="H29" s="31" t="s">
        <v>28</v>
      </c>
      <c r="I29" s="81" t="s">
        <v>121</v>
      </c>
      <c r="J29" s="28"/>
      <c r="K29" s="74">
        <f t="shared" si="0"/>
        <v>374395</v>
      </c>
      <c r="L29" s="80" t="s">
        <v>128</v>
      </c>
      <c r="M29" s="76"/>
    </row>
    <row r="30" spans="1:13" ht="20.100000000000001" customHeight="1">
      <c r="A30" t="s">
        <v>312</v>
      </c>
      <c r="B30" s="145" t="s">
        <v>311</v>
      </c>
      <c r="C30" s="30">
        <v>43569</v>
      </c>
      <c r="D30" s="26"/>
      <c r="E30" s="27">
        <v>0</v>
      </c>
      <c r="F30" s="27">
        <v>45500</v>
      </c>
      <c r="G30" s="137" t="s">
        <v>89</v>
      </c>
      <c r="H30" s="31" t="s">
        <v>28</v>
      </c>
      <c r="I30" s="81" t="s">
        <v>117</v>
      </c>
      <c r="J30" s="28"/>
      <c r="K30" s="74">
        <f t="shared" si="0"/>
        <v>328895</v>
      </c>
      <c r="L30" s="80" t="s">
        <v>128</v>
      </c>
      <c r="M30" s="76"/>
    </row>
    <row r="31" spans="1:13" ht="20.100000000000001" customHeight="1">
      <c r="A31" t="s">
        <v>313</v>
      </c>
      <c r="B31" s="20" t="s">
        <v>270</v>
      </c>
      <c r="C31" s="30">
        <v>43569</v>
      </c>
      <c r="D31" s="26"/>
      <c r="E31" s="27">
        <v>0</v>
      </c>
      <c r="F31" s="27">
        <v>3000</v>
      </c>
      <c r="G31" s="137" t="s">
        <v>89</v>
      </c>
      <c r="H31" s="31" t="s">
        <v>28</v>
      </c>
      <c r="I31" s="81" t="s">
        <v>116</v>
      </c>
      <c r="J31" s="28"/>
      <c r="K31" s="74">
        <f t="shared" si="0"/>
        <v>325895</v>
      </c>
      <c r="L31" s="80" t="s">
        <v>128</v>
      </c>
      <c r="M31" s="76"/>
    </row>
    <row r="32" spans="1:13" ht="20.100000000000001" customHeight="1">
      <c r="A32" t="s">
        <v>86</v>
      </c>
      <c r="B32" s="34" t="s">
        <v>25</v>
      </c>
      <c r="C32" s="30" t="s">
        <v>319</v>
      </c>
      <c r="D32" s="26"/>
      <c r="E32" s="27">
        <v>0</v>
      </c>
      <c r="F32" s="27">
        <v>0</v>
      </c>
      <c r="J32" s="28"/>
      <c r="K32" s="74">
        <f t="shared" si="0"/>
        <v>325895</v>
      </c>
      <c r="L32" s="80"/>
      <c r="M32" s="76"/>
    </row>
    <row r="33" spans="1:13" ht="20.100000000000001" customHeight="1">
      <c r="A33" t="s">
        <v>87</v>
      </c>
      <c r="B33" s="34" t="s">
        <v>26</v>
      </c>
      <c r="C33" s="30">
        <v>43935</v>
      </c>
      <c r="D33" s="26"/>
      <c r="E33" s="27">
        <v>0</v>
      </c>
      <c r="F33" s="27">
        <v>51340</v>
      </c>
      <c r="G33" s="137" t="s">
        <v>89</v>
      </c>
      <c r="H33" s="31" t="s">
        <v>28</v>
      </c>
      <c r="I33" s="81" t="s">
        <v>118</v>
      </c>
      <c r="J33" s="28"/>
      <c r="K33" s="74">
        <f>SUM(K32+E33-F33)</f>
        <v>274555</v>
      </c>
      <c r="L33" s="80" t="s">
        <v>128</v>
      </c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0</v>
      </c>
      <c r="G34" s="137"/>
      <c r="H34" s="27"/>
      <c r="I34" s="81"/>
      <c r="J34" s="28"/>
      <c r="K34" s="74">
        <f t="shared" si="0"/>
        <v>274555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30">
        <v>43938</v>
      </c>
      <c r="D35" s="26"/>
      <c r="E35" s="27">
        <v>0</v>
      </c>
      <c r="F35" s="27">
        <v>66000</v>
      </c>
      <c r="G35" s="137" t="s">
        <v>89</v>
      </c>
      <c r="H35" s="31" t="s">
        <v>28</v>
      </c>
      <c r="I35" s="81" t="s">
        <v>125</v>
      </c>
      <c r="J35" s="28"/>
      <c r="K35" s="74">
        <f t="shared" si="0"/>
        <v>208555</v>
      </c>
      <c r="L35" s="80" t="s">
        <v>128</v>
      </c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138"/>
      <c r="H36" s="17"/>
      <c r="I36" s="27"/>
      <c r="J36" s="28"/>
      <c r="K36" s="74">
        <f t="shared" si="0"/>
        <v>208555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30">
        <v>43582</v>
      </c>
      <c r="D37" s="26"/>
      <c r="E37" s="27">
        <v>0</v>
      </c>
      <c r="F37" s="27">
        <v>70000</v>
      </c>
      <c r="G37" s="137" t="s">
        <v>183</v>
      </c>
      <c r="H37" s="31" t="s">
        <v>30</v>
      </c>
      <c r="I37" s="81" t="s">
        <v>158</v>
      </c>
      <c r="J37" s="28"/>
      <c r="K37" s="74">
        <f t="shared" si="0"/>
        <v>138555</v>
      </c>
      <c r="L37" s="80" t="s">
        <v>128</v>
      </c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137"/>
      <c r="H38" s="27"/>
      <c r="I38" s="81"/>
      <c r="J38" s="28"/>
      <c r="K38" s="74">
        <f t="shared" si="0"/>
        <v>138555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85"/>
      <c r="H39" s="27"/>
      <c r="I39" s="81"/>
      <c r="J39" s="28"/>
      <c r="K39" s="74">
        <f t="shared" si="0"/>
        <v>138555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85"/>
      <c r="H40" s="27"/>
      <c r="I40" s="81"/>
      <c r="J40" s="28"/>
      <c r="K40" s="74">
        <f t="shared" si="0"/>
        <v>138555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85"/>
      <c r="H41" s="27"/>
      <c r="J41" s="28"/>
      <c r="K41" s="74">
        <f t="shared" si="0"/>
        <v>138555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30">
        <v>43592</v>
      </c>
      <c r="D42" s="26"/>
      <c r="E42" s="46">
        <v>0</v>
      </c>
      <c r="F42" s="91">
        <v>76055</v>
      </c>
      <c r="G42" s="85" t="s">
        <v>315</v>
      </c>
      <c r="H42" s="145" t="s">
        <v>311</v>
      </c>
      <c r="I42" s="24" t="s">
        <v>19</v>
      </c>
      <c r="J42" s="28"/>
      <c r="K42" s="74">
        <f t="shared" si="0"/>
        <v>62500</v>
      </c>
      <c r="L42" s="80" t="s">
        <v>128</v>
      </c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47"/>
      <c r="I43" s="27"/>
      <c r="J43" s="28"/>
      <c r="K43" s="74">
        <f t="shared" si="0"/>
        <v>62500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7">
        <v>0</v>
      </c>
      <c r="F44" s="27">
        <v>0</v>
      </c>
      <c r="G44" s="63"/>
      <c r="H44" s="145" t="s">
        <v>311</v>
      </c>
      <c r="I44" s="18"/>
      <c r="J44" s="36"/>
      <c r="K44" s="23">
        <f t="shared" si="0"/>
        <v>62500</v>
      </c>
      <c r="L44" s="80" t="s">
        <v>128</v>
      </c>
      <c r="M44" s="76"/>
    </row>
    <row r="45" spans="1:13">
      <c r="B45" t="s">
        <v>37</v>
      </c>
      <c r="K45" s="77" t="s">
        <v>127</v>
      </c>
      <c r="L45" s="5"/>
      <c r="M45" s="76"/>
    </row>
    <row r="46" spans="1:13" ht="22.5" customHeight="1">
      <c r="B46" s="77">
        <v>387500</v>
      </c>
      <c r="C46" s="186" t="s">
        <v>38</v>
      </c>
      <c r="D46" s="186"/>
      <c r="E46" s="37">
        <f>SUM(E9:E45)</f>
        <v>59749</v>
      </c>
      <c r="F46" s="37">
        <f>SUM(F9:F45)</f>
        <v>400376</v>
      </c>
      <c r="I46" s="77"/>
      <c r="K46" s="75"/>
      <c r="L46" s="5" t="s">
        <v>37</v>
      </c>
      <c r="M46" s="76"/>
    </row>
    <row r="47" spans="1:13" ht="26.25" customHeight="1">
      <c r="E47" s="77">
        <f>SUM(E11)</f>
        <v>49749</v>
      </c>
      <c r="F47" s="77">
        <f>SUM(F10:F41)</f>
        <v>324321</v>
      </c>
      <c r="K47" s="77"/>
      <c r="L47" s="78"/>
      <c r="M47" s="78"/>
    </row>
    <row r="48" spans="1:13">
      <c r="C48" s="187" t="s">
        <v>39</v>
      </c>
      <c r="D48" s="188"/>
      <c r="E48" s="38"/>
      <c r="F48" s="38"/>
      <c r="G48" s="64"/>
      <c r="H48" s="38"/>
      <c r="I48" s="39"/>
      <c r="L48" s="79"/>
      <c r="M48" s="79"/>
    </row>
    <row r="49" spans="3:13">
      <c r="C49" s="189"/>
      <c r="D49" s="186"/>
      <c r="E49" s="67">
        <v>43569</v>
      </c>
      <c r="F49" s="40" t="s">
        <v>99</v>
      </c>
      <c r="G49" s="65"/>
      <c r="H49" s="40"/>
      <c r="I49" s="41"/>
      <c r="L49" s="79"/>
      <c r="M49" s="79"/>
    </row>
    <row r="50" spans="3:13">
      <c r="C50" s="189"/>
      <c r="D50" s="186"/>
      <c r="E50" s="40"/>
      <c r="F50" s="40"/>
      <c r="G50" s="65"/>
      <c r="H50" s="40"/>
      <c r="I50" s="41"/>
      <c r="L50" s="79"/>
      <c r="M50" s="79"/>
    </row>
    <row r="51" spans="3:13">
      <c r="C51" s="189"/>
      <c r="D51" s="186"/>
      <c r="E51" s="40"/>
      <c r="F51" s="40"/>
      <c r="G51" s="65"/>
      <c r="H51" s="40"/>
      <c r="I51" s="41"/>
      <c r="L51" s="79"/>
      <c r="M51" s="79"/>
    </row>
    <row r="52" spans="3:13">
      <c r="C52" s="189"/>
      <c r="D52" s="186"/>
      <c r="E52" s="40"/>
      <c r="F52" s="40"/>
      <c r="G52" s="65"/>
      <c r="H52" s="40"/>
      <c r="I52" s="41"/>
      <c r="L52" s="79"/>
      <c r="M52" s="79"/>
    </row>
    <row r="53" spans="3:13">
      <c r="C53" s="189"/>
      <c r="D53" s="186"/>
      <c r="E53" s="40"/>
      <c r="F53" s="40"/>
      <c r="G53" s="65"/>
      <c r="H53" s="40"/>
      <c r="I53" s="41"/>
      <c r="L53" s="79"/>
      <c r="M53" s="79"/>
    </row>
    <row r="54" spans="3:13">
      <c r="C54" s="189"/>
      <c r="D54" s="186"/>
      <c r="E54" s="40"/>
      <c r="F54" s="40"/>
      <c r="G54" s="65"/>
      <c r="H54" s="40"/>
      <c r="I54" s="41"/>
      <c r="L54" s="79"/>
      <c r="M54" s="79"/>
    </row>
    <row r="55" spans="3:13">
      <c r="C55" s="190"/>
      <c r="D55" s="191"/>
      <c r="E55" s="42" t="s">
        <v>166</v>
      </c>
      <c r="F55" s="89">
        <f>SUM(F19:F33)</f>
        <v>123572</v>
      </c>
      <c r="G55" s="66"/>
      <c r="H55" s="42"/>
      <c r="I55" s="43"/>
      <c r="L55" s="79"/>
      <c r="M55" s="79"/>
    </row>
    <row r="57" spans="3:13" ht="13.8" thickBot="1"/>
    <row r="58" spans="3:13">
      <c r="F58" s="146">
        <v>250000</v>
      </c>
      <c r="G58" s="147" t="s">
        <v>171</v>
      </c>
      <c r="H58" s="148" t="s">
        <v>167</v>
      </c>
      <c r="I58" s="149"/>
    </row>
    <row r="59" spans="3:13">
      <c r="F59" s="150">
        <v>-189572</v>
      </c>
      <c r="G59" s="65" t="s">
        <v>172</v>
      </c>
      <c r="H59" s="79" t="s">
        <v>168</v>
      </c>
      <c r="I59" s="151"/>
    </row>
    <row r="60" spans="3:13">
      <c r="F60" s="150">
        <f>SUM(F58:F59)</f>
        <v>60428</v>
      </c>
      <c r="G60" s="65" t="s">
        <v>173</v>
      </c>
      <c r="H60" s="79" t="s">
        <v>169</v>
      </c>
      <c r="I60" s="151"/>
    </row>
    <row r="61" spans="3:13">
      <c r="F61" s="152">
        <v>-76055</v>
      </c>
      <c r="G61" s="66" t="s">
        <v>174</v>
      </c>
      <c r="H61" s="90" t="s">
        <v>170</v>
      </c>
      <c r="I61" s="153"/>
    </row>
    <row r="62" spans="3:13" ht="13.8" thickBot="1">
      <c r="F62" s="154">
        <f>SUM(F60:F61)</f>
        <v>-15627</v>
      </c>
      <c r="G62" s="155" t="s">
        <v>175</v>
      </c>
      <c r="H62" s="156" t="s">
        <v>176</v>
      </c>
      <c r="I62" s="157" t="s">
        <v>177</v>
      </c>
    </row>
    <row r="63" spans="3:13">
      <c r="F63" s="82"/>
    </row>
    <row r="64" spans="3:13">
      <c r="F64" s="82"/>
    </row>
    <row r="65" spans="6:6">
      <c r="F65" s="82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r:id="rId1"/>
  <headerFooter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N55"/>
  <sheetViews>
    <sheetView topLeftCell="A31" zoomScaleNormal="100" workbookViewId="0">
      <selection activeCell="B16" sqref="B16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" customWidth="1"/>
    <col min="13" max="13" width="4.21875" customWidth="1"/>
  </cols>
  <sheetData>
    <row r="1" spans="2:14" ht="29.25" customHeight="1">
      <c r="B1" s="7" t="s">
        <v>68</v>
      </c>
      <c r="L1" s="50" t="s">
        <v>81</v>
      </c>
      <c r="M1" s="50" t="s">
        <v>82</v>
      </c>
    </row>
    <row r="2" spans="2:14" ht="16.2">
      <c r="B2">
        <v>2020</v>
      </c>
      <c r="C2" t="s">
        <v>52</v>
      </c>
      <c r="D2" t="s">
        <v>52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43840</v>
      </c>
      <c r="F3" s="6">
        <v>10000</v>
      </c>
      <c r="G3" s="59" t="s">
        <v>53</v>
      </c>
      <c r="H3" s="3"/>
      <c r="I3" s="8">
        <v>2521435</v>
      </c>
      <c r="K3" t="s">
        <v>7</v>
      </c>
    </row>
    <row r="4" spans="2:14" ht="16.2">
      <c r="E4" s="68">
        <v>43850</v>
      </c>
      <c r="F4" s="19">
        <v>15000</v>
      </c>
      <c r="H4" s="3" t="s">
        <v>43</v>
      </c>
      <c r="I4" s="11"/>
      <c r="K4" t="s">
        <v>9</v>
      </c>
    </row>
    <row r="5" spans="2:14" ht="21" customHeight="1">
      <c r="B5" t="s">
        <v>321</v>
      </c>
      <c r="H5" s="3" t="s">
        <v>10</v>
      </c>
      <c r="I5" s="11">
        <f>SUM(I2:I4)</f>
        <v>3573812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E8" s="16"/>
      <c r="F8" s="18"/>
      <c r="G8" s="63"/>
      <c r="H8" s="18"/>
      <c r="I8" s="18"/>
      <c r="J8" s="18"/>
      <c r="K8" s="19"/>
      <c r="L8" s="5"/>
      <c r="M8" s="76"/>
    </row>
    <row r="9" spans="2:14" ht="20.100000000000001" customHeight="1" thickBot="1">
      <c r="B9" t="s">
        <v>83</v>
      </c>
      <c r="C9" s="44" t="s">
        <v>80</v>
      </c>
      <c r="D9" s="21"/>
      <c r="E9" s="22">
        <v>0</v>
      </c>
      <c r="F9" s="22">
        <v>0</v>
      </c>
      <c r="H9" s="140"/>
      <c r="I9" s="140"/>
      <c r="J9" s="24"/>
      <c r="K9" s="25">
        <f>SUM(K8+E9-F9)</f>
        <v>0</v>
      </c>
      <c r="L9" s="95" t="s">
        <v>128</v>
      </c>
      <c r="M9" s="76"/>
    </row>
    <row r="10" spans="2:14" ht="20.100000000000001" customHeight="1">
      <c r="B10" s="69">
        <v>-37531</v>
      </c>
      <c r="C10" s="30"/>
      <c r="D10" s="26"/>
      <c r="E10" s="22">
        <v>0</v>
      </c>
      <c r="F10" s="22">
        <v>0</v>
      </c>
      <c r="H10" s="140"/>
      <c r="I10" s="140"/>
      <c r="J10" s="29"/>
      <c r="K10" s="25">
        <f t="shared" ref="K10:K44" si="0">SUM(K9+E10-F10)</f>
        <v>0</v>
      </c>
      <c r="L10" s="95" t="s">
        <v>128</v>
      </c>
      <c r="M10" s="76"/>
    </row>
    <row r="11" spans="2:14" ht="20.100000000000001" customHeight="1">
      <c r="B11" s="70">
        <v>-10000</v>
      </c>
      <c r="C11" s="30">
        <v>43839</v>
      </c>
      <c r="D11" s="26"/>
      <c r="E11" s="22">
        <v>37531</v>
      </c>
      <c r="F11" s="22">
        <v>37531</v>
      </c>
      <c r="G11" s="122" t="s">
        <v>314</v>
      </c>
      <c r="H11" s="139" t="s">
        <v>270</v>
      </c>
      <c r="I11" s="142" t="s">
        <v>299</v>
      </c>
      <c r="J11" s="29"/>
      <c r="K11" s="25">
        <f t="shared" si="0"/>
        <v>0</v>
      </c>
      <c r="L11" s="5"/>
      <c r="M11" s="76"/>
    </row>
    <row r="12" spans="2:14" ht="20.100000000000001" customHeight="1">
      <c r="B12" s="70">
        <v>-15000</v>
      </c>
      <c r="C12" s="30">
        <v>43840</v>
      </c>
      <c r="D12" s="26"/>
      <c r="E12" s="22">
        <v>10000</v>
      </c>
      <c r="F12" s="22">
        <v>0</v>
      </c>
      <c r="G12" s="129" t="s">
        <v>312</v>
      </c>
      <c r="H12" s="164" t="s">
        <v>311</v>
      </c>
      <c r="I12" s="140"/>
      <c r="J12" s="29"/>
      <c r="K12" s="25">
        <f t="shared" si="0"/>
        <v>10000</v>
      </c>
      <c r="L12" s="95" t="s">
        <v>128</v>
      </c>
      <c r="M12" s="76"/>
      <c r="N12" s="32"/>
    </row>
    <row r="13" spans="2:14" ht="20.100000000000001" customHeight="1">
      <c r="B13" s="70"/>
      <c r="C13" s="30">
        <v>43840</v>
      </c>
      <c r="D13" s="26"/>
      <c r="E13" s="22">
        <v>0</v>
      </c>
      <c r="F13" s="22">
        <v>5000</v>
      </c>
      <c r="G13" s="129" t="s">
        <v>310</v>
      </c>
      <c r="H13" s="141" t="s">
        <v>35</v>
      </c>
      <c r="I13" s="141" t="s">
        <v>302</v>
      </c>
      <c r="J13" s="29"/>
      <c r="K13" s="25">
        <f t="shared" si="0"/>
        <v>5000</v>
      </c>
      <c r="L13" s="95" t="s">
        <v>128</v>
      </c>
      <c r="M13" s="76"/>
    </row>
    <row r="14" spans="2:14" ht="20.100000000000001" customHeight="1">
      <c r="B14" s="70">
        <v>4300</v>
      </c>
      <c r="C14" s="30">
        <v>43848</v>
      </c>
      <c r="D14" s="26"/>
      <c r="E14" s="22">
        <v>0</v>
      </c>
      <c r="F14" s="22">
        <v>5000</v>
      </c>
      <c r="G14" s="85" t="s">
        <v>309</v>
      </c>
      <c r="H14" s="141" t="s">
        <v>30</v>
      </c>
      <c r="I14" s="142" t="s">
        <v>69</v>
      </c>
      <c r="J14" s="29"/>
      <c r="K14" s="25">
        <f t="shared" si="0"/>
        <v>0</v>
      </c>
      <c r="L14" s="95" t="s">
        <v>128</v>
      </c>
      <c r="M14" s="76"/>
    </row>
    <row r="15" spans="2:14" ht="20.100000000000001" customHeight="1">
      <c r="B15" s="70">
        <v>35360</v>
      </c>
      <c r="C15" s="30">
        <v>43849</v>
      </c>
      <c r="D15" s="26"/>
      <c r="E15" s="22">
        <v>0</v>
      </c>
      <c r="F15" s="22">
        <v>2000</v>
      </c>
      <c r="G15" s="85" t="s">
        <v>309</v>
      </c>
      <c r="H15" s="141" t="s">
        <v>30</v>
      </c>
      <c r="I15" s="142" t="s">
        <v>70</v>
      </c>
      <c r="J15" s="29"/>
      <c r="K15" s="25">
        <f t="shared" si="0"/>
        <v>-2000</v>
      </c>
      <c r="L15" s="95" t="s">
        <v>128</v>
      </c>
      <c r="M15" s="76"/>
    </row>
    <row r="16" spans="2:14" ht="20.100000000000001" customHeight="1">
      <c r="B16" s="70"/>
      <c r="C16" s="30">
        <v>43850</v>
      </c>
      <c r="D16" s="26"/>
      <c r="E16" s="22">
        <v>15000</v>
      </c>
      <c r="F16" s="22">
        <v>0</v>
      </c>
      <c r="G16" s="85" t="s">
        <v>312</v>
      </c>
      <c r="H16" s="164" t="s">
        <v>311</v>
      </c>
      <c r="I16" s="142"/>
      <c r="J16" s="29"/>
      <c r="K16" s="25">
        <f t="shared" si="0"/>
        <v>13000</v>
      </c>
      <c r="L16" s="95" t="s">
        <v>128</v>
      </c>
      <c r="M16" s="76"/>
    </row>
    <row r="17" spans="1:13" ht="20.100000000000001" customHeight="1">
      <c r="B17" s="70"/>
      <c r="C17" s="30">
        <v>43850</v>
      </c>
      <c r="D17" s="26"/>
      <c r="E17" s="22">
        <v>0</v>
      </c>
      <c r="F17" s="22">
        <v>5620</v>
      </c>
      <c r="G17" s="85" t="s">
        <v>308</v>
      </c>
      <c r="H17" s="141" t="s">
        <v>34</v>
      </c>
      <c r="I17" s="143" t="s">
        <v>303</v>
      </c>
      <c r="J17" s="29"/>
      <c r="K17" s="25">
        <f t="shared" si="0"/>
        <v>7380</v>
      </c>
      <c r="L17" s="95" t="s">
        <v>128</v>
      </c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85" t="s">
        <v>37</v>
      </c>
      <c r="H18" s="140"/>
      <c r="I18" s="140"/>
      <c r="J18" s="29"/>
      <c r="K18" s="25">
        <f t="shared" si="0"/>
        <v>7380</v>
      </c>
      <c r="L18" s="5"/>
      <c r="M18" s="76"/>
    </row>
    <row r="19" spans="1:13" ht="20.100000000000001" customHeight="1" thickBot="1">
      <c r="B19" s="71"/>
      <c r="C19" s="30">
        <v>43850</v>
      </c>
      <c r="D19" s="26"/>
      <c r="E19" s="22">
        <v>35360</v>
      </c>
      <c r="F19" s="22">
        <v>35360</v>
      </c>
      <c r="G19" s="85">
        <v>4</v>
      </c>
      <c r="H19" s="20" t="s">
        <v>20</v>
      </c>
      <c r="I19" s="142" t="s">
        <v>304</v>
      </c>
      <c r="J19" s="29"/>
      <c r="K19" s="25">
        <f t="shared" si="0"/>
        <v>7380</v>
      </c>
      <c r="L19" s="95" t="s">
        <v>128</v>
      </c>
      <c r="M19" s="76"/>
    </row>
    <row r="20" spans="1:13" ht="20.100000000000001" customHeight="1">
      <c r="C20" s="5"/>
      <c r="D20" s="26"/>
      <c r="E20" s="22">
        <v>0</v>
      </c>
      <c r="F20" s="22">
        <v>0</v>
      </c>
      <c r="G20" s="85"/>
      <c r="H20" s="142"/>
      <c r="I20" s="142"/>
      <c r="J20" s="29"/>
      <c r="K20" s="25">
        <f t="shared" si="0"/>
        <v>7380</v>
      </c>
      <c r="L20" s="5"/>
      <c r="M20" s="76"/>
    </row>
    <row r="21" spans="1:13" ht="20.100000000000001" customHeight="1">
      <c r="C21" s="5"/>
      <c r="D21" s="26"/>
      <c r="E21" s="22">
        <v>0</v>
      </c>
      <c r="F21" s="22">
        <v>0</v>
      </c>
      <c r="G21" s="85"/>
      <c r="H21" s="142"/>
      <c r="I21" s="142"/>
      <c r="J21" s="29"/>
      <c r="K21" s="25">
        <f t="shared" si="0"/>
        <v>7380</v>
      </c>
      <c r="L21" s="5"/>
      <c r="M21" s="76"/>
    </row>
    <row r="22" spans="1:13" ht="20.100000000000001" customHeight="1">
      <c r="C22" s="30">
        <v>43857</v>
      </c>
      <c r="D22" s="26"/>
      <c r="E22" s="22">
        <v>0</v>
      </c>
      <c r="F22" s="22">
        <v>3080</v>
      </c>
      <c r="G22" s="85" t="s">
        <v>307</v>
      </c>
      <c r="H22" s="141" t="s">
        <v>24</v>
      </c>
      <c r="I22" s="142" t="s">
        <v>305</v>
      </c>
      <c r="J22" s="29"/>
      <c r="K22" s="25">
        <f t="shared" si="0"/>
        <v>4300</v>
      </c>
      <c r="L22" s="95" t="s">
        <v>128</v>
      </c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2">
        <v>0</v>
      </c>
      <c r="F23" s="22">
        <v>0</v>
      </c>
      <c r="G23" s="85"/>
      <c r="H23" s="142"/>
      <c r="I23" s="142"/>
      <c r="J23" s="29"/>
      <c r="K23" s="25">
        <f t="shared" si="0"/>
        <v>4300</v>
      </c>
      <c r="L23" s="5"/>
      <c r="M23" s="76"/>
    </row>
    <row r="24" spans="1:13" ht="20.100000000000001" customHeight="1">
      <c r="A24">
        <v>2</v>
      </c>
      <c r="B24" s="20" t="s">
        <v>20</v>
      </c>
      <c r="C24" s="5"/>
      <c r="D24" s="26"/>
      <c r="E24" s="22">
        <v>0</v>
      </c>
      <c r="F24" s="22">
        <v>0</v>
      </c>
      <c r="G24" s="85"/>
      <c r="H24" s="142"/>
      <c r="I24" s="142"/>
      <c r="J24" s="29"/>
      <c r="K24" s="25">
        <f t="shared" si="0"/>
        <v>4300</v>
      </c>
      <c r="L24" s="5"/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22">
        <v>0</v>
      </c>
      <c r="F25" s="22">
        <v>0</v>
      </c>
      <c r="G25" s="85"/>
      <c r="H25" s="142"/>
      <c r="I25" s="142"/>
      <c r="J25" s="29"/>
      <c r="K25" s="25">
        <f t="shared" si="0"/>
        <v>4300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22">
        <v>0</v>
      </c>
      <c r="F26" s="22">
        <v>0</v>
      </c>
      <c r="G26" s="85"/>
      <c r="H26" s="142"/>
      <c r="I26" s="142"/>
      <c r="J26" s="29"/>
      <c r="K26" s="25">
        <f t="shared" si="0"/>
        <v>4300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47"/>
      <c r="I27" s="47"/>
      <c r="J27" s="28"/>
      <c r="K27" s="25">
        <f t="shared" si="0"/>
        <v>4300</v>
      </c>
      <c r="L27" s="5"/>
      <c r="M27" s="76"/>
    </row>
    <row r="28" spans="1:13" ht="20.100000000000001" customHeight="1">
      <c r="B28" s="20"/>
      <c r="C28" s="5"/>
      <c r="D28" s="26"/>
      <c r="E28" s="22">
        <v>0</v>
      </c>
      <c r="F28" s="22">
        <v>0</v>
      </c>
      <c r="G28" s="62"/>
      <c r="H28" s="27"/>
      <c r="I28" s="27"/>
      <c r="J28" s="28"/>
      <c r="K28" s="25">
        <f t="shared" si="0"/>
        <v>4300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27"/>
      <c r="I29" s="27"/>
      <c r="J29" s="28"/>
      <c r="K29" s="25">
        <f t="shared" si="0"/>
        <v>4300</v>
      </c>
      <c r="L29" s="5"/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2">
        <v>0</v>
      </c>
      <c r="F30" s="22">
        <v>0</v>
      </c>
      <c r="G30" s="62"/>
      <c r="H30" s="27"/>
      <c r="I30" s="27"/>
      <c r="J30" s="28"/>
      <c r="K30" s="25">
        <f t="shared" si="0"/>
        <v>4300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2">
        <v>0</v>
      </c>
      <c r="F31" s="22">
        <v>0</v>
      </c>
      <c r="G31" s="62"/>
      <c r="H31" s="27"/>
      <c r="I31" s="27"/>
      <c r="J31" s="28"/>
      <c r="K31" s="25">
        <f t="shared" si="0"/>
        <v>4300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2">
        <v>0</v>
      </c>
      <c r="F32" s="22">
        <v>0</v>
      </c>
      <c r="G32" s="62"/>
      <c r="H32" s="27"/>
      <c r="I32" s="27"/>
      <c r="J32" s="28"/>
      <c r="K32" s="25">
        <f t="shared" si="0"/>
        <v>4300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2">
        <v>0</v>
      </c>
      <c r="F33" s="22">
        <v>0</v>
      </c>
      <c r="G33" s="62"/>
      <c r="H33" s="27"/>
      <c r="I33" s="27"/>
      <c r="J33" s="28"/>
      <c r="K33" s="25">
        <f>SUM(K32+E33-F33)</f>
        <v>4300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2">
        <v>0</v>
      </c>
      <c r="F34" s="22">
        <v>0</v>
      </c>
      <c r="G34" s="62"/>
      <c r="H34" s="27"/>
      <c r="I34" s="27"/>
      <c r="J34" s="28"/>
      <c r="K34" s="25">
        <f t="shared" si="0"/>
        <v>4300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2">
        <v>0</v>
      </c>
      <c r="F35" s="22">
        <v>0</v>
      </c>
      <c r="G35" s="62"/>
      <c r="H35" s="27"/>
      <c r="I35" s="27"/>
      <c r="J35" s="28"/>
      <c r="K35" s="25">
        <f t="shared" si="0"/>
        <v>4300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2">
        <v>0</v>
      </c>
      <c r="F36" s="22">
        <v>0</v>
      </c>
      <c r="G36" s="62"/>
      <c r="H36" s="27"/>
      <c r="I36" s="27"/>
      <c r="J36" s="28"/>
      <c r="K36" s="25">
        <f t="shared" si="0"/>
        <v>4300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2">
        <v>0</v>
      </c>
      <c r="F37" s="22">
        <v>0</v>
      </c>
      <c r="G37" s="62"/>
      <c r="H37" s="27"/>
      <c r="I37" s="27"/>
      <c r="J37" s="28"/>
      <c r="K37" s="25">
        <f t="shared" si="0"/>
        <v>4300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4300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4300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 t="shared" si="0"/>
        <v>4300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30">
        <v>43861</v>
      </c>
      <c r="D41" s="26"/>
      <c r="E41" s="22">
        <v>0</v>
      </c>
      <c r="F41" s="22">
        <v>4300</v>
      </c>
      <c r="G41" s="62" t="s">
        <v>312</v>
      </c>
      <c r="H41" s="145" t="s">
        <v>311</v>
      </c>
      <c r="I41" s="27" t="s">
        <v>306</v>
      </c>
      <c r="J41" s="28"/>
      <c r="K41" s="25">
        <f t="shared" si="0"/>
        <v>0</v>
      </c>
      <c r="L41" s="95" t="s">
        <v>128</v>
      </c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2">
        <v>0</v>
      </c>
      <c r="F42" s="22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2">
        <v>0</v>
      </c>
      <c r="F44" s="22">
        <v>0</v>
      </c>
      <c r="G44" s="63"/>
      <c r="H44" s="18"/>
      <c r="I44" s="18"/>
      <c r="J44" s="36"/>
      <c r="K44" s="25">
        <f t="shared" si="0"/>
        <v>0</v>
      </c>
      <c r="L44" s="9"/>
      <c r="M44" s="10"/>
    </row>
    <row r="45" spans="1:13">
      <c r="B45" t="s">
        <v>52</v>
      </c>
    </row>
    <row r="46" spans="1:13" ht="22.5" customHeight="1">
      <c r="C46" s="186" t="s">
        <v>38</v>
      </c>
      <c r="D46" s="186"/>
      <c r="E46" s="37">
        <f>SUM(E9:E45)</f>
        <v>97891</v>
      </c>
      <c r="F46" s="37">
        <f>SUM(F9:F45)</f>
        <v>97891</v>
      </c>
      <c r="K46" s="37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/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N55"/>
  <sheetViews>
    <sheetView zoomScaleNormal="100" workbookViewId="0">
      <selection activeCell="B3" sqref="B3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3.88671875" customWidth="1"/>
  </cols>
  <sheetData>
    <row r="1" spans="2:14" ht="29.25" customHeight="1">
      <c r="B1" s="7" t="s">
        <v>71</v>
      </c>
      <c r="L1" s="50" t="s">
        <v>81</v>
      </c>
      <c r="M1" s="50" t="s">
        <v>82</v>
      </c>
    </row>
    <row r="2" spans="2:14" ht="16.2">
      <c r="B2">
        <v>2020</v>
      </c>
      <c r="C2" t="s">
        <v>52</v>
      </c>
      <c r="D2" t="s">
        <v>52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5"/>
      <c r="F3" s="6">
        <v>0</v>
      </c>
      <c r="G3" s="59" t="s">
        <v>53</v>
      </c>
      <c r="H3" s="3"/>
      <c r="I3" s="8">
        <v>2498564</v>
      </c>
      <c r="K3" t="s">
        <v>7</v>
      </c>
    </row>
    <row r="4" spans="2:14" ht="16.2">
      <c r="E4" s="9"/>
      <c r="F4" s="10"/>
      <c r="H4" s="3" t="s">
        <v>43</v>
      </c>
      <c r="I4" s="11">
        <v>0</v>
      </c>
      <c r="K4" t="s">
        <v>9</v>
      </c>
    </row>
    <row r="5" spans="2:14" ht="21" customHeight="1">
      <c r="B5" t="s">
        <v>320</v>
      </c>
      <c r="H5" s="3" t="s">
        <v>10</v>
      </c>
      <c r="I5" s="11">
        <f>SUM(I2:I4)</f>
        <v>3550941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E8" s="16"/>
      <c r="F8" s="18"/>
      <c r="G8" s="60"/>
      <c r="H8" s="17"/>
      <c r="I8" s="17"/>
      <c r="J8" s="18"/>
      <c r="K8" s="19"/>
      <c r="M8" s="76"/>
    </row>
    <row r="9" spans="2:14" ht="20.100000000000001" customHeight="1" thickBot="1">
      <c r="B9" t="s">
        <v>83</v>
      </c>
      <c r="C9" s="44" t="s">
        <v>80</v>
      </c>
      <c r="D9" s="21"/>
      <c r="E9" s="22">
        <v>0</v>
      </c>
      <c r="F9" s="22">
        <v>0</v>
      </c>
      <c r="G9" s="163"/>
      <c r="H9" s="21"/>
      <c r="I9" s="21"/>
      <c r="J9" s="23"/>
      <c r="K9" s="25">
        <f>SUM(K8+E9-F9)</f>
        <v>0</v>
      </c>
      <c r="L9" s="80"/>
      <c r="M9" s="76"/>
    </row>
    <row r="10" spans="2:14" ht="20.100000000000001" customHeight="1">
      <c r="B10" s="56">
        <v>-37382</v>
      </c>
      <c r="C10" s="30"/>
      <c r="D10" s="26"/>
      <c r="E10" s="27">
        <v>0</v>
      </c>
      <c r="F10" s="27">
        <v>0</v>
      </c>
      <c r="G10" s="162"/>
      <c r="H10" s="26"/>
      <c r="I10" s="26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57"/>
      <c r="C11" s="30"/>
      <c r="D11" s="26"/>
      <c r="E11" s="27">
        <v>0</v>
      </c>
      <c r="F11" s="27">
        <v>0</v>
      </c>
      <c r="G11" s="162"/>
      <c r="H11" s="26"/>
      <c r="I11" s="26"/>
      <c r="J11" s="28"/>
      <c r="K11" s="25">
        <f t="shared" si="0"/>
        <v>0</v>
      </c>
      <c r="L11" s="5"/>
      <c r="M11" s="76"/>
    </row>
    <row r="12" spans="2:14" ht="20.100000000000001" customHeight="1">
      <c r="B12" s="57"/>
      <c r="C12" s="30"/>
      <c r="D12" s="26"/>
      <c r="E12" s="27">
        <v>0</v>
      </c>
      <c r="F12" s="27">
        <v>0</v>
      </c>
      <c r="G12" s="62"/>
      <c r="H12" s="31"/>
      <c r="I12" s="27"/>
      <c r="J12" s="28"/>
      <c r="K12" s="25">
        <f t="shared" si="0"/>
        <v>0</v>
      </c>
      <c r="L12" s="80"/>
      <c r="M12" s="76"/>
      <c r="N12" s="32"/>
    </row>
    <row r="13" spans="2:14" ht="20.100000000000001" customHeight="1">
      <c r="B13" s="57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M13" s="76"/>
    </row>
    <row r="14" spans="2:14" ht="20.100000000000001" customHeight="1">
      <c r="B14" s="57"/>
      <c r="C14" s="30"/>
      <c r="D14" s="26"/>
      <c r="E14" s="27">
        <v>0</v>
      </c>
      <c r="F14" s="27">
        <v>0</v>
      </c>
      <c r="G14" s="62"/>
      <c r="H14" s="31"/>
      <c r="I14" s="27"/>
      <c r="J14" s="28"/>
      <c r="K14" s="25">
        <f t="shared" si="0"/>
        <v>0</v>
      </c>
      <c r="L14" s="80"/>
      <c r="M14" s="76"/>
    </row>
    <row r="15" spans="2:14" ht="20.100000000000001" customHeight="1">
      <c r="B15" s="57"/>
      <c r="C15" s="5"/>
      <c r="D15" s="26"/>
      <c r="E15" s="27">
        <v>0</v>
      </c>
      <c r="F15" s="27">
        <v>0</v>
      </c>
      <c r="G15" s="60"/>
      <c r="H15" s="87"/>
      <c r="I15" s="17"/>
      <c r="J15" s="28"/>
      <c r="K15" s="25">
        <f t="shared" si="0"/>
        <v>0</v>
      </c>
      <c r="L15" s="5"/>
      <c r="M15" s="76"/>
    </row>
    <row r="16" spans="2:14" ht="20.100000000000001" customHeight="1">
      <c r="B16" s="57">
        <v>11</v>
      </c>
      <c r="C16" s="30"/>
      <c r="D16" s="26"/>
      <c r="E16" s="27">
        <v>37382</v>
      </c>
      <c r="F16" s="27">
        <v>37382</v>
      </c>
      <c r="G16" s="62" t="s">
        <v>314</v>
      </c>
      <c r="H16" s="33" t="s">
        <v>270</v>
      </c>
      <c r="I16" s="27" t="s">
        <v>300</v>
      </c>
      <c r="J16" s="28"/>
      <c r="K16" s="25">
        <f t="shared" si="0"/>
        <v>0</v>
      </c>
      <c r="L16" s="80" t="s">
        <v>128</v>
      </c>
      <c r="M16" s="76"/>
    </row>
    <row r="17" spans="1:13" ht="20.100000000000001" customHeight="1">
      <c r="B17" s="57"/>
      <c r="C17" s="30"/>
      <c r="D17" s="26"/>
      <c r="E17" s="27">
        <v>0</v>
      </c>
      <c r="F17" s="27">
        <v>0</v>
      </c>
      <c r="G17" s="135"/>
      <c r="H17" s="128"/>
      <c r="I17" s="47"/>
      <c r="J17" s="28"/>
      <c r="K17" s="25">
        <f t="shared" si="0"/>
        <v>0</v>
      </c>
      <c r="L17" s="5"/>
      <c r="M17" s="76"/>
    </row>
    <row r="18" spans="1:13" ht="20.100000000000001" customHeight="1">
      <c r="B18" s="57"/>
      <c r="C18" s="30"/>
      <c r="D18" s="26"/>
      <c r="E18" s="27">
        <v>11</v>
      </c>
      <c r="F18" s="27">
        <v>11</v>
      </c>
      <c r="G18" s="62">
        <v>4</v>
      </c>
      <c r="H18" s="33" t="s">
        <v>23</v>
      </c>
      <c r="I18" s="27" t="s">
        <v>72</v>
      </c>
      <c r="J18" s="28"/>
      <c r="K18" s="25">
        <f t="shared" si="0"/>
        <v>0</v>
      </c>
      <c r="L18" s="80" t="s">
        <v>128</v>
      </c>
      <c r="M18" s="76"/>
    </row>
    <row r="19" spans="1:13" ht="20.100000000000001" customHeight="1" thickBot="1">
      <c r="B19" s="58"/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25">
        <f t="shared" si="0"/>
        <v>0</v>
      </c>
      <c r="L19" s="5"/>
      <c r="M19" s="76"/>
    </row>
    <row r="20" spans="1:13" ht="20.100000000000001" customHeight="1">
      <c r="C20" s="5"/>
      <c r="D20" s="26"/>
      <c r="E20" s="27">
        <v>0</v>
      </c>
      <c r="F20" s="27">
        <v>0</v>
      </c>
      <c r="G20" s="62"/>
      <c r="H20" s="27"/>
      <c r="I20" s="27"/>
      <c r="J20" s="28"/>
      <c r="K20" s="25">
        <f t="shared" si="0"/>
        <v>0</v>
      </c>
      <c r="L20" s="5"/>
      <c r="M20" s="76"/>
    </row>
    <row r="21" spans="1:13" ht="20.100000000000001" customHeight="1">
      <c r="C21" s="5"/>
      <c r="D21" s="26"/>
      <c r="E21" s="27">
        <v>0</v>
      </c>
      <c r="F21" s="27">
        <v>0</v>
      </c>
      <c r="G21" s="62"/>
      <c r="H21" s="27"/>
      <c r="I21" s="27"/>
      <c r="J21" s="28"/>
      <c r="K21" s="25">
        <f t="shared" si="0"/>
        <v>0</v>
      </c>
      <c r="M21" s="76"/>
    </row>
    <row r="22" spans="1:13" ht="20.100000000000001" customHeight="1">
      <c r="C22" s="5"/>
      <c r="D22" s="26"/>
      <c r="E22" s="27">
        <v>0</v>
      </c>
      <c r="F22" s="27">
        <v>0</v>
      </c>
      <c r="G22" s="62"/>
      <c r="H22" s="27"/>
      <c r="I22" s="27"/>
      <c r="J22" s="28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20</v>
      </c>
      <c r="C24" s="5"/>
      <c r="D24" s="26"/>
      <c r="E24" s="27">
        <v>0</v>
      </c>
      <c r="F24" s="27">
        <v>0</v>
      </c>
      <c r="G24" s="62"/>
      <c r="H24" s="27"/>
      <c r="I24" s="27"/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25">
        <f>SUM(K33+E34-F34)</f>
        <v>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41</v>
      </c>
    </row>
    <row r="46" spans="1:13" ht="22.5" customHeight="1">
      <c r="C46" s="186" t="s">
        <v>38</v>
      </c>
      <c r="D46" s="186"/>
      <c r="E46" s="37">
        <f>SUM(E9:E45)</f>
        <v>37393</v>
      </c>
      <c r="F46" s="37">
        <f>SUM(F9:F45)</f>
        <v>37393</v>
      </c>
      <c r="K46" s="37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/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N55"/>
  <sheetViews>
    <sheetView topLeftCell="A31" zoomScaleNormal="100" workbookViewId="0">
      <selection activeCell="N11" sqref="N11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.33203125" customWidth="1"/>
    <col min="13" max="13" width="5.5546875" customWidth="1"/>
  </cols>
  <sheetData>
    <row r="1" spans="2:14" ht="29.25" customHeight="1">
      <c r="B1" s="7" t="s">
        <v>73</v>
      </c>
      <c r="L1" s="50" t="s">
        <v>81</v>
      </c>
      <c r="M1" s="50" t="s">
        <v>82</v>
      </c>
    </row>
    <row r="2" spans="2:14" ht="16.2">
      <c r="B2">
        <v>2020</v>
      </c>
      <c r="C2" t="s">
        <v>74</v>
      </c>
      <c r="D2" t="s">
        <v>74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43899</v>
      </c>
      <c r="F3" s="6">
        <v>230000</v>
      </c>
      <c r="G3" s="59" t="s">
        <v>75</v>
      </c>
      <c r="H3" s="3"/>
      <c r="I3" s="8">
        <v>2461193</v>
      </c>
      <c r="K3" t="s">
        <v>7</v>
      </c>
    </row>
    <row r="4" spans="2:14" ht="16.2">
      <c r="E4" s="9"/>
      <c r="F4" s="10"/>
      <c r="H4" s="3" t="s">
        <v>43</v>
      </c>
      <c r="I4" s="11">
        <v>0</v>
      </c>
      <c r="K4" t="s">
        <v>9</v>
      </c>
    </row>
    <row r="5" spans="2:14" ht="21" customHeight="1">
      <c r="B5" t="s">
        <v>320</v>
      </c>
      <c r="H5" s="3" t="s">
        <v>10</v>
      </c>
      <c r="I5" s="11">
        <f>SUM(I2:I4)</f>
        <v>3513570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168"/>
    </row>
    <row r="8" spans="2:14" ht="20.100000000000001" customHeight="1">
      <c r="E8" s="16" t="s">
        <v>326</v>
      </c>
      <c r="F8" s="18"/>
      <c r="G8" s="63"/>
      <c r="H8" s="18"/>
      <c r="I8" s="18"/>
      <c r="J8" s="18"/>
      <c r="K8" s="19">
        <v>0</v>
      </c>
      <c r="L8" s="169"/>
      <c r="M8" s="170"/>
    </row>
    <row r="9" spans="2:14" ht="20.100000000000001" customHeight="1" thickBot="1">
      <c r="B9" t="s">
        <v>83</v>
      </c>
      <c r="C9" s="44"/>
      <c r="D9" s="21"/>
      <c r="E9" s="22">
        <v>37195</v>
      </c>
      <c r="F9" s="22">
        <v>37195</v>
      </c>
      <c r="G9" s="61" t="s">
        <v>314</v>
      </c>
      <c r="H9" s="20" t="s">
        <v>270</v>
      </c>
      <c r="I9" s="22" t="s">
        <v>301</v>
      </c>
      <c r="J9" s="23"/>
      <c r="K9" s="25">
        <f>SUM(K8+E9-F9)</f>
        <v>0</v>
      </c>
      <c r="L9" s="171" t="s">
        <v>128</v>
      </c>
      <c r="M9" s="170"/>
    </row>
    <row r="10" spans="2:14" ht="20.100000000000001" customHeight="1">
      <c r="B10" s="56">
        <v>-37195</v>
      </c>
      <c r="C10" s="30"/>
      <c r="D10" s="26"/>
      <c r="E10" s="27">
        <v>0</v>
      </c>
      <c r="F10" s="27">
        <v>0</v>
      </c>
      <c r="G10" s="62"/>
      <c r="H10" s="31"/>
      <c r="I10" s="27"/>
      <c r="J10" s="28"/>
      <c r="K10" s="25">
        <f t="shared" ref="K10:K44" si="0">SUM(K9+E10-F10)</f>
        <v>0</v>
      </c>
      <c r="L10" s="171"/>
      <c r="M10" s="170"/>
    </row>
    <row r="11" spans="2:14" ht="20.100000000000001" customHeight="1">
      <c r="B11" s="57">
        <v>-230000</v>
      </c>
      <c r="C11" s="30">
        <v>43906</v>
      </c>
      <c r="D11" s="26"/>
      <c r="E11" s="182">
        <v>57050</v>
      </c>
      <c r="F11" s="182">
        <v>57050</v>
      </c>
      <c r="G11" s="183"/>
      <c r="H11" s="20" t="s">
        <v>23</v>
      </c>
      <c r="I11" s="184" t="s">
        <v>335</v>
      </c>
      <c r="J11" s="28"/>
      <c r="K11" s="25">
        <f t="shared" si="0"/>
        <v>0</v>
      </c>
      <c r="L11" s="5"/>
      <c r="M11" s="170"/>
    </row>
    <row r="12" spans="2:14" ht="20.100000000000001" customHeight="1">
      <c r="B12" s="57"/>
      <c r="C12" s="30"/>
      <c r="D12" s="26"/>
      <c r="E12" s="27">
        <v>0</v>
      </c>
      <c r="F12" s="27">
        <v>0</v>
      </c>
      <c r="G12" s="62"/>
      <c r="H12" s="34" t="s">
        <v>30</v>
      </c>
      <c r="I12" s="27"/>
      <c r="J12" s="28"/>
      <c r="K12" s="25">
        <f t="shared" si="0"/>
        <v>0</v>
      </c>
      <c r="L12" s="171"/>
      <c r="M12" s="170"/>
      <c r="N12" s="32"/>
    </row>
    <row r="13" spans="2:14" ht="20.100000000000001" customHeight="1">
      <c r="B13" s="57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L13" s="169"/>
      <c r="M13" s="170"/>
    </row>
    <row r="14" spans="2:14" ht="20.100000000000001" customHeight="1">
      <c r="B14" s="57"/>
      <c r="C14" s="30"/>
      <c r="D14" s="26"/>
      <c r="E14" s="27">
        <v>230000</v>
      </c>
      <c r="F14" s="27">
        <v>0</v>
      </c>
      <c r="G14" s="62"/>
      <c r="H14" s="145" t="s">
        <v>311</v>
      </c>
      <c r="I14" s="27" t="s">
        <v>329</v>
      </c>
      <c r="J14" s="28"/>
      <c r="K14" s="25">
        <f t="shared" si="0"/>
        <v>230000</v>
      </c>
      <c r="L14" s="171"/>
      <c r="M14" s="170"/>
    </row>
    <row r="15" spans="2:14" ht="20.100000000000001" customHeight="1">
      <c r="B15" s="57"/>
      <c r="C15" s="5"/>
      <c r="D15" s="26"/>
      <c r="E15" s="27">
        <v>0</v>
      </c>
      <c r="F15" s="27">
        <v>0</v>
      </c>
      <c r="G15" s="62"/>
      <c r="H15" s="31"/>
      <c r="I15" s="27"/>
      <c r="J15" s="28"/>
      <c r="K15" s="25">
        <f t="shared" si="0"/>
        <v>230000</v>
      </c>
      <c r="L15" s="5"/>
      <c r="M15" s="170"/>
    </row>
    <row r="16" spans="2:14" ht="20.100000000000001" customHeight="1">
      <c r="B16" s="57"/>
      <c r="C16" s="30"/>
      <c r="D16" s="26"/>
      <c r="E16" s="27">
        <v>0</v>
      </c>
      <c r="F16" s="27">
        <v>0</v>
      </c>
      <c r="G16" s="62"/>
      <c r="H16" s="31"/>
      <c r="I16" s="27"/>
      <c r="J16" s="28"/>
      <c r="K16" s="25">
        <f t="shared" si="0"/>
        <v>230000</v>
      </c>
      <c r="L16" s="171"/>
      <c r="M16" s="170"/>
    </row>
    <row r="17" spans="1:13" ht="20.100000000000001" customHeight="1">
      <c r="B17" s="57"/>
      <c r="C17" s="30"/>
      <c r="D17" s="26"/>
      <c r="E17" s="27">
        <v>0</v>
      </c>
      <c r="F17" s="27">
        <v>0</v>
      </c>
      <c r="G17" s="135"/>
      <c r="H17" s="48"/>
      <c r="I17" s="47"/>
      <c r="J17" s="28"/>
      <c r="K17" s="25">
        <f t="shared" si="0"/>
        <v>230000</v>
      </c>
      <c r="L17" s="5"/>
      <c r="M17" s="170"/>
    </row>
    <row r="18" spans="1:13" ht="20.100000000000001" customHeight="1">
      <c r="B18" s="57"/>
      <c r="C18" s="30"/>
      <c r="D18" s="26"/>
      <c r="E18" s="27">
        <v>0</v>
      </c>
      <c r="F18" s="27">
        <v>40000</v>
      </c>
      <c r="G18" s="62"/>
      <c r="H18" s="34" t="s">
        <v>29</v>
      </c>
      <c r="I18" s="27" t="s">
        <v>76</v>
      </c>
      <c r="J18" s="28"/>
      <c r="K18" s="25">
        <f t="shared" si="0"/>
        <v>190000</v>
      </c>
      <c r="L18" s="171" t="s">
        <v>128</v>
      </c>
      <c r="M18" s="170"/>
    </row>
    <row r="19" spans="1:13" ht="20.100000000000001" customHeight="1" thickBot="1">
      <c r="B19" s="58"/>
      <c r="C19" s="5"/>
      <c r="D19" s="26"/>
      <c r="E19" s="27">
        <v>0</v>
      </c>
      <c r="F19" s="27">
        <v>20000</v>
      </c>
      <c r="G19" s="62"/>
      <c r="H19" s="34" t="s">
        <v>29</v>
      </c>
      <c r="I19" s="49" t="s">
        <v>77</v>
      </c>
      <c r="J19" s="28"/>
      <c r="K19" s="25">
        <f t="shared" si="0"/>
        <v>170000</v>
      </c>
      <c r="L19" s="171" t="s">
        <v>128</v>
      </c>
      <c r="M19" s="170"/>
    </row>
    <row r="20" spans="1:13" ht="20.100000000000001" customHeight="1">
      <c r="C20" s="5"/>
      <c r="D20" s="26"/>
      <c r="E20" s="27">
        <v>0</v>
      </c>
      <c r="F20" s="27">
        <v>20000</v>
      </c>
      <c r="G20" s="62"/>
      <c r="H20" s="34" t="s">
        <v>29</v>
      </c>
      <c r="I20" s="49" t="s">
        <v>77</v>
      </c>
      <c r="J20" s="28"/>
      <c r="K20" s="25">
        <f t="shared" si="0"/>
        <v>150000</v>
      </c>
      <c r="L20" s="171" t="s">
        <v>128</v>
      </c>
      <c r="M20" s="170"/>
    </row>
    <row r="21" spans="1:13" ht="20.100000000000001" customHeight="1">
      <c r="C21" s="5"/>
      <c r="D21" s="26"/>
      <c r="E21" s="27">
        <v>0</v>
      </c>
      <c r="F21" s="27"/>
      <c r="G21" s="62"/>
      <c r="H21" s="27"/>
      <c r="I21" s="27"/>
      <c r="J21" s="28"/>
      <c r="K21" s="25">
        <f t="shared" si="0"/>
        <v>150000</v>
      </c>
      <c r="L21" s="169"/>
      <c r="M21" s="170"/>
    </row>
    <row r="22" spans="1:13" ht="20.100000000000001" customHeight="1">
      <c r="C22" s="5"/>
      <c r="D22" s="26"/>
      <c r="E22" s="27">
        <v>0</v>
      </c>
      <c r="F22" s="27">
        <v>30000</v>
      </c>
      <c r="G22" s="62"/>
      <c r="H22" s="34" t="s">
        <v>32</v>
      </c>
      <c r="I22" s="27" t="s">
        <v>76</v>
      </c>
      <c r="J22" s="28"/>
      <c r="K22" s="25">
        <f t="shared" si="0"/>
        <v>120000</v>
      </c>
      <c r="L22" s="171" t="s">
        <v>128</v>
      </c>
      <c r="M22" s="170"/>
    </row>
    <row r="23" spans="1:13" ht="20.100000000000001" customHeight="1">
      <c r="A23">
        <v>1</v>
      </c>
      <c r="B23" s="20" t="s">
        <v>18</v>
      </c>
      <c r="C23" s="5"/>
      <c r="D23" s="26"/>
      <c r="E23" s="27">
        <v>0</v>
      </c>
      <c r="F23" s="27">
        <v>20000</v>
      </c>
      <c r="G23" s="62"/>
      <c r="H23" s="34" t="s">
        <v>32</v>
      </c>
      <c r="I23" s="49" t="s">
        <v>77</v>
      </c>
      <c r="J23" s="28"/>
      <c r="K23" s="25">
        <f t="shared" si="0"/>
        <v>100000</v>
      </c>
      <c r="L23" s="171" t="s">
        <v>128</v>
      </c>
      <c r="M23" s="170"/>
    </row>
    <row r="24" spans="1:13" ht="20.100000000000001" customHeight="1">
      <c r="A24">
        <v>2</v>
      </c>
      <c r="B24" s="20" t="s">
        <v>20</v>
      </c>
      <c r="C24" s="5"/>
      <c r="D24" s="26"/>
      <c r="E24" s="27">
        <v>0</v>
      </c>
      <c r="F24" s="27">
        <v>20000</v>
      </c>
      <c r="G24" s="62"/>
      <c r="H24" s="34" t="s">
        <v>32</v>
      </c>
      <c r="I24" s="49" t="s">
        <v>77</v>
      </c>
      <c r="J24" s="28"/>
      <c r="K24" s="25">
        <f t="shared" si="0"/>
        <v>80000</v>
      </c>
      <c r="L24" s="171" t="s">
        <v>128</v>
      </c>
      <c r="M24" s="170"/>
    </row>
    <row r="25" spans="1:13" ht="20.100000000000001" customHeight="1">
      <c r="A25">
        <v>3</v>
      </c>
      <c r="B25" s="20" t="s">
        <v>21</v>
      </c>
      <c r="C25" s="5"/>
      <c r="D25" s="26"/>
      <c r="E25" s="27">
        <v>0</v>
      </c>
      <c r="F25" s="27">
        <v>0</v>
      </c>
      <c r="G25" s="62"/>
      <c r="J25" s="28"/>
      <c r="K25" s="25">
        <f t="shared" si="0"/>
        <v>80000</v>
      </c>
      <c r="L25" s="5"/>
      <c r="M25" s="170"/>
    </row>
    <row r="26" spans="1:13" ht="20.100000000000001" customHeight="1">
      <c r="A26">
        <v>4</v>
      </c>
      <c r="B26" s="20" t="s">
        <v>23</v>
      </c>
      <c r="C26" s="5"/>
      <c r="D26" s="26"/>
      <c r="E26" s="27">
        <v>0</v>
      </c>
      <c r="F26" s="27">
        <v>1540</v>
      </c>
      <c r="G26" s="62" t="s">
        <v>333</v>
      </c>
      <c r="H26" s="34" t="s">
        <v>24</v>
      </c>
      <c r="I26" s="49" t="s">
        <v>334</v>
      </c>
      <c r="J26" s="28"/>
      <c r="K26" s="25">
        <f t="shared" si="0"/>
        <v>78460</v>
      </c>
      <c r="L26" s="5"/>
      <c r="M26" s="170"/>
    </row>
    <row r="27" spans="1:13" ht="20.100000000000001" customHeight="1">
      <c r="B27" s="20"/>
      <c r="C27" s="5"/>
      <c r="D27" s="26"/>
      <c r="E27" s="27">
        <v>0</v>
      </c>
      <c r="F27" s="27">
        <v>698</v>
      </c>
      <c r="G27" s="62" t="s">
        <v>333</v>
      </c>
      <c r="H27" s="34" t="s">
        <v>24</v>
      </c>
      <c r="I27" s="49" t="s">
        <v>330</v>
      </c>
      <c r="J27" s="28"/>
      <c r="K27" s="25">
        <f t="shared" si="0"/>
        <v>77762</v>
      </c>
      <c r="L27" s="5"/>
      <c r="M27" s="170"/>
    </row>
    <row r="28" spans="1:13" ht="20.100000000000001" customHeight="1">
      <c r="B28" s="20"/>
      <c r="C28" s="5"/>
      <c r="D28" s="26"/>
      <c r="E28" s="27">
        <v>0</v>
      </c>
      <c r="F28" s="27">
        <v>915</v>
      </c>
      <c r="G28" s="62" t="s">
        <v>333</v>
      </c>
      <c r="H28" s="34" t="s">
        <v>24</v>
      </c>
      <c r="I28" s="49" t="s">
        <v>331</v>
      </c>
      <c r="J28" s="28"/>
      <c r="K28" s="25">
        <f>SUM(K27+E28-F28)</f>
        <v>76847</v>
      </c>
      <c r="L28" s="5"/>
      <c r="M28" s="170"/>
    </row>
    <row r="29" spans="1:13" ht="20.100000000000001" customHeight="1">
      <c r="C29" s="5"/>
      <c r="D29" s="26"/>
      <c r="E29" s="27">
        <v>0</v>
      </c>
      <c r="F29" s="27">
        <v>3297</v>
      </c>
      <c r="G29" s="62" t="s">
        <v>333</v>
      </c>
      <c r="H29" s="34" t="s">
        <v>24</v>
      </c>
      <c r="I29" s="27" t="s">
        <v>332</v>
      </c>
      <c r="J29" s="28"/>
      <c r="K29" s="25">
        <f>SUM(K28+E29-F29)</f>
        <v>73550</v>
      </c>
      <c r="L29" s="171" t="s">
        <v>128</v>
      </c>
      <c r="M29" s="170"/>
    </row>
    <row r="30" spans="1:13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73550</v>
      </c>
      <c r="L30" s="5"/>
      <c r="M30" s="170"/>
    </row>
    <row r="31" spans="1:13" ht="20.100000000000001" customHeight="1">
      <c r="A31" t="s">
        <v>313</v>
      </c>
      <c r="B31" s="20" t="s">
        <v>270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73550</v>
      </c>
      <c r="L31" s="5"/>
      <c r="M31" s="170"/>
    </row>
    <row r="32" spans="1:13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62"/>
      <c r="H32" s="167"/>
      <c r="I32" s="81"/>
      <c r="J32" s="28"/>
      <c r="K32" s="25">
        <f t="shared" si="0"/>
        <v>73550</v>
      </c>
      <c r="L32" s="5"/>
      <c r="M32" s="170"/>
    </row>
    <row r="33" spans="1:13" ht="20.100000000000001" customHeight="1">
      <c r="A33" t="s">
        <v>87</v>
      </c>
      <c r="B33" s="34" t="s">
        <v>26</v>
      </c>
      <c r="C33" s="5"/>
      <c r="D33" s="26"/>
      <c r="E33" s="27">
        <v>0</v>
      </c>
      <c r="F33" s="27">
        <v>0</v>
      </c>
      <c r="G33" s="62"/>
      <c r="H33" s="31"/>
      <c r="I33" s="81"/>
      <c r="J33" s="28"/>
      <c r="K33" s="25">
        <f t="shared" si="0"/>
        <v>73550</v>
      </c>
      <c r="L33" s="5"/>
      <c r="M33" s="170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65000</v>
      </c>
      <c r="G34" s="62"/>
      <c r="H34" s="34" t="s">
        <v>29</v>
      </c>
      <c r="I34" s="27" t="s">
        <v>325</v>
      </c>
      <c r="J34" s="28"/>
      <c r="K34" s="25">
        <f t="shared" si="0"/>
        <v>8550</v>
      </c>
      <c r="L34" s="5"/>
      <c r="M34" s="170"/>
    </row>
    <row r="35" spans="1:13" ht="20.100000000000001" customHeight="1">
      <c r="A35" t="s">
        <v>89</v>
      </c>
      <c r="B35" s="34" t="s">
        <v>28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>SUM(K34+E35-F35)</f>
        <v>8550</v>
      </c>
      <c r="L35" s="5"/>
      <c r="M35" s="170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8550</v>
      </c>
      <c r="L36" s="5"/>
      <c r="M36" s="170"/>
    </row>
    <row r="37" spans="1:13" ht="20.100000000000001" customHeight="1">
      <c r="A37" t="s">
        <v>91</v>
      </c>
      <c r="B37" s="34" t="s">
        <v>30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8550</v>
      </c>
      <c r="L37" s="5"/>
      <c r="M37" s="170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8550</v>
      </c>
      <c r="L38" s="5"/>
      <c r="M38" s="170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8550</v>
      </c>
      <c r="L39" s="5"/>
      <c r="M39" s="170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>SUM(K39+E40-F40)</f>
        <v>8550</v>
      </c>
      <c r="L40" s="5"/>
      <c r="M40" s="170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8550</v>
      </c>
      <c r="L41" s="5"/>
      <c r="M41" s="170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8550</v>
      </c>
      <c r="G42" s="62"/>
      <c r="H42" s="27" t="s">
        <v>327</v>
      </c>
      <c r="I42" s="27"/>
      <c r="J42" s="28"/>
      <c r="K42" s="25">
        <f t="shared" si="0"/>
        <v>0</v>
      </c>
      <c r="L42" s="5"/>
      <c r="M42" s="170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 t="s">
        <v>328</v>
      </c>
      <c r="J43" s="28"/>
      <c r="K43" s="25">
        <f t="shared" si="0"/>
        <v>0</v>
      </c>
      <c r="L43" s="5"/>
      <c r="M43" s="170"/>
    </row>
    <row r="44" spans="1:13" ht="20.100000000000001" customHeight="1">
      <c r="A44" t="s">
        <v>98</v>
      </c>
      <c r="B44" s="34" t="s">
        <v>36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170"/>
    </row>
    <row r="45" spans="1:13">
      <c r="B45" t="s">
        <v>78</v>
      </c>
    </row>
    <row r="46" spans="1:13" ht="22.5" customHeight="1">
      <c r="C46" s="186" t="s">
        <v>38</v>
      </c>
      <c r="D46" s="186"/>
      <c r="E46" s="37">
        <f>SUM(E9:E45)</f>
        <v>324245</v>
      </c>
      <c r="F46" s="37">
        <f>SUM(F9:F45)</f>
        <v>324245</v>
      </c>
      <c r="K46" s="37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/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E8EE-3E44-45CD-9E71-E94B8C1AA145}">
  <sheetPr>
    <tabColor rgb="FF00B0F0"/>
  </sheetPr>
  <dimension ref="A1:N55"/>
  <sheetViews>
    <sheetView zoomScaleNormal="100" workbookViewId="0">
      <selection activeCell="I32" sqref="I3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5546875" customWidth="1"/>
    <col min="13" max="13" width="4.109375" customWidth="1"/>
  </cols>
  <sheetData>
    <row r="1" spans="2:14" ht="29.25" customHeight="1">
      <c r="B1" s="7" t="s">
        <v>73</v>
      </c>
      <c r="L1" s="50" t="s">
        <v>81</v>
      </c>
      <c r="M1" s="50" t="s">
        <v>82</v>
      </c>
    </row>
    <row r="2" spans="2:14" ht="16.2">
      <c r="B2">
        <v>2020</v>
      </c>
      <c r="C2" t="s">
        <v>37</v>
      </c>
      <c r="D2" t="s">
        <v>37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43899</v>
      </c>
      <c r="F3" s="6">
        <v>230000</v>
      </c>
      <c r="G3" s="59" t="s">
        <v>6</v>
      </c>
      <c r="H3" s="3"/>
      <c r="I3" s="8">
        <v>2202548</v>
      </c>
      <c r="K3" t="s">
        <v>7</v>
      </c>
    </row>
    <row r="4" spans="2:14" ht="16.2">
      <c r="E4" s="9"/>
      <c r="F4" s="10"/>
      <c r="H4" s="3" t="s">
        <v>43</v>
      </c>
      <c r="I4" s="11">
        <v>0</v>
      </c>
      <c r="K4" t="s">
        <v>9</v>
      </c>
    </row>
    <row r="5" spans="2:14" ht="21" customHeight="1">
      <c r="B5" t="s">
        <v>320</v>
      </c>
      <c r="H5" s="3" t="s">
        <v>10</v>
      </c>
      <c r="I5" s="11">
        <f>SUM(I2:I4)</f>
        <v>3254925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168"/>
    </row>
    <row r="8" spans="2:14" ht="20.100000000000001" customHeight="1">
      <c r="E8" s="16" t="s">
        <v>37</v>
      </c>
      <c r="F8" s="18"/>
      <c r="G8" s="63"/>
      <c r="H8" s="18"/>
      <c r="I8" s="18"/>
      <c r="J8" s="18"/>
      <c r="K8" s="19">
        <v>0</v>
      </c>
      <c r="L8" s="169"/>
      <c r="M8" s="170"/>
    </row>
    <row r="9" spans="2:14" ht="20.100000000000001" customHeight="1" thickBot="1">
      <c r="B9" t="s">
        <v>83</v>
      </c>
      <c r="C9" s="44"/>
      <c r="D9" s="21"/>
      <c r="E9" s="22">
        <v>37195</v>
      </c>
      <c r="F9" s="22">
        <v>37195</v>
      </c>
      <c r="G9" s="61" t="s">
        <v>313</v>
      </c>
      <c r="H9" s="20" t="s">
        <v>270</v>
      </c>
      <c r="I9" s="22" t="s">
        <v>301</v>
      </c>
      <c r="J9" s="23"/>
      <c r="K9" s="25">
        <f>SUM(K8+E9-F9)</f>
        <v>0</v>
      </c>
      <c r="L9" s="171" t="s">
        <v>128</v>
      </c>
      <c r="M9" s="170"/>
    </row>
    <row r="10" spans="2:14" ht="20.100000000000001" customHeight="1">
      <c r="B10" s="69">
        <v>-37195</v>
      </c>
      <c r="C10" s="30"/>
      <c r="D10" s="26"/>
      <c r="E10" s="27">
        <v>0</v>
      </c>
      <c r="F10" s="27">
        <v>0</v>
      </c>
      <c r="G10" s="62"/>
      <c r="H10" s="31"/>
      <c r="I10" s="27"/>
      <c r="J10" s="28"/>
      <c r="K10" s="25">
        <f t="shared" ref="K10:K44" si="0">SUM(K9+E10-F10)</f>
        <v>0</v>
      </c>
      <c r="L10" s="171"/>
      <c r="M10" s="170"/>
    </row>
    <row r="11" spans="2:14" ht="20.100000000000001" customHeight="1">
      <c r="B11" s="70">
        <v>-230000</v>
      </c>
      <c r="C11" s="30">
        <v>43906</v>
      </c>
      <c r="D11" s="26"/>
      <c r="E11" s="27">
        <v>57050</v>
      </c>
      <c r="F11" s="27">
        <v>0</v>
      </c>
      <c r="G11" s="62">
        <v>4</v>
      </c>
      <c r="H11" s="20" t="s">
        <v>23</v>
      </c>
      <c r="I11" t="s">
        <v>335</v>
      </c>
      <c r="J11" s="28"/>
      <c r="K11" s="25">
        <f t="shared" si="0"/>
        <v>57050</v>
      </c>
      <c r="L11" s="5"/>
      <c r="M11" s="170"/>
    </row>
    <row r="12" spans="2:14" ht="20.100000000000001" customHeight="1">
      <c r="B12" s="70"/>
      <c r="C12" s="30"/>
      <c r="D12" s="26"/>
      <c r="E12" s="27">
        <v>0</v>
      </c>
      <c r="F12" s="27">
        <v>57050</v>
      </c>
      <c r="G12" t="s">
        <v>91</v>
      </c>
      <c r="H12" s="34" t="s">
        <v>30</v>
      </c>
      <c r="I12" s="27"/>
      <c r="J12" s="28"/>
      <c r="K12" s="25">
        <f t="shared" si="0"/>
        <v>0</v>
      </c>
      <c r="L12" s="171"/>
      <c r="M12" s="170"/>
      <c r="N12" s="32"/>
    </row>
    <row r="13" spans="2:14" ht="20.100000000000001" customHeight="1">
      <c r="B13" s="70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L13" s="169"/>
      <c r="M13" s="170"/>
    </row>
    <row r="14" spans="2:14" ht="20.100000000000001" customHeight="1">
      <c r="B14" s="70"/>
      <c r="C14" s="30"/>
      <c r="D14" s="26"/>
      <c r="E14" s="27">
        <v>230000</v>
      </c>
      <c r="F14" s="27">
        <v>0</v>
      </c>
      <c r="G14" s="62"/>
      <c r="H14" s="145" t="s">
        <v>311</v>
      </c>
      <c r="I14" s="27" t="s">
        <v>283</v>
      </c>
      <c r="J14" s="28"/>
      <c r="K14" s="25">
        <f t="shared" si="0"/>
        <v>230000</v>
      </c>
      <c r="L14" s="171"/>
      <c r="M14" s="170"/>
    </row>
    <row r="15" spans="2:14" ht="20.100000000000001" customHeight="1">
      <c r="B15" s="70">
        <v>8550</v>
      </c>
      <c r="C15" s="5"/>
      <c r="D15" s="26"/>
      <c r="E15" s="27">
        <v>0</v>
      </c>
      <c r="F15" s="27">
        <v>0</v>
      </c>
      <c r="G15" s="62"/>
      <c r="H15" s="31"/>
      <c r="I15" s="27"/>
      <c r="J15" s="28"/>
      <c r="K15" s="25">
        <f t="shared" si="0"/>
        <v>230000</v>
      </c>
      <c r="L15" s="5"/>
      <c r="M15" s="170"/>
    </row>
    <row r="16" spans="2:14" ht="20.100000000000001" customHeight="1">
      <c r="B16" s="70"/>
      <c r="C16" s="30"/>
      <c r="D16" s="26"/>
      <c r="E16" s="27">
        <v>0</v>
      </c>
      <c r="F16" s="27">
        <v>0</v>
      </c>
      <c r="G16" s="62"/>
      <c r="H16" s="31"/>
      <c r="I16" s="27"/>
      <c r="J16" s="28"/>
      <c r="K16" s="25">
        <f t="shared" si="0"/>
        <v>230000</v>
      </c>
      <c r="L16" s="171"/>
      <c r="M16" s="170"/>
    </row>
    <row r="17" spans="1:13" ht="20.100000000000001" customHeight="1">
      <c r="B17" s="70"/>
      <c r="C17" s="30"/>
      <c r="D17" s="26"/>
      <c r="E17" s="27">
        <v>0</v>
      </c>
      <c r="F17" s="27">
        <v>0</v>
      </c>
      <c r="G17" s="135"/>
      <c r="H17" s="48"/>
      <c r="I17" s="47"/>
      <c r="J17" s="28"/>
      <c r="K17" s="25">
        <f t="shared" si="0"/>
        <v>230000</v>
      </c>
      <c r="L17" s="5"/>
      <c r="M17" s="170"/>
    </row>
    <row r="18" spans="1:13" ht="20.100000000000001" customHeight="1">
      <c r="B18" s="70"/>
      <c r="C18" s="30"/>
      <c r="D18" s="26"/>
      <c r="E18" s="27">
        <v>0</v>
      </c>
      <c r="F18" s="27">
        <v>40000</v>
      </c>
      <c r="G18" s="62"/>
      <c r="H18" s="34" t="s">
        <v>29</v>
      </c>
      <c r="I18" s="27" t="s">
        <v>76</v>
      </c>
      <c r="J18" s="28"/>
      <c r="K18" s="25">
        <f t="shared" si="0"/>
        <v>190000</v>
      </c>
      <c r="L18" s="171" t="s">
        <v>128</v>
      </c>
      <c r="M18" s="170"/>
    </row>
    <row r="19" spans="1:13" ht="20.100000000000001" customHeight="1" thickBot="1">
      <c r="B19" s="71"/>
      <c r="C19" s="5"/>
      <c r="D19" s="26"/>
      <c r="E19" s="27">
        <v>0</v>
      </c>
      <c r="F19" s="27">
        <v>20000</v>
      </c>
      <c r="G19" s="62"/>
      <c r="H19" s="34" t="s">
        <v>29</v>
      </c>
      <c r="I19" s="49" t="s">
        <v>77</v>
      </c>
      <c r="J19" s="28"/>
      <c r="K19" s="25">
        <f t="shared" si="0"/>
        <v>170000</v>
      </c>
      <c r="L19" s="171" t="s">
        <v>128</v>
      </c>
      <c r="M19" s="170"/>
    </row>
    <row r="20" spans="1:13" ht="20.100000000000001" customHeight="1">
      <c r="C20" s="5"/>
      <c r="D20" s="26"/>
      <c r="E20" s="27">
        <v>0</v>
      </c>
      <c r="F20" s="27">
        <v>20000</v>
      </c>
      <c r="G20" s="62"/>
      <c r="H20" s="34" t="s">
        <v>29</v>
      </c>
      <c r="I20" s="49" t="s">
        <v>77</v>
      </c>
      <c r="J20" s="28"/>
      <c r="K20" s="25">
        <f t="shared" si="0"/>
        <v>150000</v>
      </c>
      <c r="L20" s="171" t="s">
        <v>128</v>
      </c>
      <c r="M20" s="170"/>
    </row>
    <row r="21" spans="1:13" ht="20.100000000000001" customHeight="1">
      <c r="C21" s="5"/>
      <c r="D21" s="26"/>
      <c r="E21" s="27">
        <v>0</v>
      </c>
      <c r="F21" s="27"/>
      <c r="G21" s="62"/>
      <c r="H21" s="27"/>
      <c r="I21" s="27"/>
      <c r="J21" s="28"/>
      <c r="K21" s="25">
        <f t="shared" si="0"/>
        <v>150000</v>
      </c>
      <c r="L21" s="169"/>
      <c r="M21" s="170"/>
    </row>
    <row r="22" spans="1:13" ht="20.100000000000001" customHeight="1">
      <c r="C22" s="5"/>
      <c r="D22" s="26"/>
      <c r="E22" s="27">
        <v>0</v>
      </c>
      <c r="F22" s="27">
        <v>30000</v>
      </c>
      <c r="G22" t="s">
        <v>90</v>
      </c>
      <c r="H22" s="34" t="s">
        <v>32</v>
      </c>
      <c r="I22" s="27" t="s">
        <v>76</v>
      </c>
      <c r="J22" s="28"/>
      <c r="K22" s="25">
        <f t="shared" si="0"/>
        <v>120000</v>
      </c>
      <c r="L22" s="171" t="s">
        <v>128</v>
      </c>
      <c r="M22" s="170"/>
    </row>
    <row r="23" spans="1:13" ht="20.100000000000001" customHeight="1">
      <c r="A23">
        <v>1</v>
      </c>
      <c r="B23" s="20" t="s">
        <v>18</v>
      </c>
      <c r="C23" s="5"/>
      <c r="D23" s="26"/>
      <c r="E23" s="27">
        <v>0</v>
      </c>
      <c r="F23" s="27">
        <v>20000</v>
      </c>
      <c r="G23" t="s">
        <v>90</v>
      </c>
      <c r="H23" s="34" t="s">
        <v>32</v>
      </c>
      <c r="I23" s="49" t="s">
        <v>77</v>
      </c>
      <c r="J23" s="28"/>
      <c r="K23" s="25">
        <f t="shared" si="0"/>
        <v>100000</v>
      </c>
      <c r="L23" s="171" t="s">
        <v>128</v>
      </c>
      <c r="M23" s="170"/>
    </row>
    <row r="24" spans="1:13" ht="20.100000000000001" customHeight="1">
      <c r="A24">
        <v>2</v>
      </c>
      <c r="B24" s="20" t="s">
        <v>20</v>
      </c>
      <c r="C24" s="5"/>
      <c r="D24" s="26"/>
      <c r="E24" s="27">
        <v>0</v>
      </c>
      <c r="F24" s="27">
        <v>20000</v>
      </c>
      <c r="G24" t="s">
        <v>90</v>
      </c>
      <c r="H24" s="34" t="s">
        <v>32</v>
      </c>
      <c r="I24" s="49" t="s">
        <v>77</v>
      </c>
      <c r="J24" s="28"/>
      <c r="K24" s="25">
        <f t="shared" si="0"/>
        <v>80000</v>
      </c>
      <c r="L24" s="171" t="s">
        <v>128</v>
      </c>
      <c r="M24" s="170"/>
    </row>
    <row r="25" spans="1:13" ht="20.100000000000001" customHeight="1">
      <c r="A25">
        <v>3</v>
      </c>
      <c r="B25" s="20" t="s">
        <v>21</v>
      </c>
      <c r="C25" s="5"/>
      <c r="D25" s="26"/>
      <c r="E25" s="27">
        <v>0</v>
      </c>
      <c r="F25" s="27">
        <v>0</v>
      </c>
      <c r="G25" s="62"/>
      <c r="J25" s="28"/>
      <c r="K25" s="25">
        <f t="shared" si="0"/>
        <v>80000</v>
      </c>
      <c r="L25" s="5"/>
      <c r="M25" s="170"/>
    </row>
    <row r="26" spans="1:13" ht="20.100000000000001" customHeight="1">
      <c r="A26">
        <v>4</v>
      </c>
      <c r="B26" s="20" t="s">
        <v>23</v>
      </c>
      <c r="C26" s="5"/>
      <c r="D26" s="26"/>
      <c r="E26" s="27">
        <v>0</v>
      </c>
      <c r="F26" s="27">
        <v>1540</v>
      </c>
      <c r="G26" s="62" t="s">
        <v>333</v>
      </c>
      <c r="H26" s="34" t="s">
        <v>24</v>
      </c>
      <c r="I26" s="49" t="s">
        <v>334</v>
      </c>
      <c r="J26" s="28"/>
      <c r="K26" s="25">
        <f t="shared" si="0"/>
        <v>78460</v>
      </c>
      <c r="L26" s="5"/>
      <c r="M26" s="170"/>
    </row>
    <row r="27" spans="1:13" ht="20.100000000000001" customHeight="1">
      <c r="B27" s="20"/>
      <c r="C27" s="5"/>
      <c r="D27" s="26"/>
      <c r="E27" s="27">
        <v>0</v>
      </c>
      <c r="F27" s="27">
        <v>698</v>
      </c>
      <c r="G27" s="62" t="s">
        <v>333</v>
      </c>
      <c r="H27" s="34" t="s">
        <v>24</v>
      </c>
      <c r="I27" s="49" t="s">
        <v>330</v>
      </c>
      <c r="J27" s="28"/>
      <c r="K27" s="25">
        <f t="shared" si="0"/>
        <v>77762</v>
      </c>
      <c r="L27" s="5"/>
      <c r="M27" s="170"/>
    </row>
    <row r="28" spans="1:13" ht="20.100000000000001" customHeight="1">
      <c r="B28" s="20"/>
      <c r="C28" s="5"/>
      <c r="D28" s="26"/>
      <c r="E28" s="27">
        <v>0</v>
      </c>
      <c r="F28" s="27">
        <v>915</v>
      </c>
      <c r="G28" s="62" t="s">
        <v>333</v>
      </c>
      <c r="H28" s="34" t="s">
        <v>24</v>
      </c>
      <c r="I28" s="49" t="s">
        <v>331</v>
      </c>
      <c r="J28" s="28"/>
      <c r="K28" s="25">
        <f>SUM(K27+E28-F28)</f>
        <v>76847</v>
      </c>
      <c r="L28" s="5"/>
      <c r="M28" s="170"/>
    </row>
    <row r="29" spans="1:13" ht="20.100000000000001" customHeight="1">
      <c r="C29" s="5"/>
      <c r="D29" s="26"/>
      <c r="E29" s="27">
        <v>0</v>
      </c>
      <c r="F29" s="27">
        <v>3297</v>
      </c>
      <c r="G29" s="62" t="s">
        <v>333</v>
      </c>
      <c r="H29" s="34" t="s">
        <v>24</v>
      </c>
      <c r="I29" s="27" t="s">
        <v>332</v>
      </c>
      <c r="J29" s="28"/>
      <c r="K29" s="25">
        <f>SUM(K28+E29-F29)</f>
        <v>73550</v>
      </c>
      <c r="L29" s="171" t="s">
        <v>128</v>
      </c>
      <c r="M29" s="170"/>
    </row>
    <row r="30" spans="1:13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73550</v>
      </c>
      <c r="L30" s="5"/>
      <c r="M30" s="170"/>
    </row>
    <row r="31" spans="1:13" ht="20.100000000000001" customHeight="1">
      <c r="A31" t="s">
        <v>313</v>
      </c>
      <c r="B31" s="20" t="s">
        <v>270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73550</v>
      </c>
      <c r="L31" s="5"/>
      <c r="M31" s="170"/>
    </row>
    <row r="32" spans="1:13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62"/>
      <c r="H32" s="167"/>
      <c r="I32" s="81"/>
      <c r="J32" s="28"/>
      <c r="K32" s="25">
        <f t="shared" si="0"/>
        <v>73550</v>
      </c>
      <c r="L32" s="5"/>
      <c r="M32" s="170"/>
    </row>
    <row r="33" spans="1:13" ht="20.100000000000001" customHeight="1">
      <c r="A33" t="s">
        <v>87</v>
      </c>
      <c r="B33" s="34" t="s">
        <v>26</v>
      </c>
      <c r="C33" s="5"/>
      <c r="D33" s="26"/>
      <c r="E33" s="27">
        <v>0</v>
      </c>
      <c r="F33" s="27">
        <v>0</v>
      </c>
      <c r="G33" s="62"/>
      <c r="H33" s="31"/>
      <c r="I33" s="81"/>
      <c r="J33" s="28"/>
      <c r="K33" s="25">
        <f t="shared" si="0"/>
        <v>73550</v>
      </c>
      <c r="L33" s="5"/>
      <c r="M33" s="170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65000</v>
      </c>
      <c r="G34" t="s">
        <v>90</v>
      </c>
      <c r="H34" s="34" t="s">
        <v>29</v>
      </c>
      <c r="I34" s="27" t="s">
        <v>325</v>
      </c>
      <c r="J34" s="28"/>
      <c r="K34" s="25">
        <f t="shared" si="0"/>
        <v>8550</v>
      </c>
      <c r="L34" s="5"/>
      <c r="M34" s="170"/>
    </row>
    <row r="35" spans="1:13" ht="20.100000000000001" customHeight="1">
      <c r="A35" t="s">
        <v>89</v>
      </c>
      <c r="B35" s="34" t="s">
        <v>28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>SUM(K34+E35-F35)</f>
        <v>8550</v>
      </c>
      <c r="L35" s="5"/>
      <c r="M35" s="170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8550</v>
      </c>
      <c r="L36" s="5"/>
      <c r="M36" s="170"/>
    </row>
    <row r="37" spans="1:13" ht="20.100000000000001" customHeight="1">
      <c r="A37" t="s">
        <v>91</v>
      </c>
      <c r="B37" s="34" t="s">
        <v>30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8550</v>
      </c>
      <c r="L37" s="5"/>
      <c r="M37" s="170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8550</v>
      </c>
      <c r="L38" s="5"/>
      <c r="M38" s="170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8550</v>
      </c>
      <c r="L39" s="5"/>
      <c r="M39" s="170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>SUM(K39+E40-F40)</f>
        <v>8550</v>
      </c>
      <c r="L40" s="5"/>
      <c r="M40" s="170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8550</v>
      </c>
      <c r="L41" s="5"/>
      <c r="M41" s="170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8550</v>
      </c>
      <c r="G42" s="62"/>
      <c r="H42" s="27" t="s">
        <v>327</v>
      </c>
      <c r="I42" s="27"/>
      <c r="J42" s="28"/>
      <c r="K42" s="25">
        <f t="shared" si="0"/>
        <v>0</v>
      </c>
      <c r="L42" s="5"/>
      <c r="M42" s="170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 t="s">
        <v>328</v>
      </c>
      <c r="J43" s="28"/>
      <c r="K43" s="25">
        <f t="shared" si="0"/>
        <v>0</v>
      </c>
      <c r="L43" s="5"/>
      <c r="M43" s="170"/>
    </row>
    <row r="44" spans="1:13" ht="20.100000000000001" customHeight="1" thickBot="1">
      <c r="A44" t="s">
        <v>98</v>
      </c>
      <c r="B44" s="174" t="s">
        <v>36</v>
      </c>
      <c r="C44" s="175"/>
      <c r="D44" s="176"/>
      <c r="E44" s="177">
        <v>0</v>
      </c>
      <c r="F44" s="177">
        <v>0</v>
      </c>
      <c r="G44" s="178"/>
      <c r="H44" s="177"/>
      <c r="I44" s="177"/>
      <c r="J44" s="179"/>
      <c r="K44" s="180">
        <f t="shared" si="0"/>
        <v>0</v>
      </c>
      <c r="L44" s="175"/>
      <c r="M44" s="181"/>
    </row>
    <row r="45" spans="1:13">
      <c r="B45" t="s">
        <v>37</v>
      </c>
    </row>
    <row r="46" spans="1:13" ht="22.5" customHeight="1">
      <c r="C46" s="186" t="s">
        <v>38</v>
      </c>
      <c r="D46" s="186"/>
      <c r="E46" s="37">
        <f>SUM(E9:E45)</f>
        <v>324245</v>
      </c>
      <c r="F46" s="37">
        <f>SUM(F9:F45)</f>
        <v>324245</v>
      </c>
      <c r="K46" s="37"/>
    </row>
    <row r="48" spans="1:13">
      <c r="C48" s="187" t="s">
        <v>39</v>
      </c>
      <c r="D48" s="188"/>
      <c r="E48" s="172"/>
      <c r="F48" s="172"/>
      <c r="G48" s="64"/>
      <c r="H48" s="172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/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173"/>
      <c r="F55" s="173"/>
      <c r="G55" s="66"/>
      <c r="H55" s="173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55"/>
  <sheetViews>
    <sheetView zoomScaleNormal="100" zoomScaleSheetLayoutView="100" workbookViewId="0">
      <selection activeCell="B2" sqref="B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  <col min="14" max="14" width="10.44140625" bestFit="1" customWidth="1"/>
    <col min="15" max="15" width="6.44140625" customWidth="1"/>
    <col min="16" max="16" width="14" customWidth="1"/>
  </cols>
  <sheetData>
    <row r="1" spans="2:18" ht="40.5" customHeight="1">
      <c r="B1" s="7" t="s">
        <v>40</v>
      </c>
      <c r="I1" t="s">
        <v>157</v>
      </c>
      <c r="L1" s="50" t="s">
        <v>81</v>
      </c>
      <c r="M1" s="50" t="s">
        <v>82</v>
      </c>
    </row>
    <row r="2" spans="2:18" ht="16.2">
      <c r="C2" t="s">
        <v>41</v>
      </c>
      <c r="D2" t="s">
        <v>41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8" ht="23.4">
      <c r="E3" s="30">
        <v>43595</v>
      </c>
      <c r="F3" s="6">
        <v>280000</v>
      </c>
      <c r="G3" s="59" t="s">
        <v>42</v>
      </c>
      <c r="H3" s="3"/>
      <c r="I3" s="8">
        <v>1673798</v>
      </c>
      <c r="K3" t="s">
        <v>7</v>
      </c>
    </row>
    <row r="4" spans="2:18" ht="24" customHeight="1">
      <c r="D4" s="88" t="s">
        <v>151</v>
      </c>
      <c r="E4" s="68"/>
      <c r="F4" s="10"/>
      <c r="H4" s="3" t="s">
        <v>43</v>
      </c>
      <c r="I4" s="11">
        <v>62500</v>
      </c>
      <c r="K4" t="s">
        <v>9</v>
      </c>
    </row>
    <row r="5" spans="2:18" ht="21" customHeight="1">
      <c r="B5" t="s">
        <v>100</v>
      </c>
      <c r="H5" s="3" t="s">
        <v>10</v>
      </c>
      <c r="I5" s="11">
        <f>SUM(I2:I4)</f>
        <v>2788675</v>
      </c>
      <c r="K5">
        <v>0</v>
      </c>
    </row>
    <row r="7" spans="2:18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  <c r="P7" t="s">
        <v>144</v>
      </c>
      <c r="Q7" t="s">
        <v>145</v>
      </c>
      <c r="R7" t="s">
        <v>153</v>
      </c>
    </row>
    <row r="8" spans="2:18" ht="20.100000000000001" customHeight="1">
      <c r="B8" t="s">
        <v>17</v>
      </c>
      <c r="E8" s="16">
        <v>280000</v>
      </c>
      <c r="F8" s="18"/>
      <c r="G8" s="63" t="s">
        <v>316</v>
      </c>
      <c r="H8" s="145" t="s">
        <v>311</v>
      </c>
      <c r="I8" s="18"/>
      <c r="J8" s="18"/>
      <c r="K8" s="19">
        <v>342500</v>
      </c>
      <c r="M8" s="76"/>
      <c r="O8" t="s">
        <v>130</v>
      </c>
      <c r="P8" s="82">
        <v>100800</v>
      </c>
      <c r="Q8">
        <v>21</v>
      </c>
      <c r="R8">
        <f>SUM(P8/Q8)</f>
        <v>4800</v>
      </c>
    </row>
    <row r="9" spans="2:18" ht="20.100000000000001" customHeight="1" thickBot="1">
      <c r="B9" t="s">
        <v>83</v>
      </c>
      <c r="C9" s="44">
        <v>43594</v>
      </c>
      <c r="D9" s="21"/>
      <c r="E9" s="27">
        <v>49216</v>
      </c>
      <c r="F9" s="27">
        <v>49216</v>
      </c>
      <c r="G9" s="122" t="s">
        <v>314</v>
      </c>
      <c r="H9" s="33" t="s">
        <v>270</v>
      </c>
      <c r="I9" s="124" t="s">
        <v>200</v>
      </c>
      <c r="J9" s="23"/>
      <c r="K9" s="19">
        <f>SUM(K8+E9-F9)</f>
        <v>342500</v>
      </c>
      <c r="L9" s="80" t="s">
        <v>128</v>
      </c>
      <c r="M9" s="76"/>
      <c r="O9" t="s">
        <v>131</v>
      </c>
      <c r="P9" s="82">
        <v>163200</v>
      </c>
      <c r="Q9">
        <v>34</v>
      </c>
      <c r="R9">
        <f t="shared" ref="R9:R20" si="0">SUM(P9/Q9)</f>
        <v>4800</v>
      </c>
    </row>
    <row r="10" spans="2:18" ht="20.100000000000001" customHeight="1">
      <c r="B10" s="69">
        <v>-49216</v>
      </c>
      <c r="C10" s="55">
        <v>43598</v>
      </c>
      <c r="D10" s="26"/>
      <c r="E10" s="101">
        <v>1362800</v>
      </c>
      <c r="F10" s="91">
        <v>1362800</v>
      </c>
      <c r="G10" s="62">
        <v>1</v>
      </c>
      <c r="H10" s="128" t="s">
        <v>18</v>
      </c>
      <c r="I10" s="27" t="s">
        <v>45</v>
      </c>
      <c r="J10" s="28"/>
      <c r="K10" s="19">
        <f t="shared" ref="K10:K44" si="1">SUM(K9+E10-F10)</f>
        <v>342500</v>
      </c>
      <c r="L10" s="80" t="s">
        <v>128</v>
      </c>
      <c r="M10" s="76"/>
      <c r="O10" t="s">
        <v>132</v>
      </c>
      <c r="P10" s="82">
        <v>163200</v>
      </c>
      <c r="Q10">
        <v>34</v>
      </c>
      <c r="R10">
        <f t="shared" si="0"/>
        <v>4800</v>
      </c>
    </row>
    <row r="11" spans="2:18" ht="20.100000000000001" customHeight="1">
      <c r="B11" s="70">
        <v>-280000</v>
      </c>
      <c r="C11" s="55"/>
      <c r="D11" s="26"/>
      <c r="E11" s="27">
        <v>0</v>
      </c>
      <c r="F11" s="27">
        <v>0</v>
      </c>
      <c r="G11" s="62"/>
      <c r="H11" s="31"/>
      <c r="I11" s="27"/>
      <c r="J11" s="28"/>
      <c r="K11" s="19">
        <f t="shared" si="1"/>
        <v>342500</v>
      </c>
      <c r="L11" s="5"/>
      <c r="M11" s="76"/>
      <c r="O11" t="s">
        <v>133</v>
      </c>
      <c r="P11" s="82">
        <v>144000</v>
      </c>
      <c r="Q11">
        <v>30</v>
      </c>
      <c r="R11">
        <f t="shared" si="0"/>
        <v>4800</v>
      </c>
    </row>
    <row r="12" spans="2:18" ht="20.100000000000001" customHeight="1">
      <c r="B12" s="107"/>
      <c r="C12" s="55"/>
      <c r="D12" s="26"/>
      <c r="E12" s="27">
        <v>0</v>
      </c>
      <c r="F12" s="27">
        <v>0</v>
      </c>
      <c r="G12" s="62"/>
      <c r="H12" s="87"/>
      <c r="I12" s="27"/>
      <c r="J12" s="28"/>
      <c r="K12" s="19">
        <f t="shared" si="1"/>
        <v>342500</v>
      </c>
      <c r="L12" s="5"/>
      <c r="M12" s="76"/>
      <c r="O12" t="s">
        <v>134</v>
      </c>
      <c r="P12" s="83">
        <v>76800</v>
      </c>
      <c r="Q12">
        <v>16</v>
      </c>
      <c r="R12">
        <f t="shared" si="0"/>
        <v>4800</v>
      </c>
    </row>
    <row r="13" spans="2:18" ht="20.100000000000001" customHeight="1">
      <c r="B13" s="70"/>
      <c r="C13" s="55">
        <v>43595</v>
      </c>
      <c r="D13" s="26"/>
      <c r="E13" s="27">
        <v>0</v>
      </c>
      <c r="F13" s="27">
        <v>80000</v>
      </c>
      <c r="G13" s="92" t="s">
        <v>92</v>
      </c>
      <c r="H13" s="31" t="s">
        <v>31</v>
      </c>
      <c r="I13" s="81" t="s">
        <v>129</v>
      </c>
      <c r="J13" s="28"/>
      <c r="K13" s="19">
        <f t="shared" si="1"/>
        <v>262500</v>
      </c>
      <c r="L13" s="80" t="s">
        <v>128</v>
      </c>
      <c r="M13" s="76"/>
      <c r="O13" t="s">
        <v>135</v>
      </c>
      <c r="P13" s="82">
        <v>62400</v>
      </c>
      <c r="Q13">
        <v>13</v>
      </c>
      <c r="R13">
        <f t="shared" si="0"/>
        <v>4800</v>
      </c>
    </row>
    <row r="14" spans="2:18" ht="20.100000000000001" customHeight="1">
      <c r="B14" s="70">
        <v>1362800</v>
      </c>
      <c r="C14" s="55"/>
      <c r="D14" s="26"/>
      <c r="E14" s="27">
        <v>0</v>
      </c>
      <c r="F14" s="27">
        <v>0</v>
      </c>
      <c r="G14" s="62"/>
      <c r="H14" s="48"/>
      <c r="I14" s="27"/>
      <c r="J14" s="28"/>
      <c r="K14" s="19">
        <f t="shared" si="1"/>
        <v>262500</v>
      </c>
      <c r="L14" s="5"/>
      <c r="M14" s="76"/>
      <c r="O14" t="s">
        <v>136</v>
      </c>
      <c r="P14" s="82">
        <v>86400</v>
      </c>
      <c r="Q14">
        <v>18</v>
      </c>
      <c r="R14">
        <f t="shared" si="0"/>
        <v>4800</v>
      </c>
    </row>
    <row r="15" spans="2:18" ht="20.100000000000001" customHeight="1">
      <c r="B15" s="70"/>
      <c r="C15" s="161">
        <v>43595</v>
      </c>
      <c r="D15" s="26"/>
      <c r="E15" s="27">
        <v>0</v>
      </c>
      <c r="F15" s="27">
        <v>200000</v>
      </c>
      <c r="G15" s="102" t="s">
        <v>179</v>
      </c>
      <c r="H15" s="27" t="s">
        <v>155</v>
      </c>
      <c r="I15" s="27" t="s">
        <v>156</v>
      </c>
      <c r="J15" s="28"/>
      <c r="K15" s="19">
        <f t="shared" si="1"/>
        <v>62500</v>
      </c>
      <c r="L15" s="80" t="s">
        <v>128</v>
      </c>
      <c r="M15" s="76"/>
      <c r="O15" t="s">
        <v>137</v>
      </c>
      <c r="P15" s="82">
        <v>76800</v>
      </c>
      <c r="Q15">
        <v>16</v>
      </c>
      <c r="R15">
        <f t="shared" si="0"/>
        <v>4800</v>
      </c>
    </row>
    <row r="16" spans="2:18" ht="20.100000000000001" customHeight="1">
      <c r="B16" s="70"/>
      <c r="C16" s="159"/>
      <c r="D16" s="160"/>
      <c r="E16" s="27">
        <v>0</v>
      </c>
      <c r="F16" s="27">
        <v>0</v>
      </c>
      <c r="G16" s="62"/>
      <c r="H16" s="48"/>
      <c r="I16" s="47"/>
      <c r="J16" s="28"/>
      <c r="K16" s="19">
        <f t="shared" si="1"/>
        <v>62500</v>
      </c>
      <c r="L16" s="5"/>
      <c r="M16" s="76"/>
      <c r="O16" t="s">
        <v>141</v>
      </c>
      <c r="P16" s="82">
        <v>120000</v>
      </c>
      <c r="Q16">
        <v>25</v>
      </c>
      <c r="R16">
        <f t="shared" si="0"/>
        <v>4800</v>
      </c>
    </row>
    <row r="17" spans="1:18" ht="20.100000000000001" customHeight="1">
      <c r="B17" s="70" t="s">
        <v>84</v>
      </c>
      <c r="C17" s="30"/>
      <c r="D17" s="26"/>
      <c r="E17" s="27">
        <v>0</v>
      </c>
      <c r="F17" s="27">
        <v>0</v>
      </c>
      <c r="G17" s="62"/>
      <c r="H17" s="31"/>
      <c r="I17" s="27"/>
      <c r="J17" s="28"/>
      <c r="K17" s="19">
        <f t="shared" si="1"/>
        <v>62500</v>
      </c>
      <c r="L17" s="5"/>
      <c r="M17" s="76"/>
      <c r="O17" t="s">
        <v>142</v>
      </c>
      <c r="P17" s="82">
        <v>110400</v>
      </c>
      <c r="Q17">
        <v>23</v>
      </c>
      <c r="R17">
        <f t="shared" si="0"/>
        <v>4800</v>
      </c>
    </row>
    <row r="18" spans="1:18" ht="20.100000000000001" customHeight="1">
      <c r="B18" s="70" t="s">
        <v>85</v>
      </c>
      <c r="C18" s="30"/>
      <c r="D18" s="26"/>
      <c r="E18" s="27">
        <v>0</v>
      </c>
      <c r="F18" s="27">
        <v>0</v>
      </c>
      <c r="G18" s="62"/>
      <c r="H18" s="33"/>
      <c r="I18" s="27"/>
      <c r="J18" s="28"/>
      <c r="K18" s="19">
        <f t="shared" si="1"/>
        <v>62500</v>
      </c>
      <c r="L18" s="5"/>
      <c r="M18" s="76"/>
      <c r="O18" t="s">
        <v>138</v>
      </c>
      <c r="P18" s="82">
        <v>91200</v>
      </c>
      <c r="Q18">
        <v>19</v>
      </c>
      <c r="R18">
        <f t="shared" si="0"/>
        <v>4800</v>
      </c>
    </row>
    <row r="19" spans="1:18" ht="20.100000000000001" customHeight="1" thickBot="1">
      <c r="B19" s="71">
        <f>SUM(B10:B16)</f>
        <v>1033584</v>
      </c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19">
        <f t="shared" si="1"/>
        <v>62500</v>
      </c>
      <c r="L19" s="5"/>
      <c r="M19" s="76"/>
      <c r="O19" t="s">
        <v>139</v>
      </c>
      <c r="P19" s="82">
        <v>129600</v>
      </c>
      <c r="Q19">
        <v>27</v>
      </c>
      <c r="R19">
        <f t="shared" si="0"/>
        <v>4800</v>
      </c>
    </row>
    <row r="20" spans="1:18" ht="20.100000000000001" customHeight="1">
      <c r="B20" s="77"/>
      <c r="C20" s="5"/>
      <c r="D20" s="26"/>
      <c r="E20" s="27">
        <v>0</v>
      </c>
      <c r="F20" s="27">
        <v>0</v>
      </c>
      <c r="I20" s="27"/>
      <c r="J20" s="28"/>
      <c r="K20" s="19">
        <f t="shared" si="1"/>
        <v>62500</v>
      </c>
      <c r="L20" s="5"/>
      <c r="M20" s="76"/>
      <c r="O20" t="s">
        <v>140</v>
      </c>
      <c r="P20" s="82">
        <v>38400</v>
      </c>
      <c r="Q20">
        <v>8</v>
      </c>
      <c r="R20">
        <f t="shared" si="0"/>
        <v>4800</v>
      </c>
    </row>
    <row r="21" spans="1:18" ht="20.100000000000001" customHeight="1">
      <c r="B21" s="77"/>
      <c r="C21" s="30"/>
      <c r="D21" s="26"/>
      <c r="E21" s="101"/>
      <c r="F21" s="27">
        <v>0</v>
      </c>
      <c r="G21" s="62"/>
      <c r="H21" s="33"/>
      <c r="I21" s="27"/>
      <c r="J21" s="28"/>
      <c r="K21" s="19">
        <f t="shared" si="1"/>
        <v>62500</v>
      </c>
      <c r="M21" s="76"/>
      <c r="O21" t="s">
        <v>143</v>
      </c>
      <c r="P21" s="82"/>
    </row>
    <row r="22" spans="1:18" ht="20.100000000000001" customHeight="1">
      <c r="B22" s="77"/>
      <c r="C22" s="5"/>
      <c r="D22" s="26"/>
      <c r="E22" s="27">
        <v>0</v>
      </c>
      <c r="F22" s="27">
        <v>0</v>
      </c>
      <c r="G22" s="62"/>
      <c r="H22" s="27"/>
      <c r="I22" s="27"/>
      <c r="J22" s="28"/>
      <c r="K22" s="19">
        <f t="shared" si="1"/>
        <v>62500</v>
      </c>
      <c r="L22" s="5"/>
      <c r="M22" s="76"/>
      <c r="O22" t="s">
        <v>143</v>
      </c>
      <c r="P22" s="82"/>
    </row>
    <row r="23" spans="1:18" ht="20.100000000000001" customHeight="1">
      <c r="A23">
        <v>1</v>
      </c>
      <c r="B23" s="20" t="s">
        <v>18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19">
        <f t="shared" si="1"/>
        <v>62500</v>
      </c>
      <c r="L23" s="5"/>
      <c r="M23" s="76"/>
      <c r="Q23">
        <f>SUM(Q8:Q22)</f>
        <v>284</v>
      </c>
    </row>
    <row r="24" spans="1:18" ht="20.100000000000001" customHeight="1">
      <c r="A24">
        <v>2</v>
      </c>
      <c r="B24" s="20" t="s">
        <v>20</v>
      </c>
      <c r="C24" s="5"/>
      <c r="D24" s="26"/>
      <c r="E24" s="27">
        <v>0</v>
      </c>
      <c r="F24" s="27">
        <v>0</v>
      </c>
      <c r="G24" s="62"/>
      <c r="H24" s="27"/>
      <c r="I24" s="27"/>
      <c r="J24" s="28"/>
      <c r="K24" s="19">
        <f t="shared" si="1"/>
        <v>62500</v>
      </c>
      <c r="L24" s="5"/>
      <c r="M24" s="76"/>
      <c r="O24" t="s">
        <v>150</v>
      </c>
      <c r="P24" s="82">
        <v>1362800</v>
      </c>
    </row>
    <row r="25" spans="1:18" ht="20.100000000000001" customHeight="1">
      <c r="A25">
        <v>3</v>
      </c>
      <c r="B25" s="20" t="s">
        <v>21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19">
        <f t="shared" si="1"/>
        <v>62500</v>
      </c>
      <c r="L25" s="5"/>
      <c r="M25" s="76"/>
      <c r="O25" t="s">
        <v>152</v>
      </c>
      <c r="P25" s="82">
        <f>SUM(P8:P22)</f>
        <v>1363200</v>
      </c>
    </row>
    <row r="26" spans="1:18" ht="20.100000000000001" customHeight="1">
      <c r="A26">
        <v>4</v>
      </c>
      <c r="B26" s="20" t="s">
        <v>23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19">
        <f t="shared" si="1"/>
        <v>62500</v>
      </c>
      <c r="L26" s="5"/>
      <c r="M26" s="76"/>
      <c r="P26" s="84">
        <f>SUM(P24-P25)</f>
        <v>-400</v>
      </c>
    </row>
    <row r="27" spans="1:18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19">
        <f t="shared" si="1"/>
        <v>62500</v>
      </c>
      <c r="L27" s="5"/>
      <c r="M27" s="76"/>
    </row>
    <row r="28" spans="1:18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19">
        <f t="shared" si="1"/>
        <v>62500</v>
      </c>
      <c r="L28" s="5"/>
      <c r="M28" s="76"/>
    </row>
    <row r="29" spans="1:18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19">
        <f t="shared" si="1"/>
        <v>62500</v>
      </c>
      <c r="L29" s="5"/>
      <c r="M29" s="76"/>
    </row>
    <row r="30" spans="1:18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19">
        <f t="shared" si="1"/>
        <v>62500</v>
      </c>
      <c r="L30" s="5"/>
      <c r="M30" s="76"/>
    </row>
    <row r="31" spans="1:18" ht="20.100000000000001" customHeight="1">
      <c r="A31" t="s">
        <v>313</v>
      </c>
      <c r="B31" s="20" t="s">
        <v>270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19">
        <f t="shared" si="1"/>
        <v>62500</v>
      </c>
      <c r="L31" s="5"/>
      <c r="M31" s="76"/>
    </row>
    <row r="32" spans="1:18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19">
        <f t="shared" si="1"/>
        <v>62500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19">
        <f t="shared" si="1"/>
        <v>62500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19">
        <f t="shared" si="1"/>
        <v>62500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19">
        <f t="shared" si="1"/>
        <v>62500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19">
        <f t="shared" si="1"/>
        <v>62500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19">
        <f t="shared" si="1"/>
        <v>62500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19">
        <f t="shared" si="1"/>
        <v>62500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19">
        <f t="shared" si="1"/>
        <v>62500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19">
        <f t="shared" si="1"/>
        <v>62500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19">
        <f t="shared" si="1"/>
        <v>62500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19">
        <f t="shared" si="1"/>
        <v>62500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19">
        <f t="shared" si="1"/>
        <v>62500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68"/>
      <c r="D44" s="35"/>
      <c r="E44" s="27">
        <v>0</v>
      </c>
      <c r="F44" s="27">
        <v>0</v>
      </c>
      <c r="G44" s="103" t="s">
        <v>316</v>
      </c>
      <c r="H44" s="145" t="s">
        <v>311</v>
      </c>
      <c r="I44" s="18"/>
      <c r="J44" s="36"/>
      <c r="K44" s="109">
        <f t="shared" si="1"/>
        <v>62500</v>
      </c>
      <c r="L44" s="80" t="s">
        <v>128</v>
      </c>
      <c r="M44" s="76"/>
    </row>
    <row r="45" spans="1:13">
      <c r="B45" t="s">
        <v>41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1412016</v>
      </c>
      <c r="F46" s="37">
        <f>SUM(F9:F45)</f>
        <v>1692016</v>
      </c>
      <c r="K46" s="37"/>
      <c r="L46" s="5" t="s">
        <v>37</v>
      </c>
      <c r="M46" s="76"/>
    </row>
    <row r="47" spans="1:13" ht="24.75" customHeight="1"/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67">
        <v>43565</v>
      </c>
      <c r="F50" s="40" t="s">
        <v>146</v>
      </c>
      <c r="G50" s="65"/>
      <c r="H50" s="40" t="s">
        <v>147</v>
      </c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67">
        <v>43595</v>
      </c>
      <c r="F52" s="40" t="s">
        <v>148</v>
      </c>
      <c r="G52" s="65"/>
      <c r="H52" s="40" t="s">
        <v>149</v>
      </c>
      <c r="I52" s="41" t="s">
        <v>154</v>
      </c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55"/>
  <sheetViews>
    <sheetView zoomScaleNormal="100" workbookViewId="0">
      <selection activeCell="H23" sqref="H23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46</v>
      </c>
      <c r="L1" s="50" t="s">
        <v>81</v>
      </c>
      <c r="M1" s="50" t="s">
        <v>82</v>
      </c>
    </row>
    <row r="2" spans="2:14" ht="16.2">
      <c r="C2" t="s">
        <v>41</v>
      </c>
      <c r="D2" t="s">
        <v>41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43623</v>
      </c>
      <c r="F3" s="6">
        <v>119700</v>
      </c>
      <c r="G3" s="7" t="s">
        <v>42</v>
      </c>
      <c r="H3" s="3"/>
      <c r="I3" s="8">
        <v>2783437</v>
      </c>
      <c r="K3" t="s">
        <v>7</v>
      </c>
    </row>
    <row r="4" spans="2:14" ht="16.2">
      <c r="E4" s="68">
        <v>43633</v>
      </c>
      <c r="F4" s="19">
        <v>940000</v>
      </c>
      <c r="H4" s="3" t="s">
        <v>43</v>
      </c>
      <c r="I4" s="11">
        <v>62500</v>
      </c>
      <c r="K4" t="s">
        <v>9</v>
      </c>
    </row>
    <row r="5" spans="2:14" ht="21" customHeight="1">
      <c r="B5" t="s">
        <v>100</v>
      </c>
      <c r="H5" s="3" t="s">
        <v>10</v>
      </c>
      <c r="I5" s="11">
        <f>SUM(I2:I4)</f>
        <v>3898314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B8" t="s">
        <v>17</v>
      </c>
      <c r="E8" s="16">
        <v>119700</v>
      </c>
      <c r="F8" s="18"/>
      <c r="G8" s="18" t="s">
        <v>316</v>
      </c>
      <c r="H8" s="145" t="s">
        <v>311</v>
      </c>
      <c r="I8" s="18"/>
      <c r="J8" s="18"/>
      <c r="K8" s="19">
        <v>1122200</v>
      </c>
      <c r="M8" s="76"/>
    </row>
    <row r="9" spans="2:14" ht="20.100000000000001" customHeight="1" thickBot="1">
      <c r="B9" t="s">
        <v>83</v>
      </c>
      <c r="C9" s="44">
        <v>43620</v>
      </c>
      <c r="D9" s="21"/>
      <c r="E9" s="22">
        <v>48613</v>
      </c>
      <c r="F9" s="22">
        <v>48613</v>
      </c>
      <c r="G9" s="122" t="s">
        <v>314</v>
      </c>
      <c r="H9" s="33" t="s">
        <v>270</v>
      </c>
      <c r="I9" s="124" t="s">
        <v>199</v>
      </c>
      <c r="J9" s="23"/>
      <c r="K9" s="25">
        <f t="shared" ref="K9:K44" si="0">SUM(K8+E9-F9)</f>
        <v>1122200</v>
      </c>
      <c r="L9" s="93" t="s">
        <v>128</v>
      </c>
      <c r="M9" s="96"/>
    </row>
    <row r="10" spans="2:14" ht="20.100000000000001" customHeight="1">
      <c r="B10" s="69">
        <v>-119700</v>
      </c>
      <c r="C10" s="44"/>
      <c r="D10" s="26"/>
      <c r="E10" s="27">
        <v>0</v>
      </c>
      <c r="F10" s="27">
        <v>0</v>
      </c>
      <c r="G10" s="62"/>
      <c r="H10" s="48"/>
      <c r="I10" s="27"/>
      <c r="J10" s="28"/>
      <c r="K10" s="25">
        <f t="shared" si="0"/>
        <v>1122200</v>
      </c>
      <c r="L10" s="95" t="s">
        <v>178</v>
      </c>
      <c r="M10" s="76"/>
    </row>
    <row r="11" spans="2:14" ht="20.100000000000001" customHeight="1">
      <c r="B11" s="70">
        <v>-48613</v>
      </c>
      <c r="C11" s="44">
        <v>43619</v>
      </c>
      <c r="D11" s="26"/>
      <c r="E11" s="27">
        <v>5000</v>
      </c>
      <c r="F11" s="27">
        <v>5000</v>
      </c>
      <c r="G11" s="62" t="s">
        <v>97</v>
      </c>
      <c r="H11" s="31" t="s">
        <v>35</v>
      </c>
      <c r="I11" s="27" t="s">
        <v>216</v>
      </c>
      <c r="J11" s="28"/>
      <c r="K11" s="25">
        <f t="shared" si="0"/>
        <v>1122200</v>
      </c>
      <c r="L11" s="97" t="s">
        <v>128</v>
      </c>
      <c r="M11" s="98"/>
    </row>
    <row r="12" spans="2:14" ht="20.100000000000001" customHeight="1">
      <c r="B12" s="70">
        <v>-5000</v>
      </c>
      <c r="C12" s="44"/>
      <c r="D12" s="26"/>
      <c r="E12" s="27">
        <v>0</v>
      </c>
      <c r="F12" s="27">
        <v>0</v>
      </c>
      <c r="G12" s="62"/>
      <c r="H12" s="31"/>
      <c r="I12" s="27"/>
      <c r="J12" s="28"/>
      <c r="K12" s="25">
        <f t="shared" si="0"/>
        <v>1122200</v>
      </c>
      <c r="L12" s="1"/>
      <c r="M12" s="76"/>
      <c r="N12" s="32"/>
    </row>
    <row r="13" spans="2:14" ht="20.100000000000001" customHeight="1">
      <c r="B13" s="70">
        <v>-900000</v>
      </c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1122200</v>
      </c>
      <c r="L13" s="95" t="s">
        <v>178</v>
      </c>
      <c r="M13" s="76"/>
    </row>
    <row r="14" spans="2:14" ht="20.100000000000001" customHeight="1">
      <c r="B14" s="70">
        <v>-40000</v>
      </c>
      <c r="C14" s="30"/>
      <c r="D14" s="26"/>
      <c r="E14" s="27">
        <v>0</v>
      </c>
      <c r="F14" s="27">
        <v>0</v>
      </c>
      <c r="G14" s="62"/>
      <c r="H14" s="87"/>
      <c r="I14" s="27"/>
      <c r="J14" s="28"/>
      <c r="K14" s="25">
        <f t="shared" si="0"/>
        <v>1122200</v>
      </c>
      <c r="L14" s="9"/>
      <c r="M14" s="76"/>
    </row>
    <row r="15" spans="2:14" ht="20.100000000000001" customHeight="1">
      <c r="B15" s="70"/>
      <c r="C15" s="30">
        <v>43618</v>
      </c>
      <c r="D15" s="26"/>
      <c r="E15" s="27">
        <v>0</v>
      </c>
      <c r="F15" s="27">
        <v>500</v>
      </c>
      <c r="G15" s="85" t="s">
        <v>183</v>
      </c>
      <c r="H15" s="31" t="s">
        <v>30</v>
      </c>
      <c r="I15" s="81" t="s">
        <v>159</v>
      </c>
      <c r="J15" s="28"/>
      <c r="K15" s="25">
        <f t="shared" si="0"/>
        <v>1121700</v>
      </c>
      <c r="L15" s="94" t="s">
        <v>128</v>
      </c>
      <c r="M15" s="76"/>
    </row>
    <row r="16" spans="2:14" ht="20.100000000000001" customHeight="1">
      <c r="B16" s="70">
        <v>1000</v>
      </c>
      <c r="C16" s="30">
        <v>43618</v>
      </c>
      <c r="D16" s="26"/>
      <c r="E16" s="27">
        <v>0</v>
      </c>
      <c r="F16" s="27">
        <v>61000</v>
      </c>
      <c r="G16" s="85" t="s">
        <v>183</v>
      </c>
      <c r="H16" s="31" t="s">
        <v>30</v>
      </c>
      <c r="I16" s="81" t="s">
        <v>160</v>
      </c>
      <c r="J16" s="28"/>
      <c r="K16" s="25">
        <f t="shared" si="0"/>
        <v>1060700</v>
      </c>
      <c r="L16" s="80" t="s">
        <v>128</v>
      </c>
      <c r="M16" s="76"/>
    </row>
    <row r="17" spans="1:13" ht="20.100000000000001" customHeight="1">
      <c r="B17" s="70">
        <v>34000</v>
      </c>
      <c r="C17" s="30"/>
      <c r="D17" s="26"/>
      <c r="E17" s="27">
        <v>0</v>
      </c>
      <c r="F17" s="27">
        <v>0</v>
      </c>
      <c r="G17" s="85"/>
      <c r="H17" s="31"/>
      <c r="I17" s="81" t="s">
        <v>214</v>
      </c>
      <c r="J17" s="28"/>
      <c r="K17" s="25">
        <f t="shared" si="0"/>
        <v>1060700</v>
      </c>
      <c r="L17" s="5"/>
      <c r="M17" s="76"/>
    </row>
    <row r="18" spans="1:13" ht="20.100000000000001" customHeight="1">
      <c r="B18" s="104">
        <v>36507</v>
      </c>
      <c r="C18" s="30">
        <v>43623</v>
      </c>
      <c r="D18" s="26"/>
      <c r="E18" s="27">
        <v>0</v>
      </c>
      <c r="F18" s="27">
        <v>77500</v>
      </c>
      <c r="G18" s="85" t="s">
        <v>184</v>
      </c>
      <c r="H18" s="31" t="s">
        <v>31</v>
      </c>
      <c r="I18" s="81" t="s">
        <v>161</v>
      </c>
      <c r="J18" s="28"/>
      <c r="K18" s="25">
        <f t="shared" si="0"/>
        <v>983200</v>
      </c>
      <c r="L18" s="80" t="s">
        <v>128</v>
      </c>
      <c r="M18" s="76"/>
    </row>
    <row r="19" spans="1:13" ht="20.100000000000001" customHeight="1">
      <c r="B19" s="107">
        <v>1250</v>
      </c>
      <c r="C19" s="54"/>
      <c r="D19" s="26"/>
      <c r="E19" s="27">
        <v>0</v>
      </c>
      <c r="F19" s="27">
        <v>0</v>
      </c>
      <c r="G19" s="85"/>
      <c r="H19" s="27"/>
      <c r="I19" s="81" t="s">
        <v>162</v>
      </c>
      <c r="J19" s="28"/>
      <c r="K19" s="25">
        <f t="shared" si="0"/>
        <v>983200</v>
      </c>
      <c r="L19" s="5"/>
      <c r="M19" s="76"/>
    </row>
    <row r="20" spans="1:13" ht="20.100000000000001" customHeight="1">
      <c r="B20" s="107">
        <v>72000</v>
      </c>
      <c r="C20" s="54"/>
      <c r="D20" s="26"/>
      <c r="E20" s="27">
        <v>0</v>
      </c>
      <c r="F20" s="27">
        <v>0</v>
      </c>
      <c r="G20" s="85"/>
      <c r="H20" s="27"/>
      <c r="I20" s="81" t="s">
        <v>163</v>
      </c>
      <c r="J20" s="28"/>
      <c r="K20" s="25">
        <f t="shared" si="0"/>
        <v>983200</v>
      </c>
      <c r="L20" s="80" t="s">
        <v>128</v>
      </c>
      <c r="M20" s="76"/>
    </row>
    <row r="21" spans="1:13" ht="20.100000000000001" customHeight="1">
      <c r="B21" s="107">
        <v>683100</v>
      </c>
      <c r="C21" s="54"/>
      <c r="D21" s="26"/>
      <c r="E21" s="27">
        <v>0</v>
      </c>
      <c r="F21" s="27">
        <v>0</v>
      </c>
      <c r="G21" s="85"/>
      <c r="H21" s="27"/>
      <c r="I21" s="81"/>
      <c r="J21" s="28"/>
      <c r="K21" s="25">
        <f t="shared" si="0"/>
        <v>983200</v>
      </c>
      <c r="M21" s="76"/>
    </row>
    <row r="22" spans="1:13" ht="20.100000000000001" customHeight="1" thickBot="1">
      <c r="B22" s="106"/>
      <c r="C22" s="55">
        <v>43626</v>
      </c>
      <c r="D22" s="26"/>
      <c r="E22" s="101">
        <v>0</v>
      </c>
      <c r="F22" s="91">
        <v>1000</v>
      </c>
      <c r="G22" s="85" t="s">
        <v>183</v>
      </c>
      <c r="H22" s="27" t="s">
        <v>336</v>
      </c>
      <c r="I22" s="118" t="s">
        <v>160</v>
      </c>
      <c r="J22" s="28"/>
      <c r="K22" s="25">
        <f t="shared" si="0"/>
        <v>982200</v>
      </c>
      <c r="L22" s="80" t="s">
        <v>128</v>
      </c>
      <c r="M22" s="76"/>
    </row>
    <row r="23" spans="1:13" ht="20.100000000000001" customHeight="1">
      <c r="A23">
        <v>1</v>
      </c>
      <c r="B23" s="105" t="s">
        <v>18</v>
      </c>
      <c r="C23" s="5"/>
      <c r="D23" s="26"/>
      <c r="E23" s="101">
        <v>1000</v>
      </c>
      <c r="F23" s="27">
        <v>0</v>
      </c>
      <c r="G23" s="85"/>
      <c r="H23" s="27"/>
      <c r="I23" s="118" t="s">
        <v>164</v>
      </c>
      <c r="J23" s="28"/>
      <c r="K23" s="25">
        <f t="shared" si="0"/>
        <v>983200</v>
      </c>
      <c r="L23" s="5"/>
      <c r="M23" s="76"/>
    </row>
    <row r="24" spans="1:13" ht="20.100000000000001" customHeight="1">
      <c r="A24">
        <v>2</v>
      </c>
      <c r="B24" s="20" t="s">
        <v>20</v>
      </c>
      <c r="C24" s="30">
        <v>43626</v>
      </c>
      <c r="D24" s="26"/>
      <c r="E24" s="101">
        <v>0</v>
      </c>
      <c r="F24" s="91">
        <v>36507</v>
      </c>
      <c r="G24" s="85" t="s">
        <v>183</v>
      </c>
      <c r="H24" s="27" t="s">
        <v>336</v>
      </c>
      <c r="I24" s="81" t="s">
        <v>160</v>
      </c>
      <c r="J24" s="28"/>
      <c r="K24" s="25">
        <f t="shared" si="0"/>
        <v>946693</v>
      </c>
      <c r="L24" s="80" t="s">
        <v>128</v>
      </c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101">
        <v>36507</v>
      </c>
      <c r="F25" s="27">
        <v>0</v>
      </c>
      <c r="G25" s="85"/>
      <c r="H25" s="27"/>
      <c r="I25" s="81"/>
      <c r="J25" s="28"/>
      <c r="K25" s="25">
        <f t="shared" si="0"/>
        <v>983200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101">
        <v>0</v>
      </c>
      <c r="F26" s="27">
        <v>0</v>
      </c>
      <c r="G26" s="85"/>
      <c r="H26" s="27"/>
      <c r="I26" s="81"/>
      <c r="J26" s="28"/>
      <c r="K26" s="25">
        <f t="shared" si="0"/>
        <v>983200</v>
      </c>
      <c r="L26" s="5"/>
      <c r="M26" s="76"/>
    </row>
    <row r="27" spans="1:13" ht="20.100000000000001" customHeight="1">
      <c r="B27" s="20"/>
      <c r="C27" s="30">
        <v>43630</v>
      </c>
      <c r="D27" s="26"/>
      <c r="E27" s="101">
        <v>34000</v>
      </c>
      <c r="F27" s="91">
        <v>34000</v>
      </c>
      <c r="G27" s="85">
        <v>1</v>
      </c>
      <c r="H27" s="33" t="s">
        <v>18</v>
      </c>
      <c r="I27" s="81" t="s">
        <v>165</v>
      </c>
      <c r="J27" s="28"/>
      <c r="K27" s="25">
        <f t="shared" si="0"/>
        <v>983200</v>
      </c>
      <c r="L27" s="80" t="s">
        <v>128</v>
      </c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85"/>
      <c r="H28" s="27"/>
      <c r="I28" s="81"/>
      <c r="J28" s="28"/>
      <c r="K28" s="25">
        <f t="shared" si="0"/>
        <v>983200</v>
      </c>
      <c r="L28" s="5"/>
      <c r="M28" s="76"/>
    </row>
    <row r="29" spans="1:13" ht="20.100000000000001" customHeight="1">
      <c r="C29" s="30">
        <v>43633</v>
      </c>
      <c r="D29" s="26"/>
      <c r="E29" s="27">
        <v>1250</v>
      </c>
      <c r="F29" s="91">
        <v>1250</v>
      </c>
      <c r="G29" s="85" t="s">
        <v>184</v>
      </c>
      <c r="H29" s="31" t="s">
        <v>31</v>
      </c>
      <c r="I29" s="81" t="s">
        <v>185</v>
      </c>
      <c r="J29" s="28"/>
      <c r="K29" s="25">
        <f t="shared" si="0"/>
        <v>983200</v>
      </c>
      <c r="L29" s="80" t="s">
        <v>128</v>
      </c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85"/>
      <c r="H30" s="27"/>
      <c r="I30" s="81"/>
      <c r="J30" s="28"/>
      <c r="K30" s="25">
        <f t="shared" si="0"/>
        <v>983200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30">
        <v>43636</v>
      </c>
      <c r="D31" s="26"/>
      <c r="E31" s="27">
        <v>72000</v>
      </c>
      <c r="F31" s="91">
        <v>72000</v>
      </c>
      <c r="G31" s="85">
        <v>2</v>
      </c>
      <c r="H31" s="33" t="s">
        <v>20</v>
      </c>
      <c r="I31" s="81" t="s">
        <v>160</v>
      </c>
      <c r="J31" s="28"/>
      <c r="K31" s="25">
        <f t="shared" si="0"/>
        <v>983200</v>
      </c>
      <c r="L31" s="80" t="s">
        <v>128</v>
      </c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85"/>
      <c r="H32" s="27"/>
      <c r="I32" s="81"/>
      <c r="J32" s="28"/>
      <c r="K32" s="25">
        <f t="shared" si="0"/>
        <v>983200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30">
        <v>43644</v>
      </c>
      <c r="D33" s="26"/>
      <c r="E33" s="27">
        <v>683100</v>
      </c>
      <c r="F33" s="91">
        <v>683100</v>
      </c>
      <c r="G33" s="85">
        <v>2</v>
      </c>
      <c r="H33" s="33" t="s">
        <v>20</v>
      </c>
      <c r="I33" s="81" t="s">
        <v>160</v>
      </c>
      <c r="J33" s="28"/>
      <c r="K33" s="25">
        <f t="shared" si="0"/>
        <v>983200</v>
      </c>
      <c r="L33" s="80" t="s">
        <v>128</v>
      </c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0</v>
      </c>
      <c r="G34" s="85"/>
      <c r="H34" s="27"/>
      <c r="I34" s="81"/>
      <c r="J34" s="28"/>
      <c r="K34" s="25">
        <f t="shared" si="0"/>
        <v>983200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30">
        <v>43645</v>
      </c>
      <c r="D35" s="26"/>
      <c r="E35" s="27">
        <v>0</v>
      </c>
      <c r="F35" s="27">
        <v>25920</v>
      </c>
      <c r="G35" s="85" t="s">
        <v>190</v>
      </c>
      <c r="H35" s="31" t="s">
        <v>33</v>
      </c>
      <c r="I35" s="81" t="s">
        <v>186</v>
      </c>
      <c r="J35" s="28"/>
      <c r="K35" s="25">
        <f t="shared" si="0"/>
        <v>957280</v>
      </c>
      <c r="L35" s="80" t="s">
        <v>128</v>
      </c>
      <c r="M35" s="76"/>
    </row>
    <row r="36" spans="1:13" ht="20.100000000000001" customHeight="1">
      <c r="A36" t="s">
        <v>90</v>
      </c>
      <c r="B36" s="34" t="s">
        <v>29</v>
      </c>
      <c r="C36" s="30">
        <v>43637</v>
      </c>
      <c r="D36" s="26"/>
      <c r="E36" s="27">
        <v>0</v>
      </c>
      <c r="F36" s="27">
        <v>2150</v>
      </c>
      <c r="G36" s="85" t="s">
        <v>190</v>
      </c>
      <c r="H36" s="31" t="s">
        <v>33</v>
      </c>
      <c r="I36" s="81" t="s">
        <v>187</v>
      </c>
      <c r="J36" s="28"/>
      <c r="K36" s="25">
        <f t="shared" si="0"/>
        <v>955130</v>
      </c>
      <c r="L36" s="80" t="s">
        <v>128</v>
      </c>
      <c r="M36" s="76"/>
    </row>
    <row r="37" spans="1:13" ht="20.100000000000001" customHeight="1">
      <c r="A37" t="s">
        <v>91</v>
      </c>
      <c r="B37" s="34" t="s">
        <v>30</v>
      </c>
      <c r="C37" s="30">
        <v>43641</v>
      </c>
      <c r="D37" s="26"/>
      <c r="E37" s="27">
        <v>0</v>
      </c>
      <c r="F37" s="27">
        <v>430</v>
      </c>
      <c r="G37" s="85" t="s">
        <v>191</v>
      </c>
      <c r="H37" s="31" t="s">
        <v>33</v>
      </c>
      <c r="I37" s="81" t="s">
        <v>187</v>
      </c>
      <c r="J37" s="28"/>
      <c r="K37" s="25">
        <f t="shared" si="0"/>
        <v>954700</v>
      </c>
      <c r="L37" s="80" t="s">
        <v>128</v>
      </c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85"/>
      <c r="H38" s="27"/>
      <c r="I38" s="81"/>
      <c r="J38" s="28"/>
      <c r="K38" s="25">
        <f t="shared" si="0"/>
        <v>954700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30">
        <v>43636</v>
      </c>
      <c r="D39" s="26"/>
      <c r="E39" s="27">
        <v>0</v>
      </c>
      <c r="F39" s="27">
        <v>900000</v>
      </c>
      <c r="G39" s="85" t="s">
        <v>189</v>
      </c>
      <c r="H39" s="31" t="s">
        <v>22</v>
      </c>
      <c r="I39" s="81" t="s">
        <v>188</v>
      </c>
      <c r="J39" s="28"/>
      <c r="K39" s="25">
        <f t="shared" si="0"/>
        <v>54700</v>
      </c>
      <c r="L39" s="80" t="s">
        <v>128</v>
      </c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85"/>
      <c r="H40" s="27"/>
      <c r="I40" s="81"/>
      <c r="J40" s="28"/>
      <c r="K40" s="25">
        <f t="shared" si="0"/>
        <v>54700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40000</v>
      </c>
      <c r="G41" s="62"/>
      <c r="H41" s="34" t="s">
        <v>30</v>
      </c>
      <c r="I41" s="27" t="s">
        <v>322</v>
      </c>
      <c r="J41" s="28"/>
      <c r="K41" s="25">
        <f t="shared" si="0"/>
        <v>14700</v>
      </c>
      <c r="L41" s="80" t="s">
        <v>128</v>
      </c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2200</v>
      </c>
      <c r="G42" s="62"/>
      <c r="H42" s="34" t="s">
        <v>24</v>
      </c>
      <c r="I42" s="27" t="s">
        <v>323</v>
      </c>
      <c r="J42" s="28"/>
      <c r="K42" s="25">
        <f t="shared" si="0"/>
        <v>12500</v>
      </c>
      <c r="L42" s="80" t="s">
        <v>128</v>
      </c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12500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7">
        <v>0</v>
      </c>
      <c r="F44" s="27">
        <v>0</v>
      </c>
      <c r="G44" s="63"/>
      <c r="H44" s="145" t="s">
        <v>311</v>
      </c>
      <c r="I44" s="18"/>
      <c r="J44" s="36"/>
      <c r="K44" s="108">
        <f t="shared" si="0"/>
        <v>12500</v>
      </c>
      <c r="L44" s="80" t="s">
        <v>128</v>
      </c>
      <c r="M44" s="76"/>
    </row>
    <row r="45" spans="1:13">
      <c r="B45" t="s">
        <v>41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881470</v>
      </c>
      <c r="F46" s="37">
        <f>SUM(F9:F45)</f>
        <v>1991170</v>
      </c>
      <c r="K46" s="37"/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38"/>
      <c r="H48" s="38"/>
      <c r="I48" s="39"/>
      <c r="K48">
        <v>0</v>
      </c>
    </row>
    <row r="49" spans="3:9">
      <c r="C49" s="189"/>
      <c r="D49" s="186"/>
      <c r="E49" s="40"/>
      <c r="F49" s="40"/>
      <c r="G49" s="40"/>
      <c r="H49" s="40"/>
      <c r="I49" s="41"/>
    </row>
    <row r="50" spans="3:9">
      <c r="C50" s="189"/>
      <c r="D50" s="186"/>
      <c r="E50" s="40"/>
      <c r="F50" s="40"/>
      <c r="G50" s="40"/>
      <c r="H50" s="40"/>
      <c r="I50" s="41"/>
    </row>
    <row r="51" spans="3:9">
      <c r="C51" s="189"/>
      <c r="D51" s="186"/>
      <c r="E51" s="40"/>
      <c r="F51" s="40"/>
      <c r="G51" s="40"/>
      <c r="H51" s="40"/>
      <c r="I51" s="41"/>
    </row>
    <row r="52" spans="3:9">
      <c r="C52" s="189"/>
      <c r="D52" s="186"/>
      <c r="E52" s="40"/>
      <c r="F52" s="40"/>
      <c r="G52" s="40"/>
      <c r="H52" s="40"/>
      <c r="I52" s="41"/>
    </row>
    <row r="53" spans="3:9">
      <c r="C53" s="189"/>
      <c r="D53" s="186"/>
      <c r="E53" s="40"/>
      <c r="F53" s="40"/>
      <c r="G53" s="40"/>
      <c r="H53" s="40"/>
      <c r="I53" s="41"/>
    </row>
    <row r="54" spans="3:9">
      <c r="C54" s="189"/>
      <c r="D54" s="186"/>
      <c r="E54" s="40"/>
      <c r="F54" s="40"/>
      <c r="G54" s="40"/>
      <c r="H54" s="40"/>
      <c r="I54" s="41"/>
    </row>
    <row r="55" spans="3:9">
      <c r="C55" s="190"/>
      <c r="D55" s="191"/>
      <c r="E55" s="42"/>
      <c r="F55" s="42"/>
      <c r="G55" s="42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55"/>
  <sheetViews>
    <sheetView zoomScale="115" zoomScaleNormal="115" workbookViewId="0">
      <selection activeCell="O42" sqref="O4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4.6640625" customWidth="1"/>
  </cols>
  <sheetData>
    <row r="1" spans="2:14" ht="29.25" customHeight="1">
      <c r="B1" s="7" t="s">
        <v>47</v>
      </c>
      <c r="L1" s="50" t="s">
        <v>81</v>
      </c>
      <c r="M1" s="50" t="s">
        <v>82</v>
      </c>
    </row>
    <row r="2" spans="2:14" ht="16.2">
      <c r="C2" t="s">
        <v>41</v>
      </c>
      <c r="D2" t="s">
        <v>41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43647</v>
      </c>
      <c r="F3" s="6">
        <v>700000</v>
      </c>
      <c r="G3" s="59" t="s">
        <v>42</v>
      </c>
      <c r="H3" s="3"/>
      <c r="I3" s="8">
        <v>2497981</v>
      </c>
      <c r="K3" t="s">
        <v>7</v>
      </c>
    </row>
    <row r="4" spans="2:14" ht="16.2">
      <c r="E4" s="9"/>
      <c r="F4" s="10"/>
      <c r="H4" s="3" t="s">
        <v>43</v>
      </c>
      <c r="I4" s="11">
        <v>12500</v>
      </c>
      <c r="K4" t="s">
        <v>9</v>
      </c>
    </row>
    <row r="5" spans="2:14" ht="21" customHeight="1">
      <c r="B5" t="s">
        <v>100</v>
      </c>
      <c r="H5" s="3" t="s">
        <v>10</v>
      </c>
      <c r="I5" s="11">
        <f>SUM(I2:I4)</f>
        <v>3562858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B8" t="s">
        <v>17</v>
      </c>
      <c r="C8" s="45">
        <v>44013</v>
      </c>
      <c r="E8" s="16">
        <v>700000</v>
      </c>
      <c r="F8" s="18"/>
      <c r="G8" s="63" t="s">
        <v>316</v>
      </c>
      <c r="H8" s="145" t="s">
        <v>311</v>
      </c>
      <c r="I8" s="18"/>
      <c r="J8" s="18"/>
      <c r="K8" s="19">
        <v>712500</v>
      </c>
      <c r="M8" s="115"/>
    </row>
    <row r="9" spans="2:14" ht="20.100000000000001" customHeight="1" thickBot="1">
      <c r="B9" t="s">
        <v>83</v>
      </c>
      <c r="C9" s="44">
        <v>43650</v>
      </c>
      <c r="D9" s="21"/>
      <c r="E9" s="22">
        <v>47885</v>
      </c>
      <c r="F9" s="22">
        <v>47885</v>
      </c>
      <c r="G9" s="122" t="s">
        <v>314</v>
      </c>
      <c r="H9" s="33" t="s">
        <v>270</v>
      </c>
      <c r="I9" s="124" t="s">
        <v>192</v>
      </c>
      <c r="J9" s="23"/>
      <c r="K9" s="25">
        <f>SUM(K8+E9-F9)</f>
        <v>712500</v>
      </c>
      <c r="L9" s="80" t="s">
        <v>128</v>
      </c>
      <c r="M9" s="76"/>
    </row>
    <row r="10" spans="2:14" ht="20.100000000000001" customHeight="1">
      <c r="B10" s="69"/>
      <c r="C10" s="45"/>
      <c r="D10" s="26"/>
      <c r="E10" s="27">
        <v>0</v>
      </c>
      <c r="F10" s="27">
        <v>0</v>
      </c>
      <c r="G10" s="62"/>
      <c r="H10" s="127"/>
      <c r="I10" s="26"/>
      <c r="J10" s="28"/>
      <c r="K10" s="25">
        <f t="shared" ref="K10:K44" si="0">SUM(K9+E10-F10)</f>
        <v>712500</v>
      </c>
      <c r="L10" s="80"/>
      <c r="M10" s="76"/>
    </row>
    <row r="11" spans="2:14" ht="20.100000000000001" customHeight="1">
      <c r="B11" s="70">
        <v>-47885</v>
      </c>
      <c r="C11" s="30">
        <v>43639</v>
      </c>
      <c r="D11" s="26"/>
      <c r="E11" s="27">
        <v>0</v>
      </c>
      <c r="F11" s="27">
        <v>9051</v>
      </c>
      <c r="G11" s="85" t="s">
        <v>196</v>
      </c>
      <c r="H11" s="31" t="s">
        <v>24</v>
      </c>
      <c r="I11" s="81" t="s">
        <v>197</v>
      </c>
      <c r="J11" s="28"/>
      <c r="K11" s="25">
        <f t="shared" si="0"/>
        <v>703449</v>
      </c>
      <c r="L11" s="80" t="s">
        <v>128</v>
      </c>
      <c r="M11" s="76"/>
    </row>
    <row r="12" spans="2:14" ht="20.100000000000001" customHeight="1">
      <c r="B12" s="70">
        <v>-700000</v>
      </c>
      <c r="C12" s="30"/>
      <c r="D12" s="26"/>
      <c r="E12" s="27">
        <v>0</v>
      </c>
      <c r="F12" s="27">
        <v>0</v>
      </c>
      <c r="G12" s="85"/>
      <c r="H12" s="33"/>
      <c r="I12" s="81"/>
      <c r="J12" s="28"/>
      <c r="K12" s="25">
        <f t="shared" si="0"/>
        <v>703449</v>
      </c>
      <c r="L12" s="5"/>
      <c r="M12" s="76"/>
      <c r="N12" s="32"/>
    </row>
    <row r="13" spans="2:14" ht="20.100000000000001" customHeight="1">
      <c r="B13" s="70" t="s">
        <v>319</v>
      </c>
      <c r="C13" s="30">
        <v>43659</v>
      </c>
      <c r="D13" s="26"/>
      <c r="E13" s="27">
        <v>0</v>
      </c>
      <c r="F13" s="27">
        <v>5000</v>
      </c>
      <c r="G13" s="85" t="s">
        <v>198</v>
      </c>
      <c r="H13" s="31" t="s">
        <v>35</v>
      </c>
      <c r="I13" s="81" t="s">
        <v>317</v>
      </c>
      <c r="J13" s="28"/>
      <c r="K13" s="25">
        <f t="shared" si="0"/>
        <v>698449</v>
      </c>
      <c r="L13" s="80" t="s">
        <v>128</v>
      </c>
      <c r="M13" s="76"/>
    </row>
    <row r="14" spans="2:14" ht="20.100000000000001" customHeight="1">
      <c r="B14" s="70">
        <v>267000</v>
      </c>
      <c r="C14" s="30"/>
      <c r="D14" s="26"/>
      <c r="E14" s="27">
        <v>0</v>
      </c>
      <c r="F14" s="27">
        <v>0</v>
      </c>
      <c r="G14" s="85"/>
      <c r="H14" s="31"/>
      <c r="I14" s="81"/>
      <c r="J14" s="28"/>
      <c r="K14" s="25">
        <f t="shared" si="0"/>
        <v>698449</v>
      </c>
      <c r="L14" s="5"/>
      <c r="M14" s="76"/>
    </row>
    <row r="15" spans="2:14" ht="20.100000000000001" customHeight="1">
      <c r="B15" s="70">
        <v>2000</v>
      </c>
      <c r="C15" s="5"/>
      <c r="D15" s="26"/>
      <c r="E15" s="27">
        <v>0</v>
      </c>
      <c r="F15" s="27">
        <v>0</v>
      </c>
      <c r="G15" s="85"/>
      <c r="H15" s="31"/>
      <c r="I15" s="81"/>
      <c r="J15" s="28"/>
      <c r="K15" s="25">
        <f t="shared" si="0"/>
        <v>698449</v>
      </c>
      <c r="L15" s="5"/>
      <c r="M15" s="76"/>
    </row>
    <row r="16" spans="2:14" ht="20.100000000000001" customHeight="1">
      <c r="B16" s="70">
        <v>5000</v>
      </c>
      <c r="C16" s="30">
        <v>43647</v>
      </c>
      <c r="D16" s="26"/>
      <c r="E16" s="27">
        <v>0</v>
      </c>
      <c r="F16" s="27">
        <v>1602</v>
      </c>
      <c r="G16" s="85" t="s">
        <v>196</v>
      </c>
      <c r="H16" s="31" t="s">
        <v>24</v>
      </c>
      <c r="I16" s="81" t="s">
        <v>201</v>
      </c>
      <c r="J16" s="28"/>
      <c r="K16" s="25">
        <f t="shared" si="0"/>
        <v>696847</v>
      </c>
      <c r="L16" s="80" t="s">
        <v>128</v>
      </c>
      <c r="M16" s="76"/>
    </row>
    <row r="17" spans="1:13" ht="20.100000000000001" customHeight="1">
      <c r="B17" s="70">
        <v>129410</v>
      </c>
      <c r="C17" s="30"/>
      <c r="D17" s="26"/>
      <c r="E17" s="27">
        <v>0</v>
      </c>
      <c r="F17" s="27">
        <v>21960</v>
      </c>
      <c r="G17" s="85" t="s">
        <v>106</v>
      </c>
      <c r="H17" s="31" t="s">
        <v>26</v>
      </c>
      <c r="I17" s="81" t="s">
        <v>209</v>
      </c>
      <c r="J17" s="28"/>
      <c r="K17" s="25">
        <f t="shared" si="0"/>
        <v>674887</v>
      </c>
      <c r="L17" s="80" t="s">
        <v>128</v>
      </c>
      <c r="M17" s="76"/>
    </row>
    <row r="18" spans="1:13" ht="20.100000000000001" customHeight="1">
      <c r="B18" s="70">
        <v>0</v>
      </c>
      <c r="C18" s="30">
        <v>43660</v>
      </c>
      <c r="D18" s="26"/>
      <c r="E18" s="27">
        <v>0</v>
      </c>
      <c r="F18" s="27">
        <v>15000</v>
      </c>
      <c r="G18" s="85" t="s">
        <v>105</v>
      </c>
      <c r="H18" s="31" t="s">
        <v>26</v>
      </c>
      <c r="I18" s="81" t="s">
        <v>202</v>
      </c>
      <c r="J18" s="28"/>
      <c r="K18" s="25">
        <f t="shared" si="0"/>
        <v>659887</v>
      </c>
      <c r="L18" s="80" t="s">
        <v>128</v>
      </c>
      <c r="M18" s="76"/>
    </row>
    <row r="19" spans="1:13" ht="20.100000000000001" customHeight="1">
      <c r="B19" s="70">
        <v>6500</v>
      </c>
      <c r="C19" s="30">
        <v>43659</v>
      </c>
      <c r="D19" s="26"/>
      <c r="E19" s="27">
        <v>0</v>
      </c>
      <c r="F19" s="27">
        <v>66046</v>
      </c>
      <c r="G19" s="85" t="s">
        <v>106</v>
      </c>
      <c r="H19" s="31" t="s">
        <v>26</v>
      </c>
      <c r="I19" s="81" t="s">
        <v>48</v>
      </c>
      <c r="J19" s="28"/>
      <c r="K19" s="25">
        <f t="shared" si="0"/>
        <v>593841</v>
      </c>
      <c r="L19" s="80" t="s">
        <v>128</v>
      </c>
      <c r="M19" s="76"/>
    </row>
    <row r="20" spans="1:13" ht="20.100000000000001" customHeight="1">
      <c r="B20" s="70"/>
      <c r="C20" s="30">
        <v>43660</v>
      </c>
      <c r="D20" s="26"/>
      <c r="E20" s="27">
        <v>0</v>
      </c>
      <c r="F20" s="27">
        <v>63631</v>
      </c>
      <c r="G20" s="85" t="s">
        <v>105</v>
      </c>
      <c r="H20" s="31" t="s">
        <v>26</v>
      </c>
      <c r="I20" s="81" t="s">
        <v>210</v>
      </c>
      <c r="J20" s="28"/>
      <c r="K20" s="25">
        <f t="shared" si="0"/>
        <v>530210</v>
      </c>
      <c r="L20" s="80" t="s">
        <v>128</v>
      </c>
      <c r="M20" s="76"/>
    </row>
    <row r="21" spans="1:13" ht="20.100000000000001" customHeight="1">
      <c r="B21" s="70"/>
      <c r="C21" s="30">
        <v>43660</v>
      </c>
      <c r="D21" s="26"/>
      <c r="E21" s="27">
        <v>0</v>
      </c>
      <c r="F21" s="27">
        <v>9000</v>
      </c>
      <c r="G21" s="85" t="s">
        <v>106</v>
      </c>
      <c r="H21" s="31" t="s">
        <v>26</v>
      </c>
      <c r="I21" s="81" t="s">
        <v>203</v>
      </c>
      <c r="J21" s="28"/>
      <c r="K21" s="25">
        <f t="shared" si="0"/>
        <v>521210</v>
      </c>
      <c r="L21" s="80" t="s">
        <v>128</v>
      </c>
      <c r="M21" s="76"/>
    </row>
    <row r="22" spans="1:13" ht="20.100000000000001" customHeight="1" thickBot="1">
      <c r="B22" s="71"/>
      <c r="C22" s="30">
        <v>43660</v>
      </c>
      <c r="D22" s="26"/>
      <c r="E22" s="27">
        <v>0</v>
      </c>
      <c r="F22" s="27">
        <v>10000</v>
      </c>
      <c r="G22" s="85" t="s">
        <v>105</v>
      </c>
      <c r="H22" s="31" t="s">
        <v>26</v>
      </c>
      <c r="I22" s="81" t="s">
        <v>204</v>
      </c>
      <c r="J22" s="28"/>
      <c r="K22" s="25">
        <f t="shared" si="0"/>
        <v>511210</v>
      </c>
      <c r="L22" s="80" t="s">
        <v>128</v>
      </c>
      <c r="M22" s="76"/>
    </row>
    <row r="23" spans="1:13" ht="20.100000000000001" customHeight="1">
      <c r="A23">
        <v>1</v>
      </c>
      <c r="B23" s="20" t="s">
        <v>18</v>
      </c>
      <c r="C23" s="30">
        <v>43660</v>
      </c>
      <c r="D23" s="26"/>
      <c r="E23" s="27">
        <v>0</v>
      </c>
      <c r="F23" s="27">
        <v>6368</v>
      </c>
      <c r="G23" s="85" t="s">
        <v>106</v>
      </c>
      <c r="H23" s="31" t="s">
        <v>26</v>
      </c>
      <c r="I23" s="81" t="s">
        <v>211</v>
      </c>
      <c r="J23" s="28"/>
      <c r="K23" s="25">
        <f t="shared" si="0"/>
        <v>504842</v>
      </c>
      <c r="L23" s="80" t="s">
        <v>128</v>
      </c>
      <c r="M23" s="76"/>
    </row>
    <row r="24" spans="1:13" ht="20.100000000000001" customHeight="1">
      <c r="A24">
        <v>2</v>
      </c>
      <c r="B24" s="20" t="s">
        <v>20</v>
      </c>
      <c r="C24" s="30">
        <v>43660</v>
      </c>
      <c r="D24" s="26"/>
      <c r="E24" s="27">
        <v>0</v>
      </c>
      <c r="F24" s="27">
        <v>12480</v>
      </c>
      <c r="G24" s="85" t="s">
        <v>105</v>
      </c>
      <c r="H24" s="31" t="s">
        <v>26</v>
      </c>
      <c r="I24" s="81" t="s">
        <v>207</v>
      </c>
      <c r="J24" s="28"/>
      <c r="K24" s="25">
        <f t="shared" si="0"/>
        <v>492362</v>
      </c>
      <c r="L24" s="80" t="s">
        <v>128</v>
      </c>
      <c r="M24" s="76"/>
    </row>
    <row r="25" spans="1:13" ht="20.100000000000001" customHeight="1">
      <c r="A25">
        <v>3</v>
      </c>
      <c r="B25" s="20" t="s">
        <v>21</v>
      </c>
      <c r="C25" s="30">
        <v>43648</v>
      </c>
      <c r="D25" s="26"/>
      <c r="E25" s="27">
        <v>0</v>
      </c>
      <c r="F25" s="27">
        <v>1830</v>
      </c>
      <c r="G25" s="85" t="s">
        <v>106</v>
      </c>
      <c r="H25" s="31" t="s">
        <v>26</v>
      </c>
      <c r="I25" s="81" t="s">
        <v>208</v>
      </c>
      <c r="J25" s="28"/>
      <c r="K25" s="25">
        <f t="shared" si="0"/>
        <v>490532</v>
      </c>
      <c r="L25" s="80" t="s">
        <v>128</v>
      </c>
      <c r="M25" s="76"/>
    </row>
    <row r="26" spans="1:13" ht="20.100000000000001" customHeight="1">
      <c r="A26">
        <v>4</v>
      </c>
      <c r="B26" s="20" t="s">
        <v>23</v>
      </c>
      <c r="C26" s="30">
        <v>43666</v>
      </c>
      <c r="D26" s="26"/>
      <c r="E26" s="27">
        <v>0</v>
      </c>
      <c r="F26" s="27">
        <v>1500</v>
      </c>
      <c r="G26" s="85" t="s">
        <v>105</v>
      </c>
      <c r="H26" s="31" t="s">
        <v>26</v>
      </c>
      <c r="I26" s="81" t="s">
        <v>205</v>
      </c>
      <c r="J26" s="28"/>
      <c r="K26" s="25">
        <f t="shared" si="0"/>
        <v>489032</v>
      </c>
      <c r="L26" s="80" t="s">
        <v>128</v>
      </c>
      <c r="M26" s="76"/>
    </row>
    <row r="27" spans="1:13" ht="20.100000000000001" customHeight="1">
      <c r="B27" s="20"/>
      <c r="C27" s="30">
        <v>43659</v>
      </c>
      <c r="D27" s="26"/>
      <c r="E27" s="27">
        <v>0</v>
      </c>
      <c r="F27" s="27">
        <v>5063</v>
      </c>
      <c r="G27" s="85" t="s">
        <v>87</v>
      </c>
      <c r="H27" s="31" t="s">
        <v>26</v>
      </c>
      <c r="I27" s="81" t="s">
        <v>215</v>
      </c>
      <c r="J27" s="28"/>
      <c r="K27" s="25">
        <f t="shared" si="0"/>
        <v>483969</v>
      </c>
      <c r="L27" s="80" t="s">
        <v>128</v>
      </c>
      <c r="M27" s="76"/>
    </row>
    <row r="28" spans="1:13" ht="20.100000000000001" customHeight="1">
      <c r="B28" s="20"/>
      <c r="C28" s="30">
        <v>43659</v>
      </c>
      <c r="D28" s="26"/>
      <c r="E28" s="27">
        <v>0</v>
      </c>
      <c r="F28" s="27">
        <v>12561</v>
      </c>
      <c r="G28" s="85" t="s">
        <v>105</v>
      </c>
      <c r="H28" s="31" t="s">
        <v>26</v>
      </c>
      <c r="I28" s="81" t="s">
        <v>212</v>
      </c>
      <c r="J28" s="28"/>
      <c r="K28" s="25">
        <f t="shared" si="0"/>
        <v>471408</v>
      </c>
      <c r="L28" s="80" t="s">
        <v>128</v>
      </c>
      <c r="M28" s="76"/>
    </row>
    <row r="29" spans="1:13" ht="20.100000000000001" customHeight="1">
      <c r="C29" s="30">
        <v>43660</v>
      </c>
      <c r="D29" s="26"/>
      <c r="E29" s="27">
        <v>0</v>
      </c>
      <c r="F29" s="27">
        <v>1000</v>
      </c>
      <c r="G29" s="85" t="s">
        <v>87</v>
      </c>
      <c r="H29" s="31" t="s">
        <v>26</v>
      </c>
      <c r="I29" s="81" t="s">
        <v>225</v>
      </c>
      <c r="J29" s="28"/>
      <c r="K29" s="25">
        <f t="shared" si="0"/>
        <v>470408</v>
      </c>
      <c r="L29" s="80" t="s">
        <v>128</v>
      </c>
      <c r="M29" s="76"/>
    </row>
    <row r="30" spans="1:13" ht="20.100000000000001" customHeight="1">
      <c r="A30" t="s">
        <v>312</v>
      </c>
      <c r="B30" s="145" t="s">
        <v>311</v>
      </c>
      <c r="C30" s="30"/>
      <c r="D30" s="26"/>
      <c r="E30" s="27"/>
      <c r="F30" s="27"/>
      <c r="G30" s="85"/>
      <c r="H30" s="31"/>
      <c r="I30" s="81"/>
      <c r="J30" s="28"/>
      <c r="K30" s="25">
        <f t="shared" si="0"/>
        <v>470408</v>
      </c>
      <c r="L30" s="80" t="s">
        <v>128</v>
      </c>
      <c r="M30" s="76"/>
    </row>
    <row r="31" spans="1:13" ht="20.100000000000001" customHeight="1">
      <c r="A31" t="s">
        <v>313</v>
      </c>
      <c r="B31" s="20" t="s">
        <v>270</v>
      </c>
      <c r="C31" s="30">
        <v>43660</v>
      </c>
      <c r="D31" s="26"/>
      <c r="E31" s="27">
        <v>0</v>
      </c>
      <c r="F31" s="27">
        <v>10000</v>
      </c>
      <c r="G31" s="85" t="s">
        <v>106</v>
      </c>
      <c r="H31" s="31" t="s">
        <v>26</v>
      </c>
      <c r="I31" s="81" t="s">
        <v>49</v>
      </c>
      <c r="J31" s="28"/>
      <c r="K31" s="25">
        <f t="shared" si="0"/>
        <v>460408</v>
      </c>
      <c r="L31" s="80" t="s">
        <v>128</v>
      </c>
      <c r="M31" s="76"/>
    </row>
    <row r="32" spans="1:13" ht="20.100000000000001" customHeight="1">
      <c r="A32" t="s">
        <v>86</v>
      </c>
      <c r="B32" s="34" t="s">
        <v>25</v>
      </c>
      <c r="C32" s="30">
        <v>43661</v>
      </c>
      <c r="D32" s="26"/>
      <c r="E32" s="27">
        <v>0</v>
      </c>
      <c r="F32" s="27">
        <v>61647</v>
      </c>
      <c r="G32" s="85" t="s">
        <v>105</v>
      </c>
      <c r="H32" s="31" t="s">
        <v>26</v>
      </c>
      <c r="I32" s="81" t="s">
        <v>219</v>
      </c>
      <c r="J32" s="28"/>
      <c r="K32" s="25">
        <f t="shared" si="0"/>
        <v>398761</v>
      </c>
      <c r="L32" s="80" t="s">
        <v>128</v>
      </c>
      <c r="M32" s="76"/>
    </row>
    <row r="33" spans="1:13" ht="20.100000000000001" customHeight="1">
      <c r="A33" t="s">
        <v>87</v>
      </c>
      <c r="B33" s="34" t="s">
        <v>26</v>
      </c>
      <c r="C33" s="30">
        <v>43668</v>
      </c>
      <c r="D33" s="26"/>
      <c r="E33" s="27">
        <v>0</v>
      </c>
      <c r="F33" s="27">
        <v>11880</v>
      </c>
      <c r="G33" s="85" t="s">
        <v>106</v>
      </c>
      <c r="H33" s="31" t="s">
        <v>26</v>
      </c>
      <c r="I33" s="81" t="s">
        <v>221</v>
      </c>
      <c r="J33" s="28"/>
      <c r="K33" s="25">
        <f t="shared" si="0"/>
        <v>386881</v>
      </c>
      <c r="L33" s="80" t="s">
        <v>128</v>
      </c>
      <c r="M33" s="76"/>
    </row>
    <row r="34" spans="1:13" ht="20.100000000000001" customHeight="1">
      <c r="A34" t="s">
        <v>88</v>
      </c>
      <c r="B34" s="34" t="s">
        <v>27</v>
      </c>
      <c r="C34" s="30">
        <v>43661</v>
      </c>
      <c r="D34" s="26"/>
      <c r="E34" s="27">
        <v>0</v>
      </c>
      <c r="F34" s="27">
        <v>31820</v>
      </c>
      <c r="G34" s="85" t="s">
        <v>106</v>
      </c>
      <c r="H34" s="31" t="s">
        <v>26</v>
      </c>
      <c r="I34" s="81" t="s">
        <v>338</v>
      </c>
      <c r="J34" s="28"/>
      <c r="K34" s="25">
        <f t="shared" si="0"/>
        <v>355061</v>
      </c>
      <c r="L34" s="80" t="s">
        <v>128</v>
      </c>
      <c r="M34" s="76"/>
    </row>
    <row r="35" spans="1:13" ht="20.100000000000001" customHeight="1">
      <c r="A35" t="s">
        <v>89</v>
      </c>
      <c r="B35" s="34" t="s">
        <v>28</v>
      </c>
      <c r="C35" s="30">
        <v>43664</v>
      </c>
      <c r="D35" s="26"/>
      <c r="E35" s="27">
        <v>0</v>
      </c>
      <c r="F35" s="27">
        <v>65000</v>
      </c>
      <c r="G35" s="85" t="s">
        <v>106</v>
      </c>
      <c r="H35" s="31" t="s">
        <v>26</v>
      </c>
      <c r="I35" s="81" t="s">
        <v>220</v>
      </c>
      <c r="J35" s="28"/>
      <c r="K35" s="25">
        <f t="shared" si="0"/>
        <v>290061</v>
      </c>
      <c r="L35" s="80" t="s">
        <v>128</v>
      </c>
      <c r="M35" s="76"/>
    </row>
    <row r="36" spans="1:13" ht="20.100000000000001" customHeight="1">
      <c r="A36" t="s">
        <v>90</v>
      </c>
      <c r="B36" s="34" t="s">
        <v>29</v>
      </c>
      <c r="C36" s="30">
        <v>43664</v>
      </c>
      <c r="D36" s="26"/>
      <c r="E36" s="46">
        <v>274000</v>
      </c>
      <c r="F36" s="27">
        <v>274000</v>
      </c>
      <c r="G36" s="85">
        <v>3</v>
      </c>
      <c r="H36" s="33" t="s">
        <v>21</v>
      </c>
      <c r="I36" s="81" t="s">
        <v>193</v>
      </c>
      <c r="J36" s="28"/>
      <c r="K36" s="25">
        <f t="shared" si="0"/>
        <v>290061</v>
      </c>
      <c r="L36" s="80" t="s">
        <v>128</v>
      </c>
      <c r="M36" s="76"/>
    </row>
    <row r="37" spans="1:13" ht="20.100000000000001" customHeight="1">
      <c r="A37" t="s">
        <v>91</v>
      </c>
      <c r="B37" s="34" t="s">
        <v>30</v>
      </c>
      <c r="C37" s="30">
        <v>43668</v>
      </c>
      <c r="D37" s="26"/>
      <c r="E37" s="46">
        <v>129410</v>
      </c>
      <c r="F37" s="27">
        <v>129410</v>
      </c>
      <c r="G37" s="85">
        <v>4</v>
      </c>
      <c r="H37" s="33" t="s">
        <v>23</v>
      </c>
      <c r="I37" s="81" t="s">
        <v>206</v>
      </c>
      <c r="J37" s="28"/>
      <c r="K37" s="25">
        <f t="shared" si="0"/>
        <v>290061</v>
      </c>
      <c r="L37" s="80" t="s">
        <v>128</v>
      </c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/>
      <c r="G38" s="85"/>
      <c r="H38" s="27"/>
      <c r="I38" s="81"/>
      <c r="J38" s="28"/>
      <c r="K38" s="25">
        <f t="shared" si="0"/>
        <v>290061</v>
      </c>
      <c r="L38" s="80" t="s">
        <v>128</v>
      </c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5000</v>
      </c>
      <c r="G39" s="85"/>
      <c r="H39" s="31" t="s">
        <v>30</v>
      </c>
      <c r="I39" s="81" t="s">
        <v>195</v>
      </c>
      <c r="J39" s="28"/>
      <c r="K39" s="25">
        <f t="shared" si="0"/>
        <v>285061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30">
        <v>43674</v>
      </c>
      <c r="D40" s="26"/>
      <c r="E40" s="27">
        <v>0</v>
      </c>
      <c r="F40" s="27">
        <v>5000</v>
      </c>
      <c r="G40" s="85" t="s">
        <v>194</v>
      </c>
      <c r="H40" s="31" t="s">
        <v>30</v>
      </c>
      <c r="I40" s="81" t="s">
        <v>195</v>
      </c>
      <c r="J40" s="28"/>
      <c r="K40" s="25">
        <f t="shared" si="0"/>
        <v>280061</v>
      </c>
      <c r="L40" s="80" t="s">
        <v>128</v>
      </c>
      <c r="M40" s="76"/>
    </row>
    <row r="41" spans="1:13" ht="20.100000000000001" customHeight="1">
      <c r="A41" t="s">
        <v>95</v>
      </c>
      <c r="B41" s="34" t="s">
        <v>33</v>
      </c>
      <c r="C41" s="30">
        <v>44030</v>
      </c>
      <c r="D41" s="26"/>
      <c r="E41" s="27">
        <v>53710</v>
      </c>
      <c r="F41" s="27">
        <v>0</v>
      </c>
      <c r="G41" s="85"/>
      <c r="H41" s="31" t="s">
        <v>30</v>
      </c>
      <c r="I41" s="33" t="s">
        <v>337</v>
      </c>
      <c r="J41" s="28"/>
      <c r="K41" s="25">
        <f t="shared" si="0"/>
        <v>333771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30">
        <v>44030</v>
      </c>
      <c r="D42" s="26"/>
      <c r="E42" s="27">
        <v>0</v>
      </c>
      <c r="F42" s="27">
        <v>53710</v>
      </c>
      <c r="G42" s="85">
        <v>4</v>
      </c>
      <c r="H42" s="33" t="s">
        <v>23</v>
      </c>
      <c r="I42" s="81"/>
      <c r="J42" s="28"/>
      <c r="K42" s="25">
        <f t="shared" si="0"/>
        <v>280061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30">
        <v>44026</v>
      </c>
      <c r="D43" s="26"/>
      <c r="E43" s="27">
        <v>0</v>
      </c>
      <c r="F43" s="27">
        <v>55160</v>
      </c>
      <c r="G43" t="s">
        <v>94</v>
      </c>
      <c r="H43" s="34" t="s">
        <v>24</v>
      </c>
      <c r="I43" s="81" t="s">
        <v>213</v>
      </c>
      <c r="J43" s="28"/>
      <c r="K43" s="25">
        <f t="shared" si="0"/>
        <v>224901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18">
        <v>0</v>
      </c>
      <c r="F44" s="18">
        <v>6500</v>
      </c>
      <c r="G44" s="63" t="s">
        <v>316</v>
      </c>
      <c r="H44" s="145" t="s">
        <v>311</v>
      </c>
      <c r="I44" s="81" t="s">
        <v>217</v>
      </c>
      <c r="J44" s="36"/>
      <c r="K44" s="108">
        <f t="shared" si="0"/>
        <v>218401</v>
      </c>
      <c r="L44" s="80" t="s">
        <v>128</v>
      </c>
      <c r="M44" s="76"/>
    </row>
    <row r="45" spans="1:13">
      <c r="B45" t="s">
        <v>41</v>
      </c>
      <c r="K45" s="185"/>
      <c r="L45" s="5"/>
      <c r="M45" s="76"/>
    </row>
    <row r="46" spans="1:13" ht="22.5" customHeight="1">
      <c r="C46" s="186" t="s">
        <v>38</v>
      </c>
      <c r="D46" s="186"/>
      <c r="E46" s="37">
        <f>SUM(E9:E45)</f>
        <v>505005</v>
      </c>
      <c r="F46" s="37">
        <f>SUM(F9:F45)</f>
        <v>999104</v>
      </c>
      <c r="K46" s="37" t="s">
        <v>226</v>
      </c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67">
        <v>43660</v>
      </c>
      <c r="F49" s="110"/>
      <c r="G49" s="64"/>
      <c r="H49" s="111" t="s">
        <v>222</v>
      </c>
      <c r="I49" s="39" t="s">
        <v>223</v>
      </c>
    </row>
    <row r="50" spans="3:9">
      <c r="C50" s="189"/>
      <c r="D50" s="186"/>
      <c r="E50" s="40"/>
      <c r="F50" s="112" t="s">
        <v>218</v>
      </c>
      <c r="G50" s="65"/>
      <c r="H50" s="116">
        <v>403410</v>
      </c>
      <c r="I50" s="117">
        <v>462248</v>
      </c>
    </row>
    <row r="51" spans="3:9">
      <c r="C51" s="189"/>
      <c r="D51" s="186"/>
      <c r="E51" s="40"/>
      <c r="F51" s="113"/>
      <c r="G51" s="66"/>
      <c r="H51" s="114">
        <v>-59.137999999999998</v>
      </c>
      <c r="I51" s="43" t="s">
        <v>224</v>
      </c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55"/>
  <sheetViews>
    <sheetView topLeftCell="A11" zoomScaleNormal="100" workbookViewId="0">
      <selection activeCell="B2" sqref="B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50</v>
      </c>
      <c r="L1" s="50" t="s">
        <v>81</v>
      </c>
      <c r="M1" s="50" t="s">
        <v>82</v>
      </c>
    </row>
    <row r="2" spans="2:14" ht="16.2">
      <c r="C2" t="s">
        <v>41</v>
      </c>
      <c r="D2" t="s">
        <v>41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43682</v>
      </c>
      <c r="F3" s="6">
        <v>40225</v>
      </c>
      <c r="G3" s="59" t="s">
        <v>42</v>
      </c>
      <c r="H3" s="3"/>
      <c r="I3" s="8">
        <v>2160006</v>
      </c>
      <c r="K3" t="s">
        <v>7</v>
      </c>
    </row>
    <row r="4" spans="2:14" ht="16.2">
      <c r="E4" s="9"/>
      <c r="F4" s="10"/>
      <c r="H4" s="3" t="s">
        <v>43</v>
      </c>
      <c r="I4" s="11">
        <v>0</v>
      </c>
      <c r="K4" t="s">
        <v>9</v>
      </c>
    </row>
    <row r="5" spans="2:14" ht="21" customHeight="1">
      <c r="B5" t="s">
        <v>100</v>
      </c>
      <c r="H5" s="3" t="s">
        <v>10</v>
      </c>
      <c r="I5" s="11">
        <f>SUM(I2:I4)</f>
        <v>3212383</v>
      </c>
      <c r="K5" t="s">
        <v>79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B8" t="s">
        <v>17</v>
      </c>
      <c r="E8" s="16"/>
      <c r="F8" s="18"/>
      <c r="G8" s="63"/>
      <c r="H8" s="17"/>
      <c r="I8" s="18"/>
      <c r="J8" s="18"/>
      <c r="K8" s="19">
        <v>0</v>
      </c>
      <c r="M8" s="76"/>
    </row>
    <row r="9" spans="2:14" ht="20.100000000000001" customHeight="1" thickBot="1">
      <c r="B9" t="s">
        <v>83</v>
      </c>
      <c r="C9" s="44">
        <v>43682</v>
      </c>
      <c r="D9" s="21"/>
      <c r="E9" s="22">
        <v>40225</v>
      </c>
      <c r="F9" s="22">
        <v>40225</v>
      </c>
      <c r="G9" s="122" t="s">
        <v>314</v>
      </c>
      <c r="H9" s="33" t="s">
        <v>270</v>
      </c>
      <c r="I9" s="124" t="s">
        <v>229</v>
      </c>
      <c r="J9" s="23"/>
      <c r="K9" s="25">
        <f>SUM(K8+E9-F9)</f>
        <v>0</v>
      </c>
      <c r="L9" s="80" t="s">
        <v>128</v>
      </c>
      <c r="M9" s="76"/>
    </row>
    <row r="10" spans="2:14" ht="20.100000000000001" customHeight="1">
      <c r="B10" s="69"/>
      <c r="C10" s="30"/>
      <c r="D10" s="26"/>
      <c r="E10" s="27">
        <v>0</v>
      </c>
      <c r="F10" s="27">
        <v>0</v>
      </c>
      <c r="G10" s="85"/>
      <c r="H10" s="31"/>
      <c r="I10" s="81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70">
        <v>-40225</v>
      </c>
      <c r="C11" s="30">
        <v>44045</v>
      </c>
      <c r="D11" s="26"/>
      <c r="E11" s="27">
        <v>218401</v>
      </c>
      <c r="F11" s="27">
        <v>218401</v>
      </c>
      <c r="G11" s="85"/>
      <c r="H11" s="145" t="s">
        <v>311</v>
      </c>
      <c r="I11" s="27" t="s">
        <v>259</v>
      </c>
      <c r="J11" s="28"/>
      <c r="K11" s="25">
        <f t="shared" si="0"/>
        <v>0</v>
      </c>
      <c r="L11" s="80" t="s">
        <v>128</v>
      </c>
      <c r="M11" s="76"/>
    </row>
    <row r="12" spans="2:14" ht="20.100000000000001" customHeight="1">
      <c r="B12" s="70"/>
      <c r="C12" s="30"/>
      <c r="D12" s="26"/>
      <c r="E12" s="27">
        <v>0</v>
      </c>
      <c r="F12" s="27">
        <v>0</v>
      </c>
      <c r="G12" s="85"/>
      <c r="H12" s="31"/>
      <c r="I12" s="81"/>
      <c r="J12" s="28"/>
      <c r="K12" s="25">
        <f t="shared" si="0"/>
        <v>0</v>
      </c>
      <c r="L12" s="5"/>
      <c r="M12" s="76"/>
      <c r="N12" s="32"/>
    </row>
    <row r="13" spans="2:14" ht="20.100000000000001" customHeight="1">
      <c r="B13" s="70"/>
      <c r="C13" s="30">
        <v>43696</v>
      </c>
      <c r="D13" s="26"/>
      <c r="E13" s="27">
        <v>9</v>
      </c>
      <c r="F13" s="27">
        <v>9</v>
      </c>
      <c r="G13" s="85">
        <v>4</v>
      </c>
      <c r="H13" s="33" t="s">
        <v>23</v>
      </c>
      <c r="I13" s="81" t="s">
        <v>228</v>
      </c>
      <c r="J13" s="28"/>
      <c r="K13" s="25">
        <f t="shared" si="0"/>
        <v>0</v>
      </c>
      <c r="L13" s="80" t="s">
        <v>128</v>
      </c>
      <c r="M13" s="76"/>
    </row>
    <row r="14" spans="2:14" ht="20.100000000000001" customHeight="1">
      <c r="B14" s="70">
        <v>218401</v>
      </c>
      <c r="C14" s="30"/>
      <c r="D14" s="26"/>
      <c r="E14" s="27">
        <v>0</v>
      </c>
      <c r="F14" s="27">
        <v>0</v>
      </c>
      <c r="G14" s="85"/>
      <c r="H14" s="31"/>
      <c r="I14" s="81"/>
      <c r="J14" s="28"/>
      <c r="K14" s="25">
        <f t="shared" si="0"/>
        <v>0</v>
      </c>
      <c r="L14" s="5"/>
      <c r="M14" s="76"/>
    </row>
    <row r="15" spans="2:14" ht="20.100000000000001" customHeight="1">
      <c r="B15" s="70"/>
      <c r="C15" s="30">
        <v>43696</v>
      </c>
      <c r="D15" s="26"/>
      <c r="E15" s="27">
        <v>3200</v>
      </c>
      <c r="F15" s="27">
        <v>3200</v>
      </c>
      <c r="G15" s="85">
        <v>5</v>
      </c>
      <c r="H15" s="33" t="s">
        <v>18</v>
      </c>
      <c r="I15" s="81" t="s">
        <v>227</v>
      </c>
      <c r="J15" s="28"/>
      <c r="K15" s="25">
        <f t="shared" si="0"/>
        <v>0</v>
      </c>
      <c r="L15" s="80" t="s">
        <v>128</v>
      </c>
      <c r="M15" s="76"/>
    </row>
    <row r="16" spans="2:14" ht="20.100000000000001" customHeight="1">
      <c r="B16" s="70">
        <v>9</v>
      </c>
      <c r="C16" s="30"/>
      <c r="D16" s="26"/>
      <c r="E16" s="27">
        <v>0</v>
      </c>
      <c r="F16" s="27">
        <v>0</v>
      </c>
      <c r="G16" s="62"/>
      <c r="H16" s="48"/>
      <c r="I16" s="27" t="s">
        <v>230</v>
      </c>
      <c r="J16" s="28"/>
      <c r="K16" s="25">
        <f t="shared" si="0"/>
        <v>0</v>
      </c>
      <c r="L16" s="5"/>
      <c r="M16" s="76"/>
    </row>
    <row r="17" spans="1:13" ht="20.100000000000001" customHeight="1">
      <c r="B17" s="70">
        <v>3200</v>
      </c>
      <c r="C17" s="30"/>
      <c r="D17" s="26"/>
      <c r="E17" s="27">
        <v>0</v>
      </c>
      <c r="F17" s="27">
        <v>0</v>
      </c>
      <c r="G17" s="62"/>
      <c r="H17" s="31"/>
      <c r="I17" s="27"/>
      <c r="J17" s="28"/>
      <c r="K17" s="25">
        <f t="shared" si="0"/>
        <v>0</v>
      </c>
      <c r="L17" s="5"/>
      <c r="M17" s="76"/>
    </row>
    <row r="18" spans="1:13" ht="20.100000000000001" customHeight="1">
      <c r="B18" s="70">
        <v>308000</v>
      </c>
      <c r="C18" s="30"/>
      <c r="D18" s="26"/>
      <c r="E18" s="27">
        <v>0</v>
      </c>
      <c r="F18" s="27">
        <v>0</v>
      </c>
      <c r="G18" s="62"/>
      <c r="H18" s="27"/>
      <c r="I18" s="27"/>
      <c r="J18" s="28"/>
      <c r="K18" s="25">
        <f t="shared" si="0"/>
        <v>0</v>
      </c>
      <c r="L18" s="5"/>
      <c r="M18" s="76"/>
    </row>
    <row r="19" spans="1:13" ht="20.100000000000001" customHeight="1">
      <c r="B19" s="70"/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25">
        <f t="shared" si="0"/>
        <v>0</v>
      </c>
      <c r="L19" s="5"/>
      <c r="M19" s="76"/>
    </row>
    <row r="20" spans="1:13" ht="20.100000000000001" customHeight="1">
      <c r="B20" s="70"/>
      <c r="C20" s="5"/>
      <c r="D20" s="26"/>
      <c r="E20" s="27">
        <v>0</v>
      </c>
      <c r="F20" s="27">
        <v>0</v>
      </c>
      <c r="G20" s="62"/>
      <c r="H20" s="17"/>
      <c r="I20" s="27"/>
      <c r="J20" s="28"/>
      <c r="K20" s="25">
        <f t="shared" si="0"/>
        <v>0</v>
      </c>
      <c r="L20" s="5"/>
      <c r="M20" s="76"/>
    </row>
    <row r="21" spans="1:13" ht="20.100000000000001" customHeight="1">
      <c r="B21" s="70"/>
      <c r="C21" s="30">
        <v>43707</v>
      </c>
      <c r="D21" s="26"/>
      <c r="E21" s="27">
        <v>308000</v>
      </c>
      <c r="F21" s="27">
        <v>308000</v>
      </c>
      <c r="G21" s="85">
        <v>2</v>
      </c>
      <c r="H21" s="20" t="s">
        <v>20</v>
      </c>
      <c r="I21" s="81" t="s">
        <v>231</v>
      </c>
      <c r="J21" s="28"/>
      <c r="K21" s="25">
        <f t="shared" si="0"/>
        <v>0</v>
      </c>
      <c r="L21" s="80" t="s">
        <v>128</v>
      </c>
      <c r="M21" s="76"/>
    </row>
    <row r="22" spans="1:13" ht="20.100000000000001" customHeight="1" thickBot="1">
      <c r="B22" s="71"/>
      <c r="C22" s="5"/>
      <c r="D22" s="26"/>
      <c r="E22" s="27">
        <v>0</v>
      </c>
      <c r="F22" s="27">
        <v>0</v>
      </c>
      <c r="G22" s="62"/>
      <c r="H22" s="47"/>
      <c r="I22" s="27" t="s">
        <v>232</v>
      </c>
      <c r="J22" s="28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20</v>
      </c>
      <c r="C24" s="5"/>
      <c r="D24" s="26"/>
      <c r="E24" s="27">
        <v>0</v>
      </c>
      <c r="F24" s="27">
        <v>0</v>
      </c>
      <c r="G24" s="62"/>
      <c r="H24" s="27"/>
      <c r="I24" s="27" t="s">
        <v>41</v>
      </c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25">
        <f>SUM(K31+E32-F32)</f>
        <v>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41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569835</v>
      </c>
      <c r="F46" s="37">
        <f>SUM(F9:F45)</f>
        <v>569835</v>
      </c>
      <c r="K46" s="37"/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64"/>
      <c r="H48" s="38"/>
      <c r="I48" s="39"/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 t="s">
        <v>233</v>
      </c>
      <c r="G50" s="65"/>
      <c r="H50" s="40" t="s">
        <v>234</v>
      </c>
      <c r="I50" s="41" t="s">
        <v>235</v>
      </c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 t="s">
        <v>236</v>
      </c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55"/>
  <sheetViews>
    <sheetView zoomScaleNormal="100" workbookViewId="0">
      <selection activeCell="O10" sqref="O10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51</v>
      </c>
      <c r="L1" s="50" t="s">
        <v>81</v>
      </c>
      <c r="M1" s="50" t="s">
        <v>82</v>
      </c>
    </row>
    <row r="2" spans="2:14" ht="16.2">
      <c r="C2" t="s">
        <v>52</v>
      </c>
      <c r="D2" t="s">
        <v>52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43713</v>
      </c>
      <c r="F3" s="6">
        <v>38372</v>
      </c>
      <c r="G3" s="59" t="s">
        <v>53</v>
      </c>
      <c r="H3" s="3"/>
      <c r="I3" s="8">
        <v>2649391</v>
      </c>
      <c r="K3" t="s">
        <v>7</v>
      </c>
    </row>
    <row r="4" spans="2:14" ht="16.2">
      <c r="E4" s="68">
        <v>43718</v>
      </c>
      <c r="F4" s="19">
        <v>500000</v>
      </c>
      <c r="H4" s="3" t="s">
        <v>43</v>
      </c>
      <c r="I4" s="11">
        <v>0</v>
      </c>
      <c r="K4" t="s">
        <v>9</v>
      </c>
    </row>
    <row r="5" spans="2:14" ht="21" customHeight="1">
      <c r="B5" t="s">
        <v>100</v>
      </c>
      <c r="E5" s="45">
        <v>43728</v>
      </c>
      <c r="F5" s="77">
        <v>100000</v>
      </c>
      <c r="H5" s="3" t="s">
        <v>10</v>
      </c>
      <c r="I5" s="11">
        <f>SUM(I2:I4)</f>
        <v>3701768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E8" s="16"/>
      <c r="F8" s="18"/>
      <c r="G8" s="63"/>
      <c r="H8" s="17"/>
      <c r="I8" s="18"/>
      <c r="J8" s="18"/>
      <c r="K8" s="19">
        <v>0</v>
      </c>
      <c r="M8" s="76"/>
    </row>
    <row r="9" spans="2:14" ht="20.100000000000001" customHeight="1" thickBot="1">
      <c r="B9" t="s">
        <v>83</v>
      </c>
      <c r="C9" s="44">
        <v>43713</v>
      </c>
      <c r="D9" s="21"/>
      <c r="E9" s="22">
        <v>38372</v>
      </c>
      <c r="F9" s="22">
        <v>38372</v>
      </c>
      <c r="G9" s="122" t="s">
        <v>314</v>
      </c>
      <c r="H9" s="33" t="s">
        <v>270</v>
      </c>
      <c r="I9" s="124" t="s">
        <v>237</v>
      </c>
      <c r="J9" s="23"/>
      <c r="K9" s="25">
        <f>SUM(K8+E9-F9)</f>
        <v>0</v>
      </c>
      <c r="L9" s="80" t="s">
        <v>128</v>
      </c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G10" s="85"/>
      <c r="H10" s="87"/>
      <c r="I10" s="81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70">
        <v>-38372</v>
      </c>
      <c r="C11" s="30">
        <v>43718</v>
      </c>
      <c r="D11" s="26"/>
      <c r="E11" s="22">
        <v>500000</v>
      </c>
      <c r="F11" s="22">
        <v>0</v>
      </c>
      <c r="G11" s="85" t="s">
        <v>315</v>
      </c>
      <c r="H11" s="165" t="s">
        <v>311</v>
      </c>
      <c r="I11" s="81" t="s">
        <v>258</v>
      </c>
      <c r="J11" s="28"/>
      <c r="K11" s="25">
        <f t="shared" si="0"/>
        <v>500000</v>
      </c>
      <c r="L11" s="80" t="s">
        <v>128</v>
      </c>
      <c r="M11" s="76"/>
    </row>
    <row r="12" spans="2:14" ht="20.100000000000001" customHeight="1">
      <c r="B12" s="70">
        <v>-500000</v>
      </c>
      <c r="C12" s="30">
        <v>43718</v>
      </c>
      <c r="D12" s="26"/>
      <c r="E12" s="22">
        <v>752460</v>
      </c>
      <c r="F12" s="22">
        <v>752460</v>
      </c>
      <c r="G12" s="129">
        <v>2</v>
      </c>
      <c r="H12" s="33" t="s">
        <v>20</v>
      </c>
      <c r="I12" s="81" t="s">
        <v>238</v>
      </c>
      <c r="J12" s="28"/>
      <c r="K12" s="25">
        <f t="shared" si="0"/>
        <v>500000</v>
      </c>
      <c r="L12" s="80" t="s">
        <v>128</v>
      </c>
      <c r="M12" s="76"/>
      <c r="N12" s="32"/>
    </row>
    <row r="13" spans="2:14" ht="20.100000000000001" customHeight="1">
      <c r="B13" s="70">
        <v>-100000</v>
      </c>
      <c r="C13" s="30">
        <v>43728</v>
      </c>
      <c r="D13" s="26"/>
      <c r="E13" s="22">
        <v>100000</v>
      </c>
      <c r="F13" s="22">
        <v>0</v>
      </c>
      <c r="G13" s="85" t="s">
        <v>315</v>
      </c>
      <c r="H13" s="165" t="s">
        <v>311</v>
      </c>
      <c r="I13" s="81" t="s">
        <v>258</v>
      </c>
      <c r="J13" s="28"/>
      <c r="K13" s="25">
        <f t="shared" si="0"/>
        <v>600000</v>
      </c>
      <c r="L13" s="80" t="s">
        <v>128</v>
      </c>
      <c r="M13" s="76"/>
    </row>
    <row r="14" spans="2:14" ht="20.100000000000001" customHeight="1">
      <c r="B14" s="70"/>
      <c r="C14" s="30">
        <v>43730</v>
      </c>
      <c r="D14" s="26"/>
      <c r="E14" s="22">
        <v>0</v>
      </c>
      <c r="F14" s="22">
        <v>194832</v>
      </c>
      <c r="G14" s="85" t="s">
        <v>107</v>
      </c>
      <c r="H14" s="48" t="s">
        <v>25</v>
      </c>
      <c r="I14" s="81" t="s">
        <v>239</v>
      </c>
      <c r="J14" s="28"/>
      <c r="K14" s="25">
        <f t="shared" si="0"/>
        <v>405168</v>
      </c>
      <c r="L14" s="80" t="s">
        <v>128</v>
      </c>
      <c r="M14" s="76"/>
    </row>
    <row r="15" spans="2:14" ht="20.100000000000001" customHeight="1">
      <c r="B15" s="70"/>
      <c r="C15" s="30">
        <v>43730</v>
      </c>
      <c r="D15" s="26"/>
      <c r="E15" s="22">
        <v>0</v>
      </c>
      <c r="F15" s="22">
        <v>39600</v>
      </c>
      <c r="G15" s="85" t="s">
        <v>107</v>
      </c>
      <c r="H15" s="31" t="s">
        <v>25</v>
      </c>
      <c r="I15" s="81" t="s">
        <v>245</v>
      </c>
      <c r="J15" s="28"/>
      <c r="K15" s="25">
        <f t="shared" si="0"/>
        <v>365568</v>
      </c>
      <c r="L15" s="80" t="s">
        <v>128</v>
      </c>
      <c r="M15" s="76"/>
    </row>
    <row r="16" spans="2:14" ht="20.100000000000001" customHeight="1">
      <c r="B16" s="70"/>
      <c r="C16" s="30">
        <v>43718</v>
      </c>
      <c r="D16" s="26"/>
      <c r="E16" s="22">
        <v>0</v>
      </c>
      <c r="F16" s="22">
        <v>154000</v>
      </c>
      <c r="G16" s="85" t="s">
        <v>107</v>
      </c>
      <c r="H16" s="31" t="s">
        <v>25</v>
      </c>
      <c r="I16" s="81" t="s">
        <v>243</v>
      </c>
      <c r="J16" s="28"/>
      <c r="K16" s="25">
        <f t="shared" si="0"/>
        <v>211568</v>
      </c>
      <c r="L16" s="80" t="s">
        <v>128</v>
      </c>
      <c r="M16" s="76"/>
    </row>
    <row r="17" spans="1:13" ht="20.100000000000001" customHeight="1">
      <c r="B17" s="70"/>
      <c r="C17" s="30">
        <v>43730</v>
      </c>
      <c r="D17" s="26"/>
      <c r="E17" s="22">
        <v>0</v>
      </c>
      <c r="F17" s="22">
        <v>6000</v>
      </c>
      <c r="G17" s="85" t="s">
        <v>107</v>
      </c>
      <c r="H17" s="31" t="s">
        <v>25</v>
      </c>
      <c r="I17" s="49" t="s">
        <v>256</v>
      </c>
      <c r="J17" s="28"/>
      <c r="K17" s="25">
        <f t="shared" ref="K17:K23" si="1">SUM(K16+E17-F17)</f>
        <v>205568</v>
      </c>
      <c r="L17" s="80" t="s">
        <v>128</v>
      </c>
      <c r="M17" s="76"/>
    </row>
    <row r="18" spans="1:13" ht="20.100000000000001" customHeight="1">
      <c r="B18" s="70"/>
      <c r="C18" s="30">
        <v>43730</v>
      </c>
      <c r="D18" s="26"/>
      <c r="E18" s="22">
        <v>0</v>
      </c>
      <c r="F18" s="22">
        <v>17280</v>
      </c>
      <c r="G18" s="85" t="s">
        <v>107</v>
      </c>
      <c r="H18" s="31" t="s">
        <v>25</v>
      </c>
      <c r="I18" s="81" t="s">
        <v>240</v>
      </c>
      <c r="J18" s="28"/>
      <c r="K18" s="25">
        <f t="shared" si="1"/>
        <v>188288</v>
      </c>
      <c r="L18" s="80" t="s">
        <v>128</v>
      </c>
      <c r="M18" s="76"/>
    </row>
    <row r="19" spans="1:13" ht="20.100000000000001" customHeight="1">
      <c r="B19" s="70" t="s">
        <v>318</v>
      </c>
      <c r="C19" s="30">
        <v>43728</v>
      </c>
      <c r="D19" s="26"/>
      <c r="E19" s="22">
        <v>0</v>
      </c>
      <c r="F19" s="22">
        <v>34000</v>
      </c>
      <c r="G19" s="85" t="s">
        <v>107</v>
      </c>
      <c r="H19" s="31" t="s">
        <v>25</v>
      </c>
      <c r="I19" s="81" t="s">
        <v>255</v>
      </c>
      <c r="J19" s="28"/>
      <c r="K19" s="25">
        <f t="shared" si="1"/>
        <v>154288</v>
      </c>
      <c r="L19" s="80" t="s">
        <v>128</v>
      </c>
      <c r="M19" s="76"/>
    </row>
    <row r="20" spans="1:13" ht="20.100000000000001" customHeight="1">
      <c r="B20" s="70">
        <v>752460</v>
      </c>
      <c r="C20" s="30">
        <v>43721</v>
      </c>
      <c r="D20" s="26"/>
      <c r="E20" s="22">
        <v>0</v>
      </c>
      <c r="F20" s="22">
        <v>4800</v>
      </c>
      <c r="G20" s="85" t="s">
        <v>107</v>
      </c>
      <c r="H20" s="31" t="s">
        <v>25</v>
      </c>
      <c r="I20" s="81" t="s">
        <v>246</v>
      </c>
      <c r="J20" s="28"/>
      <c r="K20" s="25">
        <f t="shared" si="1"/>
        <v>149488</v>
      </c>
      <c r="L20" s="80" t="s">
        <v>128</v>
      </c>
      <c r="M20" s="76"/>
    </row>
    <row r="21" spans="1:13" ht="20.100000000000001" customHeight="1">
      <c r="B21" s="70" t="s">
        <v>318</v>
      </c>
      <c r="C21" s="30">
        <v>43727</v>
      </c>
      <c r="D21" s="26"/>
      <c r="E21" s="22">
        <v>0</v>
      </c>
      <c r="F21" s="22">
        <v>2720</v>
      </c>
      <c r="G21" s="85" t="s">
        <v>107</v>
      </c>
      <c r="H21" s="31" t="s">
        <v>25</v>
      </c>
      <c r="I21" s="81" t="s">
        <v>247</v>
      </c>
      <c r="J21" s="28"/>
      <c r="K21" s="25">
        <f t="shared" si="1"/>
        <v>146768</v>
      </c>
      <c r="L21" s="80" t="s">
        <v>128</v>
      </c>
      <c r="M21" s="76"/>
    </row>
    <row r="22" spans="1:13" ht="20.100000000000001" customHeight="1" thickBot="1">
      <c r="B22" s="71">
        <v>64990</v>
      </c>
      <c r="C22" s="30">
        <v>43720</v>
      </c>
      <c r="D22" s="26"/>
      <c r="E22" s="22">
        <v>0</v>
      </c>
      <c r="F22" s="22">
        <v>4525</v>
      </c>
      <c r="G22" s="85" t="s">
        <v>107</v>
      </c>
      <c r="H22" s="31" t="s">
        <v>25</v>
      </c>
      <c r="I22" s="81" t="s">
        <v>248</v>
      </c>
      <c r="J22" s="28"/>
      <c r="K22" s="25">
        <f t="shared" si="1"/>
        <v>142243</v>
      </c>
      <c r="L22" s="80" t="s">
        <v>128</v>
      </c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2">
        <v>0</v>
      </c>
      <c r="F23" s="22">
        <v>9709</v>
      </c>
      <c r="G23" s="85" t="s">
        <v>86</v>
      </c>
      <c r="H23" s="31" t="s">
        <v>25</v>
      </c>
      <c r="I23" s="81" t="s">
        <v>249</v>
      </c>
      <c r="J23" s="28"/>
      <c r="K23" s="25">
        <f t="shared" si="1"/>
        <v>132534</v>
      </c>
      <c r="L23" s="80" t="s">
        <v>128</v>
      </c>
      <c r="M23" s="76"/>
    </row>
    <row r="24" spans="1:13" ht="20.100000000000001" customHeight="1">
      <c r="A24">
        <v>2</v>
      </c>
      <c r="B24" s="20" t="s">
        <v>20</v>
      </c>
      <c r="C24" s="30">
        <v>43726</v>
      </c>
      <c r="D24" s="26"/>
      <c r="E24" s="22">
        <v>0</v>
      </c>
      <c r="F24" s="22">
        <v>10260</v>
      </c>
      <c r="G24" s="85" t="s">
        <v>107</v>
      </c>
      <c r="H24" s="31" t="s">
        <v>25</v>
      </c>
      <c r="I24" s="81" t="s">
        <v>242</v>
      </c>
      <c r="J24" s="28"/>
      <c r="K24" s="25">
        <f t="shared" si="0"/>
        <v>122274</v>
      </c>
      <c r="L24" s="80" t="s">
        <v>128</v>
      </c>
      <c r="M24" s="76"/>
    </row>
    <row r="25" spans="1:13" ht="20.100000000000001" customHeight="1">
      <c r="A25">
        <v>3</v>
      </c>
      <c r="B25" s="20" t="s">
        <v>21</v>
      </c>
      <c r="C25" s="30" t="s">
        <v>226</v>
      </c>
      <c r="D25" s="26"/>
      <c r="E25" s="22">
        <v>0</v>
      </c>
      <c r="F25" s="22">
        <v>0</v>
      </c>
      <c r="G25" s="85"/>
      <c r="H25" s="31"/>
      <c r="I25" s="81"/>
      <c r="J25" s="28"/>
      <c r="K25" s="25">
        <f t="shared" si="0"/>
        <v>122274</v>
      </c>
      <c r="L25" s="5"/>
      <c r="M25" s="76"/>
    </row>
    <row r="26" spans="1:13" ht="20.100000000000001" customHeight="1">
      <c r="A26">
        <v>4</v>
      </c>
      <c r="B26" s="20" t="s">
        <v>23</v>
      </c>
      <c r="C26" s="30"/>
      <c r="D26" s="26"/>
      <c r="E26" s="22"/>
      <c r="F26" s="22"/>
      <c r="G26" s="85"/>
      <c r="H26" s="31"/>
      <c r="I26" s="81"/>
      <c r="J26" s="28"/>
      <c r="K26" s="25">
        <f t="shared" si="0"/>
        <v>122274</v>
      </c>
      <c r="L26" s="80" t="s">
        <v>128</v>
      </c>
      <c r="M26" s="76"/>
    </row>
    <row r="27" spans="1:13" ht="20.100000000000001" customHeight="1">
      <c r="B27" s="20"/>
      <c r="C27" s="30">
        <v>43730</v>
      </c>
      <c r="D27" s="26"/>
      <c r="E27" s="22">
        <v>0</v>
      </c>
      <c r="F27" s="22">
        <v>2208</v>
      </c>
      <c r="G27" s="85" t="s">
        <v>86</v>
      </c>
      <c r="H27" s="31" t="s">
        <v>25</v>
      </c>
      <c r="I27" s="81" t="s">
        <v>250</v>
      </c>
      <c r="J27" s="28"/>
      <c r="K27" s="25">
        <f t="shared" si="0"/>
        <v>120066</v>
      </c>
      <c r="L27" s="80" t="s">
        <v>128</v>
      </c>
      <c r="M27" s="76"/>
    </row>
    <row r="28" spans="1:13" ht="20.100000000000001" customHeight="1">
      <c r="B28" s="20"/>
      <c r="C28" s="30">
        <v>43730</v>
      </c>
      <c r="D28" s="26"/>
      <c r="E28" s="22">
        <v>0</v>
      </c>
      <c r="F28" s="22">
        <v>3038</v>
      </c>
      <c r="G28" s="85" t="s">
        <v>86</v>
      </c>
      <c r="H28" s="31" t="s">
        <v>25</v>
      </c>
      <c r="I28" s="81" t="s">
        <v>250</v>
      </c>
      <c r="J28" s="28"/>
      <c r="K28" s="25">
        <f t="shared" si="0"/>
        <v>117028</v>
      </c>
      <c r="L28" s="80" t="s">
        <v>128</v>
      </c>
      <c r="M28" s="76"/>
    </row>
    <row r="29" spans="1:13" ht="20.100000000000001" customHeight="1">
      <c r="C29" s="30">
        <v>43720</v>
      </c>
      <c r="D29" s="26"/>
      <c r="E29" s="22">
        <v>0</v>
      </c>
      <c r="F29" s="22">
        <v>2147</v>
      </c>
      <c r="G29" s="85" t="s">
        <v>86</v>
      </c>
      <c r="H29" s="31" t="s">
        <v>25</v>
      </c>
      <c r="I29" s="81" t="s">
        <v>251</v>
      </c>
      <c r="J29" s="28"/>
      <c r="K29" s="25">
        <f t="shared" si="0"/>
        <v>114881</v>
      </c>
      <c r="L29" s="80" t="s">
        <v>128</v>
      </c>
      <c r="M29" s="76"/>
    </row>
    <row r="30" spans="1:13" ht="20.100000000000001" customHeight="1">
      <c r="A30" t="s">
        <v>312</v>
      </c>
      <c r="B30" s="145" t="s">
        <v>311</v>
      </c>
      <c r="C30" s="30">
        <v>43727</v>
      </c>
      <c r="D30" s="26"/>
      <c r="E30" s="22">
        <v>0</v>
      </c>
      <c r="F30" s="22">
        <v>523</v>
      </c>
      <c r="G30" s="85" t="s">
        <v>86</v>
      </c>
      <c r="H30" s="31" t="s">
        <v>25</v>
      </c>
      <c r="I30" s="81" t="s">
        <v>252</v>
      </c>
      <c r="J30" s="28"/>
      <c r="K30" s="25">
        <f t="shared" si="0"/>
        <v>114358</v>
      </c>
      <c r="L30" s="80" t="s">
        <v>128</v>
      </c>
      <c r="M30" s="76"/>
    </row>
    <row r="31" spans="1:13" ht="20.100000000000001" customHeight="1">
      <c r="A31" t="s">
        <v>313</v>
      </c>
      <c r="B31" s="20" t="s">
        <v>270</v>
      </c>
      <c r="C31" s="30">
        <v>43720</v>
      </c>
      <c r="D31" s="26"/>
      <c r="E31" s="22">
        <v>0</v>
      </c>
      <c r="F31" s="22">
        <v>1906</v>
      </c>
      <c r="G31" s="85" t="s">
        <v>86</v>
      </c>
      <c r="H31" s="31" t="s">
        <v>25</v>
      </c>
      <c r="I31" s="81" t="s">
        <v>253</v>
      </c>
      <c r="J31" s="28"/>
      <c r="K31" s="25">
        <f t="shared" si="0"/>
        <v>112452</v>
      </c>
      <c r="L31" s="80" t="s">
        <v>128</v>
      </c>
      <c r="M31" s="76"/>
    </row>
    <row r="32" spans="1:13" ht="20.100000000000001" customHeight="1">
      <c r="A32" t="s">
        <v>86</v>
      </c>
      <c r="B32" s="34" t="s">
        <v>25</v>
      </c>
      <c r="C32" s="30">
        <v>43718</v>
      </c>
      <c r="D32" s="26"/>
      <c r="E32" s="22">
        <v>0</v>
      </c>
      <c r="F32" s="22">
        <v>540</v>
      </c>
      <c r="G32" s="85" t="s">
        <v>86</v>
      </c>
      <c r="H32" s="31" t="s">
        <v>25</v>
      </c>
      <c r="I32" s="81" t="s">
        <v>254</v>
      </c>
      <c r="J32" s="28"/>
      <c r="K32" s="25">
        <f t="shared" si="0"/>
        <v>111912</v>
      </c>
      <c r="L32" s="80" t="s">
        <v>128</v>
      </c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2">
        <v>0</v>
      </c>
      <c r="F33" s="22">
        <v>0</v>
      </c>
      <c r="G33" s="85"/>
      <c r="H33" s="27"/>
      <c r="I33" s="81"/>
      <c r="J33" s="28"/>
      <c r="K33" s="25">
        <f>SUM(K32+E33-F33)</f>
        <v>111912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2">
        <v>0</v>
      </c>
      <c r="F34" s="22">
        <v>0</v>
      </c>
      <c r="G34" s="85"/>
      <c r="H34" s="27"/>
      <c r="I34" s="81"/>
      <c r="J34" s="28"/>
      <c r="K34" s="25">
        <f t="shared" si="0"/>
        <v>111912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2">
        <v>0</v>
      </c>
      <c r="F35" s="22">
        <v>0</v>
      </c>
      <c r="G35" s="85"/>
      <c r="H35" s="27"/>
      <c r="I35" s="81"/>
      <c r="J35" s="28"/>
      <c r="K35" s="25">
        <f t="shared" si="0"/>
        <v>111912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30">
        <v>43727</v>
      </c>
      <c r="D36" s="26"/>
      <c r="E36" s="22">
        <v>0</v>
      </c>
      <c r="F36" s="22">
        <v>42520</v>
      </c>
      <c r="G36" s="85" t="s">
        <v>86</v>
      </c>
      <c r="H36" s="31" t="s">
        <v>25</v>
      </c>
      <c r="I36" s="81" t="s">
        <v>241</v>
      </c>
      <c r="J36" s="28"/>
      <c r="K36" s="25">
        <f t="shared" si="0"/>
        <v>69392</v>
      </c>
      <c r="L36" s="80" t="s">
        <v>128</v>
      </c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2">
        <v>0</v>
      </c>
      <c r="F37" s="22">
        <v>0</v>
      </c>
      <c r="G37" s="85"/>
      <c r="H37" s="27"/>
      <c r="I37" s="81"/>
      <c r="J37" s="28"/>
      <c r="K37" s="25">
        <f t="shared" si="0"/>
        <v>69392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2">
        <v>0</v>
      </c>
      <c r="F38" s="22">
        <v>0</v>
      </c>
      <c r="G38" s="85"/>
      <c r="H38" s="27"/>
      <c r="I38" s="81"/>
      <c r="J38" s="28"/>
      <c r="K38" s="25">
        <f t="shared" si="0"/>
        <v>69392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2">
        <v>0</v>
      </c>
      <c r="F39" s="22">
        <v>0</v>
      </c>
      <c r="G39" s="85"/>
      <c r="H39" s="33"/>
      <c r="I39" s="81"/>
      <c r="J39" s="28"/>
      <c r="K39" s="25">
        <f t="shared" si="0"/>
        <v>69392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2">
        <v>47000</v>
      </c>
      <c r="F40" s="22">
        <v>0</v>
      </c>
      <c r="G40" s="85">
        <v>3</v>
      </c>
      <c r="H40" s="33" t="s">
        <v>21</v>
      </c>
      <c r="I40" s="81" t="s">
        <v>257</v>
      </c>
      <c r="J40" s="28"/>
      <c r="K40" s="25">
        <f t="shared" si="0"/>
        <v>116392</v>
      </c>
      <c r="L40" s="80" t="s">
        <v>128</v>
      </c>
      <c r="M40" s="76"/>
    </row>
    <row r="41" spans="1:13" ht="20.100000000000001" customHeight="1">
      <c r="A41" t="s">
        <v>95</v>
      </c>
      <c r="B41" s="34" t="s">
        <v>33</v>
      </c>
      <c r="C41" s="30">
        <v>43730</v>
      </c>
      <c r="D41" s="26"/>
      <c r="E41" s="22">
        <v>0</v>
      </c>
      <c r="F41" s="22">
        <v>51402</v>
      </c>
      <c r="G41" s="85" t="s">
        <v>307</v>
      </c>
      <c r="H41" s="34" t="s">
        <v>24</v>
      </c>
      <c r="I41" s="81" t="s">
        <v>244</v>
      </c>
      <c r="J41" s="28"/>
      <c r="K41" s="25">
        <f t="shared" si="0"/>
        <v>64990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2">
        <v>0</v>
      </c>
      <c r="F42" s="22">
        <v>0</v>
      </c>
      <c r="G42" s="85"/>
      <c r="H42" s="27"/>
      <c r="I42" s="81"/>
      <c r="J42" s="28"/>
      <c r="K42" s="25">
        <f t="shared" si="0"/>
        <v>64990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30">
        <v>43738</v>
      </c>
      <c r="D43" s="26"/>
      <c r="E43" s="22">
        <v>0</v>
      </c>
      <c r="F43" s="22">
        <v>64990</v>
      </c>
      <c r="G43" s="85" t="s">
        <v>315</v>
      </c>
      <c r="H43" s="145" t="s">
        <v>311</v>
      </c>
      <c r="I43" s="81" t="s">
        <v>259</v>
      </c>
      <c r="J43" s="28"/>
      <c r="K43" s="25">
        <f t="shared" si="0"/>
        <v>0</v>
      </c>
      <c r="L43" s="80" t="s">
        <v>128</v>
      </c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2">
        <v>0</v>
      </c>
      <c r="F44" s="22">
        <v>0</v>
      </c>
      <c r="G44" s="63"/>
      <c r="H44" s="126"/>
      <c r="I44" s="18"/>
      <c r="J44" s="36"/>
      <c r="K44" s="25">
        <f t="shared" si="0"/>
        <v>0</v>
      </c>
      <c r="L44" s="5"/>
      <c r="M44" s="76"/>
    </row>
    <row r="45" spans="1:13">
      <c r="B45" t="s">
        <v>55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1437832</v>
      </c>
      <c r="F46" s="37">
        <f>SUM(F9:F45)</f>
        <v>1437832</v>
      </c>
      <c r="K46" s="37"/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 t="s">
        <v>260</v>
      </c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N55"/>
  <sheetViews>
    <sheetView zoomScaleNormal="100" workbookViewId="0">
      <selection activeCell="B2" sqref="B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style="3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56</v>
      </c>
      <c r="L1" s="50" t="s">
        <v>81</v>
      </c>
      <c r="M1" s="50" t="s">
        <v>82</v>
      </c>
    </row>
    <row r="2" spans="2:14" ht="16.2">
      <c r="C2" t="s">
        <v>57</v>
      </c>
      <c r="D2" t="s">
        <v>57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43748</v>
      </c>
      <c r="F3" s="6">
        <v>50000</v>
      </c>
      <c r="G3" s="59" t="s">
        <v>58</v>
      </c>
      <c r="I3" s="8">
        <v>2828469</v>
      </c>
      <c r="K3" t="s">
        <v>7</v>
      </c>
    </row>
    <row r="4" spans="2:14" ht="16.2">
      <c r="E4" s="68">
        <v>43742</v>
      </c>
      <c r="F4" s="19">
        <v>37909</v>
      </c>
      <c r="H4" s="3" t="s">
        <v>43</v>
      </c>
      <c r="I4" s="11">
        <v>0</v>
      </c>
      <c r="K4" t="s">
        <v>9</v>
      </c>
    </row>
    <row r="5" spans="2:14" ht="21" customHeight="1">
      <c r="B5" t="s">
        <v>100</v>
      </c>
      <c r="E5" s="119">
        <v>43742</v>
      </c>
      <c r="F5" s="158">
        <v>5000</v>
      </c>
      <c r="H5" s="3" t="s">
        <v>10</v>
      </c>
      <c r="I5" s="11">
        <f>SUM(I2:I4)</f>
        <v>3880846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E8" s="16"/>
      <c r="F8" s="18"/>
      <c r="G8" s="63"/>
      <c r="H8" s="63"/>
      <c r="I8" s="18"/>
      <c r="J8" s="18"/>
      <c r="K8" s="19">
        <v>0</v>
      </c>
      <c r="M8" s="76"/>
    </row>
    <row r="9" spans="2:14" ht="20.100000000000001" customHeight="1" thickBot="1">
      <c r="B9" t="s">
        <v>83</v>
      </c>
      <c r="C9" s="44"/>
      <c r="D9" s="21"/>
      <c r="E9" s="22">
        <v>0</v>
      </c>
      <c r="F9" s="22">
        <v>0</v>
      </c>
      <c r="G9" s="61"/>
      <c r="H9" s="130"/>
      <c r="I9" s="22"/>
      <c r="J9" s="23"/>
      <c r="K9" s="25">
        <f>SUM(K8+E9-F9)</f>
        <v>0</v>
      </c>
      <c r="L9" s="80"/>
      <c r="M9" s="76"/>
    </row>
    <row r="10" spans="2:14" ht="20.100000000000001" customHeight="1">
      <c r="B10" s="69"/>
      <c r="C10" s="30">
        <v>43742</v>
      </c>
      <c r="D10" s="26"/>
      <c r="E10" s="22">
        <v>0</v>
      </c>
      <c r="F10" s="22">
        <v>5000</v>
      </c>
      <c r="G10" s="62" t="s">
        <v>108</v>
      </c>
      <c r="H10" s="131" t="s">
        <v>30</v>
      </c>
      <c r="I10" s="27" t="s">
        <v>59</v>
      </c>
      <c r="J10" s="28"/>
      <c r="K10" s="25">
        <f t="shared" ref="K10:K44" si="0">SUM(K9+E10-F10)</f>
        <v>-5000</v>
      </c>
      <c r="L10" s="80" t="s">
        <v>128</v>
      </c>
      <c r="M10" s="76"/>
    </row>
    <row r="11" spans="2:14" ht="20.100000000000001" customHeight="1">
      <c r="B11" s="70">
        <v>-37909</v>
      </c>
      <c r="C11" s="30">
        <v>43742</v>
      </c>
      <c r="D11" s="26"/>
      <c r="E11" s="22">
        <v>37909</v>
      </c>
      <c r="F11" s="22">
        <v>37909</v>
      </c>
      <c r="G11" s="85" t="s">
        <v>314</v>
      </c>
      <c r="H11" s="132" t="s">
        <v>270</v>
      </c>
      <c r="I11" s="81" t="s">
        <v>298</v>
      </c>
      <c r="J11" s="28"/>
      <c r="K11" s="25">
        <f t="shared" si="0"/>
        <v>-5000</v>
      </c>
      <c r="L11" s="80" t="s">
        <v>128</v>
      </c>
      <c r="M11" s="76"/>
    </row>
    <row r="12" spans="2:14" ht="20.100000000000001" customHeight="1">
      <c r="B12" s="70">
        <v>-5000</v>
      </c>
      <c r="C12" s="30"/>
      <c r="D12" s="26"/>
      <c r="E12" s="22">
        <v>0</v>
      </c>
      <c r="F12" s="22">
        <v>0</v>
      </c>
      <c r="G12" s="62"/>
      <c r="H12" s="133"/>
      <c r="I12" s="27"/>
      <c r="J12" s="28"/>
      <c r="K12" s="25">
        <f t="shared" si="0"/>
        <v>-5000</v>
      </c>
      <c r="L12" s="5"/>
      <c r="M12" s="76"/>
      <c r="N12" s="32"/>
    </row>
    <row r="13" spans="2:14" ht="20.100000000000001" customHeight="1">
      <c r="B13" s="70">
        <v>-50000</v>
      </c>
      <c r="C13" s="30">
        <v>43742</v>
      </c>
      <c r="D13" s="26"/>
      <c r="E13" s="22">
        <v>50000</v>
      </c>
      <c r="F13" s="22">
        <v>0</v>
      </c>
      <c r="G13" s="62" t="s">
        <v>312</v>
      </c>
      <c r="H13" s="145" t="s">
        <v>311</v>
      </c>
      <c r="I13" s="27" t="s">
        <v>264</v>
      </c>
      <c r="J13" s="28"/>
      <c r="K13" s="25">
        <f t="shared" si="0"/>
        <v>45000</v>
      </c>
      <c r="L13" s="80" t="s">
        <v>128</v>
      </c>
      <c r="M13" s="76"/>
    </row>
    <row r="14" spans="2:14" ht="20.100000000000001" customHeight="1">
      <c r="B14" s="70"/>
      <c r="C14" s="30">
        <v>43757</v>
      </c>
      <c r="D14" s="26"/>
      <c r="E14" s="22">
        <v>0</v>
      </c>
      <c r="F14" s="22">
        <v>30000</v>
      </c>
      <c r="G14" s="85" t="s">
        <v>102</v>
      </c>
      <c r="H14" s="134" t="s">
        <v>30</v>
      </c>
      <c r="I14" s="27" t="s">
        <v>60</v>
      </c>
      <c r="J14" s="29"/>
      <c r="K14" s="25">
        <f t="shared" si="0"/>
        <v>15000</v>
      </c>
      <c r="L14" s="5"/>
      <c r="M14" s="76"/>
    </row>
    <row r="15" spans="2:14" ht="20.100000000000001" customHeight="1">
      <c r="B15" s="70">
        <v>103700</v>
      </c>
      <c r="C15" s="30">
        <v>43748</v>
      </c>
      <c r="D15" s="26"/>
      <c r="E15" s="22">
        <v>112850</v>
      </c>
      <c r="F15" s="22">
        <v>112850</v>
      </c>
      <c r="G15" s="85">
        <v>2</v>
      </c>
      <c r="H15" s="132" t="s">
        <v>20</v>
      </c>
      <c r="I15" s="27" t="s">
        <v>61</v>
      </c>
      <c r="J15" s="29"/>
      <c r="K15" s="25">
        <f t="shared" si="0"/>
        <v>15000</v>
      </c>
      <c r="L15" s="80" t="s">
        <v>128</v>
      </c>
      <c r="M15" s="76"/>
    </row>
    <row r="16" spans="2:14" ht="20.100000000000001" customHeight="1">
      <c r="B16" s="70">
        <v>2800</v>
      </c>
      <c r="C16" s="30">
        <v>43745</v>
      </c>
      <c r="D16" s="26"/>
      <c r="E16" s="22">
        <v>9150</v>
      </c>
      <c r="F16" s="22">
        <v>9150</v>
      </c>
      <c r="G16" s="85" t="s">
        <v>324</v>
      </c>
      <c r="H16" s="34" t="s">
        <v>30</v>
      </c>
      <c r="I16" s="33" t="s">
        <v>263</v>
      </c>
      <c r="J16" s="29"/>
      <c r="K16" s="25">
        <f t="shared" si="0"/>
        <v>15000</v>
      </c>
      <c r="L16" s="80" t="s">
        <v>128</v>
      </c>
      <c r="M16" s="76"/>
    </row>
    <row r="17" spans="1:13" ht="20.100000000000001" customHeight="1">
      <c r="B17" s="70">
        <v>4000</v>
      </c>
      <c r="C17" s="30"/>
      <c r="D17" s="26"/>
      <c r="E17" s="22">
        <v>0</v>
      </c>
      <c r="F17" s="22">
        <v>0</v>
      </c>
      <c r="G17" s="85"/>
      <c r="H17" s="134"/>
      <c r="I17" s="27"/>
      <c r="J17" s="29"/>
      <c r="K17" s="25">
        <f t="shared" si="0"/>
        <v>15000</v>
      </c>
      <c r="L17" s="5"/>
      <c r="M17" s="76"/>
    </row>
    <row r="18" spans="1:13" ht="20.100000000000001" customHeight="1">
      <c r="B18" s="70"/>
      <c r="C18" s="30">
        <v>44129</v>
      </c>
      <c r="D18" s="26"/>
      <c r="E18" s="22">
        <v>0</v>
      </c>
      <c r="F18" s="22">
        <v>3209</v>
      </c>
      <c r="G18" s="85" t="s">
        <v>104</v>
      </c>
      <c r="H18" s="134" t="s">
        <v>24</v>
      </c>
      <c r="I18" s="27" t="s">
        <v>197</v>
      </c>
      <c r="J18" s="29"/>
      <c r="K18" s="25">
        <f t="shared" si="0"/>
        <v>11791</v>
      </c>
      <c r="L18" s="80" t="s">
        <v>128</v>
      </c>
      <c r="M18" s="76"/>
    </row>
    <row r="19" spans="1:13" ht="20.100000000000001" customHeight="1" thickBot="1">
      <c r="B19" s="71">
        <v>11791</v>
      </c>
      <c r="C19" s="30"/>
      <c r="D19" s="26"/>
      <c r="E19" s="22">
        <v>0</v>
      </c>
      <c r="F19" s="22">
        <v>0</v>
      </c>
      <c r="G19" s="85"/>
      <c r="H19" s="62"/>
      <c r="I19" s="27"/>
      <c r="J19" s="29"/>
      <c r="K19" s="25">
        <f t="shared" si="0"/>
        <v>11791</v>
      </c>
      <c r="L19" s="5"/>
      <c r="M19" s="76"/>
    </row>
    <row r="20" spans="1:13" ht="20.100000000000001" customHeight="1">
      <c r="C20" s="30">
        <v>44134</v>
      </c>
      <c r="D20" s="26"/>
      <c r="E20" s="22">
        <v>2800</v>
      </c>
      <c r="F20" s="22">
        <v>2800</v>
      </c>
      <c r="G20" s="85">
        <v>1</v>
      </c>
      <c r="H20" s="132" t="s">
        <v>18</v>
      </c>
      <c r="I20" s="27" t="s">
        <v>261</v>
      </c>
      <c r="J20" s="29"/>
      <c r="K20" s="25">
        <f t="shared" si="0"/>
        <v>11791</v>
      </c>
      <c r="L20" s="80" t="s">
        <v>128</v>
      </c>
      <c r="M20" s="76"/>
    </row>
    <row r="21" spans="1:13" ht="20.100000000000001" customHeight="1">
      <c r="C21" s="30">
        <v>44134</v>
      </c>
      <c r="D21" s="26"/>
      <c r="E21" s="22">
        <v>4000</v>
      </c>
      <c r="F21" s="22">
        <v>4000</v>
      </c>
      <c r="G21" s="85">
        <v>2</v>
      </c>
      <c r="H21" s="132" t="s">
        <v>20</v>
      </c>
      <c r="I21" s="33" t="s">
        <v>262</v>
      </c>
      <c r="J21" s="29"/>
      <c r="K21" s="25">
        <f t="shared" si="0"/>
        <v>11791</v>
      </c>
      <c r="L21" s="80" t="s">
        <v>128</v>
      </c>
      <c r="M21" s="76"/>
    </row>
    <row r="22" spans="1:13" ht="20.100000000000001" customHeight="1">
      <c r="C22" s="5"/>
      <c r="D22" s="26"/>
      <c r="E22" s="22">
        <v>0</v>
      </c>
      <c r="F22" s="22">
        <v>0</v>
      </c>
      <c r="G22" s="85"/>
      <c r="H22" s="132"/>
      <c r="I22" s="33"/>
      <c r="J22" s="29"/>
      <c r="K22" s="25">
        <f t="shared" si="0"/>
        <v>11791</v>
      </c>
      <c r="L22" s="80"/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2">
        <v>0</v>
      </c>
      <c r="F23" s="22">
        <v>0</v>
      </c>
      <c r="G23" s="62"/>
      <c r="H23" s="135"/>
      <c r="I23" s="47"/>
      <c r="J23" s="28"/>
      <c r="K23" s="25">
        <f t="shared" si="0"/>
        <v>11791</v>
      </c>
      <c r="L23" s="5"/>
      <c r="M23" s="76"/>
    </row>
    <row r="24" spans="1:13" ht="20.100000000000001" customHeight="1">
      <c r="A24">
        <v>2</v>
      </c>
      <c r="B24" s="20" t="s">
        <v>20</v>
      </c>
      <c r="C24" s="5"/>
      <c r="D24" s="26"/>
      <c r="E24" s="22">
        <v>0</v>
      </c>
      <c r="F24" s="22">
        <v>0</v>
      </c>
      <c r="G24" s="62"/>
      <c r="H24" s="62"/>
      <c r="I24" s="27"/>
      <c r="J24" s="28"/>
      <c r="K24" s="25">
        <f t="shared" si="0"/>
        <v>11791</v>
      </c>
      <c r="L24" s="5"/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22">
        <v>0</v>
      </c>
      <c r="F25" s="22">
        <v>0</v>
      </c>
      <c r="G25" s="62"/>
      <c r="H25" s="62"/>
      <c r="I25" s="27"/>
      <c r="J25" s="28"/>
      <c r="K25" s="25">
        <f t="shared" si="0"/>
        <v>11791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22">
        <v>0</v>
      </c>
      <c r="F26" s="22">
        <v>0</v>
      </c>
      <c r="G26" s="62"/>
      <c r="H26" s="62"/>
      <c r="I26" s="27"/>
      <c r="J26" s="28"/>
      <c r="K26" s="25">
        <f t="shared" si="0"/>
        <v>11791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62"/>
      <c r="I27" s="27"/>
      <c r="J27" s="28"/>
      <c r="K27" s="25">
        <f t="shared" si="0"/>
        <v>11791</v>
      </c>
      <c r="L27" s="5"/>
      <c r="M27" s="76"/>
    </row>
    <row r="28" spans="1:13" ht="20.100000000000001" customHeight="1">
      <c r="B28" s="20"/>
      <c r="C28" s="5"/>
      <c r="D28" s="26"/>
      <c r="E28" s="22">
        <v>0</v>
      </c>
      <c r="F28" s="22">
        <v>0</v>
      </c>
      <c r="G28" s="62"/>
      <c r="H28" s="62"/>
      <c r="I28" s="27"/>
      <c r="J28" s="28"/>
      <c r="K28" s="25">
        <f>SUM(K27+E28-F28)</f>
        <v>11791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62"/>
      <c r="I29" s="27"/>
      <c r="J29" s="28"/>
      <c r="K29" s="25">
        <f t="shared" si="0"/>
        <v>11791</v>
      </c>
      <c r="L29" s="5"/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2">
        <v>0</v>
      </c>
      <c r="F30" s="22">
        <v>0</v>
      </c>
      <c r="G30" s="62"/>
      <c r="H30" s="62"/>
      <c r="I30" s="27"/>
      <c r="J30" s="28"/>
      <c r="K30" s="25">
        <f t="shared" si="0"/>
        <v>11791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2">
        <v>0</v>
      </c>
      <c r="F31" s="22">
        <v>0</v>
      </c>
      <c r="G31" s="62"/>
      <c r="H31" s="62"/>
      <c r="I31" s="27"/>
      <c r="J31" s="28"/>
      <c r="K31" s="25">
        <f t="shared" si="0"/>
        <v>11791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2">
        <v>0</v>
      </c>
      <c r="F32" s="22">
        <v>0</v>
      </c>
      <c r="G32" s="62"/>
      <c r="H32" s="62"/>
      <c r="I32" s="27"/>
      <c r="J32" s="28"/>
      <c r="K32" s="25">
        <f t="shared" si="0"/>
        <v>11791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2">
        <v>0</v>
      </c>
      <c r="F33" s="22">
        <v>0</v>
      </c>
      <c r="G33" s="62"/>
      <c r="H33" s="62"/>
      <c r="I33" s="27"/>
      <c r="J33" s="28"/>
      <c r="K33" s="25">
        <f t="shared" si="0"/>
        <v>11791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2">
        <v>0</v>
      </c>
      <c r="F34" s="22">
        <v>0</v>
      </c>
      <c r="G34" s="62"/>
      <c r="H34" s="62"/>
      <c r="I34" s="27"/>
      <c r="J34" s="28"/>
      <c r="K34" s="25">
        <f t="shared" si="0"/>
        <v>11791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2">
        <v>0</v>
      </c>
      <c r="F35" s="22">
        <v>0</v>
      </c>
      <c r="G35" s="62"/>
      <c r="H35" s="62"/>
      <c r="I35" s="27"/>
      <c r="J35" s="28"/>
      <c r="K35" s="25">
        <f t="shared" si="0"/>
        <v>11791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2">
        <v>0</v>
      </c>
      <c r="F36" s="22">
        <v>0</v>
      </c>
      <c r="G36" s="62"/>
      <c r="H36" s="62"/>
      <c r="I36" s="27"/>
      <c r="J36" s="28"/>
      <c r="K36" s="25">
        <f t="shared" si="0"/>
        <v>11791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2">
        <v>0</v>
      </c>
      <c r="F37" s="22">
        <v>0</v>
      </c>
      <c r="G37" s="62"/>
      <c r="H37" s="62"/>
      <c r="I37" s="27"/>
      <c r="J37" s="28"/>
      <c r="K37" s="25">
        <f t="shared" si="0"/>
        <v>11791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2">
        <v>0</v>
      </c>
      <c r="F38" s="22">
        <v>0</v>
      </c>
      <c r="G38" s="62"/>
      <c r="H38" s="62"/>
      <c r="I38" s="27"/>
      <c r="J38" s="28"/>
      <c r="K38" s="25">
        <f t="shared" si="0"/>
        <v>11791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2">
        <v>0</v>
      </c>
      <c r="F39" s="22">
        <v>0</v>
      </c>
      <c r="G39" s="62"/>
      <c r="H39" s="62"/>
      <c r="I39" s="27"/>
      <c r="J39" s="28"/>
      <c r="K39" s="25">
        <f>SUM(K38+E39-F39)</f>
        <v>11791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2">
        <v>0</v>
      </c>
      <c r="F40" s="22">
        <v>0</v>
      </c>
      <c r="G40" s="62"/>
      <c r="H40" s="62"/>
      <c r="I40" s="27"/>
      <c r="J40" s="28"/>
      <c r="K40" s="25">
        <f t="shared" si="0"/>
        <v>11791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2">
        <v>0</v>
      </c>
      <c r="F41" s="22">
        <v>0</v>
      </c>
      <c r="G41" s="62"/>
      <c r="H41" s="62"/>
      <c r="I41" s="27"/>
      <c r="J41" s="28"/>
      <c r="K41" s="25">
        <f t="shared" si="0"/>
        <v>11791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2">
        <v>0</v>
      </c>
      <c r="F42" s="22">
        <v>0</v>
      </c>
      <c r="G42" s="62"/>
      <c r="H42" s="62"/>
      <c r="I42" s="27"/>
      <c r="J42" s="28"/>
      <c r="K42" s="25">
        <f t="shared" si="0"/>
        <v>11791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30">
        <v>44134</v>
      </c>
      <c r="D43" s="26"/>
      <c r="E43" s="22">
        <v>0</v>
      </c>
      <c r="F43" s="22">
        <v>11791</v>
      </c>
      <c r="G43" s="62" t="s">
        <v>312</v>
      </c>
      <c r="H43" s="145" t="s">
        <v>311</v>
      </c>
      <c r="I43" s="27" t="s">
        <v>259</v>
      </c>
      <c r="J43" s="28"/>
      <c r="K43" s="25">
        <f t="shared" si="0"/>
        <v>0</v>
      </c>
      <c r="L43" s="80" t="s">
        <v>128</v>
      </c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2">
        <v>0</v>
      </c>
      <c r="F44" s="22">
        <v>0</v>
      </c>
      <c r="G44" s="63"/>
      <c r="H44" s="63"/>
      <c r="I44" s="18"/>
      <c r="J44" s="36"/>
      <c r="K44" s="25">
        <f t="shared" si="0"/>
        <v>0</v>
      </c>
      <c r="L44" s="5"/>
      <c r="M44" s="76"/>
    </row>
    <row r="45" spans="1:13">
      <c r="B45" t="s">
        <v>57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216709</v>
      </c>
      <c r="F46" s="37">
        <f>SUM(F9:F45)</f>
        <v>216709</v>
      </c>
      <c r="K46" s="37"/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64"/>
      <c r="H48" s="64"/>
      <c r="I48" s="39"/>
      <c r="K48">
        <v>0</v>
      </c>
    </row>
    <row r="49" spans="3:9">
      <c r="C49" s="189"/>
      <c r="D49" s="186"/>
      <c r="E49" s="40"/>
      <c r="F49" s="40"/>
      <c r="G49" s="65"/>
      <c r="H49" s="65"/>
      <c r="I49" s="41"/>
    </row>
    <row r="50" spans="3:9">
      <c r="C50" s="189"/>
      <c r="D50" s="186"/>
      <c r="E50" s="40"/>
      <c r="F50" s="40"/>
      <c r="G50" s="65"/>
      <c r="H50" s="65"/>
      <c r="I50" s="41"/>
    </row>
    <row r="51" spans="3:9">
      <c r="C51" s="189"/>
      <c r="D51" s="186"/>
      <c r="E51" s="40"/>
      <c r="F51" s="40"/>
      <c r="G51" s="65"/>
      <c r="H51" s="65"/>
      <c r="I51" s="41"/>
    </row>
    <row r="52" spans="3:9">
      <c r="C52" s="189"/>
      <c r="D52" s="186"/>
      <c r="E52" s="40"/>
      <c r="F52" s="40"/>
      <c r="G52" s="65"/>
      <c r="H52" s="65"/>
      <c r="I52" s="41"/>
    </row>
    <row r="53" spans="3:9">
      <c r="C53" s="189"/>
      <c r="D53" s="186"/>
      <c r="E53" s="40"/>
      <c r="F53" s="40"/>
      <c r="G53" s="65"/>
      <c r="H53" s="65"/>
      <c r="I53" s="41"/>
    </row>
    <row r="54" spans="3:9">
      <c r="C54" s="189"/>
      <c r="D54" s="186"/>
      <c r="E54" s="40"/>
      <c r="F54" s="40"/>
      <c r="G54" s="65"/>
      <c r="H54" s="65"/>
      <c r="I54" s="41"/>
    </row>
    <row r="55" spans="3:9">
      <c r="C55" s="190"/>
      <c r="D55" s="191"/>
      <c r="E55" s="42"/>
      <c r="F55" s="42"/>
      <c r="G55" s="66"/>
      <c r="H55" s="66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N60"/>
  <sheetViews>
    <sheetView zoomScaleNormal="100" workbookViewId="0">
      <selection activeCell="B2" sqref="B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66</v>
      </c>
      <c r="L1" s="50" t="s">
        <v>81</v>
      </c>
      <c r="M1" s="50" t="s">
        <v>82</v>
      </c>
    </row>
    <row r="2" spans="2:14" ht="16.2">
      <c r="C2" t="s">
        <v>63</v>
      </c>
      <c r="D2" t="s">
        <v>63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43770</v>
      </c>
      <c r="F3" s="6">
        <v>250000</v>
      </c>
      <c r="G3" s="59" t="s">
        <v>64</v>
      </c>
      <c r="H3" s="3"/>
      <c r="I3" s="8">
        <v>2857851</v>
      </c>
      <c r="K3" t="s">
        <v>7</v>
      </c>
    </row>
    <row r="4" spans="2:14" ht="16.2">
      <c r="E4" s="68">
        <v>44143</v>
      </c>
      <c r="F4" s="10">
        <v>100000</v>
      </c>
      <c r="H4" s="3" t="s">
        <v>43</v>
      </c>
      <c r="I4" s="11">
        <v>0</v>
      </c>
      <c r="K4" t="s">
        <v>9</v>
      </c>
    </row>
    <row r="5" spans="2:14" ht="21" customHeight="1">
      <c r="B5" t="s">
        <v>100</v>
      </c>
      <c r="E5" s="45">
        <v>44142</v>
      </c>
      <c r="F5">
        <v>36886</v>
      </c>
      <c r="H5" s="3" t="s">
        <v>10</v>
      </c>
      <c r="I5" s="11">
        <f>SUM(I2:I4)</f>
        <v>3910228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</row>
    <row r="8" spans="2:14" ht="20.100000000000001" customHeight="1">
      <c r="E8" s="16"/>
      <c r="F8" s="18"/>
      <c r="G8" s="63"/>
      <c r="H8" s="17"/>
      <c r="I8" s="18"/>
      <c r="J8" s="18"/>
      <c r="K8" s="19"/>
    </row>
    <row r="9" spans="2:14" ht="20.100000000000001" customHeight="1" thickBot="1">
      <c r="B9" t="s">
        <v>83</v>
      </c>
      <c r="C9" s="44">
        <v>44142</v>
      </c>
      <c r="D9" s="21"/>
      <c r="E9" s="22">
        <v>36886</v>
      </c>
      <c r="F9" s="22">
        <v>36886</v>
      </c>
      <c r="G9" s="122" t="s">
        <v>314</v>
      </c>
      <c r="H9" s="33" t="s">
        <v>270</v>
      </c>
      <c r="I9" s="124" t="s">
        <v>267</v>
      </c>
      <c r="J9" s="23"/>
      <c r="K9" s="25">
        <f>SUM(K8+E9-F9)</f>
        <v>0</v>
      </c>
      <c r="L9" s="80" t="s">
        <v>128</v>
      </c>
      <c r="M9" s="76"/>
    </row>
    <row r="10" spans="2:14" ht="20.100000000000001" customHeight="1">
      <c r="B10" s="69">
        <v>-36886</v>
      </c>
      <c r="C10" s="30">
        <v>44136</v>
      </c>
      <c r="D10" s="26"/>
      <c r="E10" s="22">
        <v>0</v>
      </c>
      <c r="F10" s="22">
        <v>5000</v>
      </c>
      <c r="G10" s="85" t="s">
        <v>271</v>
      </c>
      <c r="H10" s="31" t="s">
        <v>22</v>
      </c>
      <c r="I10" s="81" t="s">
        <v>268</v>
      </c>
      <c r="J10" s="28"/>
      <c r="K10" s="25">
        <f t="shared" ref="K10:K44" si="0">SUM(K9+E10-F10)</f>
        <v>-5000</v>
      </c>
      <c r="L10" s="80" t="s">
        <v>128</v>
      </c>
      <c r="M10" s="76"/>
    </row>
    <row r="11" spans="2:14" ht="20.100000000000001" customHeight="1">
      <c r="B11" s="70">
        <v>-250000</v>
      </c>
      <c r="C11" s="30">
        <v>44136</v>
      </c>
      <c r="D11" s="26"/>
      <c r="E11" s="22">
        <v>0</v>
      </c>
      <c r="F11" s="22">
        <v>108000</v>
      </c>
      <c r="G11" s="85" t="s">
        <v>271</v>
      </c>
      <c r="H11" s="31" t="s">
        <v>22</v>
      </c>
      <c r="I11" s="81" t="s">
        <v>269</v>
      </c>
      <c r="J11" s="28"/>
      <c r="K11" s="25">
        <f t="shared" si="0"/>
        <v>-113000</v>
      </c>
      <c r="L11" s="80" t="s">
        <v>128</v>
      </c>
      <c r="M11" s="76"/>
    </row>
    <row r="12" spans="2:14" ht="20.100000000000001" customHeight="1">
      <c r="B12" s="70">
        <v>-100000</v>
      </c>
      <c r="C12" s="30">
        <v>44136</v>
      </c>
      <c r="D12" s="26"/>
      <c r="E12" s="22">
        <v>250000</v>
      </c>
      <c r="F12" s="22">
        <v>0</v>
      </c>
      <c r="G12" s="85" t="s">
        <v>315</v>
      </c>
      <c r="H12" s="145" t="s">
        <v>311</v>
      </c>
      <c r="I12" s="81" t="s">
        <v>283</v>
      </c>
      <c r="J12" s="28"/>
      <c r="K12" s="25">
        <f t="shared" si="0"/>
        <v>137000</v>
      </c>
      <c r="L12" s="80" t="s">
        <v>128</v>
      </c>
      <c r="M12" s="76"/>
      <c r="N12" s="32"/>
    </row>
    <row r="13" spans="2:14" ht="20.100000000000001" customHeight="1">
      <c r="B13" s="70"/>
      <c r="C13" s="30">
        <v>44143</v>
      </c>
      <c r="D13" s="26"/>
      <c r="E13" s="22">
        <v>100000</v>
      </c>
      <c r="F13" s="22">
        <v>0</v>
      </c>
      <c r="G13" s="85" t="s">
        <v>315</v>
      </c>
      <c r="H13" s="145" t="s">
        <v>311</v>
      </c>
      <c r="I13" s="81" t="s">
        <v>283</v>
      </c>
      <c r="J13" s="28"/>
      <c r="K13" s="25">
        <f t="shared" si="0"/>
        <v>237000</v>
      </c>
      <c r="L13" s="80" t="s">
        <v>128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85" t="s">
        <v>274</v>
      </c>
      <c r="H14" s="26"/>
      <c r="J14" s="28"/>
      <c r="K14" s="25">
        <f t="shared" si="0"/>
        <v>237000</v>
      </c>
      <c r="L14" s="80"/>
      <c r="M14" s="76"/>
    </row>
    <row r="15" spans="2:14" ht="20.100000000000001" customHeight="1">
      <c r="B15" s="70"/>
      <c r="C15" s="30">
        <v>44137</v>
      </c>
      <c r="D15" s="26"/>
      <c r="E15" s="22">
        <v>0</v>
      </c>
      <c r="F15" s="22">
        <v>8850</v>
      </c>
      <c r="G15" s="85" t="s">
        <v>103</v>
      </c>
      <c r="H15" s="31" t="s">
        <v>27</v>
      </c>
      <c r="I15" s="88" t="s">
        <v>275</v>
      </c>
      <c r="J15" s="28"/>
      <c r="K15" s="25">
        <f t="shared" si="0"/>
        <v>228150</v>
      </c>
      <c r="L15" s="80" t="s">
        <v>128</v>
      </c>
      <c r="M15" s="76"/>
    </row>
    <row r="16" spans="2:14" ht="20.100000000000001" customHeight="1">
      <c r="B16" s="70"/>
      <c r="C16" s="30"/>
      <c r="D16" s="26"/>
      <c r="E16" s="22">
        <v>0</v>
      </c>
      <c r="F16" s="22">
        <v>5900</v>
      </c>
      <c r="G16" s="85" t="s">
        <v>103</v>
      </c>
      <c r="H16" s="31" t="s">
        <v>27</v>
      </c>
      <c r="I16" s="88" t="s">
        <v>276</v>
      </c>
      <c r="J16" s="28"/>
      <c r="K16" s="25">
        <f t="shared" si="0"/>
        <v>222250</v>
      </c>
      <c r="L16" s="80" t="s">
        <v>128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4127</v>
      </c>
      <c r="G17" s="85" t="s">
        <v>103</v>
      </c>
      <c r="H17" s="31" t="s">
        <v>27</v>
      </c>
      <c r="I17" s="88" t="s">
        <v>277</v>
      </c>
      <c r="J17" s="28"/>
      <c r="K17" s="25">
        <f t="shared" si="0"/>
        <v>218123</v>
      </c>
      <c r="L17" s="80" t="s">
        <v>128</v>
      </c>
      <c r="M17" s="76"/>
    </row>
    <row r="18" spans="1:13" ht="20.100000000000001" customHeight="1">
      <c r="B18" s="70"/>
      <c r="C18" s="30"/>
      <c r="D18" s="26"/>
      <c r="E18" s="22">
        <v>0</v>
      </c>
      <c r="F18" s="22">
        <v>1282</v>
      </c>
      <c r="G18" s="85" t="s">
        <v>103</v>
      </c>
      <c r="H18" s="31" t="s">
        <v>27</v>
      </c>
      <c r="I18" s="81" t="s">
        <v>67</v>
      </c>
      <c r="J18" s="28"/>
      <c r="K18" s="25">
        <f t="shared" si="0"/>
        <v>216841</v>
      </c>
      <c r="L18" s="80" t="s">
        <v>128</v>
      </c>
      <c r="M18" s="76"/>
    </row>
    <row r="19" spans="1:13" ht="20.100000000000001" customHeight="1" thickBot="1">
      <c r="B19" s="71">
        <v>11337</v>
      </c>
      <c r="C19" s="5"/>
      <c r="D19" s="26"/>
      <c r="E19" s="22">
        <v>0</v>
      </c>
      <c r="F19" s="22">
        <v>5184</v>
      </c>
      <c r="G19" s="85" t="s">
        <v>103</v>
      </c>
      <c r="H19" s="31" t="s">
        <v>27</v>
      </c>
      <c r="I19" s="81" t="s">
        <v>278</v>
      </c>
      <c r="J19" s="28"/>
      <c r="K19" s="25">
        <f t="shared" si="0"/>
        <v>211657</v>
      </c>
      <c r="L19" s="80" t="s">
        <v>128</v>
      </c>
      <c r="M19" s="76"/>
    </row>
    <row r="20" spans="1:13" ht="20.100000000000001" customHeight="1">
      <c r="C20" s="5"/>
      <c r="D20" s="26"/>
      <c r="E20" s="22">
        <v>0</v>
      </c>
      <c r="F20" s="22">
        <v>4273</v>
      </c>
      <c r="G20" s="85" t="s">
        <v>103</v>
      </c>
      <c r="H20" s="31" t="s">
        <v>27</v>
      </c>
      <c r="I20" s="88" t="s">
        <v>279</v>
      </c>
      <c r="J20" s="28"/>
      <c r="K20" s="25">
        <f t="shared" si="0"/>
        <v>207384</v>
      </c>
      <c r="L20" s="80" t="s">
        <v>128</v>
      </c>
      <c r="M20" s="76"/>
    </row>
    <row r="21" spans="1:13" ht="20.100000000000001" customHeight="1">
      <c r="C21" s="5"/>
      <c r="D21" s="26"/>
      <c r="E21" s="22">
        <v>0</v>
      </c>
      <c r="F21" s="22">
        <v>22743</v>
      </c>
      <c r="G21" s="85" t="s">
        <v>103</v>
      </c>
      <c r="H21" s="31" t="s">
        <v>27</v>
      </c>
      <c r="I21" s="81" t="s">
        <v>280</v>
      </c>
      <c r="J21" s="28"/>
      <c r="K21" s="25">
        <f t="shared" si="0"/>
        <v>184641</v>
      </c>
      <c r="L21" s="80" t="s">
        <v>128</v>
      </c>
      <c r="M21" s="76"/>
    </row>
    <row r="22" spans="1:13" ht="20.100000000000001" customHeight="1">
      <c r="C22" s="5"/>
      <c r="D22" s="26"/>
      <c r="E22" s="22">
        <v>0</v>
      </c>
      <c r="F22" s="22">
        <v>60200</v>
      </c>
      <c r="G22" s="85" t="s">
        <v>103</v>
      </c>
      <c r="H22" s="31" t="s">
        <v>27</v>
      </c>
      <c r="I22" s="81" t="s">
        <v>281</v>
      </c>
      <c r="J22" s="28"/>
      <c r="K22" s="25">
        <f t="shared" si="0"/>
        <v>124441</v>
      </c>
      <c r="L22" s="80" t="s">
        <v>128</v>
      </c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2">
        <v>0</v>
      </c>
      <c r="F23" s="22">
        <v>5300</v>
      </c>
      <c r="G23" s="85" t="s">
        <v>103</v>
      </c>
      <c r="H23" s="31" t="s">
        <v>27</v>
      </c>
      <c r="I23" s="81" t="s">
        <v>282</v>
      </c>
      <c r="J23" s="28"/>
      <c r="K23" s="25">
        <f t="shared" si="0"/>
        <v>119141</v>
      </c>
      <c r="L23" s="80" t="s">
        <v>128</v>
      </c>
      <c r="M23" s="76"/>
    </row>
    <row r="24" spans="1:13" ht="20.100000000000001" customHeight="1">
      <c r="A24">
        <v>2</v>
      </c>
      <c r="B24" s="20" t="s">
        <v>20</v>
      </c>
      <c r="C24" s="30">
        <v>44138</v>
      </c>
      <c r="D24" s="26"/>
      <c r="E24" s="22">
        <v>0</v>
      </c>
      <c r="F24" s="22">
        <v>10000</v>
      </c>
      <c r="G24" s="85" t="s">
        <v>103</v>
      </c>
      <c r="H24" s="31" t="s">
        <v>27</v>
      </c>
      <c r="I24" s="81" t="s">
        <v>285</v>
      </c>
      <c r="J24" s="28"/>
      <c r="K24" s="25">
        <f t="shared" si="0"/>
        <v>109141</v>
      </c>
      <c r="L24" s="80" t="s">
        <v>128</v>
      </c>
      <c r="M24" s="76"/>
    </row>
    <row r="25" spans="1:13" ht="20.100000000000001" customHeight="1">
      <c r="A25">
        <v>3</v>
      </c>
      <c r="B25" s="20" t="s">
        <v>21</v>
      </c>
      <c r="C25" s="30">
        <v>44138</v>
      </c>
      <c r="D25" s="26"/>
      <c r="E25" s="22">
        <v>0</v>
      </c>
      <c r="F25" s="22">
        <v>5000</v>
      </c>
      <c r="G25" s="85" t="s">
        <v>103</v>
      </c>
      <c r="H25" s="31" t="s">
        <v>27</v>
      </c>
      <c r="I25" s="81" t="s">
        <v>284</v>
      </c>
      <c r="J25" s="28"/>
      <c r="K25" s="25">
        <f t="shared" si="0"/>
        <v>104141</v>
      </c>
      <c r="L25" s="80" t="s">
        <v>128</v>
      </c>
      <c r="M25" s="76"/>
    </row>
    <row r="26" spans="1:13" ht="20.100000000000001" customHeight="1">
      <c r="A26">
        <v>4</v>
      </c>
      <c r="B26" s="20" t="s">
        <v>23</v>
      </c>
      <c r="C26" s="30">
        <v>44138</v>
      </c>
      <c r="D26" s="26"/>
      <c r="E26" s="22">
        <v>0</v>
      </c>
      <c r="F26" s="22">
        <v>59620</v>
      </c>
      <c r="G26" s="85" t="s">
        <v>103</v>
      </c>
      <c r="H26" s="31" t="s">
        <v>27</v>
      </c>
      <c r="I26" s="81" t="s">
        <v>54</v>
      </c>
      <c r="J26" s="28"/>
      <c r="K26" s="25">
        <f t="shared" si="0"/>
        <v>44521</v>
      </c>
      <c r="L26" s="80" t="s">
        <v>128</v>
      </c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123"/>
      <c r="H27" s="31"/>
      <c r="I27" s="81"/>
      <c r="J27" s="28"/>
      <c r="K27" s="25">
        <f t="shared" si="0"/>
        <v>44521</v>
      </c>
      <c r="L27" s="80"/>
      <c r="M27" s="76"/>
    </row>
    <row r="28" spans="1:13" ht="20.100000000000001" customHeight="1">
      <c r="B28" s="20"/>
      <c r="C28" s="30">
        <v>44153</v>
      </c>
      <c r="D28" s="26"/>
      <c r="E28" s="22">
        <v>0</v>
      </c>
      <c r="F28" s="22">
        <v>2912</v>
      </c>
      <c r="G28" s="85" t="s">
        <v>296</v>
      </c>
      <c r="H28" s="31" t="s">
        <v>34</v>
      </c>
      <c r="I28" s="81" t="s">
        <v>286</v>
      </c>
      <c r="J28" s="28"/>
      <c r="K28" s="25">
        <f t="shared" si="0"/>
        <v>41609</v>
      </c>
      <c r="L28" s="80" t="s">
        <v>128</v>
      </c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85" t="s">
        <v>288</v>
      </c>
      <c r="H29" s="31" t="s">
        <v>80</v>
      </c>
      <c r="J29" s="28"/>
      <c r="K29" s="25">
        <f t="shared" si="0"/>
        <v>41609</v>
      </c>
      <c r="L29" s="80"/>
      <c r="M29" s="76"/>
    </row>
    <row r="30" spans="1:13" ht="20.100000000000001" customHeight="1">
      <c r="A30" t="s">
        <v>312</v>
      </c>
      <c r="B30" s="145" t="s">
        <v>311</v>
      </c>
      <c r="C30" s="30">
        <v>44162</v>
      </c>
      <c r="D30" s="26"/>
      <c r="E30" s="22">
        <v>0</v>
      </c>
      <c r="F30" s="22">
        <v>25272</v>
      </c>
      <c r="G30" s="136" t="s">
        <v>297</v>
      </c>
      <c r="H30" s="31" t="s">
        <v>34</v>
      </c>
      <c r="I30" s="81" t="s">
        <v>287</v>
      </c>
      <c r="J30" s="28"/>
      <c r="K30" s="25">
        <f>SUM(K29+E30-F30)</f>
        <v>16337</v>
      </c>
      <c r="L30" s="80" t="s">
        <v>128</v>
      </c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2">
        <v>0</v>
      </c>
      <c r="F31" s="22">
        <v>0</v>
      </c>
      <c r="G31" s="85"/>
      <c r="H31" s="31"/>
      <c r="I31" s="81"/>
      <c r="J31" s="28"/>
      <c r="K31" s="25">
        <f t="shared" si="0"/>
        <v>16337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2">
        <v>0</v>
      </c>
      <c r="F32" s="22">
        <v>0</v>
      </c>
      <c r="G32" s="85"/>
      <c r="H32" s="31"/>
      <c r="J32" s="28"/>
      <c r="K32" s="25">
        <f t="shared" si="0"/>
        <v>16337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2">
        <v>0</v>
      </c>
      <c r="F33" s="22">
        <v>0</v>
      </c>
      <c r="G33" s="85"/>
      <c r="H33" s="31"/>
      <c r="J33" s="28"/>
      <c r="K33" s="25">
        <f t="shared" si="0"/>
        <v>16337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2">
        <v>0</v>
      </c>
      <c r="F34" s="22">
        <v>0</v>
      </c>
      <c r="G34" s="62"/>
      <c r="H34" s="31"/>
      <c r="J34" s="28"/>
      <c r="K34" s="25">
        <f t="shared" si="0"/>
        <v>16337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2">
        <v>0</v>
      </c>
      <c r="F35" s="22">
        <v>0</v>
      </c>
      <c r="G35" s="62"/>
      <c r="H35" s="33"/>
      <c r="I35" s="81"/>
      <c r="J35" s="28"/>
      <c r="K35" s="25">
        <f t="shared" si="0"/>
        <v>16337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2">
        <v>0</v>
      </c>
      <c r="F36" s="22">
        <v>0</v>
      </c>
      <c r="G36" s="62"/>
      <c r="H36" s="27"/>
      <c r="I36" s="81"/>
      <c r="J36" s="28"/>
      <c r="K36" s="25">
        <f t="shared" si="0"/>
        <v>16337</v>
      </c>
      <c r="L36" s="80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2">
        <v>0</v>
      </c>
      <c r="F37" s="22">
        <v>0</v>
      </c>
      <c r="G37" s="62"/>
      <c r="H37" s="27"/>
      <c r="I37" s="81"/>
      <c r="J37" s="28"/>
      <c r="K37" s="25">
        <f t="shared" si="0"/>
        <v>16337</v>
      </c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16337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16337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 t="shared" si="0"/>
        <v>16337</v>
      </c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2">
        <v>0</v>
      </c>
      <c r="F41" s="22">
        <v>0</v>
      </c>
      <c r="G41" s="62"/>
      <c r="H41" s="27"/>
      <c r="I41" s="27"/>
      <c r="J41" s="28"/>
      <c r="K41" s="25">
        <f t="shared" si="0"/>
        <v>16337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30">
        <v>44145</v>
      </c>
      <c r="D42" s="26"/>
      <c r="E42" s="22">
        <v>0</v>
      </c>
      <c r="F42" s="22">
        <v>5000</v>
      </c>
      <c r="G42" s="62" t="s">
        <v>273</v>
      </c>
      <c r="H42" s="34" t="s">
        <v>35</v>
      </c>
      <c r="I42" s="49" t="s">
        <v>272</v>
      </c>
      <c r="J42" s="28"/>
      <c r="K42" s="25">
        <f t="shared" si="0"/>
        <v>11337</v>
      </c>
      <c r="L42" s="80" t="s">
        <v>128</v>
      </c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11337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68">
        <v>44164</v>
      </c>
      <c r="D44" s="35"/>
      <c r="E44" s="22">
        <v>0</v>
      </c>
      <c r="F44" s="22">
        <v>11337</v>
      </c>
      <c r="G44" s="63" t="s">
        <v>312</v>
      </c>
      <c r="H44" s="145" t="s">
        <v>311</v>
      </c>
      <c r="I44" s="27" t="s">
        <v>259</v>
      </c>
      <c r="J44" s="36"/>
      <c r="K44" s="25">
        <f t="shared" si="0"/>
        <v>0</v>
      </c>
      <c r="L44" s="80" t="s">
        <v>128</v>
      </c>
      <c r="M44" s="96"/>
    </row>
    <row r="45" spans="1:13">
      <c r="B45" t="s">
        <v>63</v>
      </c>
      <c r="L45" s="121"/>
      <c r="M45" s="121"/>
    </row>
    <row r="46" spans="1:13" ht="22.5" customHeight="1">
      <c r="C46" s="186" t="s">
        <v>38</v>
      </c>
      <c r="D46" s="186"/>
      <c r="E46" s="37">
        <f>SUM(E9:E45)</f>
        <v>386886</v>
      </c>
      <c r="F46" s="37">
        <f>SUM(F9:F45)</f>
        <v>386886</v>
      </c>
      <c r="K46" s="75"/>
      <c r="L46" s="79"/>
      <c r="M46" s="79"/>
    </row>
    <row r="47" spans="1:13">
      <c r="L47" s="79"/>
      <c r="M47" s="79"/>
    </row>
    <row r="48" spans="1:13">
      <c r="C48" s="187" t="s">
        <v>39</v>
      </c>
      <c r="D48" s="188"/>
      <c r="E48" s="38"/>
      <c r="F48" s="38"/>
      <c r="G48" s="64"/>
      <c r="H48" s="38"/>
      <c r="I48" s="39"/>
      <c r="L48" s="120" t="s">
        <v>266</v>
      </c>
      <c r="M48" s="79"/>
    </row>
    <row r="49" spans="3:13">
      <c r="C49" s="189"/>
      <c r="D49" s="186"/>
      <c r="E49" s="67">
        <v>43772</v>
      </c>
      <c r="F49" s="40" t="s">
        <v>265</v>
      </c>
      <c r="G49" s="65"/>
      <c r="H49" s="40"/>
      <c r="I49" s="41"/>
      <c r="K49">
        <v>0</v>
      </c>
      <c r="L49" s="79"/>
      <c r="M49" s="79"/>
    </row>
    <row r="50" spans="3:13">
      <c r="C50" s="189"/>
      <c r="D50" s="186"/>
      <c r="E50" s="40"/>
      <c r="F50" s="40"/>
      <c r="G50" s="65"/>
      <c r="H50" s="40"/>
      <c r="I50" s="41"/>
      <c r="L50" s="79"/>
      <c r="M50" s="79"/>
    </row>
    <row r="51" spans="3:13">
      <c r="C51" s="189"/>
      <c r="D51" s="186"/>
      <c r="E51" s="40"/>
      <c r="F51" s="40"/>
      <c r="G51" s="65"/>
      <c r="H51" s="40"/>
      <c r="I51" s="41"/>
      <c r="L51" s="79"/>
      <c r="M51" s="79"/>
    </row>
    <row r="52" spans="3:13">
      <c r="C52" s="189"/>
      <c r="D52" s="186"/>
      <c r="E52" s="40"/>
      <c r="F52" s="40"/>
      <c r="G52" s="65"/>
      <c r="H52" s="40"/>
      <c r="I52" s="41"/>
      <c r="L52" s="79"/>
      <c r="M52" s="79"/>
    </row>
    <row r="53" spans="3:13">
      <c r="C53" s="189"/>
      <c r="D53" s="186"/>
      <c r="E53" s="40"/>
      <c r="F53" s="40"/>
      <c r="G53" s="65"/>
      <c r="H53" s="40"/>
      <c r="I53" s="41"/>
      <c r="L53" s="79"/>
      <c r="M53" s="79"/>
    </row>
    <row r="54" spans="3:13">
      <c r="C54" s="189"/>
      <c r="D54" s="186"/>
      <c r="E54" s="40"/>
      <c r="F54" s="40"/>
      <c r="G54" s="65"/>
      <c r="H54" s="40"/>
      <c r="I54" s="41"/>
      <c r="L54" s="79"/>
      <c r="M54" s="79"/>
    </row>
    <row r="55" spans="3:13">
      <c r="C55" s="190"/>
      <c r="D55" s="191"/>
      <c r="E55" s="42"/>
      <c r="F55" s="42"/>
      <c r="G55" s="66"/>
      <c r="H55" s="42"/>
      <c r="I55" s="43"/>
      <c r="L55" s="79"/>
      <c r="M55" s="79"/>
    </row>
    <row r="56" spans="3:13">
      <c r="L56" s="79"/>
      <c r="M56" s="79"/>
    </row>
    <row r="57" spans="3:13">
      <c r="L57" s="79"/>
      <c r="M57" s="79"/>
    </row>
    <row r="58" spans="3:13">
      <c r="L58" s="79"/>
      <c r="M58" s="79"/>
    </row>
    <row r="59" spans="3:13">
      <c r="L59" s="79"/>
      <c r="M59" s="79"/>
    </row>
    <row r="60" spans="3:13">
      <c r="L60" s="79"/>
      <c r="M60" s="79"/>
    </row>
  </sheetData>
  <mergeCells count="2">
    <mergeCell ref="C46:D46"/>
    <mergeCell ref="C48:D55"/>
  </mergeCells>
  <phoneticPr fontId="2"/>
  <pageMargins left="0.23622047244094491" right="0.23622047244094491" top="0.74803149606299213" bottom="0.74803149606299213" header="0.31496062992125984" footer="0.31496062992125984"/>
  <pageSetup paperSize="9" scale="70" orientation="portrait" horizontalDpi="0" verticalDpi="0" r:id="rId1"/>
  <headerFooter>
    <oddFooter>&amp;R&amp;F&amp;A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N55"/>
  <sheetViews>
    <sheetView tabSelected="1" zoomScaleNormal="100" workbookViewId="0">
      <selection activeCell="P17" sqref="P17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62</v>
      </c>
      <c r="L1" s="50" t="s">
        <v>81</v>
      </c>
      <c r="M1" s="50" t="s">
        <v>82</v>
      </c>
    </row>
    <row r="2" spans="2:14" ht="16.2">
      <c r="C2" t="s">
        <v>63</v>
      </c>
      <c r="D2" t="s">
        <v>63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44167</v>
      </c>
      <c r="F3" s="6">
        <v>30000</v>
      </c>
      <c r="G3" s="59" t="s">
        <v>64</v>
      </c>
      <c r="H3" s="3"/>
      <c r="I3" s="8">
        <v>2482302</v>
      </c>
      <c r="K3" t="s">
        <v>7</v>
      </c>
    </row>
    <row r="4" spans="2:14" ht="16.2">
      <c r="E4" s="68">
        <v>44170</v>
      </c>
      <c r="F4" s="19">
        <v>38067</v>
      </c>
      <c r="H4" s="3" t="s">
        <v>43</v>
      </c>
      <c r="I4" s="11">
        <v>0</v>
      </c>
      <c r="K4" t="s">
        <v>9</v>
      </c>
    </row>
    <row r="5" spans="2:14" ht="21" customHeight="1">
      <c r="B5" t="s">
        <v>100</v>
      </c>
      <c r="H5" s="3" t="s">
        <v>10</v>
      </c>
      <c r="I5" s="11">
        <f>SUM(I2:I4)</f>
        <v>3534679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44</v>
      </c>
      <c r="L7" s="1"/>
      <c r="M7" s="2"/>
    </row>
    <row r="8" spans="2:14" ht="20.100000000000001" customHeight="1">
      <c r="E8" s="16"/>
      <c r="F8" s="18"/>
      <c r="G8" s="60"/>
      <c r="H8" s="17"/>
      <c r="I8" s="17"/>
      <c r="J8" s="18"/>
      <c r="K8" s="19"/>
      <c r="M8" s="76"/>
    </row>
    <row r="9" spans="2:14" ht="20.100000000000001" customHeight="1" thickBot="1">
      <c r="B9" t="s">
        <v>83</v>
      </c>
      <c r="C9" s="44">
        <v>44170</v>
      </c>
      <c r="D9" s="21"/>
      <c r="E9" s="22">
        <v>38067</v>
      </c>
      <c r="F9" s="23">
        <v>38067</v>
      </c>
      <c r="G9" s="122" t="s">
        <v>314</v>
      </c>
      <c r="H9" s="166" t="s">
        <v>270</v>
      </c>
      <c r="I9" s="124" t="s">
        <v>289</v>
      </c>
      <c r="J9" s="24"/>
      <c r="K9" s="25">
        <f>SUM(K8+E9-F9)</f>
        <v>0</v>
      </c>
      <c r="L9" s="80" t="s">
        <v>128</v>
      </c>
      <c r="M9" s="76"/>
    </row>
    <row r="10" spans="2:14" ht="20.100000000000001" customHeight="1">
      <c r="B10" s="69">
        <v>-38067</v>
      </c>
      <c r="C10" s="30">
        <v>44185</v>
      </c>
      <c r="D10" s="26"/>
      <c r="E10" s="22">
        <v>97200</v>
      </c>
      <c r="F10" s="22">
        <v>97200</v>
      </c>
      <c r="G10" s="85">
        <v>2</v>
      </c>
      <c r="H10" s="33" t="s">
        <v>20</v>
      </c>
      <c r="I10" s="31" t="s">
        <v>295</v>
      </c>
      <c r="J10" s="29"/>
      <c r="K10" s="25">
        <f t="shared" ref="K10:K44" si="0">SUM(K9+E10-F10)</f>
        <v>0</v>
      </c>
      <c r="L10" s="80" t="s">
        <v>128</v>
      </c>
      <c r="M10" s="76"/>
    </row>
    <row r="11" spans="2:14" ht="20.100000000000001" customHeight="1">
      <c r="B11" s="70">
        <v>-30000</v>
      </c>
      <c r="C11" s="30"/>
      <c r="D11" s="26"/>
      <c r="E11" s="22">
        <v>0</v>
      </c>
      <c r="F11" s="22">
        <v>0</v>
      </c>
      <c r="G11" s="85" t="s">
        <v>292</v>
      </c>
      <c r="H11" s="26"/>
      <c r="I11" s="31"/>
      <c r="J11" s="29"/>
      <c r="K11" s="25">
        <f t="shared" si="0"/>
        <v>0</v>
      </c>
      <c r="L11" s="5"/>
      <c r="M11" s="76"/>
    </row>
    <row r="12" spans="2:14" ht="20.100000000000001" customHeight="1">
      <c r="B12" s="70">
        <v>10000</v>
      </c>
      <c r="C12" s="30">
        <v>44167</v>
      </c>
      <c r="D12" s="26"/>
      <c r="E12" s="22">
        <v>10000</v>
      </c>
      <c r="F12" s="22">
        <v>10000</v>
      </c>
      <c r="G12" s="85">
        <v>2</v>
      </c>
      <c r="H12" s="33" t="s">
        <v>20</v>
      </c>
      <c r="I12" s="31" t="s">
        <v>290</v>
      </c>
      <c r="J12" s="29"/>
      <c r="K12" s="25">
        <f t="shared" si="0"/>
        <v>0</v>
      </c>
      <c r="L12" s="80" t="s">
        <v>128</v>
      </c>
      <c r="M12" s="76"/>
      <c r="N12" s="32"/>
    </row>
    <row r="13" spans="2:14" ht="20.100000000000001" customHeight="1">
      <c r="B13" s="70">
        <v>97200</v>
      </c>
      <c r="C13" s="30"/>
      <c r="D13" s="26"/>
      <c r="E13" s="22">
        <v>0</v>
      </c>
      <c r="F13" s="22">
        <v>0</v>
      </c>
      <c r="G13" s="85" t="s">
        <v>292</v>
      </c>
      <c r="H13" s="144"/>
      <c r="I13" s="26"/>
      <c r="J13" s="29"/>
      <c r="K13" s="25">
        <f t="shared" si="0"/>
        <v>0</v>
      </c>
      <c r="M13" s="76"/>
    </row>
    <row r="14" spans="2:14" ht="20.100000000000001" customHeight="1">
      <c r="B14" s="70"/>
      <c r="C14" s="30">
        <v>44171</v>
      </c>
      <c r="D14" s="26"/>
      <c r="E14" s="22">
        <v>30000</v>
      </c>
      <c r="F14" s="22">
        <v>30000</v>
      </c>
      <c r="G14" s="125">
        <v>3</v>
      </c>
      <c r="H14" s="34" t="s">
        <v>30</v>
      </c>
      <c r="I14" s="81" t="s">
        <v>291</v>
      </c>
      <c r="J14" s="29"/>
      <c r="K14" s="25">
        <f t="shared" si="0"/>
        <v>0</v>
      </c>
      <c r="L14" s="80" t="s">
        <v>128</v>
      </c>
      <c r="M14" s="76"/>
    </row>
    <row r="15" spans="2:14" ht="20.100000000000001" customHeight="1">
      <c r="B15" s="70"/>
      <c r="C15" s="5"/>
      <c r="D15" s="26"/>
      <c r="E15" s="22">
        <v>0</v>
      </c>
      <c r="F15" s="22">
        <v>0</v>
      </c>
      <c r="G15" s="85"/>
      <c r="H15" s="48"/>
      <c r="I15" s="27"/>
      <c r="J15" s="29"/>
      <c r="K15" s="25">
        <f t="shared" si="0"/>
        <v>0</v>
      </c>
      <c r="L15" s="5"/>
      <c r="M15" s="76"/>
    </row>
    <row r="16" spans="2:14" ht="20.100000000000001" customHeight="1">
      <c r="B16" s="70"/>
      <c r="C16" s="30">
        <v>44167</v>
      </c>
      <c r="D16" s="26"/>
      <c r="E16" s="22"/>
      <c r="F16" s="22">
        <v>65600</v>
      </c>
      <c r="G16" s="85" t="s">
        <v>294</v>
      </c>
      <c r="H16" s="34" t="s">
        <v>30</v>
      </c>
      <c r="I16" s="31" t="s">
        <v>293</v>
      </c>
      <c r="J16" s="29"/>
      <c r="K16" s="25">
        <f t="shared" si="0"/>
        <v>-65600</v>
      </c>
      <c r="L16" s="80" t="s">
        <v>128</v>
      </c>
      <c r="M16" s="76"/>
    </row>
    <row r="17" spans="1:13" ht="20.100000000000001" customHeight="1">
      <c r="B17" s="70"/>
      <c r="C17" s="30"/>
      <c r="D17" s="26"/>
      <c r="E17" s="22">
        <v>65600</v>
      </c>
      <c r="F17" s="22">
        <v>0</v>
      </c>
      <c r="G17" s="62"/>
      <c r="H17" s="20" t="s">
        <v>23</v>
      </c>
      <c r="I17" s="26"/>
      <c r="J17" s="29"/>
      <c r="K17" s="25">
        <f t="shared" si="0"/>
        <v>0</v>
      </c>
      <c r="L17" s="5"/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62"/>
      <c r="H18" s="26"/>
      <c r="I18" s="26"/>
      <c r="J18" s="29"/>
      <c r="K18" s="25">
        <f t="shared" si="0"/>
        <v>0</v>
      </c>
      <c r="L18" s="5"/>
      <c r="M18" s="76"/>
    </row>
    <row r="19" spans="1:13" ht="20.100000000000001" customHeight="1" thickBot="1">
      <c r="B19" s="71"/>
      <c r="C19" s="5"/>
      <c r="D19" s="26"/>
      <c r="E19" s="22">
        <v>0</v>
      </c>
      <c r="F19" s="22">
        <v>0</v>
      </c>
      <c r="G19" s="62"/>
      <c r="H19" s="26"/>
      <c r="I19" s="26"/>
      <c r="J19" s="29"/>
      <c r="K19" s="25">
        <f t="shared" si="0"/>
        <v>0</v>
      </c>
      <c r="L19" s="5"/>
      <c r="M19" s="76"/>
    </row>
    <row r="20" spans="1:13" ht="20.100000000000001" customHeight="1">
      <c r="C20" s="5"/>
      <c r="D20" s="26"/>
      <c r="E20" s="22">
        <v>0</v>
      </c>
      <c r="F20" s="22">
        <v>0</v>
      </c>
      <c r="G20" s="62"/>
      <c r="H20" s="27"/>
      <c r="I20" s="27"/>
      <c r="J20" s="29"/>
      <c r="K20" s="25">
        <f t="shared" si="0"/>
        <v>0</v>
      </c>
      <c r="L20" s="5"/>
      <c r="M20" s="76"/>
    </row>
    <row r="21" spans="1:13" ht="20.100000000000001" customHeight="1">
      <c r="C21" s="5"/>
      <c r="D21" s="26"/>
      <c r="E21" s="22">
        <v>0</v>
      </c>
      <c r="F21" s="22">
        <v>0</v>
      </c>
      <c r="G21" s="62"/>
      <c r="H21" s="27"/>
      <c r="I21" s="27"/>
      <c r="J21" s="29"/>
      <c r="K21" s="25">
        <f t="shared" si="0"/>
        <v>0</v>
      </c>
      <c r="M21" s="76"/>
    </row>
    <row r="22" spans="1:13" ht="20.100000000000001" customHeight="1">
      <c r="C22" s="5"/>
      <c r="D22" s="26"/>
      <c r="E22" s="22">
        <v>0</v>
      </c>
      <c r="F22" s="22">
        <v>0</v>
      </c>
      <c r="G22" s="62"/>
      <c r="H22" s="27"/>
      <c r="I22" s="27"/>
      <c r="J22" s="29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18</v>
      </c>
      <c r="C23" s="5"/>
      <c r="D23" s="26"/>
      <c r="E23" s="22">
        <v>0</v>
      </c>
      <c r="F23" s="22">
        <v>0</v>
      </c>
      <c r="G23" s="62"/>
      <c r="H23" s="31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20</v>
      </c>
      <c r="C24" s="5"/>
      <c r="D24" s="26"/>
      <c r="E24" s="22">
        <v>0</v>
      </c>
      <c r="F24" s="22">
        <v>0</v>
      </c>
      <c r="G24" s="62"/>
      <c r="H24" s="31"/>
      <c r="I24" s="27"/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21</v>
      </c>
      <c r="C25" s="5"/>
      <c r="D25" s="26"/>
      <c r="E25" s="22">
        <v>0</v>
      </c>
      <c r="F25" s="22">
        <v>0</v>
      </c>
      <c r="G25" s="62"/>
      <c r="H25" s="31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23</v>
      </c>
      <c r="C26" s="5"/>
      <c r="D26" s="26"/>
      <c r="E26" s="22">
        <v>0</v>
      </c>
      <c r="F26" s="22">
        <v>0</v>
      </c>
      <c r="G26" s="62"/>
      <c r="H26" s="31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27"/>
      <c r="I27" s="27"/>
      <c r="J27" s="28"/>
      <c r="K27" s="25">
        <f>SUM(K26+E27-F27)</f>
        <v>0</v>
      </c>
      <c r="L27" s="5"/>
      <c r="M27" s="76"/>
    </row>
    <row r="28" spans="1:13" ht="20.100000000000001" customHeight="1">
      <c r="C28" s="5"/>
      <c r="D28" s="26"/>
      <c r="E28" s="22">
        <v>0</v>
      </c>
      <c r="F28" s="22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312</v>
      </c>
      <c r="B30" s="145" t="s">
        <v>311</v>
      </c>
      <c r="C30" s="5"/>
      <c r="D30" s="26"/>
      <c r="E30" s="22">
        <v>0</v>
      </c>
      <c r="F30" s="22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313</v>
      </c>
      <c r="B31" s="20" t="s">
        <v>270</v>
      </c>
      <c r="C31" s="5"/>
      <c r="D31" s="26"/>
      <c r="E31" s="22">
        <v>0</v>
      </c>
      <c r="F31" s="22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86</v>
      </c>
      <c r="B32" s="34" t="s">
        <v>25</v>
      </c>
      <c r="C32" s="5"/>
      <c r="D32" s="26"/>
      <c r="E32" s="22">
        <v>0</v>
      </c>
      <c r="F32" s="22">
        <v>0</v>
      </c>
      <c r="G32" s="62"/>
      <c r="H32" s="27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87</v>
      </c>
      <c r="B33" s="34" t="s">
        <v>26</v>
      </c>
      <c r="C33" s="5"/>
      <c r="D33" s="26"/>
      <c r="E33" s="22">
        <v>0</v>
      </c>
      <c r="F33" s="22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88</v>
      </c>
      <c r="B34" s="34" t="s">
        <v>27</v>
      </c>
      <c r="C34" s="5"/>
      <c r="D34" s="26"/>
      <c r="E34" s="22">
        <v>0</v>
      </c>
      <c r="F34" s="22">
        <v>0</v>
      </c>
      <c r="G34" s="62"/>
      <c r="H34" s="27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89</v>
      </c>
      <c r="B35" s="34" t="s">
        <v>28</v>
      </c>
      <c r="C35" s="5"/>
      <c r="D35" s="26"/>
      <c r="E35" s="22">
        <v>0</v>
      </c>
      <c r="F35" s="22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90</v>
      </c>
      <c r="B36" s="34" t="s">
        <v>29</v>
      </c>
      <c r="C36" s="5"/>
      <c r="D36" s="26"/>
      <c r="E36" s="22">
        <v>0</v>
      </c>
      <c r="F36" s="22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91</v>
      </c>
      <c r="B37" s="34" t="s">
        <v>30</v>
      </c>
      <c r="C37" s="5"/>
      <c r="D37" s="26"/>
      <c r="E37" s="22">
        <v>0</v>
      </c>
      <c r="F37" s="22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92</v>
      </c>
      <c r="B38" s="34" t="s">
        <v>31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93</v>
      </c>
      <c r="B39" s="34" t="s">
        <v>32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94</v>
      </c>
      <c r="B40" s="34" t="s">
        <v>24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>SUM(K39+E40-F40)</f>
        <v>0</v>
      </c>
      <c r="L40" s="5"/>
      <c r="M40" s="76"/>
    </row>
    <row r="41" spans="1:13" ht="20.100000000000001" customHeight="1">
      <c r="A41" t="s">
        <v>95</v>
      </c>
      <c r="B41" s="34" t="s">
        <v>33</v>
      </c>
      <c r="C41" s="5"/>
      <c r="D41" s="26"/>
      <c r="E41" s="22">
        <v>0</v>
      </c>
      <c r="F41" s="22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96</v>
      </c>
      <c r="B42" s="34" t="s">
        <v>34</v>
      </c>
      <c r="C42" s="5"/>
      <c r="D42" s="26"/>
      <c r="E42" s="22">
        <v>0</v>
      </c>
      <c r="F42" s="22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97</v>
      </c>
      <c r="B43" s="34" t="s">
        <v>35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98</v>
      </c>
      <c r="B44" s="34" t="s">
        <v>36</v>
      </c>
      <c r="C44" s="9"/>
      <c r="D44" s="35"/>
      <c r="E44" s="22">
        <v>0</v>
      </c>
      <c r="F44" s="22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65</v>
      </c>
      <c r="L45" s="5"/>
      <c r="M45" s="76"/>
    </row>
    <row r="46" spans="1:13" ht="22.5" customHeight="1">
      <c r="C46" s="186" t="s">
        <v>38</v>
      </c>
      <c r="D46" s="186"/>
      <c r="E46" s="37">
        <f>SUM(E9:E45)</f>
        <v>240867</v>
      </c>
      <c r="F46" s="37">
        <f>SUM(F9:F45)</f>
        <v>240867</v>
      </c>
      <c r="K46" s="37"/>
      <c r="L46" s="5" t="s">
        <v>37</v>
      </c>
      <c r="M46" s="76"/>
    </row>
    <row r="48" spans="1:13">
      <c r="C48" s="187" t="s">
        <v>39</v>
      </c>
      <c r="D48" s="188"/>
      <c r="E48" s="38"/>
      <c r="F48" s="38"/>
      <c r="G48" s="64"/>
      <c r="H48" s="38"/>
      <c r="I48" s="39"/>
      <c r="K48">
        <v>0</v>
      </c>
    </row>
    <row r="49" spans="3:9">
      <c r="C49" s="189"/>
      <c r="D49" s="186"/>
      <c r="E49" s="40"/>
      <c r="F49" s="40"/>
      <c r="G49" s="65"/>
      <c r="H49" s="40"/>
      <c r="I49" s="41"/>
    </row>
    <row r="50" spans="3:9">
      <c r="C50" s="189"/>
      <c r="D50" s="186"/>
      <c r="E50" s="40"/>
      <c r="F50" s="40"/>
      <c r="G50" s="65"/>
      <c r="H50" s="40"/>
      <c r="I50" s="41"/>
    </row>
    <row r="51" spans="3:9">
      <c r="C51" s="189"/>
      <c r="D51" s="186"/>
      <c r="E51" s="40"/>
      <c r="F51" s="40"/>
      <c r="G51" s="65"/>
      <c r="H51" s="40"/>
      <c r="I51" s="41"/>
    </row>
    <row r="52" spans="3:9">
      <c r="C52" s="189"/>
      <c r="D52" s="186"/>
      <c r="E52" s="40"/>
      <c r="F52" s="40"/>
      <c r="G52" s="65"/>
      <c r="H52" s="40"/>
      <c r="I52" s="41"/>
    </row>
    <row r="53" spans="3:9">
      <c r="C53" s="189"/>
      <c r="D53" s="186"/>
      <c r="E53" s="40"/>
      <c r="F53" s="40"/>
      <c r="G53" s="65"/>
      <c r="H53" s="40"/>
      <c r="I53" s="41"/>
    </row>
    <row r="54" spans="3:9">
      <c r="C54" s="189"/>
      <c r="D54" s="186"/>
      <c r="E54" s="40"/>
      <c r="F54" s="40"/>
      <c r="G54" s="65"/>
      <c r="H54" s="40"/>
      <c r="I54" s="41"/>
    </row>
    <row r="55" spans="3:9">
      <c r="C55" s="190"/>
      <c r="D55" s="19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4月度帳簿</vt:lpstr>
      <vt:lpstr>5月度帳簿  </vt:lpstr>
      <vt:lpstr>6月度帳簿 </vt:lpstr>
      <vt:lpstr>7月度帳簿  </vt:lpstr>
      <vt:lpstr>8月度帳簿 </vt:lpstr>
      <vt:lpstr>9月度帳簿  </vt:lpstr>
      <vt:lpstr>10月度帳簿</vt:lpstr>
      <vt:lpstr>11月度帳簿 </vt:lpstr>
      <vt:lpstr>12月度帳簿 </vt:lpstr>
      <vt:lpstr>1月度帳簿</vt:lpstr>
      <vt:lpstr>2月度帳簿 </vt:lpstr>
      <vt:lpstr>3月度帳簿  </vt:lpstr>
      <vt:lpstr>3月度帳簿   (2)</vt:lpstr>
      <vt:lpstr>'4月度帳簿'!Print_Area</vt:lpstr>
      <vt:lpstr>'5月度帳簿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2020-03-21T01:09:42Z</cp:lastPrinted>
  <dcterms:created xsi:type="dcterms:W3CDTF">2019-03-30T09:13:41Z</dcterms:created>
  <dcterms:modified xsi:type="dcterms:W3CDTF">2020-03-21T01:11:05Z</dcterms:modified>
</cp:coreProperties>
</file>