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4C160D68-2BAE-4187-98BA-C637790C7AF2}" xr6:coauthVersionLast="47" xr6:coauthVersionMax="47" xr10:uidLastSave="{00000000-0000-0000-0000-000000000000}"/>
  <bookViews>
    <workbookView xWindow="-120" yWindow="-120" windowWidth="29040" windowHeight="15720" activeTab="2" xr2:uid="{91722BC7-0123-42BB-87D5-AEEE062398CE}"/>
  </bookViews>
  <sheets>
    <sheet name="Sheet1" sheetId="1" r:id="rId1"/>
    <sheet name="Sheet2" sheetId="2" r:id="rId2"/>
    <sheet name="20220327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4" i="3" l="1"/>
  <c r="H5" i="4"/>
  <c r="H2" i="4"/>
  <c r="E4" i="4"/>
  <c r="H4" i="4" s="1"/>
  <c r="H3" i="4" l="1"/>
  <c r="O14" i="4"/>
  <c r="N14" i="4"/>
  <c r="C18" i="4"/>
  <c r="C19" i="4" s="1"/>
  <c r="B18" i="4"/>
  <c r="B19" i="4" s="1"/>
  <c r="C20" i="4" s="1"/>
  <c r="B20" i="4"/>
  <c r="R45" i="3"/>
  <c r="O45" i="3"/>
  <c r="K45" i="3"/>
  <c r="G45" i="3"/>
  <c r="F45" i="3"/>
  <c r="E45" i="3"/>
  <c r="Y43" i="3"/>
  <c r="X43" i="3"/>
  <c r="W43" i="3"/>
  <c r="V43" i="3"/>
  <c r="U43" i="3"/>
  <c r="T43" i="3"/>
  <c r="S43" i="3"/>
  <c r="R43" i="3"/>
  <c r="P43" i="3"/>
  <c r="O43" i="3"/>
  <c r="M43" i="3"/>
  <c r="L43" i="3"/>
  <c r="K43" i="3"/>
  <c r="I43" i="3"/>
  <c r="H43" i="3"/>
  <c r="G43" i="3"/>
  <c r="C43" i="3"/>
  <c r="B36" i="3"/>
  <c r="B33" i="3"/>
  <c r="B43" i="3" s="1"/>
  <c r="Y23" i="3"/>
  <c r="X23" i="3"/>
  <c r="W23" i="3"/>
  <c r="V23" i="3"/>
  <c r="U23" i="3"/>
  <c r="T23" i="3"/>
  <c r="S23" i="3"/>
  <c r="R23" i="3"/>
  <c r="P23" i="3"/>
  <c r="O23" i="3"/>
  <c r="M23" i="3"/>
  <c r="L23" i="3"/>
  <c r="K23" i="3"/>
  <c r="I23" i="3"/>
  <c r="H23" i="3"/>
  <c r="G23" i="3"/>
  <c r="C23" i="3"/>
  <c r="B23" i="3"/>
  <c r="Y8" i="3"/>
  <c r="X8" i="3"/>
  <c r="W8" i="3"/>
  <c r="W44" i="3" s="1"/>
  <c r="X45" i="3" s="1"/>
  <c r="V8" i="3"/>
  <c r="V44" i="3" s="1"/>
  <c r="W45" i="3" s="1"/>
  <c r="U8" i="3"/>
  <c r="U44" i="3" s="1"/>
  <c r="V45" i="3" s="1"/>
  <c r="T8" i="3"/>
  <c r="T44" i="3" s="1"/>
  <c r="U45" i="3" s="1"/>
  <c r="S8" i="3"/>
  <c r="S44" i="3" s="1"/>
  <c r="T45" i="3" s="1"/>
  <c r="R8" i="3"/>
  <c r="R44" i="3" s="1"/>
  <c r="S45" i="3" s="1"/>
  <c r="P8" i="3"/>
  <c r="O8" i="3"/>
  <c r="M8" i="3"/>
  <c r="M44" i="3" s="1"/>
  <c r="N45" i="3" s="1"/>
  <c r="L8" i="3"/>
  <c r="L44" i="3" s="1"/>
  <c r="M45" i="3" s="1"/>
  <c r="K8" i="3"/>
  <c r="K44" i="3" s="1"/>
  <c r="L45" i="3" s="1"/>
  <c r="I8" i="3"/>
  <c r="I44" i="3" s="1"/>
  <c r="J45" i="3" s="1"/>
  <c r="H8" i="3"/>
  <c r="H44" i="3" s="1"/>
  <c r="I45" i="3" s="1"/>
  <c r="G8" i="3"/>
  <c r="G44" i="3" s="1"/>
  <c r="H45" i="3" s="1"/>
  <c r="C8" i="3"/>
  <c r="C44" i="3" s="1"/>
  <c r="D45" i="3" s="1"/>
  <c r="B8" i="3"/>
  <c r="AG3" i="3"/>
  <c r="AF3" i="3"/>
  <c r="AE3" i="3"/>
  <c r="AD3" i="3"/>
  <c r="AC3" i="3"/>
  <c r="AB3" i="3"/>
  <c r="AB3" i="1"/>
  <c r="K45" i="1"/>
  <c r="O45" i="1"/>
  <c r="R45" i="1"/>
  <c r="E45" i="1"/>
  <c r="F45" i="1"/>
  <c r="G45" i="1"/>
  <c r="O44" i="3" l="1"/>
  <c r="P45" i="3" s="1"/>
  <c r="Q45" i="3"/>
  <c r="X44" i="3"/>
  <c r="Y45" i="3" s="1"/>
  <c r="Y44" i="3"/>
  <c r="B44" i="3"/>
  <c r="C45" i="3" s="1"/>
  <c r="R43" i="1"/>
  <c r="R23" i="1"/>
  <c r="R8" i="1"/>
  <c r="O8" i="1"/>
  <c r="O43" i="1"/>
  <c r="O23" i="1"/>
  <c r="H23" i="1"/>
  <c r="G23" i="1"/>
  <c r="I23" i="1"/>
  <c r="G43" i="1"/>
  <c r="H43" i="1"/>
  <c r="I43" i="1"/>
  <c r="G8" i="1"/>
  <c r="H8" i="1"/>
  <c r="I8" i="1"/>
  <c r="B33" i="1"/>
  <c r="B43" i="1" s="1"/>
  <c r="B36" i="1"/>
  <c r="C43" i="1"/>
  <c r="C23" i="1"/>
  <c r="C8" i="1"/>
  <c r="B8" i="1"/>
  <c r="B23" i="1"/>
  <c r="L23" i="1"/>
  <c r="M23" i="1"/>
  <c r="P23" i="1"/>
  <c r="S23" i="1"/>
  <c r="T23" i="1"/>
  <c r="U23" i="1"/>
  <c r="V23" i="1"/>
  <c r="W23" i="1"/>
  <c r="Y23" i="1"/>
  <c r="X23" i="1"/>
  <c r="O44" i="1" l="1"/>
  <c r="P45" i="1" s="1"/>
  <c r="H44" i="1"/>
  <c r="I45" i="1" s="1"/>
  <c r="R44" i="1"/>
  <c r="S45" i="1" s="1"/>
  <c r="I44" i="1"/>
  <c r="J45" i="1" s="1"/>
  <c r="G44" i="1"/>
  <c r="H45" i="1" s="1"/>
  <c r="C44" i="1"/>
  <c r="D45" i="1" s="1"/>
  <c r="B44" i="1"/>
  <c r="C45" i="1" s="1"/>
  <c r="K23" i="1" l="1"/>
  <c r="K8" i="1"/>
  <c r="L8" i="1"/>
  <c r="M8" i="1"/>
  <c r="K43" i="1"/>
  <c r="L43" i="1"/>
  <c r="M43" i="1"/>
  <c r="P8" i="1"/>
  <c r="P43" i="1"/>
  <c r="S8" i="1"/>
  <c r="S43" i="1"/>
  <c r="AC3" i="1"/>
  <c r="AD3" i="1"/>
  <c r="AE3" i="1"/>
  <c r="AF3" i="1"/>
  <c r="AG3" i="1"/>
  <c r="U43" i="1"/>
  <c r="V43" i="1"/>
  <c r="W43" i="1"/>
  <c r="X43" i="1"/>
  <c r="Y43" i="1"/>
  <c r="T43" i="1"/>
  <c r="U8" i="1"/>
  <c r="V8" i="1"/>
  <c r="W8" i="1"/>
  <c r="X8" i="1"/>
  <c r="Y8" i="1"/>
  <c r="T8" i="1"/>
  <c r="V44" i="1" l="1"/>
  <c r="W45" i="1" s="1"/>
  <c r="U44" i="1"/>
  <c r="V45" i="1" s="1"/>
  <c r="K44" i="1"/>
  <c r="L45" i="1" s="1"/>
  <c r="M44" i="1"/>
  <c r="N45" i="1" s="1"/>
  <c r="L44" i="1"/>
  <c r="M45" i="1" s="1"/>
  <c r="P44" i="1"/>
  <c r="Q45" i="1" s="1"/>
  <c r="S44" i="1"/>
  <c r="T45" i="1" s="1"/>
  <c r="Y44" i="1"/>
  <c r="W44" i="1"/>
  <c r="X45" i="1" s="1"/>
  <c r="T44" i="1"/>
  <c r="U45" i="1" s="1"/>
  <c r="X44" i="1"/>
  <c r="Y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4" authorId="0" shapeId="0" xr:uid="{DF96DB0D-A20D-4AFB-9451-552EEB11DB27}">
      <text>
        <r>
          <rPr>
            <b/>
            <sz val="9"/>
            <color indexed="81"/>
            <rFont val="ＭＳ Ｐゴシック"/>
            <family val="3"/>
            <charset val="128"/>
          </rPr>
          <t>267000+2000+5000
7/18　7/29</t>
        </r>
      </text>
    </comment>
  </commentList>
</comments>
</file>

<file path=xl/sharedStrings.xml><?xml version="1.0" encoding="utf-8"?>
<sst xmlns="http://schemas.openxmlformats.org/spreadsheetml/2006/main" count="287" uniqueCount="82">
  <si>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</si>
  <si>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</si>
  <si>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</si>
  <si>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</si>
  <si>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</si>
  <si>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</si>
  <si>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</si>
  <si>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</si>
  <si>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</si>
  <si>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</si>
  <si>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</si>
  <si>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</si>
  <si>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</si>
  <si>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</si>
  <si>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</si>
  <si>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</si>
  <si>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</si>
  <si>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</si>
  <si>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</si>
  <si>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</si>
  <si>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</si>
  <si>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</si>
  <si>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</si>
  <si>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</si>
  <si>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</si>
  <si>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</si>
  <si>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</si>
  <si>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</si>
  <si>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</si>
  <si>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</si>
  <si>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</si>
  <si>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</si>
  <si>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</si>
  <si>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</si>
  <si>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</si>
  <si>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</si>
  <si>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</si>
  <si>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</si>
  <si>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</si>
  <si>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</si>
  <si>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</si>
  <si>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</si>
  <si>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</si>
  <si>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</si>
  <si>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</si>
  <si>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</si>
  <si>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</si>
  <si>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</si>
  <si>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</si>
  <si>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</si>
  <si>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</si>
  <si>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</si>
  <si>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</si>
  <si>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</si>
  <si>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</si>
  <si>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</si>
  <si>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</si>
  <si>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</si>
  <si>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</si>
  <si>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</si>
  <si>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</si>
  <si>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</si>
  <si>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</si>
  <si>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</si>
  <si>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</si>
  <si>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</si>
  <si>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</si>
  <si>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</si>
  <si>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</si>
  <si>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</si>
  <si>
    <t>令和3年予算</t>
    <rPh sb="0" eb="2">
      <t>レイワ</t>
    </rPh>
    <rPh sb="3" eb="4">
      <t>ネン</t>
    </rPh>
    <rPh sb="4" eb="6">
      <t>ヨサン</t>
    </rPh>
    <phoneticPr fontId="2"/>
  </si>
  <si>
    <t>大竹　哲朗</t>
    <rPh sb="0" eb="2">
      <t>オオタケ</t>
    </rPh>
    <rPh sb="3" eb="5">
      <t>テツロウ</t>
    </rPh>
    <phoneticPr fontId="7"/>
  </si>
  <si>
    <t>岡　松夫</t>
    <rPh sb="0" eb="1">
      <t>オカ</t>
    </rPh>
    <rPh sb="2" eb="4">
      <t>マツオ</t>
    </rPh>
    <phoneticPr fontId="7"/>
  </si>
  <si>
    <t>成島　隆三</t>
    <rPh sb="0" eb="2">
      <t>ナルシマ</t>
    </rPh>
    <rPh sb="3" eb="5">
      <t>リュウゾウ</t>
    </rPh>
    <phoneticPr fontId="7"/>
  </si>
  <si>
    <t>上甲震太郎</t>
    <rPh sb="0" eb="2">
      <t>ジョウコウ</t>
    </rPh>
    <rPh sb="2" eb="3">
      <t>シン</t>
    </rPh>
    <rPh sb="3" eb="5">
      <t>タロウ</t>
    </rPh>
    <phoneticPr fontId="7"/>
  </si>
  <si>
    <t>加藤　矢</t>
    <rPh sb="0" eb="2">
      <t>カトウ</t>
    </rPh>
    <rPh sb="3" eb="4">
      <t>ヤ</t>
    </rPh>
    <phoneticPr fontId="7"/>
  </si>
  <si>
    <t>上中　敏宏</t>
    <rPh sb="0" eb="2">
      <t>カミナカ</t>
    </rPh>
    <rPh sb="3" eb="5">
      <t>トシヒロ</t>
    </rPh>
    <phoneticPr fontId="7"/>
  </si>
  <si>
    <t>糸井　登</t>
    <rPh sb="0" eb="2">
      <t>イトイ</t>
    </rPh>
    <rPh sb="3" eb="4">
      <t>ノボル</t>
    </rPh>
    <phoneticPr fontId="7"/>
  </si>
  <si>
    <t>鈴木　孝夫</t>
    <rPh sb="0" eb="2">
      <t>スズキ</t>
    </rPh>
    <rPh sb="3" eb="5">
      <t>タカオ</t>
    </rPh>
    <phoneticPr fontId="7"/>
  </si>
  <si>
    <t>五味　三郎</t>
    <rPh sb="0" eb="2">
      <t>ゴミ</t>
    </rPh>
    <rPh sb="3" eb="5">
      <t>サブロウ</t>
    </rPh>
    <phoneticPr fontId="7"/>
  </si>
  <si>
    <t>米井　廣実</t>
    <rPh sb="0" eb="2">
      <t>ヨネイ</t>
    </rPh>
    <rPh sb="3" eb="5">
      <t>ヒロザネ</t>
    </rPh>
    <phoneticPr fontId="7"/>
  </si>
  <si>
    <t>羽鳥　英俊</t>
    <rPh sb="0" eb="2">
      <t>ハトリ</t>
    </rPh>
    <rPh sb="3" eb="5">
      <t>ヒデトシ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</si>
</sst>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&quot;△ &quot;#,##0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2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  <xf numFmtId="177" fontId="4" fillId="0" borderId="5" xfId="0" applyNumberFormat="1" applyFont="1" applyBorder="1">
      <alignment vertical="center"/>
    </xf>
    <xf numFmtId="177" fontId="0" fillId="0" borderId="0" xfId="0" applyNumberFormat="1">
      <alignment vertical="center"/>
    </xf>
    <xf numFmtId="0" fontId="3" fillId="0" borderId="6" xfId="2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</cellXfs>
  <cellStyles count="3">
    <cellStyle name="桁区切り" xfId="1" builtinId="6"/>
    <cellStyle name="標準" xfId="0" builtinId="0"/>
    <cellStyle name="標準 2" xfId="2" xr:uid="{2F6B840B-A170-49AF-A7FC-6C5E11DDE3C2}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1169250</c:v>
                </c:pt>
                <c:pt idx="23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AE5-B354-79461B7F1B4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AE5-B354-79461B7F1B47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4AE5-B354-79461B7F1B47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7-4AE5-B354-79461B7F1B47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7-4AE5-B354-79461B7F1B47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7-4AE5-B354-79461B7F1B47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7-4AE5-B354-79461B7F1B47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7-4AE5-B354-79461B7F1B47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7-4AE5-B354-79461B7F1B47}"/>
            </c:ext>
          </c:extLst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7-4AE5-B354-79461B7F1B47}"/>
            </c:ext>
          </c:extLst>
        </c:ser>
        <c:ser>
          <c:idx val="10"/>
          <c:order val="10"/>
          <c:tx>
            <c:strRef>
              <c:f>Sheet1!$A$37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87-4AE5-B354-79461B7F1B47}"/>
            </c:ext>
          </c:extLst>
        </c:ser>
        <c:ser>
          <c:idx val="11"/>
          <c:order val="11"/>
          <c:tx>
            <c:strRef>
              <c:f>Sheet1!$A$38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87-4AE5-B354-79461B7F1B47}"/>
            </c:ext>
          </c:extLst>
        </c:ser>
        <c:ser>
          <c:idx val="12"/>
          <c:order val="12"/>
          <c:tx>
            <c:strRef>
              <c:f>Sheet1!$A$39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87-4AE5-B354-79461B7F1B47}"/>
            </c:ext>
          </c:extLst>
        </c:ser>
        <c:ser>
          <c:idx val="13"/>
          <c:order val="13"/>
          <c:tx>
            <c:strRef>
              <c:f>Sheet1!$A$40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7-4AE5-B354-79461B7F1B47}"/>
            </c:ext>
          </c:extLst>
        </c:ser>
        <c:ser>
          <c:idx val="14"/>
          <c:order val="14"/>
          <c:tx>
            <c:strRef>
              <c:f>Sheet1!$A$41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22">
                  <c:v>499030</c:v>
                </c:pt>
                <c:pt idx="23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7-4AE5-B354-79461B7F1B47}"/>
            </c:ext>
          </c:extLst>
        </c:ser>
        <c:ser>
          <c:idx val="15"/>
          <c:order val="15"/>
          <c:tx>
            <c:strRef>
              <c:f>Sheet1!$A$42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87-4AE5-B354-79461B7F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7-4E5E-9BF2-E7AC48B1FF09}"/>
            </c:ext>
          </c:extLst>
        </c:ser>
        <c:ser>
          <c:idx val="1"/>
          <c:order val="1"/>
          <c:tx>
            <c:strRef>
              <c:f>'20220327'!$A$3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7-4E5E-9BF2-E7AC48B1FF09}"/>
            </c:ext>
          </c:extLst>
        </c:ser>
        <c:ser>
          <c:idx val="2"/>
          <c:order val="2"/>
          <c:tx>
            <c:strRef>
              <c:f>'20220327'!$A$4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7-4E5E-9BF2-E7AC48B1FF09}"/>
            </c:ext>
          </c:extLst>
        </c:ser>
        <c:ser>
          <c:idx val="3"/>
          <c:order val="3"/>
          <c:tx>
            <c:strRef>
              <c:f>'20220327'!$A$5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7-4E5E-9BF2-E7AC48B1FF09}"/>
            </c:ext>
          </c:extLst>
        </c:ser>
        <c:ser>
          <c:idx val="4"/>
          <c:order val="4"/>
          <c:tx>
            <c:strRef>
              <c:f>'20220327'!$A$6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7-4E5E-9BF2-E7AC48B1FF09}"/>
            </c:ext>
          </c:extLst>
        </c:ser>
        <c:ser>
          <c:idx val="5"/>
          <c:order val="5"/>
          <c:tx>
            <c:strRef>
              <c:f>'20220327'!$A$7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7-4E5E-9BF2-E7AC48B1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806-B9C3-AC3E28C5ABF2}"/>
            </c:ext>
          </c:extLst>
        </c:ser>
        <c:ser>
          <c:idx val="1"/>
          <c:order val="1"/>
          <c:tx>
            <c:strRef>
              <c:f>'20220327'!$A$13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806-B9C3-AC3E28C5ABF2}"/>
            </c:ext>
          </c:extLst>
        </c:ser>
        <c:ser>
          <c:idx val="2"/>
          <c:order val="2"/>
          <c:tx>
            <c:strRef>
              <c:f>'20220327'!$A$14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806-B9C3-AC3E28C5ABF2}"/>
            </c:ext>
          </c:extLst>
        </c:ser>
        <c:ser>
          <c:idx val="3"/>
          <c:order val="3"/>
          <c:tx>
            <c:strRef>
              <c:f>'20220327'!$A$15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806-B9C3-AC3E28C5ABF2}"/>
            </c:ext>
          </c:extLst>
        </c:ser>
        <c:ser>
          <c:idx val="4"/>
          <c:order val="4"/>
          <c:tx>
            <c:strRef>
              <c:f>'20220327'!$A$16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806-B9C3-AC3E28C5ABF2}"/>
            </c:ext>
          </c:extLst>
        </c:ser>
        <c:ser>
          <c:idx val="5"/>
          <c:order val="5"/>
          <c:tx>
            <c:strRef>
              <c:f>'20220327'!$A$17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2-4806-B9C3-AC3E28C5ABF2}"/>
            </c:ext>
          </c:extLst>
        </c:ser>
        <c:ser>
          <c:idx val="6"/>
          <c:order val="6"/>
          <c:tx>
            <c:strRef>
              <c:f>'20220327'!$A$18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2-4806-B9C3-AC3E28C5ABF2}"/>
            </c:ext>
          </c:extLst>
        </c:ser>
        <c:ser>
          <c:idx val="7"/>
          <c:order val="7"/>
          <c:tx>
            <c:strRef>
              <c:f>'20220327'!$A$19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2-4806-B9C3-AC3E28C5ABF2}"/>
            </c:ext>
          </c:extLst>
        </c:ser>
        <c:ser>
          <c:idx val="8"/>
          <c:order val="8"/>
          <c:tx>
            <c:strRef>
              <c:f>'20220327'!$A$20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2-4806-B9C3-AC3E28C5ABF2}"/>
            </c:ext>
          </c:extLst>
        </c:ser>
        <c:ser>
          <c:idx val="9"/>
          <c:order val="9"/>
          <c:tx>
            <c:strRef>
              <c:f>'20220327'!$A$21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'20220327'!$B$21:$Y$21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2-4806-B9C3-AC3E28C5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1668280</c:v>
                </c:pt>
                <c:pt idx="23">
                  <c:v>1233186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7-419D-B21D-57ACD4694C44}"/>
            </c:ext>
          </c:extLst>
        </c:ser>
        <c:ser>
          <c:idx val="1"/>
          <c:order val="1"/>
          <c:tx>
            <c:strRef>
              <c:f>'20220327'!$A$28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7-419D-B21D-57ACD4694C44}"/>
            </c:ext>
          </c:extLst>
        </c:ser>
        <c:ser>
          <c:idx val="2"/>
          <c:order val="2"/>
          <c:tx>
            <c:strRef>
              <c:f>'20220327'!$A$29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7-419D-B21D-57ACD4694C44}"/>
            </c:ext>
          </c:extLst>
        </c:ser>
        <c:ser>
          <c:idx val="3"/>
          <c:order val="3"/>
          <c:tx>
            <c:strRef>
              <c:f>'20220327'!$A$30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7-419D-B21D-57ACD4694C44}"/>
            </c:ext>
          </c:extLst>
        </c:ser>
        <c:ser>
          <c:idx val="4"/>
          <c:order val="4"/>
          <c:tx>
            <c:strRef>
              <c:f>'20220327'!$A$31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7-419D-B21D-57ACD4694C44}"/>
            </c:ext>
          </c:extLst>
        </c:ser>
        <c:ser>
          <c:idx val="5"/>
          <c:order val="5"/>
          <c:tx>
            <c:strRef>
              <c:f>'20220327'!$A$32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145000</c:v>
                </c:pt>
                <c:pt idx="14" formatCode="#,##0">
                  <c:v>145000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7-419D-B21D-57ACD4694C44}"/>
            </c:ext>
          </c:extLst>
        </c:ser>
        <c:ser>
          <c:idx val="6"/>
          <c:order val="6"/>
          <c:tx>
            <c:strRef>
              <c:f>'20220327'!$A$33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87980</c:v>
                </c:pt>
                <c:pt idx="14" formatCode="#,##0">
                  <c:v>143730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7-419D-B21D-57ACD4694C44}"/>
            </c:ext>
          </c:extLst>
        </c:ser>
        <c:ser>
          <c:idx val="7"/>
          <c:order val="7"/>
          <c:tx>
            <c:strRef>
              <c:f>'20220327'!$A$34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97920</c:v>
                </c:pt>
                <c:pt idx="14" formatCode="#,##0">
                  <c:v>320410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7-419D-B21D-57ACD4694C44}"/>
            </c:ext>
          </c:extLst>
        </c:ser>
        <c:ser>
          <c:idx val="8"/>
          <c:order val="8"/>
          <c:tx>
            <c:strRef>
              <c:f>'20220327'!$A$35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57000</c:v>
                </c:pt>
                <c:pt idx="14" formatCode="#,##0">
                  <c:v>64800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7-419D-B21D-57ACD4694C44}"/>
            </c:ext>
          </c:extLst>
        </c:ser>
        <c:ser>
          <c:idx val="9"/>
          <c:order val="9"/>
          <c:tx>
            <c:strRef>
              <c:f>'20220327'!$A$36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13219</c:v>
                </c:pt>
                <c:pt idx="14" formatCode="#,##0">
                  <c:v>23755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D7-419D-B21D-57ACD4694C44}"/>
            </c:ext>
          </c:extLst>
        </c:ser>
        <c:ser>
          <c:idx val="10"/>
          <c:order val="10"/>
          <c:tx>
            <c:strRef>
              <c:f>'20220327'!$A$37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6298</c:v>
                </c:pt>
                <c:pt idx="14" formatCode="#,##0">
                  <c:v>463980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D7-419D-B21D-57ACD4694C44}"/>
            </c:ext>
          </c:extLst>
        </c:ser>
        <c:ser>
          <c:idx val="11"/>
          <c:order val="11"/>
          <c:tx>
            <c:strRef>
              <c:f>'20220327'!$A$38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26730</c:v>
                </c:pt>
                <c:pt idx="14" formatCode="#,##0">
                  <c:v>46313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D7-419D-B21D-57ACD4694C44}"/>
            </c:ext>
          </c:extLst>
        </c:ser>
        <c:ser>
          <c:idx val="12"/>
          <c:order val="12"/>
          <c:tx>
            <c:strRef>
              <c:f>'20220327'!$A$39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D7-419D-B21D-57ACD4694C44}"/>
            </c:ext>
          </c:extLst>
        </c:ser>
        <c:ser>
          <c:idx val="13"/>
          <c:order val="13"/>
          <c:tx>
            <c:strRef>
              <c:f>'20220327'!$A$40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D7-419D-B21D-57ACD4694C44}"/>
            </c:ext>
          </c:extLst>
        </c:ser>
        <c:ser>
          <c:idx val="14"/>
          <c:order val="14"/>
          <c:tx>
            <c:strRef>
              <c:f>'20220327'!$A$41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D7-419D-B21D-57ACD4694C44}"/>
            </c:ext>
          </c:extLst>
        </c:ser>
        <c:ser>
          <c:idx val="15"/>
          <c:order val="15"/>
          <c:tx>
            <c:strRef>
              <c:f>'20220327'!$A$42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'20220327'!$B$42:$Y$42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D7-419D-B21D-57ACD469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E76A0C-10F3-47C8-9DFE-C8C83896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E9A41-EE20-45F8-A8D8-9B5628A3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F27C02-6072-4D3F-85ED-4A0C50945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01D180-C437-48B8-8C98-FC2EF670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opLeftCell="A16" zoomScaleNormal="100" workbookViewId="0">
      <pane xSplit="1" topLeftCell="B1" activePane="topRight" state="frozen"/>
      <selection pane="topRight" activeCell="I21" sqref="I21"/>
    </sheetView>
  </sheetViews>
  <sheetFormatPr defaultRowHeight="18.75" x14ac:dyDescent="0.4"/>
  <cols>
    <col min="1" max="1" width="15.125" bestFit="1" customWidth="1"/>
    <col min="2" max="25" width="10.75" customWidth="1"/>
  </cols>
  <sheetData>
    <row r="1" spans="1:33" x14ac:dyDescent="0.4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>T3/4800</f>
        <v>304.16666666666669</v>
      </c>
      <c r="AC3">
        <f t="shared" ref="AC3:AG3" si="0">U3/4800</f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 t="shared" ref="I23" si="2">SUM(I12:I19)</f>
        <v>1136600</v>
      </c>
      <c r="J23" s="8"/>
      <c r="K23" s="8">
        <f>SUM(K12:K19)</f>
        <v>1114061</v>
      </c>
      <c r="L23" s="8">
        <f t="shared" ref="L23:W23" si="3">SUM(L12:L21)</f>
        <v>1190934</v>
      </c>
      <c r="M23" s="8">
        <f t="shared" si="3"/>
        <v>1253187</v>
      </c>
      <c r="N23" s="8"/>
      <c r="O23" s="8">
        <f t="shared" si="3"/>
        <v>1365485</v>
      </c>
      <c r="P23" s="8">
        <f t="shared" si="3"/>
        <v>1408289</v>
      </c>
      <c r="Q23" s="8"/>
      <c r="R23" s="8">
        <f t="shared" si="3"/>
        <v>1617086</v>
      </c>
      <c r="S23" s="8">
        <f t="shared" si="3"/>
        <v>1920933</v>
      </c>
      <c r="T23" s="8">
        <f t="shared" si="3"/>
        <v>0</v>
      </c>
      <c r="U23" s="8">
        <f t="shared" si="3"/>
        <v>2112057</v>
      </c>
      <c r="V23" s="8">
        <f t="shared" si="3"/>
        <v>1972112</v>
      </c>
      <c r="W23" s="8">
        <f t="shared" si="3"/>
        <v>1870096</v>
      </c>
      <c r="X23" s="8">
        <f>SUM(X12:X21)</f>
        <v>2074970</v>
      </c>
      <c r="Y23" s="8">
        <f>SUM(Y12:Y21)</f>
        <v>1408199</v>
      </c>
    </row>
    <row r="24" spans="1:25" x14ac:dyDescent="0.4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1169250</v>
      </c>
      <c r="Y27" s="4">
        <v>844000</v>
      </c>
    </row>
    <row r="28" spans="1:25" x14ac:dyDescent="0.4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>
        <v>499030</v>
      </c>
      <c r="Y41" s="4">
        <v>389186</v>
      </c>
    </row>
    <row r="42" spans="1:25" x14ac:dyDescent="0.4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4">SUM(R27:R42)</f>
        <v>3517790</v>
      </c>
      <c r="S43" s="4">
        <f t="shared" si="4"/>
        <v>4144656</v>
      </c>
      <c r="T43" s="4">
        <f t="shared" si="4"/>
        <v>4087890</v>
      </c>
      <c r="U43" s="4">
        <f t="shared" si="4"/>
        <v>4968588</v>
      </c>
      <c r="V43" s="4">
        <f t="shared" si="4"/>
        <v>3867886</v>
      </c>
      <c r="W43" s="4">
        <f t="shared" si="4"/>
        <v>3965093</v>
      </c>
      <c r="X43" s="4">
        <f t="shared" si="4"/>
        <v>4162065</v>
      </c>
      <c r="Y43" s="4">
        <f t="shared" si="4"/>
        <v>2667086</v>
      </c>
    </row>
    <row r="44" spans="1:25" x14ac:dyDescent="0.4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5">R8-R43</f>
        <v>4639367</v>
      </c>
      <c r="S44" s="4">
        <f t="shared" si="5"/>
        <v>4360234</v>
      </c>
      <c r="T44" s="4">
        <f t="shared" si="5"/>
        <v>4060058</v>
      </c>
      <c r="U44" s="4">
        <f t="shared" si="5"/>
        <v>3165120</v>
      </c>
      <c r="V44" s="4">
        <f t="shared" si="5"/>
        <v>3165656</v>
      </c>
      <c r="W44" s="4">
        <f t="shared" si="5"/>
        <v>2923424</v>
      </c>
      <c r="X44" s="4">
        <f t="shared" si="5"/>
        <v>3254925</v>
      </c>
      <c r="Y44" s="4">
        <f t="shared" si="5"/>
        <v>3450047</v>
      </c>
    </row>
    <row r="45" spans="1:25" x14ac:dyDescent="0.4">
      <c r="A45" t="s">
        <v>69</v>
      </c>
      <c r="B45" s="14"/>
      <c r="C45" s="14">
        <f t="shared" ref="C45:Y45" si="6">C2-B44</f>
        <v>0</v>
      </c>
      <c r="D45" s="14">
        <f t="shared" si="6"/>
        <v>-2049217</v>
      </c>
      <c r="E45" s="14">
        <f t="shared" si="6"/>
        <v>0</v>
      </c>
      <c r="F45" s="14">
        <f t="shared" si="6"/>
        <v>0</v>
      </c>
      <c r="G45" s="14">
        <f t="shared" si="6"/>
        <v>2832723</v>
      </c>
      <c r="H45" s="14">
        <f t="shared" si="6"/>
        <v>0</v>
      </c>
      <c r="I45" s="14">
        <f t="shared" si="6"/>
        <v>0</v>
      </c>
      <c r="J45" s="14">
        <f t="shared" si="6"/>
        <v>-3630553</v>
      </c>
      <c r="K45" s="14">
        <f t="shared" si="6"/>
        <v>3700842</v>
      </c>
      <c r="L45" s="14">
        <f t="shared" si="6"/>
        <v>0</v>
      </c>
      <c r="M45" s="14">
        <f t="shared" si="6"/>
        <v>8670</v>
      </c>
      <c r="N45" s="14">
        <f t="shared" si="6"/>
        <v>-4823924</v>
      </c>
      <c r="O45" s="14">
        <f t="shared" si="6"/>
        <v>4383876</v>
      </c>
      <c r="P45" s="14">
        <f t="shared" si="6"/>
        <v>0</v>
      </c>
      <c r="Q45" s="14">
        <f t="shared" si="6"/>
        <v>-4847004</v>
      </c>
      <c r="R45" s="14">
        <f t="shared" si="6"/>
        <v>4689442</v>
      </c>
      <c r="S45" s="14">
        <f t="shared" si="6"/>
        <v>0</v>
      </c>
      <c r="T45" s="14">
        <f t="shared" si="6"/>
        <v>0</v>
      </c>
      <c r="U45" s="14">
        <f t="shared" si="6"/>
        <v>0</v>
      </c>
      <c r="V45" s="14">
        <f t="shared" si="6"/>
        <v>536</v>
      </c>
      <c r="W45" s="14">
        <f t="shared" si="6"/>
        <v>2876</v>
      </c>
      <c r="X45" s="14">
        <f t="shared" si="6"/>
        <v>0</v>
      </c>
      <c r="Y45" s="14">
        <f t="shared" si="6"/>
        <v>0</v>
      </c>
    </row>
    <row r="46" spans="1:25" x14ac:dyDescent="0.4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">
      <c r="V48" s="7"/>
    </row>
    <row r="49" spans="12:13" x14ac:dyDescent="0.4">
      <c r="L49" s="2"/>
      <c r="M49" s="2"/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28:Y40 T27:W27 Y27 T41:W42 Y41:Y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12:Y22 V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23:Y23">
    <cfRule type="cellIs" dxfId="12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23:K23">
    <cfRule type="cellIs" dxfId="11" priority="4" operator="notEqual">
      <formula>B$4</formula>
    </cfRule>
  </conditionalFormatting>
  <conditionalFormatting sqref="B44 G44:H44 K44:X44">
    <cfRule type="cellIs" dxfId="10" priority="3" operator="notEqual">
      <formula>C$2</formula>
    </cfRule>
  </conditionalFormatting>
  <conditionalFormatting sqref="I44:J44">
    <cfRule type="cellIs" dxfId="9" priority="39" operator="notEqual">
      <formula>K$2</formula>
    </cfRule>
  </conditionalFormatting>
  <conditionalFormatting sqref="C44:F44">
    <cfRule type="cellIs" dxfId="8" priority="48" operator="notEqual">
      <formula>G$2</formula>
    </cfRule>
  </conditionalFormatting>
  <conditionalFormatting sqref="T27:Y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27:Y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7:J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27:Y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topLeftCell="A7" workbookViewId="0">
      <selection activeCell="A2" sqref="A2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5C0B-FB68-4970-975E-8C4E1CD58C7F}">
  <dimension ref="A1:AG49"/>
  <sheetViews>
    <sheetView tabSelected="1" topLeftCell="A16" zoomScaleNormal="100" workbookViewId="0">
      <pane xSplit="1" topLeftCell="B1" activePane="topRight" state="frozen"/>
      <selection pane="topRight" activeCell="O35" sqref="O35"/>
    </sheetView>
  </sheetViews>
  <sheetFormatPr defaultRowHeight="18.75" x14ac:dyDescent="0.4"/>
  <cols>
    <col min="1" max="1" width="15.125" bestFit="1" customWidth="1"/>
    <col min="2" max="25" width="10.75" customWidth="1"/>
  </cols>
  <sheetData>
    <row r="1" spans="1:33" x14ac:dyDescent="0.4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>T3/4800</f>
        <v>304.16666666666669</v>
      </c>
      <c r="AC3">
        <f t="shared" ref="AC3:AG3" si="0">U3/4800</f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 t="shared" ref="I23" si="2">SUM(I12:I19)</f>
        <v>1136600</v>
      </c>
      <c r="J23" s="8"/>
      <c r="K23" s="8">
        <f>SUM(K12:K19)</f>
        <v>1114061</v>
      </c>
      <c r="L23" s="8">
        <f t="shared" ref="L23:W23" si="3">SUM(L12:L21)</f>
        <v>1190934</v>
      </c>
      <c r="M23" s="8">
        <f t="shared" si="3"/>
        <v>1253187</v>
      </c>
      <c r="N23" s="8"/>
      <c r="O23" s="8">
        <f t="shared" si="3"/>
        <v>1365485</v>
      </c>
      <c r="P23" s="8">
        <f t="shared" si="3"/>
        <v>1408289</v>
      </c>
      <c r="Q23" s="8"/>
      <c r="R23" s="8">
        <f t="shared" si="3"/>
        <v>1617086</v>
      </c>
      <c r="S23" s="8">
        <f t="shared" si="3"/>
        <v>1920933</v>
      </c>
      <c r="T23" s="8">
        <f t="shared" si="3"/>
        <v>0</v>
      </c>
      <c r="U23" s="8">
        <f t="shared" si="3"/>
        <v>2112057</v>
      </c>
      <c r="V23" s="8">
        <f t="shared" si="3"/>
        <v>1972112</v>
      </c>
      <c r="W23" s="8">
        <f t="shared" si="3"/>
        <v>1870096</v>
      </c>
      <c r="X23" s="8">
        <f>SUM(X12:X21)</f>
        <v>2074970</v>
      </c>
      <c r="Y23" s="8">
        <f>SUM(Y12:Y21)</f>
        <v>1408199</v>
      </c>
    </row>
    <row r="24" spans="1:25" x14ac:dyDescent="0.4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">
      <c r="B25" s="18" t="s">
        <v>72</v>
      </c>
      <c r="C25" s="18" t="s">
        <v>72</v>
      </c>
      <c r="D25" s="19" t="s">
        <v>73</v>
      </c>
      <c r="E25" s="19" t="s">
        <v>73</v>
      </c>
      <c r="F25" s="20" t="s">
        <v>74</v>
      </c>
      <c r="G25" s="20" t="s">
        <v>74</v>
      </c>
      <c r="H25" s="20" t="s">
        <v>74</v>
      </c>
      <c r="I25" s="20" t="s">
        <v>75</v>
      </c>
      <c r="J25" s="19" t="s">
        <v>76</v>
      </c>
      <c r="K25" s="19" t="s">
        <v>76</v>
      </c>
      <c r="L25" s="21" t="s">
        <v>77</v>
      </c>
      <c r="M25" s="21" t="s">
        <v>77</v>
      </c>
      <c r="N25" s="20" t="s">
        <v>78</v>
      </c>
      <c r="O25" s="20" t="s">
        <v>78</v>
      </c>
      <c r="P25" s="18" t="s">
        <v>79</v>
      </c>
      <c r="Q25" s="18" t="s">
        <v>79</v>
      </c>
      <c r="R25" s="18" t="s">
        <v>80</v>
      </c>
      <c r="S25" s="18" t="s">
        <v>80</v>
      </c>
      <c r="T25" s="18" t="s">
        <v>81</v>
      </c>
      <c r="U25" s="18" t="s">
        <v>81</v>
      </c>
      <c r="V25" s="18" t="s">
        <v>72</v>
      </c>
      <c r="W25" s="18" t="s">
        <v>72</v>
      </c>
      <c r="X25" s="17" t="s">
        <v>71</v>
      </c>
      <c r="Y25" s="17" t="s">
        <v>71</v>
      </c>
    </row>
    <row r="26" spans="1:25" x14ac:dyDescent="0.4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1668280</v>
      </c>
      <c r="Y27" s="4">
        <v>1233186</v>
      </c>
    </row>
    <row r="28" spans="1:25" x14ac:dyDescent="0.4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11"/>
      <c r="O32" s="11">
        <v>145000</v>
      </c>
      <c r="P32" s="11">
        <v>145000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11"/>
      <c r="O33" s="11">
        <v>87980</v>
      </c>
      <c r="P33" s="11">
        <v>143730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11"/>
      <c r="O34" s="11">
        <v>97920</v>
      </c>
      <c r="P34" s="11">
        <v>320410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11"/>
      <c r="O35" s="11">
        <v>57000</v>
      </c>
      <c r="P35" s="11">
        <v>64800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11"/>
      <c r="O36" s="11">
        <v>13219</v>
      </c>
      <c r="P36" s="11">
        <v>23755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11"/>
      <c r="O37" s="11">
        <v>6298</v>
      </c>
      <c r="P37" s="11">
        <v>463980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11"/>
      <c r="O38" s="11">
        <v>26730</v>
      </c>
      <c r="P38" s="11">
        <v>46313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/>
      <c r="Y41" s="4"/>
    </row>
    <row r="42" spans="1:25" x14ac:dyDescent="0.4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4">SUM(R27:R42)</f>
        <v>3517790</v>
      </c>
      <c r="S43" s="4">
        <f t="shared" si="4"/>
        <v>4144656</v>
      </c>
      <c r="T43" s="4">
        <f t="shared" si="4"/>
        <v>4087890</v>
      </c>
      <c r="U43" s="4">
        <f t="shared" si="4"/>
        <v>4968588</v>
      </c>
      <c r="V43" s="4">
        <f t="shared" si="4"/>
        <v>3867886</v>
      </c>
      <c r="W43" s="4">
        <f t="shared" si="4"/>
        <v>3965093</v>
      </c>
      <c r="X43" s="4">
        <f t="shared" si="4"/>
        <v>4162065</v>
      </c>
      <c r="Y43" s="4">
        <f t="shared" si="4"/>
        <v>2667086</v>
      </c>
    </row>
    <row r="44" spans="1:25" x14ac:dyDescent="0.4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5">R8-R43</f>
        <v>4639367</v>
      </c>
      <c r="S44" s="4">
        <f t="shared" si="5"/>
        <v>4360234</v>
      </c>
      <c r="T44" s="4">
        <f t="shared" si="5"/>
        <v>4060058</v>
      </c>
      <c r="U44" s="4">
        <f t="shared" si="5"/>
        <v>3165120</v>
      </c>
      <c r="V44" s="4">
        <f t="shared" si="5"/>
        <v>3165656</v>
      </c>
      <c r="W44" s="4">
        <f t="shared" si="5"/>
        <v>2923424</v>
      </c>
      <c r="X44" s="4">
        <f t="shared" si="5"/>
        <v>3254925</v>
      </c>
      <c r="Y44" s="4">
        <f t="shared" si="5"/>
        <v>3450047</v>
      </c>
    </row>
    <row r="45" spans="1:25" x14ac:dyDescent="0.4">
      <c r="A45" t="s">
        <v>69</v>
      </c>
      <c r="B45" s="14"/>
      <c r="C45" s="14">
        <f t="shared" ref="C45:Y45" si="6">C2-B44</f>
        <v>0</v>
      </c>
      <c r="D45" s="14">
        <f t="shared" si="6"/>
        <v>-2049217</v>
      </c>
      <c r="E45" s="14">
        <f t="shared" si="6"/>
        <v>0</v>
      </c>
      <c r="F45" s="14">
        <f t="shared" si="6"/>
        <v>0</v>
      </c>
      <c r="G45" s="14">
        <f t="shared" si="6"/>
        <v>2832723</v>
      </c>
      <c r="H45" s="14">
        <f t="shared" si="6"/>
        <v>0</v>
      </c>
      <c r="I45" s="14">
        <f t="shared" si="6"/>
        <v>0</v>
      </c>
      <c r="J45" s="14">
        <f t="shared" si="6"/>
        <v>-3630553</v>
      </c>
      <c r="K45" s="14">
        <f t="shared" si="6"/>
        <v>3700842</v>
      </c>
      <c r="L45" s="14">
        <f t="shared" si="6"/>
        <v>0</v>
      </c>
      <c r="M45" s="14">
        <f t="shared" si="6"/>
        <v>8670</v>
      </c>
      <c r="N45" s="14">
        <f t="shared" si="6"/>
        <v>-4823924</v>
      </c>
      <c r="O45" s="14">
        <f t="shared" si="6"/>
        <v>4383876</v>
      </c>
      <c r="P45" s="14">
        <f t="shared" si="6"/>
        <v>0</v>
      </c>
      <c r="Q45" s="14">
        <f t="shared" si="6"/>
        <v>-4847004</v>
      </c>
      <c r="R45" s="14">
        <f t="shared" si="6"/>
        <v>4689442</v>
      </c>
      <c r="S45" s="14">
        <f t="shared" si="6"/>
        <v>0</v>
      </c>
      <c r="T45" s="14">
        <f t="shared" si="6"/>
        <v>0</v>
      </c>
      <c r="U45" s="14">
        <f t="shared" si="6"/>
        <v>0</v>
      </c>
      <c r="V45" s="14">
        <f t="shared" si="6"/>
        <v>536</v>
      </c>
      <c r="W45" s="14">
        <f t="shared" si="6"/>
        <v>2876</v>
      </c>
      <c r="X45" s="14">
        <f t="shared" si="6"/>
        <v>0</v>
      </c>
      <c r="Y45" s="14">
        <f t="shared" si="6"/>
        <v>0</v>
      </c>
    </row>
    <row r="46" spans="1:25" x14ac:dyDescent="0.4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">
      <c r="V48" s="7"/>
    </row>
    <row r="49" spans="12:13" x14ac:dyDescent="0.4">
      <c r="L49" s="2"/>
      <c r="M49" s="2"/>
    </row>
  </sheetData>
  <phoneticPr fontId="2"/>
  <conditionalFormatting sqref="T2:Y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{9D90252C-5256-444B-96CB-CC2857F1A8DD}</x14:id>
        </ext>
      </extLst>
    </cfRule>
  </conditionalFormatting>
  <conditionalFormatting sqref="T28:Y40 T27:W27 Y27 T41:W42 Y41:Y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{95C10906-D6DC-40C8-B39A-1A569277E0FA}</x14:id>
        </ext>
      </extLst>
    </cfRule>
  </conditionalFormatting>
  <conditionalFormatting sqref="K2:Y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{22952603-D3ED-42CD-B8C0-4D8D068DBAA9}</x14:id>
        </ext>
      </extLst>
    </cfRule>
  </conditionalFormatting>
  <conditionalFormatting sqref="K12:Y22 V4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{8ED678B8-B3B5-4747-BAB9-8183D8DB12A3}</x14:id>
        </ext>
      </extLst>
    </cfRule>
  </conditionalFormatting>
  <conditionalFormatting sqref="L23:Y23">
    <cfRule type="cellIs" dxfId="4" priority="10" operator="notEqual">
      <formula>L$4</formula>
    </cfRule>
  </conditionalFormatting>
  <conditionalFormatting sqref="B2:J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{A5F7864E-6F66-468E-9DB0-34619F72D456}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{A0870600-9483-48B9-85EF-62859F8D15D0}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{769DA86E-9B72-4D6D-BF3E-06A6CEEE0CC9}</x14:id>
        </ext>
      </extLst>
    </cfRule>
  </conditionalFormatting>
  <conditionalFormatting sqref="B23:K23">
    <cfRule type="cellIs" dxfId="3" priority="6" operator="notEqual">
      <formula>B$4</formula>
    </cfRule>
  </conditionalFormatting>
  <conditionalFormatting sqref="B44 G44:H44 K44:X44">
    <cfRule type="cellIs" dxfId="2" priority="5" operator="notEqual">
      <formula>C$2</formula>
    </cfRule>
  </conditionalFormatting>
  <conditionalFormatting sqref="I44:J44">
    <cfRule type="cellIs" dxfId="1" priority="15" operator="notEqual">
      <formula>K$2</formula>
    </cfRule>
  </conditionalFormatting>
  <conditionalFormatting sqref="C44:F44">
    <cfRule type="cellIs" dxfId="0" priority="16" operator="notEqual">
      <formula>G$2</formula>
    </cfRule>
  </conditionalFormatting>
  <conditionalFormatting sqref="T27:Y4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{A13902BB-9115-4461-B35E-BEBA3D2A05A9}</x14:id>
        </ext>
      </extLst>
    </cfRule>
  </conditionalFormatting>
  <conditionalFormatting sqref="K27:Y31 K39:Y42 P32:Y38 K32:N3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{899F8B31-4068-4E8E-9742-583C13FB6760}</x14:id>
        </ext>
      </extLst>
    </cfRule>
  </conditionalFormatting>
  <conditionalFormatting sqref="B27:J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{A53F9E0C-72CA-404F-B2A8-62221269BB4F}</x14:id>
        </ext>
      </extLst>
    </cfRule>
  </conditionalFormatting>
  <conditionalFormatting sqref="B27:Y31 B39:Y42 P32:Y38 B32:N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{8A295833-C263-4EC2-B428-7BAE9FD79E3A}</x14:id>
        </ext>
      </extLst>
    </cfRule>
  </conditionalFormatting>
  <conditionalFormatting sqref="B12:Y2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{58A86A78-F163-4F83-918A-E42A12845305}</x14:id>
        </ext>
      </extLst>
    </cfRule>
  </conditionalFormatting>
  <conditionalFormatting sqref="O32:O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{7CA78F61-21EB-4AF5-96FE-7AA77CA819AA}</x14:id>
        </ext>
      </extLst>
    </cfRule>
  </conditionalFormatting>
  <conditionalFormatting sqref="O32:O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{822DADB4-DE2C-4A7B-9798-B0955863887C}</x14:id>
        </ext>
      </extLst>
    </cfRule>
  </conditionalFormatting>
  <conditionalFormatting sqref="G27:Y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{27D42F92-F53E-4165-986E-348777EAF2A8}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0252C-5256-444B-96CB-CC2857F1A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95C10906-D6DC-40C8-B39A-1A569277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22952603-D3ED-42CD-B8C0-4D8D068DB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8ED678B8-B3B5-4747-BAB9-8183D8DB1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A5F7864E-6F66-468E-9DB0-34619F72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A0870600-9483-48B9-85EF-62859F8D1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769DA86E-9B72-4D6D-BF3E-06A6CEEE0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A13902BB-9115-4461-B35E-BEBA3D2A0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899F8B31-4068-4E8E-9742-583C13FB6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K27:Y31 K39:Y42 P32:Y38 K32:N38</xm:sqref>
        </x14:conditionalFormatting>
        <x14:conditionalFormatting xmlns:xm="http://schemas.microsoft.com/office/excel/2006/main">
          <x14:cfRule type="dataBar" id="{A53F9E0C-72CA-404F-B2A8-62221269B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8A295833-C263-4EC2-B428-7BAE9FD79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B27:Y31 B39:Y42 P32:Y38 B32:N38</xm:sqref>
        </x14:conditionalFormatting>
        <x14:conditionalFormatting xmlns:xm="http://schemas.microsoft.com/office/excel/2006/main">
          <x14:cfRule type="dataBar" id="{58A86A78-F163-4F83-918A-E42A12845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  <x14:conditionalFormatting xmlns:xm="http://schemas.microsoft.com/office/excel/2006/main">
          <x14:cfRule type="dataBar" id="{7CA78F61-21EB-4AF5-96FE-7AA77CA81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822DADB4-DE2C-4A7B-9798-B09558638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27D42F92-F53E-4165-986E-348777EAF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G27:Y39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E9AA-3BF1-4A69-8E0F-E60A490272CF}">
  <dimension ref="A1:O20"/>
  <sheetViews>
    <sheetView workbookViewId="0">
      <selection activeCell="E16" sqref="E16"/>
    </sheetView>
  </sheetViews>
  <sheetFormatPr defaultRowHeight="18.75" x14ac:dyDescent="0.4"/>
  <cols>
    <col min="7" max="7" width="9.75" bestFit="1" customWidth="1"/>
    <col min="13" max="13" width="21.375" bestFit="1" customWidth="1"/>
    <col min="14" max="14" width="9.75" customWidth="1"/>
  </cols>
  <sheetData>
    <row r="1" spans="1:15" x14ac:dyDescent="0.4">
      <c r="B1" s="4" t="s">
        <v>4</v>
      </c>
      <c r="C1" s="4" t="s">
        <v>5</v>
      </c>
      <c r="D1" t="s">
        <v>70</v>
      </c>
      <c r="N1" s="10">
        <v>2019</v>
      </c>
      <c r="O1" s="10">
        <v>2020</v>
      </c>
    </row>
    <row r="2" spans="1:15" x14ac:dyDescent="0.4">
      <c r="A2" t="s">
        <v>12</v>
      </c>
      <c r="B2" s="4">
        <v>1668280</v>
      </c>
      <c r="C2" s="4">
        <v>1233186</v>
      </c>
      <c r="D2">
        <v>700000</v>
      </c>
      <c r="E2" s="5">
        <v>1604760</v>
      </c>
      <c r="H2" s="8">
        <f>B2-E2</f>
        <v>63520</v>
      </c>
      <c r="N2" s="9" t="s">
        <v>39</v>
      </c>
      <c r="O2" s="9" t="s">
        <v>5</v>
      </c>
    </row>
    <row r="3" spans="1:15" x14ac:dyDescent="0.4">
      <c r="A3" t="s">
        <v>13</v>
      </c>
      <c r="B3" s="4">
        <v>582010</v>
      </c>
      <c r="C3" s="4">
        <v>0</v>
      </c>
      <c r="D3">
        <v>500000</v>
      </c>
      <c r="E3" s="5">
        <v>308000</v>
      </c>
      <c r="H3" s="8">
        <f>B3-E3</f>
        <v>274010</v>
      </c>
      <c r="M3" t="s">
        <v>31</v>
      </c>
      <c r="N3" s="5">
        <v>112850</v>
      </c>
      <c r="O3" s="5">
        <v>108780</v>
      </c>
    </row>
    <row r="4" spans="1:15" x14ac:dyDescent="0.4">
      <c r="A4" t="s">
        <v>14</v>
      </c>
      <c r="B4" s="4">
        <v>461946</v>
      </c>
      <c r="C4" s="4">
        <v>0</v>
      </c>
      <c r="D4">
        <v>400000</v>
      </c>
      <c r="E4" s="16">
        <f>F4+G4</f>
        <v>403410</v>
      </c>
      <c r="F4" s="15">
        <v>274000</v>
      </c>
      <c r="G4" s="15">
        <v>129410</v>
      </c>
      <c r="H4" s="8">
        <f>B4-E4</f>
        <v>58536</v>
      </c>
      <c r="M4" t="s">
        <v>32</v>
      </c>
      <c r="O4" s="5">
        <v>0</v>
      </c>
    </row>
    <row r="5" spans="1:15" x14ac:dyDescent="0.4">
      <c r="A5" t="s">
        <v>15</v>
      </c>
      <c r="B5" s="4">
        <v>292751</v>
      </c>
      <c r="C5" s="4">
        <v>70000</v>
      </c>
      <c r="D5">
        <v>250000</v>
      </c>
      <c r="E5" s="4">
        <v>10000</v>
      </c>
      <c r="H5" s="8">
        <f>B5-E5</f>
        <v>282751</v>
      </c>
      <c r="M5" t="s">
        <v>33</v>
      </c>
      <c r="N5" s="5">
        <v>35360</v>
      </c>
      <c r="O5" s="5">
        <v>74279</v>
      </c>
    </row>
    <row r="6" spans="1:15" x14ac:dyDescent="0.4">
      <c r="A6" t="s">
        <v>16</v>
      </c>
      <c r="B6" s="4">
        <v>189572</v>
      </c>
      <c r="C6" s="4">
        <v>123420</v>
      </c>
      <c r="D6">
        <v>200000</v>
      </c>
      <c r="M6" t="s">
        <v>34</v>
      </c>
      <c r="N6" s="5">
        <v>0</v>
      </c>
      <c r="O6" s="5">
        <v>0</v>
      </c>
    </row>
    <row r="7" spans="1:15" x14ac:dyDescent="0.4">
      <c r="A7" t="s">
        <v>17</v>
      </c>
      <c r="B7" s="4">
        <v>145000</v>
      </c>
      <c r="C7" s="4">
        <v>145000</v>
      </c>
      <c r="D7">
        <v>145000</v>
      </c>
      <c r="M7" t="s">
        <v>35</v>
      </c>
      <c r="N7" s="5">
        <v>1604760</v>
      </c>
      <c r="O7" s="5">
        <v>1225140</v>
      </c>
    </row>
    <row r="8" spans="1:15" x14ac:dyDescent="0.4">
      <c r="A8" t="s">
        <v>18</v>
      </c>
      <c r="B8" s="4">
        <v>369010</v>
      </c>
      <c r="C8" s="4">
        <v>396310</v>
      </c>
      <c r="D8">
        <v>300000</v>
      </c>
      <c r="M8" t="s">
        <v>36</v>
      </c>
      <c r="N8" s="5">
        <v>0</v>
      </c>
      <c r="O8" s="5">
        <v>0</v>
      </c>
    </row>
    <row r="9" spans="1:15" x14ac:dyDescent="0.4">
      <c r="A9" t="s">
        <v>19</v>
      </c>
      <c r="B9" s="4">
        <v>0</v>
      </c>
      <c r="C9" s="4">
        <v>335650</v>
      </c>
      <c r="M9" t="s">
        <v>37</v>
      </c>
      <c r="N9" s="5">
        <v>0</v>
      </c>
      <c r="O9" s="5">
        <v>0</v>
      </c>
    </row>
    <row r="10" spans="1:15" x14ac:dyDescent="0.4">
      <c r="A10" t="s">
        <v>20</v>
      </c>
      <c r="B10" s="4">
        <v>70000</v>
      </c>
      <c r="C10" s="4">
        <v>50000</v>
      </c>
      <c r="D10">
        <v>50000</v>
      </c>
      <c r="M10" t="s">
        <v>48</v>
      </c>
      <c r="N10" s="4"/>
      <c r="O10" s="4"/>
    </row>
    <row r="11" spans="1:15" x14ac:dyDescent="0.4">
      <c r="A11" t="s">
        <v>21</v>
      </c>
      <c r="B11" s="4">
        <v>91192</v>
      </c>
      <c r="C11" s="4">
        <v>63520</v>
      </c>
      <c r="D11">
        <v>100000</v>
      </c>
      <c r="M11" t="s">
        <v>49</v>
      </c>
      <c r="O11" s="4"/>
    </row>
    <row r="12" spans="1:15" x14ac:dyDescent="0.4">
      <c r="A12" t="s">
        <v>22</v>
      </c>
      <c r="B12" s="4">
        <v>28500</v>
      </c>
      <c r="C12" s="4">
        <v>0</v>
      </c>
      <c r="D12">
        <v>35000</v>
      </c>
      <c r="M12" t="s">
        <v>50</v>
      </c>
      <c r="N12" s="4">
        <v>4000</v>
      </c>
      <c r="O12" s="4"/>
    </row>
    <row r="13" spans="1:15" x14ac:dyDescent="0.4">
      <c r="A13" t="s">
        <v>23</v>
      </c>
      <c r="B13" s="4">
        <v>33804</v>
      </c>
      <c r="C13" s="4">
        <v>0</v>
      </c>
      <c r="D13">
        <v>70000</v>
      </c>
      <c r="M13" t="s">
        <v>59</v>
      </c>
      <c r="N13" s="4"/>
      <c r="O13" s="4"/>
    </row>
    <row r="14" spans="1:15" x14ac:dyDescent="0.4">
      <c r="A14" t="s">
        <v>24</v>
      </c>
      <c r="B14" s="4">
        <v>30000</v>
      </c>
      <c r="C14" s="4">
        <v>50000</v>
      </c>
      <c r="D14">
        <v>50000</v>
      </c>
      <c r="N14" s="8">
        <f>SUM(N3:N12)</f>
        <v>1756970</v>
      </c>
      <c r="O14" s="8">
        <f>SUM(O3:O12)</f>
        <v>1408199</v>
      </c>
    </row>
    <row r="15" spans="1:15" x14ac:dyDescent="0.4">
      <c r="A15" t="s">
        <v>26</v>
      </c>
      <c r="B15" s="4">
        <v>200000</v>
      </c>
      <c r="C15" s="4">
        <v>200000</v>
      </c>
      <c r="D15">
        <v>200000</v>
      </c>
    </row>
    <row r="16" spans="1:15" x14ac:dyDescent="0.4">
      <c r="A16" t="s">
        <v>25</v>
      </c>
      <c r="B16" s="4"/>
      <c r="C16" s="4"/>
    </row>
    <row r="17" spans="1:3" x14ac:dyDescent="0.4">
      <c r="A17" t="s">
        <v>52</v>
      </c>
      <c r="B17" s="4"/>
      <c r="C17" s="4"/>
    </row>
    <row r="18" spans="1:3" x14ac:dyDescent="0.4">
      <c r="A18" t="s">
        <v>27</v>
      </c>
      <c r="B18" s="4">
        <f t="shared" ref="B18:C18" si="0">SUM(B2:B17)</f>
        <v>4162065</v>
      </c>
      <c r="C18" s="4">
        <f t="shared" si="0"/>
        <v>2667086</v>
      </c>
    </row>
    <row r="19" spans="1:3" x14ac:dyDescent="0.4">
      <c r="A19" t="s">
        <v>28</v>
      </c>
      <c r="B19" s="4" t="e">
        <f t="shared" ref="B19" si="1">#REF!-B18</f>
        <v>#REF!</v>
      </c>
      <c r="C19" s="4" t="e">
        <f t="shared" ref="C19" si="2">#REF!-C18</f>
        <v>#REF!</v>
      </c>
    </row>
    <row r="20" spans="1:3" x14ac:dyDescent="0.4">
      <c r="A20" t="s">
        <v>69</v>
      </c>
      <c r="B20" s="14" t="e">
        <f>#REF!-#REF!</f>
        <v>#REF!</v>
      </c>
      <c r="C20" s="14" t="e">
        <f t="shared" ref="C20" si="3">#REF!-B19</f>
        <v>#REF!</v>
      </c>
    </row>
  </sheetData>
  <phoneticPr fontId="2"/>
  <conditionalFormatting sqref="B3:C15 C2 C16:C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{52FF4E10-EEDE-4213-932C-ACF735C700BE}</x14:id>
        </ext>
      </extLst>
    </cfRule>
  </conditionalFormatting>
  <conditionalFormatting sqref="B19">
    <cfRule type="cellIs" dxfId="7" priority="6" operator="notEqual">
      <formula>C$2</formula>
    </cfRule>
  </conditionalFormatting>
  <conditionalFormatting sqref="B2:C1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{9765806C-02DB-4642-B8DF-3C56BDB1075C}</x14:id>
        </ext>
      </extLst>
    </cfRule>
  </conditionalFormatting>
  <conditionalFormatting sqref="O14">
    <cfRule type="cellIs" dxfId="6" priority="4" operator="notEqual">
      <formula>O$4</formula>
    </cfRule>
  </conditionalFormatting>
  <conditionalFormatting sqref="N3:O3 N5:O10 N12:O13 O11 E5 O4 E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{E7F3C3DE-4B4B-41B7-801F-12C5AF54D48C}</x14:id>
        </ext>
      </extLst>
    </cfRule>
  </conditionalFormatting>
  <conditionalFormatting sqref="N14">
    <cfRule type="cellIs" dxfId="5" priority="72" operator="notEqual">
      <formula>E$3</formula>
    </cfRule>
  </conditionalFormatting>
  <conditionalFormatting sqref="E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{30DB26B8-4421-4244-9719-7D253F7AC43E}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F4E10-EEDE-4213-932C-ACF735C70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B3:C15 C2 C16:C17</xm:sqref>
        </x14:conditionalFormatting>
        <x14:conditionalFormatting xmlns:xm="http://schemas.microsoft.com/office/excel/2006/main">
          <x14:cfRule type="dataBar" id="{9765806C-02DB-4642-B8DF-3C56BDB1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B2:C17</xm:sqref>
        </x14:conditionalFormatting>
        <x14:conditionalFormatting xmlns:xm="http://schemas.microsoft.com/office/excel/2006/main">
          <x14:cfRule type="dataBar" id="{E7F3C3DE-4B4B-41B7-801F-12C5AF54D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N3:O3 N5:O10 N12:O13 O11 E5 O4 E3</xm:sqref>
        </x14:conditionalFormatting>
        <x14:conditionalFormatting xmlns:xm="http://schemas.microsoft.com/office/excel/2006/main">
          <x14:cfRule type="dataBar" id="{30DB26B8-4421-4244-9719-7D253F7AC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20220327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2022-03-27T12:43:44Z</dcterms:modified>
</cp:coreProperties>
</file>