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44601d818100445/Desktop/Enhancement_Tracker/"/>
    </mc:Choice>
  </mc:AlternateContent>
  <xr:revisionPtr revIDLastSave="36" documentId="8_{B8C4305B-D88A-4B22-BEE4-4ABF59F727B0}" xr6:coauthVersionLast="47" xr6:coauthVersionMax="47" xr10:uidLastSave="{4CFE279C-4E8A-473B-B10D-AAC65215BA1E}"/>
  <bookViews>
    <workbookView xWindow="-120" yWindow="-120" windowWidth="20730" windowHeight="11160" activeTab="2" xr2:uid="{94D12EF2-6A67-4168-B60F-C9B73612BBF9}"/>
  </bookViews>
  <sheets>
    <sheet name="Resource_Actual_Forecast_Hrs" sheetId="1" r:id="rId1"/>
    <sheet name="Enhancement_Hours" sheetId="2" r:id="rId2"/>
    <sheet name="Calendar Year View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3" l="1"/>
  <c r="L34" i="3"/>
  <c r="K34" i="3"/>
  <c r="J34" i="3"/>
  <c r="I34" i="3"/>
  <c r="H34" i="3"/>
  <c r="G34" i="3"/>
  <c r="F34" i="3"/>
  <c r="E34" i="3"/>
  <c r="D34" i="3"/>
  <c r="C34" i="3"/>
  <c r="B34" i="3"/>
  <c r="N34" i="3" s="1"/>
  <c r="E72" i="3" l="1"/>
  <c r="I71" i="3"/>
  <c r="H71" i="3"/>
  <c r="G71" i="3"/>
  <c r="F71" i="3"/>
  <c r="E71" i="3"/>
  <c r="D71" i="3"/>
  <c r="C71" i="3"/>
  <c r="B71" i="3"/>
  <c r="I70" i="3"/>
  <c r="H70" i="3"/>
  <c r="G70" i="3"/>
  <c r="F70" i="3"/>
  <c r="E70" i="3"/>
  <c r="D70" i="3"/>
  <c r="C70" i="3"/>
  <c r="B70" i="3"/>
  <c r="I69" i="3"/>
  <c r="M59" i="3"/>
  <c r="L59" i="3"/>
  <c r="K59" i="3"/>
  <c r="J59" i="3"/>
  <c r="I59" i="3"/>
  <c r="H59" i="3"/>
  <c r="G59" i="3"/>
  <c r="F59" i="3"/>
  <c r="E59" i="3"/>
  <c r="D59" i="3"/>
  <c r="C59" i="3"/>
  <c r="B59" i="3"/>
  <c r="M57" i="3"/>
  <c r="L57" i="3"/>
  <c r="K57" i="3"/>
  <c r="J57" i="3"/>
  <c r="I57" i="3"/>
  <c r="H57" i="3"/>
  <c r="G57" i="3"/>
  <c r="F57" i="3"/>
  <c r="E57" i="3"/>
  <c r="D57" i="3"/>
  <c r="C57" i="3"/>
  <c r="B57" i="3"/>
  <c r="F45" i="3"/>
  <c r="F44" i="3"/>
  <c r="E44" i="3"/>
  <c r="D44" i="3"/>
  <c r="C44" i="3"/>
  <c r="B44" i="3"/>
  <c r="G44" i="3" s="1"/>
  <c r="F43" i="3"/>
  <c r="E43" i="3"/>
  <c r="D43" i="3"/>
  <c r="C43" i="3"/>
  <c r="B43" i="3"/>
  <c r="G43" i="3" s="1"/>
  <c r="L33" i="3"/>
  <c r="I33" i="3"/>
  <c r="H33" i="3"/>
  <c r="D33" i="3"/>
  <c r="M32" i="3"/>
  <c r="L32" i="3"/>
  <c r="K32" i="3"/>
  <c r="J32" i="3"/>
  <c r="I32" i="3"/>
  <c r="H32" i="3"/>
  <c r="G32" i="3"/>
  <c r="F32" i="3"/>
  <c r="E32" i="3"/>
  <c r="N32" i="3" s="1"/>
  <c r="D32" i="3"/>
  <c r="C32" i="3"/>
  <c r="B32" i="3"/>
  <c r="M31" i="3"/>
  <c r="L31" i="3"/>
  <c r="K31" i="3"/>
  <c r="J31" i="3"/>
  <c r="I31" i="3"/>
  <c r="H31" i="3"/>
  <c r="G31" i="3"/>
  <c r="F31" i="3"/>
  <c r="E31" i="3"/>
  <c r="D31" i="3"/>
  <c r="C31" i="3"/>
  <c r="B31" i="3"/>
  <c r="N31" i="3" s="1"/>
  <c r="N30" i="3"/>
  <c r="J21" i="3"/>
  <c r="F21" i="3"/>
  <c r="B21" i="3"/>
  <c r="M20" i="3"/>
  <c r="L20" i="3"/>
  <c r="K20" i="3"/>
  <c r="J20" i="3"/>
  <c r="I20" i="3"/>
  <c r="H20" i="3"/>
  <c r="G20" i="3"/>
  <c r="F20" i="3"/>
  <c r="E20" i="3"/>
  <c r="D20" i="3"/>
  <c r="C20" i="3"/>
  <c r="B20" i="3"/>
  <c r="N20" i="3" s="1"/>
  <c r="M19" i="3"/>
  <c r="L19" i="3"/>
  <c r="K19" i="3"/>
  <c r="J19" i="3"/>
  <c r="I19" i="3"/>
  <c r="H19" i="3"/>
  <c r="G19" i="3"/>
  <c r="F19" i="3"/>
  <c r="E19" i="3"/>
  <c r="D19" i="3"/>
  <c r="N19" i="3" s="1"/>
  <c r="C19" i="3"/>
  <c r="B19" i="3"/>
  <c r="N18" i="3"/>
  <c r="I17" i="3"/>
  <c r="Z9" i="3"/>
  <c r="Y9" i="3"/>
  <c r="H68" i="3" s="1"/>
  <c r="X9" i="3"/>
  <c r="G68" i="3" s="1"/>
  <c r="W9" i="3"/>
  <c r="K29" i="3" s="1"/>
  <c r="V9" i="3"/>
  <c r="J29" i="3" s="1"/>
  <c r="U9" i="3"/>
  <c r="I29" i="3" s="1"/>
  <c r="T9" i="3"/>
  <c r="C68" i="3" s="1"/>
  <c r="S9" i="3"/>
  <c r="G29" i="3" s="1"/>
  <c r="R9" i="3"/>
  <c r="M55" i="3" s="1"/>
  <c r="Q9" i="3"/>
  <c r="L55" i="3" s="1"/>
  <c r="P9" i="3"/>
  <c r="K55" i="3" s="1"/>
  <c r="O9" i="3"/>
  <c r="C29" i="3" s="1"/>
  <c r="N9" i="3"/>
  <c r="B29" i="3" s="1"/>
  <c r="M9" i="3"/>
  <c r="H55" i="3" s="1"/>
  <c r="L9" i="3"/>
  <c r="G55" i="3" s="1"/>
  <c r="K9" i="3"/>
  <c r="F55" i="3" s="1"/>
  <c r="J9" i="3"/>
  <c r="E55" i="3" s="1"/>
  <c r="I9" i="3"/>
  <c r="D55" i="3" s="1"/>
  <c r="H9" i="3"/>
  <c r="H17" i="3" s="1"/>
  <c r="G9" i="3"/>
  <c r="G17" i="3" s="1"/>
  <c r="F9" i="3"/>
  <c r="F17" i="3" s="1"/>
  <c r="E9" i="3"/>
  <c r="E41" i="3" s="1"/>
  <c r="D9" i="3"/>
  <c r="D17" i="3" s="1"/>
  <c r="C9" i="3"/>
  <c r="C17" i="3" s="1"/>
  <c r="B9" i="3"/>
  <c r="B41" i="3" s="1"/>
  <c r="Z8" i="3"/>
  <c r="Y8" i="3"/>
  <c r="H72" i="3" s="1"/>
  <c r="X8" i="3"/>
  <c r="G72" i="3" s="1"/>
  <c r="W8" i="3"/>
  <c r="F72" i="3" s="1"/>
  <c r="V8" i="3"/>
  <c r="J33" i="3" s="1"/>
  <c r="U8" i="3"/>
  <c r="D72" i="3" s="1"/>
  <c r="T8" i="3"/>
  <c r="C72" i="3" s="1"/>
  <c r="S8" i="3"/>
  <c r="G33" i="3" s="1"/>
  <c r="R8" i="3"/>
  <c r="F33" i="3" s="1"/>
  <c r="Q8" i="3"/>
  <c r="E33" i="3" s="1"/>
  <c r="P8" i="3"/>
  <c r="O8" i="3"/>
  <c r="C33" i="3" s="1"/>
  <c r="N8" i="3"/>
  <c r="B33" i="3" s="1"/>
  <c r="M8" i="3"/>
  <c r="M21" i="3" s="1"/>
  <c r="L8" i="3"/>
  <c r="L21" i="3" s="1"/>
  <c r="K8" i="3"/>
  <c r="K21" i="3" s="1"/>
  <c r="J8" i="3"/>
  <c r="I8" i="3"/>
  <c r="I21" i="3" s="1"/>
  <c r="H8" i="3"/>
  <c r="H21" i="3" s="1"/>
  <c r="G8" i="3"/>
  <c r="G21" i="3" s="1"/>
  <c r="F8" i="3"/>
  <c r="E8" i="3"/>
  <c r="E45" i="3" s="1"/>
  <c r="D8" i="3"/>
  <c r="D45" i="3" s="1"/>
  <c r="C8" i="3"/>
  <c r="B8" i="3"/>
  <c r="Z7" i="3"/>
  <c r="Y7" i="3"/>
  <c r="H73" i="3" s="1"/>
  <c r="X7" i="3"/>
  <c r="G73" i="3" s="1"/>
  <c r="W7" i="3"/>
  <c r="F73" i="3" s="1"/>
  <c r="V7" i="3"/>
  <c r="U7" i="3"/>
  <c r="T7" i="3"/>
  <c r="S7" i="3"/>
  <c r="B73" i="3" s="1"/>
  <c r="R7" i="3"/>
  <c r="M60" i="3" s="1"/>
  <c r="Q7" i="3"/>
  <c r="L60" i="3" s="1"/>
  <c r="P7" i="3"/>
  <c r="K60" i="3" s="1"/>
  <c r="O7" i="3"/>
  <c r="N7" i="3"/>
  <c r="M7" i="3"/>
  <c r="H60" i="3" s="1"/>
  <c r="L7" i="3"/>
  <c r="K7" i="3"/>
  <c r="J7" i="3"/>
  <c r="I7" i="3"/>
  <c r="D60" i="3" s="1"/>
  <c r="H7" i="3"/>
  <c r="G7" i="3"/>
  <c r="F7" i="3"/>
  <c r="F46" i="3" s="1"/>
  <c r="E7" i="3"/>
  <c r="E46" i="3" s="1"/>
  <c r="D7" i="3"/>
  <c r="C7" i="3"/>
  <c r="C46" i="3" s="1"/>
  <c r="B7" i="3"/>
  <c r="B46" i="3" s="1"/>
  <c r="Z6" i="3"/>
  <c r="Z5" i="3"/>
  <c r="Z4" i="3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Z6" i="2"/>
  <c r="Z5" i="2"/>
  <c r="AG60" i="1"/>
  <c r="AX55" i="1" a="1"/>
  <c r="AX55" i="1" s="1"/>
  <c r="AU55" i="1" a="1"/>
  <c r="AU55" i="1" s="1"/>
  <c r="AX54" i="1" a="1"/>
  <c r="AX54" i="1" s="1"/>
  <c r="AU54" i="1" a="1"/>
  <c r="AU54" i="1" s="1"/>
  <c r="AX53" i="1" a="1"/>
  <c r="AX53" i="1" s="1"/>
  <c r="AU53" i="1" a="1"/>
  <c r="AU53" i="1" s="1"/>
  <c r="AX52" i="1" a="1"/>
  <c r="AX52" i="1" s="1"/>
  <c r="AU52" i="1" a="1"/>
  <c r="AU52" i="1" s="1"/>
  <c r="AX51" i="1" a="1"/>
  <c r="AX51" i="1" s="1"/>
  <c r="AU51" i="1"/>
  <c r="AU51" i="1" a="1"/>
  <c r="AX50" i="1"/>
  <c r="AX50" i="1" a="1"/>
  <c r="AU50" i="1"/>
  <c r="AU50" i="1" a="1"/>
  <c r="AW50" i="1" a="1"/>
  <c r="AW50" i="1" s="1"/>
  <c r="AY50" i="1" s="1"/>
  <c r="AX49" i="1"/>
  <c r="AX49" i="1" a="1"/>
  <c r="AU49" i="1"/>
  <c r="AU49" i="1" a="1"/>
  <c r="AT49" i="1" a="1"/>
  <c r="AT49" i="1" s="1"/>
  <c r="AV49" i="1" s="1"/>
  <c r="AX48" i="1" a="1"/>
  <c r="AX48" i="1" s="1"/>
  <c r="AU48" i="1" a="1"/>
  <c r="AU48" i="1" s="1"/>
  <c r="AX47" i="1" a="1"/>
  <c r="AX47" i="1" s="1"/>
  <c r="AU47" i="1" a="1"/>
  <c r="AU47" i="1" s="1"/>
  <c r="AW47" i="1" a="1"/>
  <c r="AW47" i="1" s="1"/>
  <c r="AX46" i="1" a="1"/>
  <c r="AX46" i="1" s="1"/>
  <c r="AU46" i="1" a="1"/>
  <c r="AU46" i="1" s="1"/>
  <c r="AW46" i="1" a="1"/>
  <c r="AW46" i="1" s="1"/>
  <c r="AY46" i="1" s="1"/>
  <c r="AX45" i="1" a="1"/>
  <c r="AX45" i="1" s="1"/>
  <c r="AU45" i="1" a="1"/>
  <c r="AU45" i="1" s="1"/>
  <c r="AX44" i="1" a="1"/>
  <c r="AX44" i="1" s="1"/>
  <c r="AU44" i="1" a="1"/>
  <c r="AU44" i="1" s="1"/>
  <c r="AW44" i="1" a="1"/>
  <c r="AW44" i="1" s="1"/>
  <c r="AY44" i="1" s="1"/>
  <c r="AX43" i="1" a="1"/>
  <c r="AX43" i="1" s="1"/>
  <c r="AU43" i="1"/>
  <c r="AU43" i="1" a="1"/>
  <c r="AX42" i="1"/>
  <c r="AX42" i="1" a="1"/>
  <c r="AU42" i="1"/>
  <c r="AU42" i="1" a="1"/>
  <c r="AX41" i="1"/>
  <c r="AX41" i="1" a="1"/>
  <c r="AU41" i="1"/>
  <c r="AU41" i="1" a="1"/>
  <c r="AX40" i="1"/>
  <c r="AX40" i="1" a="1"/>
  <c r="AU40" i="1" a="1"/>
  <c r="AU40" i="1" s="1"/>
  <c r="AX39" i="1" a="1"/>
  <c r="AX39" i="1" s="1"/>
  <c r="AU39" i="1" a="1"/>
  <c r="AU39" i="1" s="1"/>
  <c r="AW39" i="1" a="1"/>
  <c r="AW39" i="1" s="1"/>
  <c r="AX38" i="1"/>
  <c r="AX38" i="1" a="1"/>
  <c r="AU38" i="1"/>
  <c r="AU38" i="1" a="1"/>
  <c r="AX37" i="1" a="1"/>
  <c r="AX37" i="1" s="1"/>
  <c r="AU37" i="1" a="1"/>
  <c r="AU37" i="1" s="1"/>
  <c r="AX36" i="1" a="1"/>
  <c r="AX36" i="1" s="1"/>
  <c r="AU36" i="1" a="1"/>
  <c r="AU36" i="1" s="1"/>
  <c r="AW36" i="1" a="1"/>
  <c r="AW36" i="1" s="1"/>
  <c r="AX35" i="1" a="1"/>
  <c r="AX35" i="1" s="1"/>
  <c r="AU35" i="1" a="1"/>
  <c r="AU35" i="1" s="1"/>
  <c r="AX34" i="1" a="1"/>
  <c r="AX34" i="1" s="1"/>
  <c r="AU34" i="1" a="1"/>
  <c r="AU34" i="1" s="1"/>
  <c r="AX33" i="1" a="1"/>
  <c r="AX33" i="1" s="1"/>
  <c r="AU33" i="1" a="1"/>
  <c r="AU33" i="1" s="1"/>
  <c r="AX32" i="1" a="1"/>
  <c r="AX32" i="1" s="1"/>
  <c r="AU32" i="1"/>
  <c r="AU32" i="1" a="1"/>
  <c r="AX31" i="1"/>
  <c r="AX31" i="1" a="1"/>
  <c r="AU31" i="1"/>
  <c r="AU31" i="1" a="1"/>
  <c r="AX30" i="1"/>
  <c r="AX30" i="1" a="1"/>
  <c r="AU30" i="1"/>
  <c r="AU30" i="1" a="1"/>
  <c r="AX29" i="1"/>
  <c r="AX29" i="1" a="1"/>
  <c r="AU29" i="1" a="1"/>
  <c r="AU29" i="1" s="1"/>
  <c r="AT29" i="1" a="1"/>
  <c r="AT29" i="1" s="1"/>
  <c r="AV29" i="1" s="1"/>
  <c r="AX28" i="1" a="1"/>
  <c r="AX28" i="1" s="1"/>
  <c r="AU28" i="1"/>
  <c r="AU28" i="1" a="1"/>
  <c r="AX27" i="1" a="1"/>
  <c r="AX27" i="1" s="1"/>
  <c r="AU27" i="1" a="1"/>
  <c r="AU27" i="1" s="1"/>
  <c r="AW27" i="1" a="1"/>
  <c r="AW27" i="1" s="1"/>
  <c r="AY27" i="1" s="1"/>
  <c r="AX26" i="1" a="1"/>
  <c r="AX26" i="1" s="1"/>
  <c r="AU26" i="1" a="1"/>
  <c r="AU26" i="1" s="1"/>
  <c r="AT26" i="1" a="1"/>
  <c r="AT26" i="1" s="1"/>
  <c r="AV26" i="1" s="1"/>
  <c r="AX25" i="1" a="1"/>
  <c r="AX25" i="1" s="1"/>
  <c r="AU25" i="1" a="1"/>
  <c r="AU25" i="1" s="1"/>
  <c r="AW25" i="1" a="1"/>
  <c r="AW25" i="1" s="1"/>
  <c r="AY25" i="1" s="1"/>
  <c r="AX24" i="1" a="1"/>
  <c r="AX24" i="1" s="1"/>
  <c r="AU24" i="1"/>
  <c r="AU24" i="1" a="1"/>
  <c r="AW24" i="1" a="1"/>
  <c r="AW24" i="1" s="1"/>
  <c r="AX23" i="1"/>
  <c r="AX23" i="1" a="1"/>
  <c r="AU23" i="1"/>
  <c r="AU23" i="1" a="1"/>
  <c r="AT23" i="1" a="1"/>
  <c r="AT23" i="1" s="1"/>
  <c r="AV23" i="1" s="1"/>
  <c r="AX22" i="1" a="1"/>
  <c r="AX22" i="1" s="1"/>
  <c r="AU22" i="1" a="1"/>
  <c r="AU22" i="1" s="1"/>
  <c r="AT22" i="1" a="1"/>
  <c r="AT22" i="1" s="1"/>
  <c r="AV22" i="1" s="1"/>
  <c r="AX21" i="1" a="1"/>
  <c r="AX21" i="1" s="1"/>
  <c r="AU21" i="1" a="1"/>
  <c r="AU21" i="1" s="1"/>
  <c r="AW21" i="1" a="1"/>
  <c r="AW21" i="1" s="1"/>
  <c r="AX20" i="1" a="1"/>
  <c r="AX20" i="1" s="1"/>
  <c r="AU20" i="1"/>
  <c r="AU20" i="1" a="1"/>
  <c r="AX19" i="1"/>
  <c r="AX19" i="1" a="1"/>
  <c r="AU19" i="1" a="1"/>
  <c r="AU19" i="1" s="1"/>
  <c r="AW19" i="1" a="1"/>
  <c r="AW19" i="1" s="1"/>
  <c r="AY19" i="1" s="1"/>
  <c r="AX18" i="1" a="1"/>
  <c r="AX18" i="1" s="1"/>
  <c r="AU18" i="1" a="1"/>
  <c r="AU18" i="1" s="1"/>
  <c r="AX17" i="1" a="1"/>
  <c r="AX17" i="1" s="1"/>
  <c r="AU17" i="1" a="1"/>
  <c r="AU17" i="1" s="1"/>
  <c r="AW17" i="1" a="1"/>
  <c r="AW17" i="1" s="1"/>
  <c r="AX16" i="1" a="1"/>
  <c r="AX16" i="1" s="1"/>
  <c r="AU16" i="1"/>
  <c r="AU16" i="1" a="1"/>
  <c r="AX15" i="1"/>
  <c r="AX15" i="1" a="1"/>
  <c r="AU15" i="1"/>
  <c r="AU15" i="1" a="1"/>
  <c r="AX14" i="1"/>
  <c r="AX14" i="1" a="1"/>
  <c r="AU14" i="1"/>
  <c r="AU14" i="1" a="1"/>
  <c r="AX13" i="1"/>
  <c r="AX13" i="1" a="1"/>
  <c r="AU13" i="1" a="1"/>
  <c r="AU13" i="1" s="1"/>
  <c r="AX12" i="1" a="1"/>
  <c r="AX12" i="1" s="1"/>
  <c r="AU12" i="1"/>
  <c r="AU12" i="1" a="1"/>
  <c r="AT12" i="1" a="1"/>
  <c r="AT12" i="1" s="1"/>
  <c r="AV12" i="1" s="1"/>
  <c r="AX11" i="1"/>
  <c r="AX11" i="1" a="1"/>
  <c r="AU11" i="1" a="1"/>
  <c r="AU11" i="1" s="1"/>
  <c r="AX10" i="1" a="1"/>
  <c r="AX10" i="1" s="1"/>
  <c r="AU10" i="1" a="1"/>
  <c r="AU10" i="1" s="1"/>
  <c r="AX9" i="1" a="1"/>
  <c r="AX9" i="1" s="1"/>
  <c r="AU9" i="1" a="1"/>
  <c r="AU9" i="1" s="1"/>
  <c r="AX8" i="1" a="1"/>
  <c r="AX8" i="1" s="1"/>
  <c r="AU8" i="1"/>
  <c r="AU8" i="1" a="1"/>
  <c r="AX7" i="1"/>
  <c r="AX7" i="1" a="1"/>
  <c r="AU7" i="1"/>
  <c r="AU7" i="1" a="1"/>
  <c r="AX6" i="1"/>
  <c r="AX6" i="1" a="1"/>
  <c r="AU6" i="1"/>
  <c r="AU6" i="1" a="1"/>
  <c r="AX5" i="1"/>
  <c r="AX5" i="1" a="1"/>
  <c r="AU5" i="1" a="1"/>
  <c r="AU5" i="1" s="1"/>
  <c r="AW5" i="1" a="1"/>
  <c r="AW5" i="1" s="1"/>
  <c r="AY5" i="1" s="1"/>
  <c r="AX4" i="1" a="1"/>
  <c r="AX4" i="1" s="1"/>
  <c r="AU4" i="1"/>
  <c r="AU4" i="1" a="1"/>
  <c r="AW4" i="1" a="1"/>
  <c r="AW4" i="1" s="1"/>
  <c r="AY4" i="1" s="1"/>
  <c r="AX3" i="1"/>
  <c r="AX3" i="1" a="1"/>
  <c r="AU3" i="1" a="1"/>
  <c r="AU3" i="1" s="1"/>
  <c r="AW3" i="1" a="1"/>
  <c r="AW3" i="1" s="1"/>
  <c r="AY3" i="1" s="1"/>
  <c r="AX2" i="1" a="1"/>
  <c r="AX2" i="1" s="1"/>
  <c r="AU2" i="1" a="1"/>
  <c r="AU2" i="1" s="1"/>
  <c r="AG39" i="1" l="1"/>
  <c r="AW8" i="1" a="1"/>
  <c r="AW8" i="1" s="1"/>
  <c r="AY8" i="1" s="1"/>
  <c r="AW16" i="1" a="1"/>
  <c r="AW16" i="1" s="1"/>
  <c r="AY16" i="1" s="1"/>
  <c r="AT30" i="1" a="1"/>
  <c r="AT30" i="1" s="1"/>
  <c r="AV30" i="1" s="1"/>
  <c r="AT40" i="1" a="1"/>
  <c r="AT40" i="1" s="1"/>
  <c r="AV40" i="1" s="1"/>
  <c r="AT53" i="1" a="1"/>
  <c r="AT53" i="1" s="1"/>
  <c r="AV53" i="1" s="1"/>
  <c r="AW55" i="1" a="1"/>
  <c r="AW55" i="1" s="1"/>
  <c r="AY55" i="1" s="1"/>
  <c r="AT50" i="1" a="1"/>
  <c r="AT50" i="1" s="1"/>
  <c r="AV50" i="1" s="1"/>
  <c r="AT48" i="1" a="1"/>
  <c r="AT48" i="1" s="1"/>
  <c r="AV48" i="1" s="1"/>
  <c r="AW51" i="1" a="1"/>
  <c r="AW51" i="1" s="1"/>
  <c r="AY51" i="1" s="1"/>
  <c r="AG32" i="1"/>
  <c r="AT31" i="1" a="1"/>
  <c r="AT31" i="1" s="1"/>
  <c r="AV31" i="1" s="1"/>
  <c r="AT2" i="1" a="1"/>
  <c r="AT2" i="1" s="1"/>
  <c r="AV2" i="1" s="1"/>
  <c r="AT10" i="1" a="1"/>
  <c r="AT10" i="1" s="1"/>
  <c r="AV10" i="1" s="1"/>
  <c r="AT18" i="1" a="1"/>
  <c r="AT18" i="1" s="1"/>
  <c r="AV18" i="1" s="1"/>
  <c r="AW33" i="1" a="1"/>
  <c r="AW33" i="1" s="1"/>
  <c r="AY33" i="1" s="1"/>
  <c r="AW35" i="1" a="1"/>
  <c r="AW35" i="1" s="1"/>
  <c r="AY35" i="1" s="1"/>
  <c r="AT37" i="1" a="1"/>
  <c r="AT37" i="1" s="1"/>
  <c r="AV37" i="1" s="1"/>
  <c r="AW43" i="1" a="1"/>
  <c r="AW43" i="1" s="1"/>
  <c r="AG55" i="1"/>
  <c r="AG58" i="1"/>
  <c r="AG59" i="1"/>
  <c r="AT11" i="1" a="1"/>
  <c r="AT11" i="1" s="1"/>
  <c r="AV11" i="1" s="1"/>
  <c r="AT6" i="1" a="1"/>
  <c r="AT6" i="1" s="1"/>
  <c r="AV6" i="1" s="1"/>
  <c r="AW32" i="1" a="1"/>
  <c r="AW32" i="1" s="1"/>
  <c r="AT42" i="1" a="1"/>
  <c r="AT42" i="1" s="1"/>
  <c r="AV42" i="1" s="1"/>
  <c r="AW52" i="1" a="1"/>
  <c r="AW52" i="1" s="1"/>
  <c r="AY52" i="1" s="1"/>
  <c r="AT54" i="1" a="1"/>
  <c r="AT54" i="1" s="1"/>
  <c r="AV54" i="1" s="1"/>
  <c r="AW38" i="1" a="1"/>
  <c r="AW38" i="1" s="1"/>
  <c r="AY38" i="1" s="1"/>
  <c r="AT41" i="1" a="1"/>
  <c r="AT41" i="1" s="1"/>
  <c r="AV41" i="1" s="1"/>
  <c r="I55" i="3"/>
  <c r="D29" i="3"/>
  <c r="J55" i="3"/>
  <c r="E29" i="3"/>
  <c r="AG20" i="1"/>
  <c r="AG36" i="1"/>
  <c r="AG56" i="1"/>
  <c r="AG8" i="1"/>
  <c r="AT27" i="1" a="1"/>
  <c r="AT27" i="1" s="1"/>
  <c r="AV27" i="1" s="1"/>
  <c r="AG15" i="1"/>
  <c r="AG35" i="1"/>
  <c r="AG46" i="1"/>
  <c r="M29" i="3"/>
  <c r="B45" i="3"/>
  <c r="E73" i="3"/>
  <c r="I60" i="3"/>
  <c r="AG47" i="1"/>
  <c r="AG19" i="1"/>
  <c r="AG4" i="1"/>
  <c r="AT16" i="1" a="1"/>
  <c r="AT16" i="1" s="1"/>
  <c r="AV16" i="1" s="1"/>
  <c r="AG16" i="1"/>
  <c r="AT51" i="1" a="1"/>
  <c r="AT51" i="1" s="1"/>
  <c r="AV51" i="1" s="1"/>
  <c r="AT5" i="1" a="1"/>
  <c r="AT5" i="1" s="1"/>
  <c r="AV5" i="1" s="1"/>
  <c r="AG11" i="1"/>
  <c r="AW23" i="1" a="1"/>
  <c r="AW23" i="1" s="1"/>
  <c r="AY23" i="1" s="1"/>
  <c r="AG28" i="1"/>
  <c r="J60" i="3"/>
  <c r="AG23" i="1"/>
  <c r="AG7" i="1"/>
  <c r="AT8" i="1" a="1"/>
  <c r="AT8" i="1" s="1"/>
  <c r="AV8" i="1" s="1"/>
  <c r="AT19" i="1" a="1"/>
  <c r="AT19" i="1" s="1"/>
  <c r="AV19" i="1" s="1"/>
  <c r="H29" i="3"/>
  <c r="AG27" i="1"/>
  <c r="AG54" i="1"/>
  <c r="L29" i="3"/>
  <c r="AT7" i="1" a="1"/>
  <c r="AT7" i="1" s="1"/>
  <c r="AV7" i="1" s="1"/>
  <c r="AT35" i="1" a="1"/>
  <c r="AT35" i="1" s="1"/>
  <c r="AV35" i="1" s="1"/>
  <c r="AT46" i="1" a="1"/>
  <c r="AT46" i="1" s="1"/>
  <c r="AV46" i="1" s="1"/>
  <c r="AT24" i="1" a="1"/>
  <c r="AT24" i="1" s="1"/>
  <c r="AV24" i="1" s="1"/>
  <c r="AG57" i="1"/>
  <c r="B60" i="3"/>
  <c r="AG3" i="1"/>
  <c r="AT3" i="1" a="1"/>
  <c r="AT3" i="1" s="1"/>
  <c r="AV3" i="1" s="1"/>
  <c r="AW9" i="1" a="1"/>
  <c r="AW9" i="1" s="1"/>
  <c r="AY9" i="1" s="1"/>
  <c r="AW11" i="1" a="1"/>
  <c r="AW11" i="1" s="1"/>
  <c r="AY11" i="1" s="1"/>
  <c r="AG12" i="1"/>
  <c r="AT13" i="1" a="1"/>
  <c r="AT13" i="1" s="1"/>
  <c r="AV13" i="1" s="1"/>
  <c r="AT14" i="1" a="1"/>
  <c r="AT14" i="1" s="1"/>
  <c r="AV14" i="1" s="1"/>
  <c r="AT15" i="1" a="1"/>
  <c r="AT15" i="1" s="1"/>
  <c r="AV15" i="1" s="1"/>
  <c r="AT20" i="1" a="1"/>
  <c r="AT20" i="1" s="1"/>
  <c r="AV20" i="1" s="1"/>
  <c r="AG24" i="1"/>
  <c r="AW28" i="1" a="1"/>
  <c r="AW28" i="1" s="1"/>
  <c r="AY28" i="1" s="1"/>
  <c r="AG31" i="1"/>
  <c r="AT32" i="1" a="1"/>
  <c r="AT32" i="1" s="1"/>
  <c r="AV32" i="1" s="1"/>
  <c r="AT34" i="1" a="1"/>
  <c r="AT34" i="1" s="1"/>
  <c r="AV34" i="1" s="1"/>
  <c r="AG42" i="1"/>
  <c r="AT43" i="1" a="1"/>
  <c r="AT43" i="1" s="1"/>
  <c r="AV43" i="1" s="1"/>
  <c r="AT45" i="1" a="1"/>
  <c r="AT45" i="1" s="1"/>
  <c r="AV45" i="1" s="1"/>
  <c r="AG50" i="1"/>
  <c r="E17" i="3"/>
  <c r="B55" i="3"/>
  <c r="B61" i="3" s="1"/>
  <c r="E60" i="3"/>
  <c r="N21" i="3"/>
  <c r="N33" i="3"/>
  <c r="G42" i="3"/>
  <c r="C41" i="3"/>
  <c r="C45" i="3"/>
  <c r="B68" i="3"/>
  <c r="B72" i="3"/>
  <c r="I72" i="3" s="1"/>
  <c r="B74" i="3" s="1"/>
  <c r="C74" i="3" s="1"/>
  <c r="K17" i="3"/>
  <c r="D21" i="3"/>
  <c r="F29" i="3"/>
  <c r="D41" i="3"/>
  <c r="C55" i="3"/>
  <c r="C60" i="3"/>
  <c r="C73" i="3"/>
  <c r="B17" i="3"/>
  <c r="J17" i="3"/>
  <c r="C21" i="3"/>
  <c r="L17" i="3"/>
  <c r="E21" i="3"/>
  <c r="K33" i="3"/>
  <c r="D68" i="3"/>
  <c r="D73" i="3"/>
  <c r="E68" i="3"/>
  <c r="F41" i="3"/>
  <c r="M33" i="3"/>
  <c r="F60" i="3"/>
  <c r="F68" i="3"/>
  <c r="D46" i="3"/>
  <c r="G46" i="3" s="1"/>
  <c r="G60" i="3"/>
  <c r="AY24" i="1"/>
  <c r="AY32" i="1"/>
  <c r="AY39" i="1"/>
  <c r="AY43" i="1"/>
  <c r="AY21" i="1"/>
  <c r="AY36" i="1"/>
  <c r="AY47" i="1"/>
  <c r="AY17" i="1"/>
  <c r="AT4" i="1" a="1"/>
  <c r="AT4" i="1" s="1"/>
  <c r="AV4" i="1" s="1"/>
  <c r="AG9" i="1"/>
  <c r="AG17" i="1"/>
  <c r="AG21" i="1"/>
  <c r="AG25" i="1"/>
  <c r="AT28" i="1" a="1"/>
  <c r="AT28" i="1" s="1"/>
  <c r="AV28" i="1" s="1"/>
  <c r="AG33" i="1"/>
  <c r="AT36" i="1" a="1"/>
  <c r="AT36" i="1" s="1"/>
  <c r="AV36" i="1" s="1"/>
  <c r="AT39" i="1" a="1"/>
  <c r="AT39" i="1" s="1"/>
  <c r="AV39" i="1" s="1"/>
  <c r="AG44" i="1"/>
  <c r="AT47" i="1" a="1"/>
  <c r="AT47" i="1" s="1"/>
  <c r="AV47" i="1" s="1"/>
  <c r="AG52" i="1"/>
  <c r="AW54" i="1" a="1"/>
  <c r="AW54" i="1" s="1"/>
  <c r="AY54" i="1" s="1"/>
  <c r="AT55" i="1" a="1"/>
  <c r="AT55" i="1" s="1"/>
  <c r="AV55" i="1" s="1"/>
  <c r="AW30" i="1" a="1"/>
  <c r="AW30" i="1" s="1"/>
  <c r="AY30" i="1" s="1"/>
  <c r="AW49" i="1" a="1"/>
  <c r="AW49" i="1" s="1"/>
  <c r="AY49" i="1" s="1"/>
  <c r="AG6" i="1"/>
  <c r="AT9" i="1" a="1"/>
  <c r="AT9" i="1" s="1"/>
  <c r="AV9" i="1" s="1"/>
  <c r="AW12" i="1" a="1"/>
  <c r="AW12" i="1" s="1"/>
  <c r="AY12" i="1" s="1"/>
  <c r="AG14" i="1"/>
  <c r="AT17" i="1" a="1"/>
  <c r="AT17" i="1" s="1"/>
  <c r="AV17" i="1" s="1"/>
  <c r="AW20" i="1" a="1"/>
  <c r="AW20" i="1" s="1"/>
  <c r="AY20" i="1" s="1"/>
  <c r="AT21" i="1" a="1"/>
  <c r="AT21" i="1" s="1"/>
  <c r="AV21" i="1" s="1"/>
  <c r="AT25" i="1" a="1"/>
  <c r="AT25" i="1" s="1"/>
  <c r="AV25" i="1" s="1"/>
  <c r="AG30" i="1"/>
  <c r="AT33" i="1" a="1"/>
  <c r="AT33" i="1" s="1"/>
  <c r="AV33" i="1" s="1"/>
  <c r="AG38" i="1"/>
  <c r="AG41" i="1"/>
  <c r="AT44" i="1" a="1"/>
  <c r="AT44" i="1" s="1"/>
  <c r="AV44" i="1" s="1"/>
  <c r="AG49" i="1"/>
  <c r="AT52" i="1" a="1"/>
  <c r="AT52" i="1" s="1"/>
  <c r="AV52" i="1" s="1"/>
  <c r="AW6" i="1" a="1"/>
  <c r="AW6" i="1" s="1"/>
  <c r="AY6" i="1" s="1"/>
  <c r="AW14" i="1" a="1"/>
  <c r="AW14" i="1" s="1"/>
  <c r="AY14" i="1" s="1"/>
  <c r="AW41" i="1" a="1"/>
  <c r="AW41" i="1" s="1"/>
  <c r="AY41" i="1" s="1"/>
  <c r="AW13" i="1" a="1"/>
  <c r="AW13" i="1" s="1"/>
  <c r="AY13" i="1" s="1"/>
  <c r="AW29" i="1" a="1"/>
  <c r="AW29" i="1" s="1"/>
  <c r="AY29" i="1" s="1"/>
  <c r="AW37" i="1" a="1"/>
  <c r="AW37" i="1" s="1"/>
  <c r="AY37" i="1" s="1"/>
  <c r="AT38" i="1" a="1"/>
  <c r="AT38" i="1" s="1"/>
  <c r="AV38" i="1" s="1"/>
  <c r="AW40" i="1" a="1"/>
  <c r="AW40" i="1" s="1"/>
  <c r="AY40" i="1" s="1"/>
  <c r="AW48" i="1" a="1"/>
  <c r="AW48" i="1" s="1"/>
  <c r="AY48" i="1" s="1"/>
  <c r="AW2" i="1" a="1"/>
  <c r="AW2" i="1" s="1"/>
  <c r="AY2" i="1" s="1"/>
  <c r="AW10" i="1" a="1"/>
  <c r="AW10" i="1" s="1"/>
  <c r="AY10" i="1" s="1"/>
  <c r="AW18" i="1" a="1"/>
  <c r="AW18" i="1" s="1"/>
  <c r="AY18" i="1" s="1"/>
  <c r="AW22" i="1" a="1"/>
  <c r="AW22" i="1" s="1"/>
  <c r="AY22" i="1" s="1"/>
  <c r="AW26" i="1" a="1"/>
  <c r="AW26" i="1" s="1"/>
  <c r="AY26" i="1" s="1"/>
  <c r="AW34" i="1" a="1"/>
  <c r="AW34" i="1" s="1"/>
  <c r="AY34" i="1" s="1"/>
  <c r="AG43" i="1"/>
  <c r="AW45" i="1" a="1"/>
  <c r="AW45" i="1" s="1"/>
  <c r="AY45" i="1" s="1"/>
  <c r="AG51" i="1"/>
  <c r="AW53" i="1" a="1"/>
  <c r="AW53" i="1" s="1"/>
  <c r="AY53" i="1" s="1"/>
  <c r="AG5" i="1"/>
  <c r="AW7" i="1" a="1"/>
  <c r="AW7" i="1" s="1"/>
  <c r="AY7" i="1" s="1"/>
  <c r="AG13" i="1"/>
  <c r="AW15" i="1" a="1"/>
  <c r="AW15" i="1" s="1"/>
  <c r="AY15" i="1" s="1"/>
  <c r="AG29" i="1"/>
  <c r="AW31" i="1" a="1"/>
  <c r="AW31" i="1" s="1"/>
  <c r="AY31" i="1" s="1"/>
  <c r="AG37" i="1"/>
  <c r="AG40" i="1"/>
  <c r="AW42" i="1" a="1"/>
  <c r="AW42" i="1" s="1"/>
  <c r="AY42" i="1" s="1"/>
  <c r="AG48" i="1"/>
  <c r="AG2" i="1"/>
  <c r="AG10" i="1"/>
  <c r="AG18" i="1"/>
  <c r="AG22" i="1"/>
  <c r="AG26" i="1"/>
  <c r="AG34" i="1"/>
  <c r="AG45" i="1"/>
  <c r="AG53" i="1"/>
  <c r="I73" i="3" l="1"/>
  <c r="B23" i="3"/>
  <c r="C23" i="3" s="1"/>
  <c r="D23" i="3" s="1"/>
  <c r="E23" i="3" s="1"/>
  <c r="F23" i="3" s="1"/>
  <c r="G23" i="3" s="1"/>
  <c r="H23" i="3" s="1"/>
  <c r="I23" i="3" s="1"/>
  <c r="J23" i="3" s="1"/>
  <c r="K23" i="3" s="1"/>
  <c r="L23" i="3" s="1"/>
  <c r="M23" i="3" s="1"/>
  <c r="B35" i="3" s="1"/>
  <c r="C35" i="3" s="1"/>
  <c r="D35" i="3" s="1"/>
  <c r="E35" i="3" s="1"/>
  <c r="F35" i="3" s="1"/>
  <c r="G35" i="3" s="1"/>
  <c r="H35" i="3" s="1"/>
  <c r="I35" i="3" s="1"/>
  <c r="J35" i="3" s="1"/>
  <c r="K35" i="3" s="1"/>
  <c r="L35" i="3" s="1"/>
  <c r="M35" i="3" s="1"/>
  <c r="C61" i="3"/>
  <c r="D61" i="3" s="1"/>
  <c r="E61" i="3" s="1"/>
  <c r="F61" i="3" s="1"/>
  <c r="G61" i="3" s="1"/>
  <c r="H61" i="3" s="1"/>
  <c r="I61" i="3" s="1"/>
  <c r="J61" i="3" s="1"/>
  <c r="K61" i="3" s="1"/>
  <c r="L61" i="3" s="1"/>
  <c r="M61" i="3" s="1"/>
  <c r="G41" i="3"/>
  <c r="N29" i="3"/>
  <c r="D74" i="3"/>
  <c r="E74" i="3" s="1"/>
  <c r="F74" i="3" s="1"/>
  <c r="G74" i="3" s="1"/>
  <c r="H74" i="3" s="1"/>
  <c r="G45" i="3"/>
  <c r="B47" i="3" s="1"/>
  <c r="C47" i="3" s="1"/>
  <c r="D47" i="3" s="1"/>
  <c r="E47" i="3" s="1"/>
  <c r="F47" i="3" s="1"/>
  <c r="I68" i="3"/>
  <c r="N17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<sst xmlns="http://schemas.openxmlformats.org/spreadsheetml/2006/main" count="629" uniqueCount="222">
  <si>
    <t>Name</t>
  </si>
  <si>
    <t>EID</t>
  </si>
  <si>
    <t>Type</t>
  </si>
  <si>
    <t>Module</t>
  </si>
  <si>
    <t>Team</t>
  </si>
  <si>
    <t>Country</t>
  </si>
  <si>
    <t>Clarity Name</t>
  </si>
  <si>
    <t>Hrs-Aug24</t>
  </si>
  <si>
    <t>Hrs-Sep24</t>
  </si>
  <si>
    <t>Hrs-Oct24</t>
  </si>
  <si>
    <t>Hrs-Nov24</t>
  </si>
  <si>
    <t>Hrs-Dec24</t>
  </si>
  <si>
    <t>Hrs-Jan25</t>
  </si>
  <si>
    <t>Hrs-Feb25</t>
  </si>
  <si>
    <t>Hrs-Mar25</t>
  </si>
  <si>
    <t>Hrs-Apr25</t>
  </si>
  <si>
    <t>Hrs-May25</t>
  </si>
  <si>
    <t>Hrs-Jun25</t>
  </si>
  <si>
    <t>Hrs-Jul25</t>
  </si>
  <si>
    <t>Hrs-Aug25</t>
  </si>
  <si>
    <t>Hrs-Sep25</t>
  </si>
  <si>
    <t>Hrs-Oct25</t>
  </si>
  <si>
    <t>Hrs-Nov25</t>
  </si>
  <si>
    <t>Hrs-Dec25</t>
  </si>
  <si>
    <t>Hrs-Jan26</t>
  </si>
  <si>
    <t>Hrs-Feb26</t>
  </si>
  <si>
    <t>Hrs-Mar26</t>
  </si>
  <si>
    <t>Hrs-Apr26</t>
  </si>
  <si>
    <t>Hrs-May26</t>
  </si>
  <si>
    <t>Hrs-Jun26</t>
  </si>
  <si>
    <t>Hrs-Jul26</t>
  </si>
  <si>
    <t>Total hours</t>
  </si>
  <si>
    <t>FTE-Aug24</t>
  </si>
  <si>
    <t>FTE-Sep24</t>
  </si>
  <si>
    <t>FTE-Oct24</t>
  </si>
  <si>
    <t>FTE-Nov24</t>
  </si>
  <si>
    <t>FTE-Dec24</t>
  </si>
  <si>
    <t>FTE-Jan25</t>
  </si>
  <si>
    <t>FTE-Feb25</t>
  </si>
  <si>
    <t>FTE-Mar25</t>
  </si>
  <si>
    <t>FTE-Apr25</t>
  </si>
  <si>
    <t>FTE-May25</t>
  </si>
  <si>
    <t>FTE-Jun25</t>
  </si>
  <si>
    <t>FTE-Jul25</t>
  </si>
  <si>
    <t>Hours End</t>
  </si>
  <si>
    <t>FTE End</t>
  </si>
  <si>
    <t>Check</t>
  </si>
  <si>
    <t>Hours Start</t>
  </si>
  <si>
    <t>FTE Start</t>
  </si>
  <si>
    <t>Check2</t>
  </si>
  <si>
    <t>Fixed</t>
  </si>
  <si>
    <t>India</t>
  </si>
  <si>
    <t>Additional</t>
  </si>
  <si>
    <t>Months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</si>
  <si>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</si>
  <si>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</si>
  <si>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</si>
  <si>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</si>
  <si>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</si>
  <si>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</si>
  <si>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</si>
  <si>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</si>
  <si>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</si>
  <si>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</si>
  <si>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</si>
  <si>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</si>
  <si>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</si>
  <si>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</si>
  <si>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</si>
  <si>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</si>
  <si>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</si>
  <si>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</si>
  <si>
    <t>Feb-26</t>
  </si>
  <si>
    <t>Mar-26</t>
  </si>
  <si>
    <t>Apr-26</t>
  </si>
  <si>
    <t>May-26</t>
  </si>
  <si>
    <t>Jun-26</t>
  </si>
  <si>
    <t>Jul-26</t>
  </si>
  <si>
    <t>Total</t>
  </si>
  <si>
    <t>Baseline</t>
  </si>
  <si>
    <t>CO1</t>
  </si>
  <si>
    <t>CO2</t>
  </si>
  <si>
    <t>Additional Hours</t>
  </si>
  <si>
    <t>Planned Hrs</t>
  </si>
  <si>
    <t>Actual/Forecast Hrs</t>
  </si>
  <si>
    <t>Remaining Hours</t>
  </si>
  <si>
    <t>CY1</t>
  </si>
  <si>
    <t>Month</t>
  </si>
  <si>
    <t>Actuals+Forecast</t>
  </si>
  <si>
    <t>Planned Hours</t>
  </si>
  <si>
    <t>Additional Resource Hours</t>
  </si>
  <si>
    <t>CY2</t>
  </si>
  <si>
    <t>CY1_2024_IHG</t>
  </si>
  <si>
    <t>CY2_2025_IHG</t>
  </si>
  <si>
    <t>CY3_2026_IHG</t>
  </si>
  <si>
    <t>Sam Lee 1</t>
  </si>
  <si>
    <t>Arjun Smith 2</t>
  </si>
  <si>
    <t>Riya Shah 3</t>
  </si>
  <si>
    <t>Liam Kumar 4</t>
  </si>
  <si>
    <t>Riya Iyer 5</t>
  </si>
  <si>
    <t>Sam Iyer 6</t>
  </si>
  <si>
    <t>Priya Das 7</t>
  </si>
  <si>
    <t>Sam Das 8</t>
  </si>
  <si>
    <t>Ava Lee 9</t>
  </si>
  <si>
    <t>Riya Garcia 10</t>
  </si>
  <si>
    <t>Liam Chen 11</t>
  </si>
  <si>
    <t>Noah Wilson 12</t>
  </si>
  <si>
    <t>Alex Roy 13</t>
  </si>
  <si>
    <t>Ian Patel 14</t>
  </si>
  <si>
    <t>Sofia Chen 15</t>
  </si>
  <si>
    <t>Noah Garcia 16</t>
  </si>
  <si>
    <t>Lina Nair 17</t>
  </si>
  <si>
    <t>Emma Brown 18</t>
  </si>
  <si>
    <t>Owen Khan 19</t>
  </si>
  <si>
    <t>Riya Roy 20</t>
  </si>
  <si>
    <t>Liam Chen 21</t>
  </si>
  <si>
    <t>Zara Smith 22</t>
  </si>
  <si>
    <t>Zara Das 23</t>
  </si>
  <si>
    <t>Karan Patel 24</t>
  </si>
  <si>
    <t>Maya Smith 25</t>
  </si>
  <si>
    <t>Emma Nair 26</t>
  </si>
  <si>
    <t>Karan Singh 27</t>
  </si>
  <si>
    <t>Emma Kumar 28</t>
  </si>
  <si>
    <t>Alex Singh 29</t>
  </si>
  <si>
    <t>Sam Brown 30</t>
  </si>
  <si>
    <t>Sofia Wilson 31</t>
  </si>
  <si>
    <t>Lina Lee 32</t>
  </si>
  <si>
    <t>Sofia Patel 33</t>
  </si>
  <si>
    <t>Noah Brown 34</t>
  </si>
  <si>
    <t>Arjun Lee 35</t>
  </si>
  <si>
    <t>Noah Smith 36</t>
  </si>
  <si>
    <t>Owen Brown 37</t>
  </si>
  <si>
    <t>Owen Garcia 38</t>
  </si>
  <si>
    <t>Lina Lee 39</t>
  </si>
  <si>
    <t>Emma Singh 40</t>
  </si>
  <si>
    <t>Ava Garcia 41</t>
  </si>
  <si>
    <t>Owen Khan 42</t>
  </si>
  <si>
    <t>Sam Kumar 43</t>
  </si>
  <si>
    <t>Liam Brown 44</t>
  </si>
  <si>
    <t>Liam Brown 45</t>
  </si>
  <si>
    <t>Sofia Smith 46</t>
  </si>
  <si>
    <t>Liam Roy 47</t>
  </si>
  <si>
    <t>Lina Jones 48</t>
  </si>
  <si>
    <t>Priya Smith 49</t>
  </si>
  <si>
    <t>Lina Lee 50</t>
  </si>
  <si>
    <t>Lina Smith 51</t>
  </si>
  <si>
    <t>Noah Nair 52</t>
  </si>
  <si>
    <t>Ava Iyer 53</t>
  </si>
  <si>
    <t>Sofia Garcia 54</t>
  </si>
  <si>
    <t>Sofia Lee 55</t>
  </si>
  <si>
    <t>Sam Brown 56</t>
  </si>
  <si>
    <t>Ian Nair 57</t>
  </si>
  <si>
    <t>Zara Patel 58</t>
  </si>
  <si>
    <t>Ian Iyer 59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</si>
  <si>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</si>
  <si>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</si>
  <si>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</si>
  <si>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</si>
  <si>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</si>
  <si>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</si>
  <si>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</si>
  <si>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</si>
  <si>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</si>
  <si>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</si>
  <si>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</si>
  <si>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</si>
  <si>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</si>
  <si>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</si>
  <si>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</si>
  <si>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</si>
  <si>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</si>
  <si>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</si>
  <si>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</si>
  <si>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</si>
  <si>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</si>
  <si>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</si>
  <si>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</si>
  <si>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</si>
  <si>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</si>
  <si>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</si>
  <si>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</si>
  <si>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</si>
  <si>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</si>
  <si>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</si>
  <si>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</si>
  <si>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</si>
  <si>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</si>
  <si>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</si>
  <si>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</si>
  <si>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</si>
  <si>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</si>
  <si>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</si>
  <si>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</si>
  <si>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</si>
  <si>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</si>
  <si>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</si>
  <si>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</si>
  <si>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</si>
  <si>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</si>
  <si>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</si>
  <si>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</si>
  <si>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</si>
  <si>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</si>
  <si>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</si>
  <si>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</si>
  <si>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</si>
  <si>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</si>
  <si>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</si>
  <si>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</si>
  <si>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</si>
  <si>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</si>
  <si>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</si>
  <si>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</si>
  <si>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Team ABC</t>
  </si>
  <si>
    <t>Team DEF</t>
  </si>
  <si>
    <t>Team GHI</t>
  </si>
  <si>
    <t xml:space="preserve">Mr. ABC </t>
  </si>
  <si>
    <t>Mr. DEF</t>
  </si>
  <si>
    <t>Mr. GHI</t>
  </si>
  <si>
    <t>Netherlands</t>
  </si>
  <si>
    <t>IHG Lead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</si>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</sst>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0E6F5"/>
        <bgColor rgb="FFC0E6F5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4" fillId="2" borderId="1" xfId="0" applyFont="1" applyFill="1" applyBorder="1"/>
    <xf numFmtId="0" fontId="5" fillId="3" borderId="2" xfId="0" applyFont="1" applyFill="1" applyBorder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" fontId="0" fillId="4" borderId="1" xfId="0" applyNumberFormat="1" applyFill="1" applyBorder="1"/>
    <xf numFmtId="1" fontId="0" fillId="0" borderId="1" xfId="0" applyNumberFormat="1" applyBorder="1"/>
    <xf numFmtId="2" fontId="0" fillId="0" borderId="1" xfId="0" applyNumberFormat="1" applyBorder="1"/>
    <xf numFmtId="1" fontId="0" fillId="5" borderId="2" xfId="0" applyNumberFormat="1" applyFill="1" applyBorder="1"/>
    <xf numFmtId="1" fontId="0" fillId="5" borderId="3" xfId="0" applyNumberFormat="1" applyFill="1" applyBorder="1"/>
    <xf numFmtId="0" fontId="0" fillId="4" borderId="1" xfId="0" applyFill="1" applyBorder="1"/>
    <xf numFmtId="1" fontId="0" fillId="0" borderId="2" xfId="0" applyNumberFormat="1" applyBorder="1"/>
    <xf numFmtId="1" fontId="0" fillId="0" borderId="3" xfId="0" applyNumberFormat="1" applyBorder="1"/>
    <xf numFmtId="1" fontId="0" fillId="4" borderId="2" xfId="0" applyNumberFormat="1" applyFill="1" applyBorder="1"/>
    <xf numFmtId="0" fontId="6" fillId="0" borderId="2" xfId="0" applyFont="1" applyBorder="1"/>
    <xf numFmtId="0" fontId="7" fillId="7" borderId="2" xfId="0" applyFont="1" applyFill="1" applyBorder="1"/>
    <xf numFmtId="0" fontId="0" fillId="4" borderId="2" xfId="0" applyFill="1" applyBorder="1"/>
    <xf numFmtId="0" fontId="0" fillId="0" borderId="2" xfId="0" applyBorder="1"/>
    <xf numFmtId="1" fontId="0" fillId="0" borderId="2" xfId="1" applyNumberFormat="1" applyFont="1" applyBorder="1"/>
    <xf numFmtId="0" fontId="6" fillId="5" borderId="2" xfId="0" applyFont="1" applyFill="1" applyBorder="1"/>
    <xf numFmtId="0" fontId="7" fillId="0" borderId="2" xfId="0" applyFont="1" applyBorder="1"/>
    <xf numFmtId="0" fontId="0" fillId="5" borderId="2" xfId="0" applyFill="1" applyBorder="1"/>
    <xf numFmtId="1" fontId="0" fillId="4" borderId="4" xfId="0" applyNumberFormat="1" applyFill="1" applyBorder="1"/>
    <xf numFmtId="0" fontId="6" fillId="5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1" fontId="0" fillId="5" borderId="4" xfId="0" applyNumberFormat="1" applyFill="1" applyBorder="1"/>
    <xf numFmtId="1" fontId="0" fillId="5" borderId="1" xfId="0" applyNumberFormat="1" applyFill="1" applyBorder="1"/>
    <xf numFmtId="0" fontId="0" fillId="4" borderId="0" xfId="0" applyFill="1"/>
    <xf numFmtId="0" fontId="7" fillId="7" borderId="4" xfId="0" applyFont="1" applyFill="1" applyBorder="1"/>
    <xf numFmtId="1" fontId="0" fillId="0" borderId="0" xfId="0" applyNumberFormat="1"/>
    <xf numFmtId="0" fontId="2" fillId="8" borderId="5" xfId="0" applyFont="1" applyFill="1" applyBorder="1"/>
    <xf numFmtId="164" fontId="2" fillId="8" borderId="6" xfId="0" applyNumberFormat="1" applyFont="1" applyFill="1" applyBorder="1"/>
    <xf numFmtId="164" fontId="2" fillId="8" borderId="7" xfId="0" applyNumberFormat="1" applyFont="1" applyFill="1" applyBorder="1"/>
    <xf numFmtId="0" fontId="0" fillId="5" borderId="5" xfId="0" applyFill="1" applyBorder="1" applyAlignment="1">
      <alignment vertical="center"/>
    </xf>
    <xf numFmtId="1" fontId="0" fillId="5" borderId="6" xfId="0" applyNumberFormat="1" applyFill="1" applyBorder="1"/>
    <xf numFmtId="1" fontId="0" fillId="5" borderId="7" xfId="0" applyNumberFormat="1" applyFill="1" applyBorder="1"/>
    <xf numFmtId="0" fontId="0" fillId="0" borderId="5" xfId="0" applyBorder="1"/>
    <xf numFmtId="1" fontId="0" fillId="0" borderId="6" xfId="0" applyNumberFormat="1" applyBorder="1"/>
    <xf numFmtId="1" fontId="0" fillId="0" borderId="7" xfId="0" applyNumberFormat="1" applyBorder="1"/>
    <xf numFmtId="0" fontId="0" fillId="5" borderId="5" xfId="0" applyFill="1" applyBorder="1"/>
    <xf numFmtId="1" fontId="0" fillId="5" borderId="6" xfId="0" applyNumberFormat="1" applyFill="1" applyBorder="1" applyAlignment="1">
      <alignment vertical="center"/>
    </xf>
    <xf numFmtId="1" fontId="0" fillId="0" borderId="6" xfId="0" applyNumberFormat="1" applyBorder="1" applyAlignment="1">
      <alignment vertical="center"/>
    </xf>
    <xf numFmtId="0" fontId="0" fillId="5" borderId="8" xfId="0" applyFill="1" applyBorder="1"/>
    <xf numFmtId="1" fontId="0" fillId="5" borderId="9" xfId="0" applyNumberFormat="1" applyFill="1" applyBorder="1"/>
    <xf numFmtId="1" fontId="0" fillId="5" borderId="10" xfId="0" applyNumberFormat="1" applyFill="1" applyBorder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2" fillId="9" borderId="0" xfId="0" applyFont="1" applyFill="1" applyAlignment="1">
      <alignment vertical="center"/>
    </xf>
    <xf numFmtId="164" fontId="2" fillId="8" borderId="0" xfId="0" applyNumberFormat="1" applyFont="1" applyFill="1"/>
    <xf numFmtId="0" fontId="8" fillId="10" borderId="4" xfId="0" applyFont="1" applyFill="1" applyBorder="1"/>
    <xf numFmtId="1" fontId="9" fillId="0" borderId="1" xfId="0" applyNumberFormat="1" applyFont="1" applyBorder="1"/>
    <xf numFmtId="0" fontId="9" fillId="0" borderId="1" xfId="0" applyFont="1" applyBorder="1"/>
    <xf numFmtId="0" fontId="8" fillId="10" borderId="0" xfId="0" applyFont="1" applyFill="1"/>
    <xf numFmtId="1" fontId="9" fillId="6" borderId="1" xfId="0" applyNumberFormat="1" applyFont="1" applyFill="1" applyBorder="1"/>
    <xf numFmtId="1" fontId="9" fillId="0" borderId="0" xfId="0" applyNumberFormat="1" applyFont="1"/>
    <xf numFmtId="0" fontId="0" fillId="0" borderId="1" xfId="0" applyBorder="1"/>
  </cellXfs>
  <cellStyles count="2">
    <cellStyle name="Normal" xfId="0" builtinId="0"/>
    <cellStyle name="Percent" xfId="1" builtinId="5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[$-409]mmm\-yy;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[$-409]mmm\-yy;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[$-409]mmm\-yy;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[$-409]mmm\-yy;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[$-409]mmm\-yy;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office.accenture.com/personal/kuntak_mukherjee_accenture_com/Documents/Desktop/IHG_Reporting/E_Hours_IHG%201.xlsx" TargetMode="External"/><Relationship Id="rId1" Type="http://schemas.openxmlformats.org/officeDocument/2006/relationships/externalLinkPath" Target="/personal/kuntak_mukherjee_accenture_com/Documents/Desktop/IHG_Reporting/E_Hours_IHG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2 Hours"/>
      <sheetName val="Resource_Actual_Forecast_Hrs"/>
      <sheetName val="FTE"/>
      <sheetName val="Enhancement_Hours"/>
      <sheetName val="Calendar Year Views"/>
    </sheetNames>
    <sheetDataSet>
      <sheetData sheetId="0" refreshError="1"/>
      <sheetData sheetId="1" refreshError="1">
        <row r="1">
          <cell r="C1" t="str">
            <v>Type</v>
          </cell>
          <cell r="I1" t="str">
            <v>Hrs-Aug24</v>
          </cell>
          <cell r="J1" t="str">
            <v>Hrs-Sep24</v>
          </cell>
          <cell r="K1" t="str">
            <v>Hrs-Oct24</v>
          </cell>
          <cell r="L1" t="str">
            <v>Hrs-Nov24</v>
          </cell>
          <cell r="M1" t="str">
            <v>Hrs-Dec24</v>
          </cell>
          <cell r="N1" t="str">
            <v>Hrs-Jan25</v>
          </cell>
          <cell r="O1" t="str">
            <v>Hrs-Feb25</v>
          </cell>
          <cell r="P1" t="str">
            <v>Hrs-Mar25</v>
          </cell>
          <cell r="Q1" t="str">
            <v>Hrs-Apr25</v>
          </cell>
          <cell r="R1" t="str">
            <v>Hrs-May25</v>
          </cell>
          <cell r="S1" t="str">
            <v>Hrs-Jun25</v>
          </cell>
          <cell r="T1" t="str">
            <v>Hrs-Jul25</v>
          </cell>
          <cell r="U1" t="str">
            <v>Hrs-Aug25</v>
          </cell>
          <cell r="V1" t="str">
            <v>Hrs-Sep25</v>
          </cell>
          <cell r="W1" t="str">
            <v>Hrs-Oct25</v>
          </cell>
          <cell r="X1" t="str">
            <v>Hrs-Nov25</v>
          </cell>
          <cell r="Y1" t="str">
            <v>Hrs-Dec25</v>
          </cell>
          <cell r="Z1" t="str">
            <v>Hrs-Jan26</v>
          </cell>
          <cell r="AA1" t="str">
            <v>Hrs-Feb26</v>
          </cell>
          <cell r="AB1" t="str">
            <v>Hrs-Mar26</v>
          </cell>
          <cell r="AC1" t="str">
            <v>Hrs-Apr26</v>
          </cell>
          <cell r="AD1" t="str">
            <v>Hrs-May26</v>
          </cell>
          <cell r="AE1" t="str">
            <v>Hrs-Jun26</v>
          </cell>
          <cell r="AF1" t="str">
            <v>Hrs-Jul26</v>
          </cell>
        </row>
        <row r="2">
          <cell r="C2" t="str">
            <v>Fixed</v>
          </cell>
          <cell r="I2">
            <v>44</v>
          </cell>
          <cell r="J2">
            <v>49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</row>
        <row r="3">
          <cell r="C3" t="str">
            <v>Fixed</v>
          </cell>
          <cell r="I3">
            <v>171</v>
          </cell>
          <cell r="J3">
            <v>153</v>
          </cell>
          <cell r="K3">
            <v>184.5</v>
          </cell>
          <cell r="L3">
            <v>144</v>
          </cell>
          <cell r="M3">
            <v>153</v>
          </cell>
          <cell r="N3">
            <v>184.5</v>
          </cell>
          <cell r="O3">
            <v>162</v>
          </cell>
          <cell r="P3">
            <v>171</v>
          </cell>
          <cell r="Q3">
            <v>171</v>
          </cell>
          <cell r="R3">
            <v>184.5</v>
          </cell>
          <cell r="S3">
            <v>189</v>
          </cell>
          <cell r="T3">
            <v>198</v>
          </cell>
          <cell r="U3">
            <v>171</v>
          </cell>
          <cell r="V3">
            <v>171</v>
          </cell>
          <cell r="W3">
            <v>171</v>
          </cell>
          <cell r="X3">
            <v>171</v>
          </cell>
          <cell r="Y3">
            <v>171</v>
          </cell>
          <cell r="Z3">
            <v>171</v>
          </cell>
          <cell r="AA3">
            <v>171</v>
          </cell>
          <cell r="AB3">
            <v>171</v>
          </cell>
          <cell r="AC3">
            <v>171</v>
          </cell>
          <cell r="AD3">
            <v>171</v>
          </cell>
          <cell r="AE3">
            <v>171</v>
          </cell>
          <cell r="AF3">
            <v>171</v>
          </cell>
        </row>
        <row r="4">
          <cell r="C4" t="str">
            <v>Fixed</v>
          </cell>
          <cell r="I4">
            <v>81</v>
          </cell>
          <cell r="J4">
            <v>54.5</v>
          </cell>
          <cell r="K4">
            <v>76.5</v>
          </cell>
          <cell r="L4">
            <v>63.5</v>
          </cell>
          <cell r="M4">
            <v>72</v>
          </cell>
          <cell r="N4">
            <v>91</v>
          </cell>
          <cell r="O4">
            <v>77</v>
          </cell>
          <cell r="P4">
            <v>71</v>
          </cell>
          <cell r="Q4">
            <v>97</v>
          </cell>
          <cell r="R4">
            <v>94</v>
          </cell>
          <cell r="S4">
            <v>84</v>
          </cell>
          <cell r="T4">
            <v>106</v>
          </cell>
          <cell r="U4">
            <v>18</v>
          </cell>
          <cell r="V4">
            <v>18</v>
          </cell>
          <cell r="W4">
            <v>18</v>
          </cell>
          <cell r="X4">
            <v>18</v>
          </cell>
          <cell r="Y4">
            <v>18</v>
          </cell>
          <cell r="Z4">
            <v>18</v>
          </cell>
          <cell r="AA4">
            <v>18</v>
          </cell>
          <cell r="AB4">
            <v>18</v>
          </cell>
          <cell r="AC4">
            <v>18</v>
          </cell>
          <cell r="AD4">
            <v>18</v>
          </cell>
          <cell r="AE4">
            <v>18</v>
          </cell>
          <cell r="AF4">
            <v>18</v>
          </cell>
        </row>
        <row r="5">
          <cell r="C5" t="str">
            <v>Fixed</v>
          </cell>
          <cell r="I5">
            <v>105</v>
          </cell>
          <cell r="J5">
            <v>58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C6" t="str">
            <v>Fixed</v>
          </cell>
          <cell r="I6">
            <v>153</v>
          </cell>
          <cell r="J6">
            <v>189</v>
          </cell>
          <cell r="K6">
            <v>171</v>
          </cell>
          <cell r="L6">
            <v>171</v>
          </cell>
          <cell r="M6">
            <v>180</v>
          </cell>
          <cell r="N6">
            <v>171</v>
          </cell>
          <cell r="O6">
            <v>162</v>
          </cell>
          <cell r="P6">
            <v>162</v>
          </cell>
          <cell r="Q6">
            <v>180</v>
          </cell>
          <cell r="R6">
            <v>171</v>
          </cell>
          <cell r="S6">
            <v>189</v>
          </cell>
          <cell r="T6">
            <v>180</v>
          </cell>
          <cell r="U6">
            <v>180</v>
          </cell>
          <cell r="V6">
            <v>171</v>
          </cell>
          <cell r="W6">
            <v>171</v>
          </cell>
          <cell r="X6">
            <v>171</v>
          </cell>
          <cell r="Y6">
            <v>171</v>
          </cell>
          <cell r="Z6">
            <v>171</v>
          </cell>
          <cell r="AA6">
            <v>171</v>
          </cell>
          <cell r="AB6">
            <v>171</v>
          </cell>
          <cell r="AC6">
            <v>171</v>
          </cell>
          <cell r="AD6">
            <v>171</v>
          </cell>
          <cell r="AE6">
            <v>171</v>
          </cell>
          <cell r="AF6">
            <v>171</v>
          </cell>
        </row>
        <row r="7">
          <cell r="C7" t="str">
            <v>Fixed</v>
          </cell>
          <cell r="I7">
            <v>108</v>
          </cell>
          <cell r="J7">
            <v>189</v>
          </cell>
          <cell r="K7">
            <v>180</v>
          </cell>
          <cell r="L7">
            <v>171</v>
          </cell>
          <cell r="M7">
            <v>162</v>
          </cell>
          <cell r="N7">
            <v>198</v>
          </cell>
          <cell r="O7">
            <v>90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C8" t="str">
            <v>Fixed</v>
          </cell>
          <cell r="I8">
            <v>54</v>
          </cell>
          <cell r="J8">
            <v>180</v>
          </cell>
          <cell r="K8">
            <v>153</v>
          </cell>
          <cell r="L8">
            <v>162</v>
          </cell>
          <cell r="M8">
            <v>162</v>
          </cell>
          <cell r="N8">
            <v>135</v>
          </cell>
          <cell r="O8">
            <v>162</v>
          </cell>
          <cell r="P8">
            <v>153</v>
          </cell>
          <cell r="Q8">
            <v>189</v>
          </cell>
          <cell r="R8">
            <v>189</v>
          </cell>
          <cell r="S8">
            <v>157</v>
          </cell>
          <cell r="T8">
            <v>207</v>
          </cell>
          <cell r="U8">
            <v>180</v>
          </cell>
          <cell r="V8">
            <v>171</v>
          </cell>
          <cell r="W8">
            <v>171</v>
          </cell>
          <cell r="X8">
            <v>171</v>
          </cell>
          <cell r="Y8">
            <v>171</v>
          </cell>
          <cell r="Z8">
            <v>171</v>
          </cell>
          <cell r="AA8">
            <v>171</v>
          </cell>
          <cell r="AB8">
            <v>171</v>
          </cell>
          <cell r="AC8">
            <v>171</v>
          </cell>
          <cell r="AD8">
            <v>171</v>
          </cell>
          <cell r="AE8">
            <v>171</v>
          </cell>
          <cell r="AF8">
            <v>171</v>
          </cell>
        </row>
        <row r="9">
          <cell r="C9" t="str">
            <v>Fixed</v>
          </cell>
          <cell r="I9">
            <v>180</v>
          </cell>
          <cell r="J9">
            <v>189</v>
          </cell>
          <cell r="K9">
            <v>162</v>
          </cell>
          <cell r="L9">
            <v>162</v>
          </cell>
          <cell r="M9">
            <v>153</v>
          </cell>
          <cell r="N9">
            <v>207</v>
          </cell>
          <cell r="O9">
            <v>153</v>
          </cell>
          <cell r="P9">
            <v>171</v>
          </cell>
          <cell r="Q9">
            <v>180</v>
          </cell>
          <cell r="R9">
            <v>153</v>
          </cell>
          <cell r="S9">
            <v>180</v>
          </cell>
          <cell r="T9">
            <v>189</v>
          </cell>
          <cell r="U9">
            <v>171</v>
          </cell>
          <cell r="V9">
            <v>171</v>
          </cell>
          <cell r="W9">
            <v>171</v>
          </cell>
          <cell r="X9">
            <v>171</v>
          </cell>
          <cell r="Y9">
            <v>171</v>
          </cell>
          <cell r="Z9">
            <v>171</v>
          </cell>
          <cell r="AA9">
            <v>171</v>
          </cell>
          <cell r="AB9">
            <v>171</v>
          </cell>
          <cell r="AC9">
            <v>171</v>
          </cell>
          <cell r="AD9">
            <v>171</v>
          </cell>
          <cell r="AE9">
            <v>171</v>
          </cell>
          <cell r="AF9">
            <v>171</v>
          </cell>
        </row>
        <row r="10">
          <cell r="C10" t="str">
            <v>Fixed</v>
          </cell>
          <cell r="I10">
            <v>162</v>
          </cell>
          <cell r="J10">
            <v>180</v>
          </cell>
          <cell r="K10">
            <v>189</v>
          </cell>
          <cell r="L10">
            <v>171</v>
          </cell>
          <cell r="M10">
            <v>144</v>
          </cell>
          <cell r="N10">
            <v>171</v>
          </cell>
          <cell r="O10">
            <v>180</v>
          </cell>
          <cell r="P10">
            <v>162</v>
          </cell>
          <cell r="Q10">
            <v>180</v>
          </cell>
          <cell r="R10">
            <v>189</v>
          </cell>
          <cell r="S10">
            <v>144</v>
          </cell>
          <cell r="T10">
            <v>198</v>
          </cell>
          <cell r="U10">
            <v>153</v>
          </cell>
          <cell r="V10">
            <v>171</v>
          </cell>
          <cell r="W10">
            <v>171</v>
          </cell>
          <cell r="X10">
            <v>171</v>
          </cell>
          <cell r="Y10">
            <v>171</v>
          </cell>
          <cell r="Z10">
            <v>171</v>
          </cell>
          <cell r="AA10">
            <v>171</v>
          </cell>
          <cell r="AB10">
            <v>171</v>
          </cell>
          <cell r="AC10">
            <v>171</v>
          </cell>
          <cell r="AD10">
            <v>171</v>
          </cell>
          <cell r="AE10">
            <v>171</v>
          </cell>
          <cell r="AF10">
            <v>171</v>
          </cell>
        </row>
        <row r="11">
          <cell r="C11" t="str">
            <v>Fixed</v>
          </cell>
          <cell r="I11">
            <v>135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C12" t="str">
            <v>Fixed</v>
          </cell>
          <cell r="I12">
            <v>189</v>
          </cell>
          <cell r="J12">
            <v>189</v>
          </cell>
          <cell r="K12">
            <v>162</v>
          </cell>
          <cell r="L12">
            <v>162</v>
          </cell>
          <cell r="M12">
            <v>144</v>
          </cell>
          <cell r="N12">
            <v>207</v>
          </cell>
          <cell r="O12">
            <v>162</v>
          </cell>
          <cell r="P12">
            <v>168</v>
          </cell>
          <cell r="Q12">
            <v>135</v>
          </cell>
          <cell r="R12">
            <v>135</v>
          </cell>
          <cell r="S12">
            <v>180</v>
          </cell>
          <cell r="T12">
            <v>151</v>
          </cell>
          <cell r="U12">
            <v>162</v>
          </cell>
          <cell r="V12">
            <v>171</v>
          </cell>
          <cell r="W12">
            <v>171</v>
          </cell>
          <cell r="X12">
            <v>171</v>
          </cell>
          <cell r="Y12">
            <v>171</v>
          </cell>
          <cell r="Z12">
            <v>171</v>
          </cell>
          <cell r="AA12">
            <v>171</v>
          </cell>
          <cell r="AB12">
            <v>171</v>
          </cell>
          <cell r="AC12">
            <v>171</v>
          </cell>
          <cell r="AD12">
            <v>171</v>
          </cell>
          <cell r="AE12">
            <v>171</v>
          </cell>
          <cell r="AF12">
            <v>171</v>
          </cell>
        </row>
        <row r="13">
          <cell r="C13" t="str">
            <v>Fixed</v>
          </cell>
          <cell r="I13">
            <v>171</v>
          </cell>
          <cell r="J13">
            <v>180</v>
          </cell>
          <cell r="K13">
            <v>144</v>
          </cell>
          <cell r="L13">
            <v>171</v>
          </cell>
          <cell r="M13">
            <v>144</v>
          </cell>
          <cell r="N13">
            <v>180</v>
          </cell>
          <cell r="O13">
            <v>144</v>
          </cell>
          <cell r="P13">
            <v>171</v>
          </cell>
          <cell r="Q13">
            <v>171</v>
          </cell>
          <cell r="R13">
            <v>180</v>
          </cell>
          <cell r="S13">
            <v>167</v>
          </cell>
          <cell r="T13">
            <v>153</v>
          </cell>
          <cell r="U13">
            <v>171</v>
          </cell>
          <cell r="V13">
            <v>171</v>
          </cell>
          <cell r="W13">
            <v>171</v>
          </cell>
          <cell r="X13">
            <v>171</v>
          </cell>
          <cell r="Y13">
            <v>171</v>
          </cell>
          <cell r="Z13">
            <v>171</v>
          </cell>
          <cell r="AA13">
            <v>171</v>
          </cell>
          <cell r="AB13">
            <v>171</v>
          </cell>
          <cell r="AC13">
            <v>171</v>
          </cell>
          <cell r="AD13">
            <v>171</v>
          </cell>
          <cell r="AE13">
            <v>171</v>
          </cell>
          <cell r="AF13">
            <v>171</v>
          </cell>
        </row>
        <row r="14">
          <cell r="C14" t="str">
            <v>Fixed</v>
          </cell>
          <cell r="I14">
            <v>42</v>
          </cell>
          <cell r="J14">
            <v>62</v>
          </cell>
          <cell r="K14">
            <v>8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C15" t="str">
            <v>Fixed</v>
          </cell>
          <cell r="I15">
            <v>189</v>
          </cell>
          <cell r="J15">
            <v>189</v>
          </cell>
          <cell r="K15">
            <v>166.5</v>
          </cell>
          <cell r="L15">
            <v>135</v>
          </cell>
          <cell r="M15">
            <v>171</v>
          </cell>
          <cell r="N15">
            <v>189</v>
          </cell>
          <cell r="O15">
            <v>166.5</v>
          </cell>
          <cell r="P15">
            <v>144</v>
          </cell>
          <cell r="Q15">
            <v>189</v>
          </cell>
          <cell r="R15">
            <v>148.5</v>
          </cell>
          <cell r="S15">
            <v>175.5</v>
          </cell>
          <cell r="T15">
            <v>207</v>
          </cell>
          <cell r="U15">
            <v>171</v>
          </cell>
          <cell r="V15">
            <v>171</v>
          </cell>
          <cell r="W15">
            <v>171</v>
          </cell>
          <cell r="X15">
            <v>171</v>
          </cell>
          <cell r="Y15">
            <v>171</v>
          </cell>
          <cell r="Z15">
            <v>171</v>
          </cell>
          <cell r="AA15">
            <v>171</v>
          </cell>
          <cell r="AB15">
            <v>171</v>
          </cell>
          <cell r="AC15">
            <v>171</v>
          </cell>
          <cell r="AD15">
            <v>171</v>
          </cell>
          <cell r="AE15">
            <v>171</v>
          </cell>
          <cell r="AF15">
            <v>171</v>
          </cell>
        </row>
        <row r="16">
          <cell r="C16" t="str">
            <v>Fixed</v>
          </cell>
          <cell r="I16">
            <v>171</v>
          </cell>
          <cell r="J16">
            <v>166.5</v>
          </cell>
          <cell r="K16">
            <v>162</v>
          </cell>
          <cell r="L16">
            <v>135</v>
          </cell>
          <cell r="M16">
            <v>153</v>
          </cell>
          <cell r="N16">
            <v>171</v>
          </cell>
          <cell r="O16">
            <v>162</v>
          </cell>
          <cell r="P16">
            <v>153</v>
          </cell>
          <cell r="Q16">
            <v>162</v>
          </cell>
          <cell r="R16">
            <v>189</v>
          </cell>
          <cell r="S16">
            <v>162</v>
          </cell>
          <cell r="T16">
            <v>153</v>
          </cell>
          <cell r="U16">
            <v>153</v>
          </cell>
          <cell r="V16">
            <v>171</v>
          </cell>
          <cell r="W16">
            <v>171</v>
          </cell>
          <cell r="X16">
            <v>171</v>
          </cell>
          <cell r="Y16">
            <v>171</v>
          </cell>
          <cell r="Z16">
            <v>171</v>
          </cell>
          <cell r="AA16">
            <v>171</v>
          </cell>
          <cell r="AB16">
            <v>171</v>
          </cell>
          <cell r="AC16">
            <v>171</v>
          </cell>
          <cell r="AD16">
            <v>171</v>
          </cell>
          <cell r="AE16">
            <v>171</v>
          </cell>
          <cell r="AF16">
            <v>171</v>
          </cell>
        </row>
        <row r="17">
          <cell r="C17" t="str">
            <v>Fixed</v>
          </cell>
          <cell r="I17">
            <v>171</v>
          </cell>
          <cell r="J17">
            <v>189</v>
          </cell>
          <cell r="K17">
            <v>171</v>
          </cell>
          <cell r="L17">
            <v>108</v>
          </cell>
          <cell r="M17">
            <v>162</v>
          </cell>
          <cell r="N17">
            <v>153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C18" t="str">
            <v>Fixed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45</v>
          </cell>
          <cell r="O18">
            <v>171</v>
          </cell>
          <cell r="P18">
            <v>162</v>
          </cell>
          <cell r="Q18">
            <v>180</v>
          </cell>
          <cell r="R18">
            <v>171</v>
          </cell>
          <cell r="S18">
            <v>171</v>
          </cell>
          <cell r="T18">
            <v>207</v>
          </cell>
          <cell r="U18">
            <v>180</v>
          </cell>
          <cell r="V18">
            <v>171</v>
          </cell>
          <cell r="W18">
            <v>171</v>
          </cell>
          <cell r="X18">
            <v>171</v>
          </cell>
          <cell r="Y18">
            <v>171</v>
          </cell>
          <cell r="Z18">
            <v>171</v>
          </cell>
          <cell r="AA18">
            <v>171</v>
          </cell>
          <cell r="AB18">
            <v>171</v>
          </cell>
          <cell r="AC18">
            <v>171</v>
          </cell>
          <cell r="AD18">
            <v>171</v>
          </cell>
          <cell r="AE18">
            <v>171</v>
          </cell>
          <cell r="AF18">
            <v>171</v>
          </cell>
        </row>
        <row r="19">
          <cell r="C19" t="str">
            <v>Fixed</v>
          </cell>
          <cell r="I19">
            <v>112.5</v>
          </cell>
          <cell r="J19">
            <v>180</v>
          </cell>
          <cell r="K19">
            <v>189</v>
          </cell>
          <cell r="L19">
            <v>162</v>
          </cell>
          <cell r="M19">
            <v>193</v>
          </cell>
          <cell r="N19">
            <v>99</v>
          </cell>
          <cell r="O19">
            <v>85.5</v>
          </cell>
          <cell r="P19">
            <v>76.5</v>
          </cell>
          <cell r="Q19">
            <v>72</v>
          </cell>
          <cell r="R19">
            <v>99</v>
          </cell>
          <cell r="S19">
            <v>85.5</v>
          </cell>
          <cell r="T19">
            <v>51.75</v>
          </cell>
          <cell r="U19">
            <v>47.2</v>
          </cell>
          <cell r="V19">
            <v>50</v>
          </cell>
          <cell r="W19">
            <v>50</v>
          </cell>
          <cell r="X19">
            <v>45</v>
          </cell>
          <cell r="Y19">
            <v>45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C20" t="str">
            <v>Fixed</v>
          </cell>
          <cell r="I20">
            <v>189</v>
          </cell>
          <cell r="J20">
            <v>189</v>
          </cell>
          <cell r="K20">
            <v>198</v>
          </cell>
          <cell r="L20">
            <v>185</v>
          </cell>
          <cell r="M20">
            <v>144</v>
          </cell>
          <cell r="N20">
            <v>171</v>
          </cell>
          <cell r="O20">
            <v>171</v>
          </cell>
          <cell r="P20">
            <v>171</v>
          </cell>
          <cell r="Q20">
            <v>189</v>
          </cell>
          <cell r="R20">
            <v>180</v>
          </cell>
          <cell r="S20">
            <v>171</v>
          </cell>
          <cell r="T20">
            <v>198</v>
          </cell>
          <cell r="U20">
            <v>180</v>
          </cell>
          <cell r="V20">
            <v>171</v>
          </cell>
          <cell r="W20">
            <v>171</v>
          </cell>
          <cell r="X20">
            <v>171</v>
          </cell>
          <cell r="Y20">
            <v>171</v>
          </cell>
          <cell r="Z20">
            <v>171</v>
          </cell>
          <cell r="AA20">
            <v>171</v>
          </cell>
          <cell r="AB20">
            <v>171</v>
          </cell>
          <cell r="AC20">
            <v>171</v>
          </cell>
          <cell r="AD20">
            <v>171</v>
          </cell>
          <cell r="AE20">
            <v>171</v>
          </cell>
          <cell r="AF20">
            <v>171</v>
          </cell>
        </row>
        <row r="21">
          <cell r="C21" t="str">
            <v>Fixed</v>
          </cell>
          <cell r="I21">
            <v>180</v>
          </cell>
          <cell r="J21">
            <v>189</v>
          </cell>
          <cell r="K21">
            <v>189</v>
          </cell>
          <cell r="L21">
            <v>180</v>
          </cell>
          <cell r="M21">
            <v>126</v>
          </cell>
          <cell r="N21">
            <v>198</v>
          </cell>
          <cell r="O21">
            <v>117</v>
          </cell>
          <cell r="P21">
            <v>153</v>
          </cell>
          <cell r="Q21">
            <v>175</v>
          </cell>
          <cell r="R21">
            <v>171</v>
          </cell>
          <cell r="S21">
            <v>177</v>
          </cell>
          <cell r="T21">
            <v>153</v>
          </cell>
          <cell r="U21">
            <v>180</v>
          </cell>
          <cell r="V21">
            <v>171</v>
          </cell>
          <cell r="W21">
            <v>171</v>
          </cell>
          <cell r="X21">
            <v>171</v>
          </cell>
          <cell r="Y21">
            <v>171</v>
          </cell>
          <cell r="Z21">
            <v>171</v>
          </cell>
          <cell r="AA21">
            <v>171</v>
          </cell>
          <cell r="AB21">
            <v>171</v>
          </cell>
          <cell r="AC21">
            <v>171</v>
          </cell>
          <cell r="AD21">
            <v>171</v>
          </cell>
          <cell r="AE21">
            <v>171</v>
          </cell>
          <cell r="AF21">
            <v>171</v>
          </cell>
        </row>
        <row r="22">
          <cell r="C22" t="str">
            <v>Fixed</v>
          </cell>
          <cell r="I22">
            <v>168</v>
          </cell>
          <cell r="J22">
            <v>171</v>
          </cell>
          <cell r="K22">
            <v>155</v>
          </cell>
          <cell r="L22">
            <v>171</v>
          </cell>
          <cell r="M22">
            <v>94</v>
          </cell>
          <cell r="N22">
            <v>189</v>
          </cell>
          <cell r="O22">
            <v>153</v>
          </cell>
          <cell r="P22">
            <v>162</v>
          </cell>
          <cell r="Q22">
            <v>171</v>
          </cell>
          <cell r="R22">
            <v>193</v>
          </cell>
          <cell r="S22">
            <v>171</v>
          </cell>
          <cell r="T22">
            <v>198</v>
          </cell>
          <cell r="U22">
            <v>180</v>
          </cell>
          <cell r="V22">
            <v>171</v>
          </cell>
          <cell r="W22">
            <v>171</v>
          </cell>
          <cell r="X22">
            <v>171</v>
          </cell>
          <cell r="Y22">
            <v>171</v>
          </cell>
          <cell r="Z22">
            <v>171</v>
          </cell>
          <cell r="AA22">
            <v>171</v>
          </cell>
          <cell r="AB22">
            <v>171</v>
          </cell>
          <cell r="AC22">
            <v>171</v>
          </cell>
          <cell r="AD22">
            <v>171</v>
          </cell>
          <cell r="AE22">
            <v>171</v>
          </cell>
          <cell r="AF22">
            <v>171</v>
          </cell>
        </row>
        <row r="23">
          <cell r="C23" t="str">
            <v>Fixed</v>
          </cell>
          <cell r="I23">
            <v>134.5</v>
          </cell>
          <cell r="J23">
            <v>153</v>
          </cell>
          <cell r="K23">
            <v>171</v>
          </cell>
          <cell r="L23">
            <v>162</v>
          </cell>
          <cell r="M23">
            <v>162</v>
          </cell>
          <cell r="N23">
            <v>195</v>
          </cell>
          <cell r="O23">
            <v>153</v>
          </cell>
          <cell r="P23">
            <v>153</v>
          </cell>
          <cell r="Q23">
            <v>126</v>
          </cell>
          <cell r="R23">
            <v>171</v>
          </cell>
          <cell r="S23">
            <v>189</v>
          </cell>
          <cell r="T23">
            <v>189</v>
          </cell>
          <cell r="U23">
            <v>180</v>
          </cell>
          <cell r="V23">
            <v>171</v>
          </cell>
          <cell r="W23">
            <v>171</v>
          </cell>
          <cell r="X23">
            <v>171</v>
          </cell>
          <cell r="Y23">
            <v>171</v>
          </cell>
          <cell r="Z23">
            <v>171</v>
          </cell>
          <cell r="AA23">
            <v>171</v>
          </cell>
          <cell r="AB23">
            <v>171</v>
          </cell>
          <cell r="AC23">
            <v>171</v>
          </cell>
          <cell r="AD23">
            <v>171</v>
          </cell>
          <cell r="AE23">
            <v>171</v>
          </cell>
          <cell r="AF23">
            <v>171</v>
          </cell>
        </row>
        <row r="24">
          <cell r="C24" t="str">
            <v>Fixed</v>
          </cell>
          <cell r="I24">
            <v>189</v>
          </cell>
          <cell r="J24">
            <v>180</v>
          </cell>
          <cell r="K24">
            <v>180</v>
          </cell>
          <cell r="L24">
            <v>108</v>
          </cell>
          <cell r="M24">
            <v>144</v>
          </cell>
          <cell r="N24">
            <v>198</v>
          </cell>
          <cell r="O24">
            <v>162</v>
          </cell>
          <cell r="P24">
            <v>160.5</v>
          </cell>
          <cell r="Q24">
            <v>189</v>
          </cell>
          <cell r="R24">
            <v>63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C25" t="str">
            <v>Fixed</v>
          </cell>
          <cell r="I25">
            <v>180</v>
          </cell>
          <cell r="J25">
            <v>162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144</v>
          </cell>
          <cell r="T25">
            <v>193</v>
          </cell>
          <cell r="U25">
            <v>171</v>
          </cell>
          <cell r="V25">
            <v>171</v>
          </cell>
          <cell r="W25">
            <v>171</v>
          </cell>
          <cell r="X25">
            <v>171</v>
          </cell>
          <cell r="Y25">
            <v>171</v>
          </cell>
          <cell r="Z25">
            <v>171</v>
          </cell>
          <cell r="AA25">
            <v>171</v>
          </cell>
          <cell r="AB25">
            <v>171</v>
          </cell>
          <cell r="AC25">
            <v>171</v>
          </cell>
          <cell r="AD25">
            <v>171</v>
          </cell>
          <cell r="AE25">
            <v>171</v>
          </cell>
          <cell r="AF25">
            <v>171</v>
          </cell>
        </row>
        <row r="26">
          <cell r="C26" t="str">
            <v>Fixed</v>
          </cell>
          <cell r="I26">
            <v>0</v>
          </cell>
          <cell r="J26">
            <v>76</v>
          </cell>
          <cell r="K26">
            <v>180</v>
          </cell>
          <cell r="L26">
            <v>162</v>
          </cell>
          <cell r="M26">
            <v>189</v>
          </cell>
          <cell r="N26">
            <v>180</v>
          </cell>
          <cell r="O26">
            <v>162</v>
          </cell>
          <cell r="P26">
            <v>171</v>
          </cell>
          <cell r="Q26">
            <v>189</v>
          </cell>
          <cell r="R26">
            <v>180</v>
          </cell>
          <cell r="S26">
            <v>171</v>
          </cell>
          <cell r="T26">
            <v>198</v>
          </cell>
          <cell r="U26">
            <v>171</v>
          </cell>
          <cell r="V26">
            <v>171</v>
          </cell>
          <cell r="W26">
            <v>171</v>
          </cell>
          <cell r="X26">
            <v>171</v>
          </cell>
          <cell r="Y26">
            <v>171</v>
          </cell>
          <cell r="Z26">
            <v>171</v>
          </cell>
          <cell r="AA26">
            <v>171</v>
          </cell>
          <cell r="AB26">
            <v>171</v>
          </cell>
          <cell r="AC26">
            <v>171</v>
          </cell>
          <cell r="AD26">
            <v>171</v>
          </cell>
          <cell r="AE26">
            <v>171</v>
          </cell>
          <cell r="AF26">
            <v>171</v>
          </cell>
        </row>
        <row r="27">
          <cell r="C27" t="str">
            <v>Fixed</v>
          </cell>
          <cell r="I27">
            <v>90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C28" t="str">
            <v>Fixed</v>
          </cell>
          <cell r="I28">
            <v>0</v>
          </cell>
          <cell r="J28">
            <v>0</v>
          </cell>
          <cell r="K28">
            <v>36</v>
          </cell>
          <cell r="L28">
            <v>45</v>
          </cell>
          <cell r="M28">
            <v>0</v>
          </cell>
          <cell r="N28">
            <v>0</v>
          </cell>
          <cell r="O28">
            <v>108</v>
          </cell>
          <cell r="P28">
            <v>0</v>
          </cell>
          <cell r="Q28">
            <v>27</v>
          </cell>
          <cell r="R28">
            <v>63</v>
          </cell>
          <cell r="S28">
            <v>0</v>
          </cell>
          <cell r="T28">
            <v>18</v>
          </cell>
          <cell r="U28">
            <v>81</v>
          </cell>
          <cell r="V28">
            <v>0</v>
          </cell>
          <cell r="W28">
            <v>50</v>
          </cell>
          <cell r="X28">
            <v>50</v>
          </cell>
          <cell r="Y28">
            <v>50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C29" t="str">
            <v>Fixed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36</v>
          </cell>
          <cell r="N29">
            <v>0</v>
          </cell>
          <cell r="O29">
            <v>36</v>
          </cell>
          <cell r="P29">
            <v>0</v>
          </cell>
          <cell r="Q29">
            <v>0</v>
          </cell>
          <cell r="R29">
            <v>36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50</v>
          </cell>
          <cell r="X29">
            <v>50</v>
          </cell>
          <cell r="Y29">
            <v>50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C30" t="str">
            <v>Fixed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157.5</v>
          </cell>
          <cell r="N30">
            <v>99</v>
          </cell>
          <cell r="O30">
            <v>76.5</v>
          </cell>
          <cell r="P30">
            <v>85.5</v>
          </cell>
          <cell r="Q30">
            <v>99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C31" t="str">
            <v>Fixed</v>
          </cell>
          <cell r="I31">
            <v>0</v>
          </cell>
          <cell r="J31">
            <v>0</v>
          </cell>
          <cell r="K31">
            <v>0</v>
          </cell>
          <cell r="L31">
            <v>81</v>
          </cell>
          <cell r="M31">
            <v>85.5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C32" t="str">
            <v>Fixed</v>
          </cell>
          <cell r="I32">
            <v>0</v>
          </cell>
          <cell r="J32">
            <v>0</v>
          </cell>
          <cell r="K32">
            <v>0</v>
          </cell>
          <cell r="L32">
            <v>94.5</v>
          </cell>
          <cell r="M32">
            <v>94.5</v>
          </cell>
          <cell r="N32">
            <v>99</v>
          </cell>
          <cell r="O32">
            <v>90</v>
          </cell>
          <cell r="P32">
            <v>49.5</v>
          </cell>
          <cell r="Q32">
            <v>40.5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C33" t="str">
            <v>Fixed</v>
          </cell>
          <cell r="I33">
            <v>0</v>
          </cell>
          <cell r="J33">
            <v>0</v>
          </cell>
          <cell r="K33">
            <v>0</v>
          </cell>
          <cell r="L33">
            <v>94.5</v>
          </cell>
          <cell r="M33">
            <v>85.5</v>
          </cell>
          <cell r="N33">
            <v>67.5</v>
          </cell>
          <cell r="O33">
            <v>76.5</v>
          </cell>
          <cell r="P33">
            <v>90</v>
          </cell>
          <cell r="Q33">
            <v>99</v>
          </cell>
          <cell r="R33">
            <v>27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C34" t="str">
            <v>Fixed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166.5</v>
          </cell>
          <cell r="N34">
            <v>36</v>
          </cell>
          <cell r="O34">
            <v>25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C35" t="str">
            <v>Fixed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135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C36" t="str">
            <v>Fixed</v>
          </cell>
          <cell r="I36">
            <v>0</v>
          </cell>
          <cell r="J36">
            <v>0</v>
          </cell>
          <cell r="K36">
            <v>0</v>
          </cell>
          <cell r="L36">
            <v>63</v>
          </cell>
          <cell r="M36">
            <v>171</v>
          </cell>
          <cell r="N36">
            <v>180</v>
          </cell>
          <cell r="O36">
            <v>171</v>
          </cell>
          <cell r="P36">
            <v>162</v>
          </cell>
          <cell r="Q36">
            <v>171</v>
          </cell>
          <cell r="R36">
            <v>146</v>
          </cell>
          <cell r="S36">
            <v>180</v>
          </cell>
          <cell r="T36">
            <v>198</v>
          </cell>
          <cell r="U36">
            <v>180</v>
          </cell>
          <cell r="V36">
            <v>171</v>
          </cell>
          <cell r="W36">
            <v>171</v>
          </cell>
          <cell r="X36">
            <v>171</v>
          </cell>
          <cell r="Y36">
            <v>171</v>
          </cell>
          <cell r="Z36">
            <v>171</v>
          </cell>
          <cell r="AA36">
            <v>171</v>
          </cell>
          <cell r="AB36">
            <v>171</v>
          </cell>
          <cell r="AC36">
            <v>171</v>
          </cell>
          <cell r="AD36">
            <v>171</v>
          </cell>
          <cell r="AE36">
            <v>171</v>
          </cell>
          <cell r="AF36">
            <v>171</v>
          </cell>
        </row>
        <row r="37">
          <cell r="C37" t="str">
            <v>Fixed</v>
          </cell>
          <cell r="I37">
            <v>0</v>
          </cell>
          <cell r="J37">
            <v>0</v>
          </cell>
          <cell r="K37">
            <v>0</v>
          </cell>
          <cell r="L37">
            <v>108</v>
          </cell>
          <cell r="M37">
            <v>162</v>
          </cell>
          <cell r="N37">
            <v>198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C38" t="str">
            <v>Fixed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135</v>
          </cell>
          <cell r="O38">
            <v>31.5</v>
          </cell>
          <cell r="P38">
            <v>45</v>
          </cell>
          <cell r="Q38">
            <v>24.75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C39" t="str">
            <v>Fixed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189</v>
          </cell>
          <cell r="N39">
            <v>189</v>
          </cell>
          <cell r="O39">
            <v>144</v>
          </cell>
          <cell r="P39">
            <v>171</v>
          </cell>
          <cell r="Q39">
            <v>184.5</v>
          </cell>
          <cell r="R39">
            <v>193.5</v>
          </cell>
          <cell r="S39">
            <v>175</v>
          </cell>
          <cell r="T39">
            <v>207</v>
          </cell>
          <cell r="U39">
            <v>189</v>
          </cell>
          <cell r="V39">
            <v>171</v>
          </cell>
          <cell r="W39">
            <v>171</v>
          </cell>
          <cell r="X39">
            <v>171</v>
          </cell>
          <cell r="Y39">
            <v>171</v>
          </cell>
          <cell r="Z39">
            <v>171</v>
          </cell>
          <cell r="AA39">
            <v>171</v>
          </cell>
          <cell r="AB39">
            <v>171</v>
          </cell>
          <cell r="AC39">
            <v>171</v>
          </cell>
          <cell r="AD39">
            <v>171</v>
          </cell>
          <cell r="AE39">
            <v>171</v>
          </cell>
          <cell r="AF39">
            <v>171</v>
          </cell>
        </row>
        <row r="40">
          <cell r="C40" t="str">
            <v>Fixed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45</v>
          </cell>
          <cell r="N40">
            <v>99</v>
          </cell>
          <cell r="O40">
            <v>90</v>
          </cell>
          <cell r="P40">
            <v>85.5</v>
          </cell>
          <cell r="Q40">
            <v>85.5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C41" t="str">
            <v>Fixed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144</v>
          </cell>
          <cell r="O41">
            <v>162</v>
          </cell>
          <cell r="P41">
            <v>139.5</v>
          </cell>
          <cell r="Q41">
            <v>180</v>
          </cell>
          <cell r="R41">
            <v>198</v>
          </cell>
          <cell r="S41">
            <v>126</v>
          </cell>
          <cell r="T41">
            <v>184.5</v>
          </cell>
          <cell r="U41">
            <v>162</v>
          </cell>
          <cell r="V41">
            <v>171</v>
          </cell>
          <cell r="W41">
            <v>171</v>
          </cell>
          <cell r="X41">
            <v>171</v>
          </cell>
          <cell r="Y41">
            <v>171</v>
          </cell>
          <cell r="Z41">
            <v>171</v>
          </cell>
          <cell r="AA41">
            <v>171</v>
          </cell>
          <cell r="AB41">
            <v>171</v>
          </cell>
          <cell r="AC41">
            <v>171</v>
          </cell>
          <cell r="AD41">
            <v>171</v>
          </cell>
          <cell r="AE41">
            <v>171</v>
          </cell>
          <cell r="AF41">
            <v>171</v>
          </cell>
        </row>
        <row r="42">
          <cell r="C42" t="str">
            <v>Fixed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56.7</v>
          </cell>
          <cell r="N42">
            <v>54.6</v>
          </cell>
          <cell r="O42">
            <v>46.8</v>
          </cell>
          <cell r="P42">
            <v>52</v>
          </cell>
          <cell r="Q42">
            <v>52</v>
          </cell>
          <cell r="R42">
            <v>54.6</v>
          </cell>
          <cell r="S42">
            <v>49.4</v>
          </cell>
          <cell r="T42">
            <v>55.9</v>
          </cell>
          <cell r="U42">
            <v>51.3</v>
          </cell>
          <cell r="V42">
            <v>51.3</v>
          </cell>
          <cell r="W42">
            <v>51.3</v>
          </cell>
          <cell r="X42">
            <v>51.3</v>
          </cell>
          <cell r="Y42">
            <v>51.3</v>
          </cell>
          <cell r="Z42">
            <v>51.3</v>
          </cell>
          <cell r="AA42">
            <v>51.3</v>
          </cell>
          <cell r="AB42">
            <v>51.3</v>
          </cell>
          <cell r="AC42">
            <v>51.3</v>
          </cell>
          <cell r="AD42">
            <v>51.3</v>
          </cell>
          <cell r="AE42">
            <v>51.3</v>
          </cell>
          <cell r="AF42">
            <v>51.3</v>
          </cell>
        </row>
        <row r="43">
          <cell r="C43" t="str">
            <v>Fixed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9</v>
          </cell>
          <cell r="N43">
            <v>103.5</v>
          </cell>
          <cell r="O43">
            <v>85.5</v>
          </cell>
          <cell r="P43">
            <v>85.5</v>
          </cell>
          <cell r="Q43">
            <v>99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C44" t="str">
            <v>Fixed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180</v>
          </cell>
          <cell r="P44">
            <v>144</v>
          </cell>
          <cell r="Q44">
            <v>180</v>
          </cell>
          <cell r="R44">
            <v>117</v>
          </cell>
          <cell r="S44">
            <v>180</v>
          </cell>
          <cell r="T44">
            <v>198</v>
          </cell>
          <cell r="U44">
            <v>180</v>
          </cell>
          <cell r="V44">
            <v>171</v>
          </cell>
          <cell r="W44">
            <v>171</v>
          </cell>
          <cell r="X44">
            <v>171</v>
          </cell>
          <cell r="Y44">
            <v>171</v>
          </cell>
          <cell r="Z44">
            <v>171</v>
          </cell>
          <cell r="AA44">
            <v>171</v>
          </cell>
          <cell r="AB44">
            <v>171</v>
          </cell>
          <cell r="AC44">
            <v>171</v>
          </cell>
          <cell r="AD44">
            <v>171</v>
          </cell>
          <cell r="AE44">
            <v>171</v>
          </cell>
          <cell r="AF44">
            <v>171</v>
          </cell>
        </row>
        <row r="45">
          <cell r="C45" t="str">
            <v>Fixed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162</v>
          </cell>
          <cell r="P45">
            <v>171</v>
          </cell>
          <cell r="Q45">
            <v>189</v>
          </cell>
          <cell r="R45">
            <v>162</v>
          </cell>
          <cell r="S45">
            <v>162</v>
          </cell>
          <cell r="T45">
            <v>207</v>
          </cell>
          <cell r="U45">
            <v>171</v>
          </cell>
          <cell r="V45">
            <v>171</v>
          </cell>
          <cell r="W45">
            <v>171</v>
          </cell>
          <cell r="X45">
            <v>171</v>
          </cell>
          <cell r="Y45">
            <v>171</v>
          </cell>
          <cell r="Z45">
            <v>171</v>
          </cell>
          <cell r="AA45">
            <v>171</v>
          </cell>
          <cell r="AB45">
            <v>171</v>
          </cell>
          <cell r="AC45">
            <v>171</v>
          </cell>
          <cell r="AD45">
            <v>171</v>
          </cell>
          <cell r="AE45">
            <v>171</v>
          </cell>
          <cell r="AF45">
            <v>171</v>
          </cell>
        </row>
        <row r="46">
          <cell r="C46" t="str">
            <v>Fixed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40.5</v>
          </cell>
          <cell r="P46">
            <v>38.1</v>
          </cell>
          <cell r="Q46">
            <v>31.5</v>
          </cell>
          <cell r="R46">
            <v>45</v>
          </cell>
          <cell r="S46">
            <v>45</v>
          </cell>
          <cell r="T46">
            <v>47.25</v>
          </cell>
          <cell r="U46">
            <v>45</v>
          </cell>
          <cell r="V46">
            <v>171</v>
          </cell>
          <cell r="W46">
            <v>171</v>
          </cell>
          <cell r="X46">
            <v>171</v>
          </cell>
          <cell r="Y46">
            <v>171</v>
          </cell>
          <cell r="Z46">
            <v>171</v>
          </cell>
          <cell r="AA46">
            <v>171</v>
          </cell>
          <cell r="AB46">
            <v>171</v>
          </cell>
          <cell r="AC46">
            <v>171</v>
          </cell>
          <cell r="AD46">
            <v>171</v>
          </cell>
          <cell r="AE46">
            <v>171</v>
          </cell>
          <cell r="AF46">
            <v>171</v>
          </cell>
        </row>
        <row r="47">
          <cell r="C47" t="str">
            <v>Fixed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171</v>
          </cell>
          <cell r="Q47">
            <v>135</v>
          </cell>
          <cell r="R47">
            <v>198</v>
          </cell>
          <cell r="S47">
            <v>189</v>
          </cell>
          <cell r="T47">
            <v>207</v>
          </cell>
          <cell r="U47">
            <v>180</v>
          </cell>
          <cell r="V47">
            <v>171</v>
          </cell>
          <cell r="W47">
            <v>171</v>
          </cell>
          <cell r="X47">
            <v>171</v>
          </cell>
          <cell r="Y47">
            <v>171</v>
          </cell>
          <cell r="Z47">
            <v>171</v>
          </cell>
          <cell r="AA47">
            <v>171</v>
          </cell>
          <cell r="AB47">
            <v>171</v>
          </cell>
          <cell r="AC47">
            <v>171</v>
          </cell>
          <cell r="AD47">
            <v>171</v>
          </cell>
          <cell r="AE47">
            <v>171</v>
          </cell>
          <cell r="AF47">
            <v>171</v>
          </cell>
        </row>
        <row r="48">
          <cell r="C48" t="str">
            <v>Fixed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50.5</v>
          </cell>
          <cell r="R48">
            <v>74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C49" t="str">
            <v>Fixed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54</v>
          </cell>
          <cell r="R49">
            <v>198</v>
          </cell>
          <cell r="S49">
            <v>183</v>
          </cell>
          <cell r="T49">
            <v>207</v>
          </cell>
          <cell r="U49">
            <v>144</v>
          </cell>
          <cell r="V49">
            <v>166</v>
          </cell>
          <cell r="W49">
            <v>166</v>
          </cell>
          <cell r="X49">
            <v>166</v>
          </cell>
          <cell r="Y49">
            <v>166</v>
          </cell>
          <cell r="Z49">
            <v>166</v>
          </cell>
          <cell r="AA49">
            <v>166</v>
          </cell>
          <cell r="AB49">
            <v>166</v>
          </cell>
          <cell r="AC49">
            <v>166</v>
          </cell>
          <cell r="AD49">
            <v>166</v>
          </cell>
          <cell r="AE49">
            <v>166</v>
          </cell>
          <cell r="AF49">
            <v>166</v>
          </cell>
        </row>
        <row r="50">
          <cell r="C50" t="str">
            <v>Fixed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23</v>
          </cell>
          <cell r="T50">
            <v>46</v>
          </cell>
          <cell r="U50">
            <v>44</v>
          </cell>
          <cell r="V50">
            <v>42</v>
          </cell>
          <cell r="W50">
            <v>42</v>
          </cell>
          <cell r="X50">
            <v>42</v>
          </cell>
          <cell r="Y50">
            <v>42</v>
          </cell>
          <cell r="Z50">
            <v>42</v>
          </cell>
          <cell r="AA50">
            <v>42</v>
          </cell>
          <cell r="AB50">
            <v>42</v>
          </cell>
          <cell r="AC50">
            <v>42</v>
          </cell>
          <cell r="AD50">
            <v>42</v>
          </cell>
          <cell r="AE50">
            <v>42</v>
          </cell>
          <cell r="AF50">
            <v>42</v>
          </cell>
        </row>
        <row r="51">
          <cell r="C51" t="str">
            <v>Fixed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103.5</v>
          </cell>
          <cell r="S51">
            <v>81</v>
          </cell>
          <cell r="T51">
            <v>126</v>
          </cell>
          <cell r="U51">
            <v>94.5</v>
          </cell>
          <cell r="V51">
            <v>85.5</v>
          </cell>
          <cell r="W51">
            <v>85.5</v>
          </cell>
          <cell r="X51">
            <v>85.5</v>
          </cell>
          <cell r="Y51">
            <v>85.5</v>
          </cell>
          <cell r="Z51">
            <v>85.5</v>
          </cell>
          <cell r="AA51">
            <v>85.5</v>
          </cell>
          <cell r="AB51">
            <v>85.5</v>
          </cell>
          <cell r="AC51">
            <v>85.5</v>
          </cell>
          <cell r="AD51">
            <v>85.5</v>
          </cell>
          <cell r="AE51">
            <v>85.5</v>
          </cell>
          <cell r="AF51">
            <v>85.5</v>
          </cell>
        </row>
        <row r="52">
          <cell r="C52" t="str">
            <v>Fixed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13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C53" t="str">
            <v>Fixed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156</v>
          </cell>
          <cell r="S53">
            <v>152</v>
          </cell>
          <cell r="T53">
            <v>160</v>
          </cell>
          <cell r="U53">
            <v>170</v>
          </cell>
          <cell r="V53">
            <v>85.5</v>
          </cell>
          <cell r="W53">
            <v>85.5</v>
          </cell>
          <cell r="X53">
            <v>85.5</v>
          </cell>
          <cell r="Y53">
            <v>85.5</v>
          </cell>
          <cell r="Z53">
            <v>85.5</v>
          </cell>
          <cell r="AA53">
            <v>85.5</v>
          </cell>
          <cell r="AB53">
            <v>85.5</v>
          </cell>
          <cell r="AC53">
            <v>85.5</v>
          </cell>
          <cell r="AD53">
            <v>85.5</v>
          </cell>
          <cell r="AE53">
            <v>85.5</v>
          </cell>
          <cell r="AF53">
            <v>85.5</v>
          </cell>
        </row>
        <row r="54">
          <cell r="C54" t="str">
            <v>Fixed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63</v>
          </cell>
          <cell r="S54">
            <v>90</v>
          </cell>
          <cell r="T54">
            <v>156</v>
          </cell>
          <cell r="U54">
            <v>120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C55" t="str">
            <v>Fixed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18</v>
          </cell>
          <cell r="S55">
            <v>85.5</v>
          </cell>
          <cell r="T55">
            <v>94.5</v>
          </cell>
          <cell r="U55">
            <v>94.5</v>
          </cell>
          <cell r="V55">
            <v>85.5</v>
          </cell>
          <cell r="W55">
            <v>85.5</v>
          </cell>
          <cell r="X55">
            <v>85.5</v>
          </cell>
          <cell r="Y55">
            <v>85.5</v>
          </cell>
          <cell r="Z55">
            <v>85.5</v>
          </cell>
          <cell r="AA55">
            <v>85.5</v>
          </cell>
          <cell r="AB55">
            <v>85.5</v>
          </cell>
          <cell r="AC55">
            <v>85.5</v>
          </cell>
          <cell r="AD55">
            <v>85.5</v>
          </cell>
          <cell r="AE55">
            <v>85.5</v>
          </cell>
          <cell r="AF55">
            <v>85.5</v>
          </cell>
        </row>
        <row r="56">
          <cell r="C56" t="str">
            <v>Additional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103.5</v>
          </cell>
          <cell r="U56">
            <v>94.5</v>
          </cell>
          <cell r="V56">
            <v>94.5</v>
          </cell>
          <cell r="W56">
            <v>85.5</v>
          </cell>
          <cell r="X56">
            <v>85.5</v>
          </cell>
          <cell r="Y56">
            <v>85.5</v>
          </cell>
          <cell r="Z56">
            <v>85.5</v>
          </cell>
          <cell r="AA56">
            <v>85.5</v>
          </cell>
          <cell r="AB56">
            <v>85.5</v>
          </cell>
          <cell r="AC56">
            <v>85.5</v>
          </cell>
          <cell r="AD56">
            <v>85.5</v>
          </cell>
          <cell r="AE56">
            <v>85.5</v>
          </cell>
          <cell r="AF56">
            <v>85.5</v>
          </cell>
        </row>
        <row r="57">
          <cell r="C57" t="str">
            <v>Additional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74</v>
          </cell>
          <cell r="U57">
            <v>74</v>
          </cell>
          <cell r="V57">
            <v>85.5</v>
          </cell>
          <cell r="W57">
            <v>85.5</v>
          </cell>
          <cell r="X57">
            <v>85.5</v>
          </cell>
          <cell r="Y57">
            <v>85.5</v>
          </cell>
          <cell r="Z57">
            <v>85.5</v>
          </cell>
          <cell r="AA57">
            <v>85.5</v>
          </cell>
          <cell r="AB57">
            <v>85.5</v>
          </cell>
          <cell r="AC57">
            <v>85.5</v>
          </cell>
          <cell r="AD57">
            <v>85.5</v>
          </cell>
          <cell r="AE57">
            <v>85.5</v>
          </cell>
          <cell r="AF57">
            <v>85.5</v>
          </cell>
        </row>
        <row r="58">
          <cell r="C58" t="str">
            <v>Additional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59</v>
          </cell>
          <cell r="U58">
            <v>45</v>
          </cell>
          <cell r="V58">
            <v>85.5</v>
          </cell>
          <cell r="W58">
            <v>85.5</v>
          </cell>
          <cell r="X58">
            <v>85.5</v>
          </cell>
          <cell r="Y58">
            <v>85.5</v>
          </cell>
          <cell r="Z58">
            <v>85.5</v>
          </cell>
          <cell r="AA58">
            <v>85.5</v>
          </cell>
          <cell r="AB58">
            <v>85.5</v>
          </cell>
          <cell r="AC58">
            <v>85.5</v>
          </cell>
          <cell r="AD58">
            <v>85.5</v>
          </cell>
          <cell r="AE58">
            <v>85.5</v>
          </cell>
          <cell r="AF58">
            <v>85.5</v>
          </cell>
        </row>
        <row r="59">
          <cell r="C59" t="str">
            <v>Additional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59.5</v>
          </cell>
          <cell r="U59">
            <v>96.5</v>
          </cell>
          <cell r="V59">
            <v>85.5</v>
          </cell>
          <cell r="W59">
            <v>85.5</v>
          </cell>
          <cell r="X59">
            <v>85.5</v>
          </cell>
          <cell r="Y59">
            <v>85.5</v>
          </cell>
          <cell r="Z59">
            <v>85.5</v>
          </cell>
          <cell r="AA59">
            <v>85.5</v>
          </cell>
          <cell r="AB59">
            <v>85.5</v>
          </cell>
          <cell r="AC59">
            <v>85.5</v>
          </cell>
          <cell r="AD59">
            <v>85.5</v>
          </cell>
          <cell r="AE59">
            <v>85.5</v>
          </cell>
          <cell r="AF59">
            <v>85.5</v>
          </cell>
        </row>
        <row r="60">
          <cell r="C60" t="str">
            <v>Additional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90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</sheetData>
      <sheetData sheetId="2" refreshError="1"/>
      <sheetData sheetId="3" refreshError="1">
        <row r="4">
          <cell r="B4">
            <v>3333.3333333</v>
          </cell>
        </row>
        <row r="5">
          <cell r="K5">
            <v>614.79999999999995</v>
          </cell>
          <cell r="L5">
            <v>1397</v>
          </cell>
        </row>
        <row r="6">
          <cell r="L6">
            <v>3174</v>
          </cell>
          <cell r="M6">
            <v>4800</v>
          </cell>
          <cell r="N6">
            <v>1400</v>
          </cell>
          <cell r="O6">
            <v>1400</v>
          </cell>
          <cell r="P6">
            <v>1400</v>
          </cell>
          <cell r="Q6">
            <v>1400</v>
          </cell>
          <cell r="R6">
            <v>1388.2</v>
          </cell>
        </row>
        <row r="8">
          <cell r="B8">
            <v>3333.3333333</v>
          </cell>
          <cell r="C8">
            <v>3333.3333333</v>
          </cell>
          <cell r="D8">
            <v>3333.3333333</v>
          </cell>
          <cell r="E8">
            <v>3333.3333333</v>
          </cell>
          <cell r="F8">
            <v>3333.3333333</v>
          </cell>
          <cell r="G8">
            <v>3333.3333333</v>
          </cell>
          <cell r="H8">
            <v>3333.3333333</v>
          </cell>
          <cell r="I8">
            <v>3333.3333333</v>
          </cell>
          <cell r="J8">
            <v>3333.3333333</v>
          </cell>
          <cell r="K8">
            <v>3948.1333333000002</v>
          </cell>
          <cell r="L8">
            <v>7904.3333333</v>
          </cell>
          <cell r="M8">
            <v>8133.3333333</v>
          </cell>
          <cell r="N8">
            <v>4733.3333333</v>
          </cell>
          <cell r="O8">
            <v>4733.3333333</v>
          </cell>
          <cell r="P8">
            <v>4733.3333333</v>
          </cell>
          <cell r="Q8">
            <v>4733.3333333</v>
          </cell>
          <cell r="R8">
            <v>4721.5333332999999</v>
          </cell>
          <cell r="S8">
            <v>3333.3333333</v>
          </cell>
          <cell r="T8">
            <v>3333.3333333</v>
          </cell>
          <cell r="U8">
            <v>3333.3333333</v>
          </cell>
          <cell r="V8">
            <v>3333.3333333</v>
          </cell>
          <cell r="W8">
            <v>3333.3333333</v>
          </cell>
          <cell r="X8">
            <v>3333.3333333</v>
          </cell>
          <cell r="Y8">
            <v>3333.3333333</v>
          </cell>
        </row>
        <row r="9">
          <cell r="B9">
            <v>3369</v>
          </cell>
          <cell r="C9">
            <v>3517</v>
          </cell>
          <cell r="D9">
            <v>3227.5</v>
          </cell>
          <cell r="E9">
            <v>3371.5</v>
          </cell>
          <cell r="F9">
            <v>4245.2</v>
          </cell>
          <cell r="G9">
            <v>4737.1000000000004</v>
          </cell>
          <cell r="H9">
            <v>4320.3</v>
          </cell>
          <cell r="I9">
            <v>4224.6000000000004</v>
          </cell>
          <cell r="J9">
            <v>4647.25</v>
          </cell>
          <cell r="K9">
            <v>4726.6000000000004</v>
          </cell>
          <cell r="L9">
            <v>4627.8999999999996</v>
          </cell>
          <cell r="M9">
            <v>5537.9</v>
          </cell>
          <cell r="N9">
            <v>5125.5</v>
          </cell>
          <cell r="O9">
            <v>4867.8</v>
          </cell>
          <cell r="P9">
            <v>4958.8</v>
          </cell>
          <cell r="Q9">
            <v>4953.8</v>
          </cell>
          <cell r="R9">
            <v>4953.8</v>
          </cell>
          <cell r="S9">
            <v>4808.8</v>
          </cell>
          <cell r="T9">
            <v>4808.8</v>
          </cell>
          <cell r="U9">
            <v>4808.8</v>
          </cell>
          <cell r="V9">
            <v>4808.8</v>
          </cell>
          <cell r="W9">
            <v>4808.8</v>
          </cell>
          <cell r="X9">
            <v>4808.8</v>
          </cell>
          <cell r="Y9">
            <v>4808.8</v>
          </cell>
        </row>
      </sheetData>
      <sheetData sheetId="4" refreshError="1">
        <row r="4">
          <cell r="B4">
            <v>3333.3333333</v>
          </cell>
          <cell r="C4">
            <v>3333.3333333</v>
          </cell>
          <cell r="D4">
            <v>3333.3333333</v>
          </cell>
          <cell r="E4">
            <v>3333.3333333</v>
          </cell>
          <cell r="F4">
            <v>3333.3333333</v>
          </cell>
          <cell r="G4">
            <v>3333.3333333</v>
          </cell>
          <cell r="H4">
            <v>3333.3333333</v>
          </cell>
          <cell r="I4">
            <v>3333.3333333</v>
          </cell>
          <cell r="J4">
            <v>3333.3333333</v>
          </cell>
          <cell r="K4">
            <v>3333.3333333</v>
          </cell>
          <cell r="L4">
            <v>3333.3333333</v>
          </cell>
          <cell r="M4">
            <v>3333.3333333</v>
          </cell>
          <cell r="N4">
            <v>3333.3333333</v>
          </cell>
          <cell r="O4">
            <v>3333.3333333</v>
          </cell>
          <cell r="P4">
            <v>3333.3333333</v>
          </cell>
          <cell r="Q4">
            <v>3333.3333333</v>
          </cell>
          <cell r="R4">
            <v>3333.3333333</v>
          </cell>
          <cell r="S4">
            <v>3333.3333333</v>
          </cell>
          <cell r="T4">
            <v>3333.3333333</v>
          </cell>
          <cell r="U4">
            <v>3333.3333333</v>
          </cell>
          <cell r="V4">
            <v>3333.3333333</v>
          </cell>
          <cell r="W4">
            <v>3333.3333333</v>
          </cell>
          <cell r="X4">
            <v>3333.3333333</v>
          </cell>
          <cell r="Y4">
            <v>3333.3333333</v>
          </cell>
        </row>
        <row r="5">
          <cell r="K5">
            <v>614.79999999999995</v>
          </cell>
          <cell r="L5">
            <v>1397</v>
          </cell>
        </row>
        <row r="6">
          <cell r="L6">
            <v>3174</v>
          </cell>
          <cell r="M6">
            <v>4800</v>
          </cell>
          <cell r="N6">
            <v>1400</v>
          </cell>
          <cell r="O6">
            <v>1400</v>
          </cell>
          <cell r="P6">
            <v>1400</v>
          </cell>
          <cell r="Q6">
            <v>1400</v>
          </cell>
          <cell r="R6">
            <v>1388.2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296</v>
          </cell>
          <cell r="N7">
            <v>400</v>
          </cell>
          <cell r="O7">
            <v>351</v>
          </cell>
          <cell r="P7">
            <v>342</v>
          </cell>
          <cell r="Q7">
            <v>342</v>
          </cell>
          <cell r="R7">
            <v>342</v>
          </cell>
          <cell r="S7">
            <v>342</v>
          </cell>
          <cell r="T7">
            <v>342</v>
          </cell>
          <cell r="U7">
            <v>342</v>
          </cell>
          <cell r="V7">
            <v>342</v>
          </cell>
          <cell r="W7">
            <v>342</v>
          </cell>
          <cell r="X7">
            <v>342</v>
          </cell>
          <cell r="Y7">
            <v>342</v>
          </cell>
        </row>
        <row r="8">
          <cell r="B8">
            <v>3333.3333333</v>
          </cell>
          <cell r="C8">
            <v>3333.3333333</v>
          </cell>
          <cell r="D8">
            <v>3333.3333333</v>
          </cell>
          <cell r="E8">
            <v>3333.3333333</v>
          </cell>
          <cell r="F8">
            <v>3333.3333333</v>
          </cell>
          <cell r="G8">
            <v>3333.3333333</v>
          </cell>
          <cell r="H8">
            <v>3333.3333333</v>
          </cell>
          <cell r="I8">
            <v>3333.3333333</v>
          </cell>
          <cell r="J8">
            <v>3333.3333333</v>
          </cell>
          <cell r="K8">
            <v>3948.1333333000002</v>
          </cell>
          <cell r="L8">
            <v>7904.3333333</v>
          </cell>
          <cell r="M8">
            <v>8133.3333333</v>
          </cell>
          <cell r="N8">
            <v>4733.3333333</v>
          </cell>
          <cell r="O8">
            <v>4733.3333333</v>
          </cell>
          <cell r="P8">
            <v>4733.3333333</v>
          </cell>
          <cell r="Q8">
            <v>4733.3333333</v>
          </cell>
          <cell r="R8">
            <v>4721.5333332999999</v>
          </cell>
          <cell r="S8">
            <v>3333.3333333</v>
          </cell>
          <cell r="T8">
            <v>3333.3333333</v>
          </cell>
          <cell r="U8">
            <v>3333.3333333</v>
          </cell>
          <cell r="V8">
            <v>3333.3333333</v>
          </cell>
          <cell r="W8">
            <v>3333.3333333</v>
          </cell>
          <cell r="X8">
            <v>3333.3333333</v>
          </cell>
          <cell r="Y8">
            <v>3333.3333333</v>
          </cell>
        </row>
        <row r="9">
          <cell r="B9">
            <v>3369</v>
          </cell>
          <cell r="C9">
            <v>3517</v>
          </cell>
          <cell r="D9">
            <v>3227.5</v>
          </cell>
          <cell r="E9">
            <v>3371.5</v>
          </cell>
          <cell r="F9">
            <v>4245.2</v>
          </cell>
          <cell r="G9">
            <v>4737.1000000000004</v>
          </cell>
          <cell r="H9">
            <v>4320.3</v>
          </cell>
          <cell r="I9">
            <v>4224.6000000000004</v>
          </cell>
          <cell r="J9">
            <v>4647.25</v>
          </cell>
          <cell r="K9">
            <v>4726.6000000000004</v>
          </cell>
          <cell r="L9">
            <v>4627.8999999999996</v>
          </cell>
          <cell r="M9">
            <v>5537.9</v>
          </cell>
          <cell r="N9">
            <v>5125.5</v>
          </cell>
          <cell r="O9">
            <v>4867.8</v>
          </cell>
          <cell r="P9">
            <v>4958.8</v>
          </cell>
          <cell r="Q9">
            <v>4953.8</v>
          </cell>
          <cell r="R9">
            <v>4953.8</v>
          </cell>
          <cell r="S9">
            <v>4808.8</v>
          </cell>
          <cell r="T9">
            <v>4808.8</v>
          </cell>
          <cell r="U9">
            <v>4808.8</v>
          </cell>
          <cell r="V9">
            <v>4808.8</v>
          </cell>
          <cell r="W9">
            <v>4808.8</v>
          </cell>
          <cell r="X9">
            <v>4808.8</v>
          </cell>
          <cell r="Y9">
            <v>4808.8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20E86-317D-49A1-A775-0CC4978F9BF7}" name="CY_1" displayName="CY_1" ref="A16:N23" totalsRowShown="0" headerRowDxfId="75" dataDxfId="74">
  <autoFilter ref="A16:N23" xr:uid="{2EF20E86-317D-49A1-A775-0CC4978F9BF7}"/>
  <tableColumns count="14">
    <tableColumn id="1" xr3:uid="{C4FB1720-ABDA-4F9F-8FC8-C49FFC7FBA42}" name="Month" dataDxfId="73"/>
    <tableColumn id="2" xr3:uid="{77F3F23E-8DC0-41AB-A687-B413B03AC4AF}" name="Aug-24" dataDxfId="72"/>
    <tableColumn id="3" xr3:uid="{BC77916D-FFC0-4995-AD63-2EBAB8C71B7B}" name="Sep-24" dataDxfId="71"/>
    <tableColumn id="4" xr3:uid="{34549E8D-9048-4543-8EF6-930AF030101A}" name="Oct-24" dataDxfId="70"/>
    <tableColumn id="5" xr3:uid="{A54D4153-62AB-4A9A-9D25-7046F0159E06}" name="Nov-24" dataDxfId="69"/>
    <tableColumn id="6" xr3:uid="{01328919-885F-4D84-BCF9-B296B83802EF}" name="Dec-24" dataDxfId="68"/>
    <tableColumn id="7" xr3:uid="{9933C66C-9F18-4C5A-A5C2-3B8D9136062D}" name="Jan-25" dataDxfId="67"/>
    <tableColumn id="8" xr3:uid="{70403879-058F-45B4-85AF-CB1CA7606B5C}" name="Feb-25" dataDxfId="66"/>
    <tableColumn id="9" xr3:uid="{3D44759A-14AB-45C1-814D-FCBBB0AC8F6E}" name="Mar-25" dataDxfId="65"/>
    <tableColumn id="10" xr3:uid="{11CF9D28-3A93-4068-B7C1-5A385140F849}" name="Apr-25" dataDxfId="64"/>
    <tableColumn id="11" xr3:uid="{4E19810B-B68E-401E-9F9B-685286EE34C1}" name="May-25" dataDxfId="63"/>
    <tableColumn id="12" xr3:uid="{E80438CF-6D56-4421-BC59-0C6F9BCB0FC9}" name="Jun-25" dataDxfId="62"/>
    <tableColumn id="13" xr3:uid="{938A684C-968E-401D-8DAD-ACF3A1280CA1}" name="Jul-25" dataDxfId="61"/>
    <tableColumn id="14" xr3:uid="{0847F96E-D51E-4D61-9705-647A3BEC064B}" name="Total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643C2E-3D0B-42E3-83B5-14D2C736A3CE}" name="CY_2" displayName="CY_2" ref="A28:N35" totalsRowShown="0" headerRowDxfId="59" dataDxfId="58">
  <autoFilter ref="A28:N35" xr:uid="{44643C2E-3D0B-42E3-83B5-14D2C736A3CE}"/>
  <tableColumns count="14">
    <tableColumn id="1" xr3:uid="{BE9C382B-58FF-43F0-833D-2FCC7B55F9D2}" name="Month" dataDxfId="57"/>
    <tableColumn id="2" xr3:uid="{FB740C2C-D4E7-4784-8524-E51B3F5F405F}" name="Aug-25" dataDxfId="56"/>
    <tableColumn id="3" xr3:uid="{B317420A-CB73-425F-8DCA-906C1B530457}" name="Sep-25" dataDxfId="55"/>
    <tableColumn id="4" xr3:uid="{1E7FE548-BAE0-4ECD-821E-08C584EB8F6A}" name="Oct-25" dataDxfId="54"/>
    <tableColumn id="5" xr3:uid="{2627774C-580C-4C5B-9B28-346D1F2748BA}" name="Nov-25" dataDxfId="53"/>
    <tableColumn id="6" xr3:uid="{7136B3EE-673D-425D-9A13-27B9CB03EED9}" name="Dec-25" dataDxfId="52"/>
    <tableColumn id="7" xr3:uid="{8210CC8E-446B-49E0-BD3E-85DB574D5DF7}" name="Jan-26" dataDxfId="51"/>
    <tableColumn id="8" xr3:uid="{38BA1103-1B05-45DB-8A60-8ADC0F8DAD61}" name="Feb-26" dataDxfId="50"/>
    <tableColumn id="9" xr3:uid="{524D0535-5606-409A-AE22-26E9D4BB4AF4}" name="Mar-26" dataDxfId="49"/>
    <tableColumn id="10" xr3:uid="{33BC0C71-A9F0-4CEF-8F59-F9D37627B547}" name="Apr-26" dataDxfId="48"/>
    <tableColumn id="11" xr3:uid="{4803FF50-ABC7-4832-BEDC-05D5CAB22EC5}" name="May-26" dataDxfId="47"/>
    <tableColumn id="12" xr3:uid="{DBC20D56-2C00-45D6-AF38-EA399B340BF8}" name="Jun-26" dataDxfId="46"/>
    <tableColumn id="13" xr3:uid="{EAC22B25-0C11-4D06-BD60-026C7F376ADC}" name="Jul-26" dataDxfId="45"/>
    <tableColumn id="14" xr3:uid="{B5AD016E-37C3-4EEC-8490-D763E84BE284}" name="Total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111132-021E-468D-A515-4A77596CCE58}" name="CY_1_2024_IHG" displayName="CY_1_2024_IHG" ref="A40:G47" totalsRowShown="0" headerRowDxfId="43" dataDxfId="42">
  <autoFilter ref="A40:G47" xr:uid="{E2111132-021E-468D-A515-4A77596CCE58}"/>
  <tableColumns count="7">
    <tableColumn id="1" xr3:uid="{9975699A-EF9E-4700-B6F0-C9F62CD4D78A}" name="Month" dataDxfId="41"/>
    <tableColumn id="2" xr3:uid="{EEA9A276-84DA-460C-9C73-13ACB8FE60C3}" name="Aug-24" dataDxfId="40"/>
    <tableColumn id="3" xr3:uid="{203918F8-DF92-42E4-9BFD-CC55F15FA845}" name="Sep-24" dataDxfId="39"/>
    <tableColumn id="4" xr3:uid="{7816D892-5869-4FEC-AD74-FF806B8B4199}" name="Oct-24" dataDxfId="38"/>
    <tableColumn id="5" xr3:uid="{24BE8344-3F38-4C20-AF8C-88A60297051E}" name="Nov-24" dataDxfId="37"/>
    <tableColumn id="6" xr3:uid="{0C0A9848-FCE6-4F8C-96A6-36886CCAB59B}" name="Dec-24" dataDxfId="36"/>
    <tableColumn id="7" xr3:uid="{6DEA8239-E6A9-4A50-AB06-F715EF2C276C}" name="Total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B41B08-051B-417C-AB0E-9204241F7E04}" name="CY_2_2025_IHG" displayName="CY_2_2025_IHG" ref="A54:N61" totalsRowShown="0" headerRowDxfId="34" dataDxfId="33">
  <autoFilter ref="A54:N61" xr:uid="{9AB41B08-051B-417C-AB0E-9204241F7E04}"/>
  <tableColumns count="14">
    <tableColumn id="1" xr3:uid="{5B23110F-C274-4CEC-8322-97C114410FF4}" name="Month" dataDxfId="32"/>
    <tableColumn id="2" xr3:uid="{216C456B-1964-4F0F-9623-F451E0B5372F}" name="Jan-25" dataDxfId="31"/>
    <tableColumn id="3" xr3:uid="{0492E905-77F5-4CE6-A602-472DAD417B7A}" name="Feb-25" dataDxfId="30"/>
    <tableColumn id="4" xr3:uid="{4E4FD330-A11D-4093-ADA9-88025E42FB1A}" name="Mar-25" dataDxfId="29"/>
    <tableColumn id="5" xr3:uid="{C2B0293B-4799-42D7-87C7-ED73BC271B3E}" name="Apr-25" dataDxfId="28"/>
    <tableColumn id="6" xr3:uid="{5D8FE3DD-729F-48B4-8423-6E7DBEFCDF31}" name="May-25" dataDxfId="27"/>
    <tableColumn id="7" xr3:uid="{F15C47A0-DD80-4A67-B204-C52D8211EC10}" name="Jun-25" dataDxfId="26"/>
    <tableColumn id="8" xr3:uid="{23EA6359-B0A1-416C-BD42-A5A76EA7A76F}" name="Jul-25" dataDxfId="25"/>
    <tableColumn id="9" xr3:uid="{5A6E1747-A4F7-4559-BC2C-CCD228898F2E}" name="Aug-25" dataDxfId="24"/>
    <tableColumn id="10" xr3:uid="{31EA7FB5-AFD9-43F1-9256-78E415BA697E}" name="Sep-25" dataDxfId="23"/>
    <tableColumn id="11" xr3:uid="{772405B4-90CA-4628-A36E-7A4377012A1A}" name="Oct-25" dataDxfId="22"/>
    <tableColumn id="12" xr3:uid="{04230EA4-67C0-4F39-B9DA-B25562B30E12}" name="Nov-25" dataDxfId="21"/>
    <tableColumn id="13" xr3:uid="{76325C2A-1397-4894-8A91-BB1DF8D3B46A}" name="Dec-25" dataDxfId="20"/>
    <tableColumn id="14" xr3:uid="{7D6B058A-E613-45D3-B9B4-8F075AB5AE26}" name="Total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7CE184-085B-4C25-896E-E1D30C7C87A4}" name="CY_3_2026_IHG" displayName="CY_3_2026_IHG" ref="A67:I74" totalsRowShown="0" headerRowDxfId="18" dataDxfId="17">
  <autoFilter ref="A67:I74" xr:uid="{707CE184-085B-4C25-896E-E1D30C7C87A4}"/>
  <tableColumns count="9">
    <tableColumn id="1" xr3:uid="{60C2CE3D-315D-43B2-8D29-F9AD23BE663B}" name="Month" dataDxfId="16"/>
    <tableColumn id="2" xr3:uid="{134E7D01-6F13-48DC-BE2C-01F1E66FA1DE}" name="Jan-26" dataDxfId="15"/>
    <tableColumn id="3" xr3:uid="{870094A5-6003-4715-B7D9-21D7F3F5BB5A}" name="Feb-26" dataDxfId="14"/>
    <tableColumn id="4" xr3:uid="{EB7CE333-53FF-404B-BFF2-97966DA2AB6A}" name="Mar-26" dataDxfId="13"/>
    <tableColumn id="5" xr3:uid="{47C5ED43-2CF8-4447-8F28-4D7746F9ED75}" name="Apr-26" dataDxfId="12"/>
    <tableColumn id="6" xr3:uid="{28052EF3-14D3-4C0D-8EA5-2C51B93A623A}" name="May-26" dataDxfId="11"/>
    <tableColumn id="7" xr3:uid="{76A2D6D2-04AD-482D-A871-D62781439A90}" name="Jun-26" dataDxfId="10"/>
    <tableColumn id="8" xr3:uid="{A4AC87D3-E1C1-42B6-97A6-923582D8A5FE}" name="Jul-26" dataDxfId="9"/>
    <tableColumn id="9" xr3:uid="{228A8720-C009-412E-8A52-63F2C9950CAD}" name="Total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78BE-FD20-4F43-A9C9-F1853BA48B94}">
  <dimension ref="A1:AY239"/>
  <sheetViews>
    <sheetView zoomScale="80" zoomScaleNormal="80" workbookViewId="0">
      <selection activeCell="G2" sqref="G2"/>
    </sheetView>
  </sheetViews>
  <sheetFormatPr defaultRowHeight="15" x14ac:dyDescent="0.25"/>
  <cols>
    <col min="1" max="2" width="30" style="29" customWidth="1"/>
    <col min="3" max="4" width="11.140625" style="29" customWidth="1"/>
    <col min="5" max="5" width="9.85546875" style="29" customWidth="1"/>
    <col min="6" max="6" width="14.140625" style="29" customWidth="1"/>
    <col min="7" max="7" width="21.42578125" style="29" customWidth="1"/>
    <col min="8" max="8" width="21.85546875" style="29" customWidth="1"/>
    <col min="9" max="9" width="16.85546875" customWidth="1"/>
    <col min="10" max="19" width="12.140625" customWidth="1"/>
    <col min="20" max="20" width="12.140625" bestFit="1" customWidth="1"/>
    <col min="21" max="22" width="13.85546875" bestFit="1" customWidth="1"/>
    <col min="23" max="33" width="13.85546875" customWidth="1"/>
    <col min="34" max="51" width="0" hidden="1" customWidth="1"/>
    <col min="52" max="52" width="14" customWidth="1"/>
  </cols>
  <sheetData>
    <row r="1" spans="1: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220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5" t="s">
        <v>49</v>
      </c>
    </row>
    <row r="2" spans="1:51" x14ac:dyDescent="0.25">
      <c r="A2" t="s">
        <v>95</v>
      </c>
      <c r="B2" t="s">
        <v>154</v>
      </c>
      <c r="C2" s="6" t="s">
        <v>50</v>
      </c>
      <c r="D2" s="6"/>
      <c r="E2" s="6" t="s">
        <v>213</v>
      </c>
      <c r="F2" s="6" t="s">
        <v>219</v>
      </c>
      <c r="G2" s="6" t="s">
        <v>218</v>
      </c>
      <c r="H2" t="s">
        <v>95</v>
      </c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 s="8">
        <f>SUM(I2:AF2)</f>
        <v>276</v>
      </c>
      <c r="AH2" s="9">
        <v>0.25</v>
      </c>
      <c r="AI2" s="9">
        <v>0.25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 t="str" cm="1">
        <f t="array" ref="AT2">INDEX($J$1:$U$1,MATCH(MAX(IF(J2:U2&gt;0,COLUMN($J$1:$U$1))),COLUMN($J$1:$U$1)))</f>
        <v>Hrs-Aug25</v>
      </c>
      <c r="AU2" s="9" t="str" cm="1">
        <f t="array" ref="AU2">INDEX($AH$1:$AS$1,MATCH(MAX(IF(AH2:AS2&gt;0,COLUMN($AH$1:$AS$1))),COLUMN($AH$1:$AS$1)))</f>
        <v>FTE-Sep24</v>
      </c>
      <c r="AV2" s="9" t="b">
        <f>RIGHT(AT2,5)=RIGHT(AU2,5)</f>
        <v>0</v>
      </c>
      <c r="AW2" s="9" t="str" cm="1">
        <f t="array" ref="AW2">INDEX($J$1:$U$1,MATCH(MIN(IF(J2:U2&gt;0,COLUMN($J$1:$U$1))),COLUMN($J$1:$U$1)))</f>
        <v>Hrs-Sep24</v>
      </c>
      <c r="AX2" s="9" t="str" cm="1">
        <f t="array" ref="AX2">INDEX($AH$1:$AS$1,MATCH(MIN(IF(AH2:AS2&gt;0,COLUMN($AH$1:$AS$1))),COLUMN($AH$1:$AS$1)))</f>
        <v>FTE-Aug24</v>
      </c>
      <c r="AY2" s="10" t="b">
        <f>RIGHT(AW2,5)=RIGHT(AX2,5)</f>
        <v>0</v>
      </c>
    </row>
    <row r="3" spans="1:51" x14ac:dyDescent="0.25">
      <c r="A3" t="s">
        <v>96</v>
      </c>
      <c r="B3" t="s">
        <v>155</v>
      </c>
      <c r="C3" s="6" t="s">
        <v>50</v>
      </c>
      <c r="D3" s="11"/>
      <c r="E3" s="6" t="s">
        <v>214</v>
      </c>
      <c r="F3" s="6" t="s">
        <v>51</v>
      </c>
      <c r="G3" s="6" t="s">
        <v>217</v>
      </c>
      <c r="H3" t="s">
        <v>96</v>
      </c>
      <c r="I3">
        <v>86</v>
      </c>
      <c r="J3">
        <v>84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8">
        <f t="shared" ref="AG3:AG60" si="0">SUM(I3:AF3)</f>
        <v>170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 t="str" cm="1">
        <f t="array" ref="AT3">INDEX($J$1:$U$1,MATCH(MAX(IF(J3:U3&gt;0,COLUMN($J$1:$U$1))),COLUMN($J$1:$U$1)))</f>
        <v>Hrs-Sep24</v>
      </c>
      <c r="AU3" s="12" t="str" cm="1">
        <f t="array" ref="AU3">INDEX($AH$1:$AS$1,MATCH(MAX(IF(AH3:AS3&gt;0,COLUMN($AH$1:$AS$1))),COLUMN($AH$1:$AS$1)))</f>
        <v>FTE-Jul25</v>
      </c>
      <c r="AV3" s="12" t="b">
        <f t="shared" ref="AV3:AV55" si="1">RIGHT(AT3,5)=RIGHT(AU3,5)</f>
        <v>0</v>
      </c>
      <c r="AW3" s="12" t="str" cm="1">
        <f t="array" ref="AW3">INDEX($J$1:$U$1,MATCH(MIN(IF(J3:U3&gt;0,COLUMN($J$1:$U$1))),COLUMN($J$1:$U$1)))</f>
        <v>Hrs-Sep24</v>
      </c>
      <c r="AX3" s="12" t="str" cm="1">
        <f t="array" ref="AX3">INDEX($AH$1:$AS$1,MATCH(MIN(IF(AH3:AS3&gt;0,COLUMN($AH$1:$AS$1))),COLUMN($AH$1:$AS$1)))</f>
        <v>FTE-Aug24</v>
      </c>
      <c r="AY3" s="13" t="b">
        <f t="shared" ref="AY3:AY55" si="2">RIGHT(AW3,5)=RIGHT(AX3,5)</f>
        <v>0</v>
      </c>
    </row>
    <row r="4" spans="1:51" x14ac:dyDescent="0.25">
      <c r="A4" t="s">
        <v>97</v>
      </c>
      <c r="B4" t="s">
        <v>156</v>
      </c>
      <c r="C4" s="6" t="s">
        <v>50</v>
      </c>
      <c r="D4" s="6"/>
      <c r="E4" s="6" t="s">
        <v>215</v>
      </c>
      <c r="F4" s="6" t="s">
        <v>51</v>
      </c>
      <c r="G4" s="6" t="s">
        <v>216</v>
      </c>
      <c r="H4" t="s">
        <v>97</v>
      </c>
      <c r="I4">
        <v>78</v>
      </c>
      <c r="J4">
        <v>68</v>
      </c>
      <c r="K4">
        <v>160</v>
      </c>
      <c r="L4">
        <v>182</v>
      </c>
      <c r="M4">
        <v>107</v>
      </c>
      <c r="N4">
        <v>50</v>
      </c>
      <c r="O4">
        <v>93</v>
      </c>
      <c r="P4">
        <v>53</v>
      </c>
      <c r="Q4">
        <v>73</v>
      </c>
      <c r="R4">
        <v>193</v>
      </c>
      <c r="S4">
        <v>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64</v>
      </c>
      <c r="AE4">
        <v>57</v>
      </c>
      <c r="AF4">
        <v>175</v>
      </c>
      <c r="AG4" s="8">
        <f t="shared" si="0"/>
        <v>1421</v>
      </c>
      <c r="AH4" s="9">
        <v>0.5</v>
      </c>
      <c r="AI4" s="9">
        <v>0.5</v>
      </c>
      <c r="AJ4" s="9">
        <v>0.5</v>
      </c>
      <c r="AK4" s="9">
        <v>0.5</v>
      </c>
      <c r="AL4" s="9">
        <v>0.5</v>
      </c>
      <c r="AM4" s="9">
        <v>0.5</v>
      </c>
      <c r="AN4" s="9">
        <v>0.5</v>
      </c>
      <c r="AO4" s="9">
        <v>0.5</v>
      </c>
      <c r="AP4" s="9">
        <v>0.5</v>
      </c>
      <c r="AQ4" s="9">
        <v>0.5</v>
      </c>
      <c r="AR4" s="9">
        <v>0.5</v>
      </c>
      <c r="AS4" s="9">
        <v>0.5</v>
      </c>
      <c r="AT4" s="9" t="str" cm="1">
        <f t="array" ref="AT4">INDEX($J$1:$U$1,MATCH(MAX(IF(J4:U4&gt;0,COLUMN($J$1:$U$1))),COLUMN($J$1:$U$1)))</f>
        <v>Hrs-Jun25</v>
      </c>
      <c r="AU4" s="9" t="str" cm="1">
        <f t="array" ref="AU4">INDEX($AH$1:$AS$1,MATCH(MAX(IF(AH4:AS4&gt;0,COLUMN($AH$1:$AS$1))),COLUMN($AH$1:$AS$1)))</f>
        <v>FTE-Jul25</v>
      </c>
      <c r="AV4" s="9" t="b">
        <f t="shared" si="1"/>
        <v>0</v>
      </c>
      <c r="AW4" s="9" t="str" cm="1">
        <f t="array" ref="AW4">INDEX($J$1:$U$1,MATCH(MIN(IF(J4:U4&gt;0,COLUMN($J$1:$U$1))),COLUMN($J$1:$U$1)))</f>
        <v>Hrs-Sep24</v>
      </c>
      <c r="AX4" s="9" t="str" cm="1">
        <f t="array" ref="AX4">INDEX($AH$1:$AS$1,MATCH(MIN(IF(AH4:AS4&gt;0,COLUMN($AH$1:$AS$1))),COLUMN($AH$1:$AS$1)))</f>
        <v>FTE-Aug24</v>
      </c>
      <c r="AY4" s="10" t="b">
        <f t="shared" si="2"/>
        <v>0</v>
      </c>
    </row>
    <row r="5" spans="1:51" x14ac:dyDescent="0.25">
      <c r="A5" t="s">
        <v>98</v>
      </c>
      <c r="B5" t="s">
        <v>157</v>
      </c>
      <c r="C5" s="6" t="s">
        <v>50</v>
      </c>
      <c r="D5" s="6"/>
      <c r="E5" s="6" t="s">
        <v>213</v>
      </c>
      <c r="F5" s="6" t="s">
        <v>219</v>
      </c>
      <c r="G5" s="6" t="s">
        <v>218</v>
      </c>
      <c r="H5" t="s">
        <v>98</v>
      </c>
      <c r="I5">
        <v>150</v>
      </c>
      <c r="J5">
        <v>93</v>
      </c>
      <c r="K5">
        <v>67</v>
      </c>
      <c r="L5">
        <v>190</v>
      </c>
      <c r="M5">
        <v>139</v>
      </c>
      <c r="N5">
        <v>10</v>
      </c>
      <c r="O5">
        <v>51</v>
      </c>
      <c r="P5">
        <v>54</v>
      </c>
      <c r="Q5">
        <v>111</v>
      </c>
      <c r="R5">
        <v>147</v>
      </c>
      <c r="S5">
        <v>184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135.30000000000001</v>
      </c>
      <c r="AE5">
        <v>195</v>
      </c>
      <c r="AF5">
        <v>36</v>
      </c>
      <c r="AG5" s="8">
        <f t="shared" si="0"/>
        <v>1562.3</v>
      </c>
      <c r="AH5" s="12">
        <v>0.5</v>
      </c>
      <c r="AI5" s="12">
        <v>0.5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 t="str" cm="1">
        <f t="array" ref="AT5">INDEX($J$1:$U$1,MATCH(MAX(IF(J5:U5&gt;0,COLUMN($J$1:$U$1))),COLUMN($J$1:$U$1)))</f>
        <v>Hrs-Jun25</v>
      </c>
      <c r="AU5" s="12" t="str" cm="1">
        <f t="array" ref="AU5">INDEX($AH$1:$AS$1,MATCH(MAX(IF(AH5:AS5&gt;0,COLUMN($AH$1:$AS$1))),COLUMN($AH$1:$AS$1)))</f>
        <v>FTE-Sep24</v>
      </c>
      <c r="AV5" s="12" t="b">
        <f t="shared" si="1"/>
        <v>0</v>
      </c>
      <c r="AW5" s="12" t="str" cm="1">
        <f t="array" ref="AW5">INDEX($J$1:$U$1,MATCH(MIN(IF(J5:U5&gt;0,COLUMN($J$1:$U$1))),COLUMN($J$1:$U$1)))</f>
        <v>Hrs-Sep24</v>
      </c>
      <c r="AX5" s="12" t="str" cm="1">
        <f t="array" ref="AX5">INDEX($AH$1:$AS$1,MATCH(MIN(IF(AH5:AS5&gt;0,COLUMN($AH$1:$AS$1))),COLUMN($AH$1:$AS$1)))</f>
        <v>FTE-Aug24</v>
      </c>
      <c r="AY5" s="13" t="b">
        <f t="shared" si="2"/>
        <v>0</v>
      </c>
    </row>
    <row r="6" spans="1:51" x14ac:dyDescent="0.25">
      <c r="A6" t="s">
        <v>99</v>
      </c>
      <c r="B6" t="s">
        <v>158</v>
      </c>
      <c r="C6" s="6" t="s">
        <v>50</v>
      </c>
      <c r="D6" s="6"/>
      <c r="E6" s="6" t="s">
        <v>214</v>
      </c>
      <c r="F6" s="6" t="s">
        <v>51</v>
      </c>
      <c r="G6" s="6" t="s">
        <v>217</v>
      </c>
      <c r="H6" t="s">
        <v>99</v>
      </c>
      <c r="I6">
        <v>61</v>
      </c>
      <c r="J6">
        <v>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8">
        <f t="shared" si="0"/>
        <v>149</v>
      </c>
      <c r="AH6" s="9">
        <v>1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  <c r="AN6" s="9">
        <v>1</v>
      </c>
      <c r="AO6" s="9">
        <v>1</v>
      </c>
      <c r="AP6" s="9">
        <v>1</v>
      </c>
      <c r="AQ6" s="9">
        <v>1</v>
      </c>
      <c r="AR6" s="9">
        <v>1</v>
      </c>
      <c r="AS6" s="9">
        <v>1</v>
      </c>
      <c r="AT6" s="9" t="str" cm="1">
        <f t="array" ref="AT6">INDEX($J$1:$U$1,MATCH(MAX(IF(J6:U6&gt;0,COLUMN($J$1:$U$1))),COLUMN($J$1:$U$1)))</f>
        <v>Hrs-Sep24</v>
      </c>
      <c r="AU6" s="9" t="str" cm="1">
        <f t="array" ref="AU6">INDEX($AH$1:$AS$1,MATCH(MAX(IF(AH6:AS6&gt;0,COLUMN($AH$1:$AS$1))),COLUMN($AH$1:$AS$1)))</f>
        <v>FTE-Jul25</v>
      </c>
      <c r="AV6" s="9" t="b">
        <f t="shared" si="1"/>
        <v>0</v>
      </c>
      <c r="AW6" s="9" t="str" cm="1">
        <f t="array" ref="AW6">INDEX($J$1:$U$1,MATCH(MIN(IF(J6:U6&gt;0,COLUMN($J$1:$U$1))),COLUMN($J$1:$U$1)))</f>
        <v>Hrs-Sep24</v>
      </c>
      <c r="AX6" s="9" t="str" cm="1">
        <f t="array" ref="AX6">INDEX($AH$1:$AS$1,MATCH(MIN(IF(AH6:AS6&gt;0,COLUMN($AH$1:$AS$1))),COLUMN($AH$1:$AS$1)))</f>
        <v>FTE-Aug24</v>
      </c>
      <c r="AY6" s="10" t="b">
        <f t="shared" si="2"/>
        <v>0</v>
      </c>
    </row>
    <row r="7" spans="1:51" x14ac:dyDescent="0.25">
      <c r="A7" t="s">
        <v>100</v>
      </c>
      <c r="B7" t="s">
        <v>159</v>
      </c>
      <c r="C7" s="6" t="s">
        <v>50</v>
      </c>
      <c r="D7" s="6"/>
      <c r="E7" s="6" t="s">
        <v>214</v>
      </c>
      <c r="F7" s="6" t="s">
        <v>51</v>
      </c>
      <c r="G7" s="6" t="s">
        <v>217</v>
      </c>
      <c r="H7" t="s">
        <v>100</v>
      </c>
      <c r="I7">
        <v>106</v>
      </c>
      <c r="J7">
        <v>166</v>
      </c>
      <c r="K7">
        <v>188</v>
      </c>
      <c r="L7">
        <v>100</v>
      </c>
      <c r="M7">
        <v>68</v>
      </c>
      <c r="N7">
        <v>95</v>
      </c>
      <c r="O7">
        <v>69</v>
      </c>
      <c r="P7">
        <v>145</v>
      </c>
      <c r="Q7">
        <v>102</v>
      </c>
      <c r="R7">
        <v>115</v>
      </c>
      <c r="S7">
        <v>172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10.5</v>
      </c>
      <c r="AE7">
        <v>26</v>
      </c>
      <c r="AF7">
        <v>18.3</v>
      </c>
      <c r="AG7" s="8">
        <f t="shared" si="0"/>
        <v>1380.8</v>
      </c>
      <c r="AH7" s="12">
        <v>1</v>
      </c>
      <c r="AI7" s="12">
        <v>1</v>
      </c>
      <c r="AJ7" s="12">
        <v>1</v>
      </c>
      <c r="AK7" s="12">
        <v>1</v>
      </c>
      <c r="AL7" s="12">
        <v>1</v>
      </c>
      <c r="AM7" s="12">
        <v>1</v>
      </c>
      <c r="AN7" s="12">
        <v>1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 t="str" cm="1">
        <f t="array" ref="AT7">INDEX($J$1:$U$1,MATCH(MAX(IF(J7:U7&gt;0,COLUMN($J$1:$U$1))),COLUMN($J$1:$U$1)))</f>
        <v>Hrs-Jun25</v>
      </c>
      <c r="AU7" s="12" t="str" cm="1">
        <f t="array" ref="AU7">INDEX($AH$1:$AS$1,MATCH(MAX(IF(AH7:AS7&gt;0,COLUMN($AH$1:$AS$1))),COLUMN($AH$1:$AS$1)))</f>
        <v>FTE-Feb25</v>
      </c>
      <c r="AV7" s="12" t="b">
        <f t="shared" si="1"/>
        <v>0</v>
      </c>
      <c r="AW7" s="12" t="str" cm="1">
        <f t="array" ref="AW7">INDEX($J$1:$U$1,MATCH(MIN(IF(J7:U7&gt;0,COLUMN($J$1:$U$1))),COLUMN($J$1:$U$1)))</f>
        <v>Hrs-Sep24</v>
      </c>
      <c r="AX7" s="12" t="str" cm="1">
        <f t="array" ref="AX7">INDEX($AH$1:$AS$1,MATCH(MIN(IF(AH7:AS7&gt;0,COLUMN($AH$1:$AS$1))),COLUMN($AH$1:$AS$1)))</f>
        <v>FTE-Aug24</v>
      </c>
      <c r="AY7" s="13" t="b">
        <f t="shared" si="2"/>
        <v>0</v>
      </c>
    </row>
    <row r="8" spans="1:51" x14ac:dyDescent="0.25">
      <c r="A8" t="s">
        <v>101</v>
      </c>
      <c r="B8" t="s">
        <v>160</v>
      </c>
      <c r="C8" s="6" t="s">
        <v>50</v>
      </c>
      <c r="D8" s="6"/>
      <c r="E8" s="6" t="s">
        <v>215</v>
      </c>
      <c r="F8" s="6" t="s">
        <v>51</v>
      </c>
      <c r="G8" s="6" t="s">
        <v>216</v>
      </c>
      <c r="H8" t="s">
        <v>101</v>
      </c>
      <c r="I8">
        <v>31</v>
      </c>
      <c r="J8">
        <v>20</v>
      </c>
      <c r="K8">
        <v>110</v>
      </c>
      <c r="L8">
        <v>118</v>
      </c>
      <c r="M8">
        <v>158</v>
      </c>
      <c r="N8">
        <v>71</v>
      </c>
      <c r="O8">
        <v>170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8">
        <f t="shared" si="0"/>
        <v>678</v>
      </c>
      <c r="AH8" s="9">
        <v>1</v>
      </c>
      <c r="AI8" s="9">
        <v>1</v>
      </c>
      <c r="AJ8" s="9">
        <v>1</v>
      </c>
      <c r="AK8" s="9">
        <v>1</v>
      </c>
      <c r="AL8" s="9">
        <v>1</v>
      </c>
      <c r="AM8" s="9">
        <v>1</v>
      </c>
      <c r="AN8" s="9">
        <v>1</v>
      </c>
      <c r="AO8" s="9">
        <v>1</v>
      </c>
      <c r="AP8" s="9">
        <v>1</v>
      </c>
      <c r="AQ8" s="9">
        <v>1</v>
      </c>
      <c r="AR8" s="9">
        <v>1</v>
      </c>
      <c r="AS8" s="9">
        <v>1</v>
      </c>
      <c r="AT8" s="9" t="str" cm="1">
        <f t="array" ref="AT8">INDEX($J$1:$U$1,MATCH(MAX(IF(J8:U8&gt;0,COLUMN($J$1:$U$1))),COLUMN($J$1:$U$1)))</f>
        <v>Hrs-Feb25</v>
      </c>
      <c r="AU8" s="9" t="str" cm="1">
        <f t="array" ref="AU8">INDEX($AH$1:$AS$1,MATCH(MAX(IF(AH8:AS8&gt;0,COLUMN($AH$1:$AS$1))),COLUMN($AH$1:$AS$1)))</f>
        <v>FTE-Jul25</v>
      </c>
      <c r="AV8" s="9" t="b">
        <f t="shared" si="1"/>
        <v>0</v>
      </c>
      <c r="AW8" s="9" t="str" cm="1">
        <f t="array" ref="AW8">INDEX($J$1:$U$1,MATCH(MIN(IF(J8:U8&gt;0,COLUMN($J$1:$U$1))),COLUMN($J$1:$U$1)))</f>
        <v>Hrs-Sep24</v>
      </c>
      <c r="AX8" s="9" t="str" cm="1">
        <f t="array" ref="AX8">INDEX($AH$1:$AS$1,MATCH(MIN(IF(AH8:AS8&gt;0,COLUMN($AH$1:$AS$1))),COLUMN($AH$1:$AS$1)))</f>
        <v>FTE-Aug24</v>
      </c>
      <c r="AY8" s="10" t="b">
        <f t="shared" si="2"/>
        <v>0</v>
      </c>
    </row>
    <row r="9" spans="1:51" x14ac:dyDescent="0.25">
      <c r="A9" t="s">
        <v>102</v>
      </c>
      <c r="B9" t="s">
        <v>161</v>
      </c>
      <c r="C9" s="6" t="s">
        <v>50</v>
      </c>
      <c r="D9" s="6"/>
      <c r="E9" s="6" t="s">
        <v>215</v>
      </c>
      <c r="F9" s="6" t="s">
        <v>51</v>
      </c>
      <c r="G9" s="6" t="s">
        <v>216</v>
      </c>
      <c r="H9" t="s">
        <v>102</v>
      </c>
      <c r="I9">
        <v>10</v>
      </c>
      <c r="J9">
        <v>128</v>
      </c>
      <c r="K9">
        <v>103</v>
      </c>
      <c r="L9">
        <v>39</v>
      </c>
      <c r="M9">
        <v>174</v>
      </c>
      <c r="N9">
        <v>139</v>
      </c>
      <c r="O9">
        <v>19</v>
      </c>
      <c r="P9">
        <v>161</v>
      </c>
      <c r="Q9">
        <v>185</v>
      </c>
      <c r="R9">
        <v>58</v>
      </c>
      <c r="S9">
        <v>109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60</v>
      </c>
      <c r="AE9">
        <v>17</v>
      </c>
      <c r="AF9">
        <v>10</v>
      </c>
      <c r="AG9" s="8">
        <f t="shared" si="0"/>
        <v>1212</v>
      </c>
      <c r="AH9" s="12">
        <v>1</v>
      </c>
      <c r="AI9" s="12">
        <v>1</v>
      </c>
      <c r="AJ9" s="12">
        <v>1</v>
      </c>
      <c r="AK9" s="12">
        <v>1</v>
      </c>
      <c r="AL9" s="12">
        <v>1</v>
      </c>
      <c r="AM9" s="12">
        <v>1</v>
      </c>
      <c r="AN9" s="12">
        <v>1</v>
      </c>
      <c r="AO9" s="12">
        <v>1</v>
      </c>
      <c r="AP9" s="12">
        <v>1</v>
      </c>
      <c r="AQ9" s="12">
        <v>1</v>
      </c>
      <c r="AR9" s="12">
        <v>1</v>
      </c>
      <c r="AS9" s="12">
        <v>1</v>
      </c>
      <c r="AT9" s="12" t="str" cm="1">
        <f t="array" ref="AT9">INDEX($J$1:$U$1,MATCH(MAX(IF(J9:U9&gt;0,COLUMN($J$1:$U$1))),COLUMN($J$1:$U$1)))</f>
        <v>Hrs-Jun25</v>
      </c>
      <c r="AU9" s="12" t="str" cm="1">
        <f t="array" ref="AU9">INDEX($AH$1:$AS$1,MATCH(MAX(IF(AH9:AS9&gt;0,COLUMN($AH$1:$AS$1))),COLUMN($AH$1:$AS$1)))</f>
        <v>FTE-Jul25</v>
      </c>
      <c r="AV9" s="12" t="b">
        <f t="shared" si="1"/>
        <v>0</v>
      </c>
      <c r="AW9" s="12" t="str" cm="1">
        <f t="array" ref="AW9">INDEX($J$1:$U$1,MATCH(MIN(IF(J9:U9&gt;0,COLUMN($J$1:$U$1))),COLUMN($J$1:$U$1)))</f>
        <v>Hrs-Sep24</v>
      </c>
      <c r="AX9" s="12" t="str" cm="1">
        <f t="array" ref="AX9">INDEX($AH$1:$AS$1,MATCH(MIN(IF(AH9:AS9&gt;0,COLUMN($AH$1:$AS$1))),COLUMN($AH$1:$AS$1)))</f>
        <v>FTE-Aug24</v>
      </c>
      <c r="AY9" s="13" t="b">
        <f t="shared" si="2"/>
        <v>0</v>
      </c>
    </row>
    <row r="10" spans="1:51" x14ac:dyDescent="0.25">
      <c r="A10" t="s">
        <v>103</v>
      </c>
      <c r="B10" t="s">
        <v>162</v>
      </c>
      <c r="C10" s="6" t="s">
        <v>50</v>
      </c>
      <c r="D10" s="6"/>
      <c r="E10" s="6" t="s">
        <v>214</v>
      </c>
      <c r="F10" s="6" t="s">
        <v>51</v>
      </c>
      <c r="G10" s="6" t="s">
        <v>217</v>
      </c>
      <c r="H10" t="s">
        <v>103</v>
      </c>
      <c r="I10">
        <v>55</v>
      </c>
      <c r="J10">
        <v>185</v>
      </c>
      <c r="K10">
        <v>39</v>
      </c>
      <c r="L10">
        <v>138</v>
      </c>
      <c r="M10">
        <v>73</v>
      </c>
      <c r="N10">
        <v>126</v>
      </c>
      <c r="O10">
        <v>43</v>
      </c>
      <c r="P10">
        <v>102</v>
      </c>
      <c r="Q10">
        <v>94</v>
      </c>
      <c r="R10">
        <v>41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85.5</v>
      </c>
      <c r="AE10">
        <v>174.5</v>
      </c>
      <c r="AF10">
        <v>193.5</v>
      </c>
      <c r="AG10" s="8">
        <f t="shared" si="0"/>
        <v>1364.5</v>
      </c>
      <c r="AH10" s="9">
        <v>1</v>
      </c>
      <c r="AI10" s="9">
        <v>1</v>
      </c>
      <c r="AJ10" s="9">
        <v>1</v>
      </c>
      <c r="AK10" s="9">
        <v>1</v>
      </c>
      <c r="AL10" s="9">
        <v>1</v>
      </c>
      <c r="AM10" s="9">
        <v>1</v>
      </c>
      <c r="AN10" s="9">
        <v>1</v>
      </c>
      <c r="AO10" s="9">
        <v>1</v>
      </c>
      <c r="AP10" s="9">
        <v>1</v>
      </c>
      <c r="AQ10" s="9">
        <v>1</v>
      </c>
      <c r="AR10" s="9">
        <v>1</v>
      </c>
      <c r="AS10" s="9">
        <v>1</v>
      </c>
      <c r="AT10" s="9" t="str" cm="1">
        <f t="array" ref="AT10">INDEX($J$1:$U$1,MATCH(MAX(IF(J10:U10&gt;0,COLUMN($J$1:$U$1))),COLUMN($J$1:$U$1)))</f>
        <v>Hrs-Jun25</v>
      </c>
      <c r="AU10" s="9" t="str" cm="1">
        <f t="array" ref="AU10">INDEX($AH$1:$AS$1,MATCH(MAX(IF(AH10:AS10&gt;0,COLUMN($AH$1:$AS$1))),COLUMN($AH$1:$AS$1)))</f>
        <v>FTE-Jul25</v>
      </c>
      <c r="AV10" s="9" t="b">
        <f t="shared" si="1"/>
        <v>0</v>
      </c>
      <c r="AW10" s="9" t="str" cm="1">
        <f t="array" ref="AW10">INDEX($J$1:$U$1,MATCH(MIN(IF(J10:U10&gt;0,COLUMN($J$1:$U$1))),COLUMN($J$1:$U$1)))</f>
        <v>Hrs-Sep24</v>
      </c>
      <c r="AX10" s="9" t="str" cm="1">
        <f t="array" ref="AX10">INDEX($AH$1:$AS$1,MATCH(MIN(IF(AH10:AS10&gt;0,COLUMN($AH$1:$AS$1))),COLUMN($AH$1:$AS$1)))</f>
        <v>FTE-Aug24</v>
      </c>
      <c r="AY10" s="10" t="b">
        <f t="shared" si="2"/>
        <v>0</v>
      </c>
    </row>
    <row r="11" spans="1:51" x14ac:dyDescent="0.25">
      <c r="A11" t="s">
        <v>104</v>
      </c>
      <c r="B11" t="s">
        <v>163</v>
      </c>
      <c r="C11" s="6" t="s">
        <v>50</v>
      </c>
      <c r="D11" s="6"/>
      <c r="E11" s="6" t="s">
        <v>215</v>
      </c>
      <c r="F11" s="6" t="s">
        <v>51</v>
      </c>
      <c r="G11" s="6" t="s">
        <v>216</v>
      </c>
      <c r="H11" t="s">
        <v>104</v>
      </c>
      <c r="I11">
        <v>50</v>
      </c>
      <c r="J11">
        <v>95</v>
      </c>
      <c r="K11">
        <v>183</v>
      </c>
      <c r="L11">
        <v>137</v>
      </c>
      <c r="M11">
        <v>187</v>
      </c>
      <c r="N11">
        <v>169</v>
      </c>
      <c r="O11">
        <v>150</v>
      </c>
      <c r="P11">
        <v>48</v>
      </c>
      <c r="Q11">
        <v>195</v>
      </c>
      <c r="R11">
        <v>45</v>
      </c>
      <c r="S11">
        <v>103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95</v>
      </c>
      <c r="AE11">
        <v>63</v>
      </c>
      <c r="AF11">
        <v>59.3</v>
      </c>
      <c r="AG11" s="8">
        <f t="shared" si="0"/>
        <v>1579.3</v>
      </c>
      <c r="AH11" s="12">
        <v>1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 t="str" cm="1">
        <f t="array" ref="AT11">INDEX($J$1:$U$1,MATCH(MAX(IF(J11:U11&gt;0,COLUMN($J$1:$U$1))),COLUMN($J$1:$U$1)))</f>
        <v>Hrs-Jun25</v>
      </c>
      <c r="AU11" s="12" t="str" cm="1">
        <f t="array" ref="AU11">INDEX($AH$1:$AS$1,MATCH(MAX(IF(AH11:AS11&gt;0,COLUMN($AH$1:$AS$1))),COLUMN($AH$1:$AS$1)))</f>
        <v>FTE-Aug24</v>
      </c>
      <c r="AV11" s="12" t="b">
        <f t="shared" si="1"/>
        <v>0</v>
      </c>
      <c r="AW11" s="12" t="str" cm="1">
        <f t="array" ref="AW11">INDEX($J$1:$U$1,MATCH(MIN(IF(J11:U11&gt;0,COLUMN($J$1:$U$1))),COLUMN($J$1:$U$1)))</f>
        <v>Hrs-Sep24</v>
      </c>
      <c r="AX11" s="12" t="str" cm="1">
        <f t="array" ref="AX11">INDEX($AH$1:$AS$1,MATCH(MIN(IF(AH11:AS11&gt;0,COLUMN($AH$1:$AS$1))),COLUMN($AH$1:$AS$1)))</f>
        <v>FTE-Aug24</v>
      </c>
      <c r="AY11" s="13" t="b">
        <f t="shared" si="2"/>
        <v>0</v>
      </c>
    </row>
    <row r="12" spans="1:51" x14ac:dyDescent="0.25">
      <c r="A12" t="s">
        <v>105</v>
      </c>
      <c r="B12" t="s">
        <v>164</v>
      </c>
      <c r="C12" s="6" t="s">
        <v>50</v>
      </c>
      <c r="D12" s="6"/>
      <c r="E12" s="6" t="s">
        <v>215</v>
      </c>
      <c r="F12" s="6" t="s">
        <v>51</v>
      </c>
      <c r="G12" s="6" t="s">
        <v>216</v>
      </c>
      <c r="H12" t="s">
        <v>105</v>
      </c>
      <c r="I12">
        <v>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8">
        <f t="shared" si="0"/>
        <v>37</v>
      </c>
      <c r="AH12" s="9">
        <v>1</v>
      </c>
      <c r="AI12" s="9">
        <v>1</v>
      </c>
      <c r="AJ12" s="9">
        <v>1</v>
      </c>
      <c r="AK12" s="9">
        <v>1</v>
      </c>
      <c r="AL12" s="9">
        <v>1</v>
      </c>
      <c r="AM12" s="9">
        <v>1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9">
        <v>1</v>
      </c>
      <c r="AT12" s="9" t="e" cm="1">
        <f t="array" ref="AT12">INDEX($J$1:$U$1,MATCH(MAX(IF(J12:U12&gt;0,COLUMN($J$1:$U$1))),COLUMN($J$1:$U$1)))</f>
        <v>#N/A</v>
      </c>
      <c r="AU12" s="9" t="str" cm="1">
        <f t="array" ref="AU12">INDEX($AH$1:$AS$1,MATCH(MAX(IF(AH12:AS12&gt;0,COLUMN($AH$1:$AS$1))),COLUMN($AH$1:$AS$1)))</f>
        <v>FTE-Jul25</v>
      </c>
      <c r="AV12" s="9" t="e">
        <f t="shared" si="1"/>
        <v>#N/A</v>
      </c>
      <c r="AW12" s="9" t="e" cm="1">
        <f t="array" ref="AW12">INDEX($J$1:$U$1,MATCH(MIN(IF(J12:U12&gt;0,COLUMN($J$1:$U$1))),COLUMN($J$1:$U$1)))</f>
        <v>#N/A</v>
      </c>
      <c r="AX12" s="9" t="str" cm="1">
        <f t="array" ref="AX12">INDEX($AH$1:$AS$1,MATCH(MIN(IF(AH12:AS12&gt;0,COLUMN($AH$1:$AS$1))),COLUMN($AH$1:$AS$1)))</f>
        <v>FTE-Aug24</v>
      </c>
      <c r="AY12" s="10" t="e">
        <f t="shared" si="2"/>
        <v>#N/A</v>
      </c>
    </row>
    <row r="13" spans="1:51" x14ac:dyDescent="0.25">
      <c r="A13" t="s">
        <v>106</v>
      </c>
      <c r="B13" t="s">
        <v>165</v>
      </c>
      <c r="C13" s="6" t="s">
        <v>50</v>
      </c>
      <c r="D13" s="6"/>
      <c r="E13" s="6" t="s">
        <v>215</v>
      </c>
      <c r="F13" s="6" t="s">
        <v>51</v>
      </c>
      <c r="G13" s="6" t="s">
        <v>216</v>
      </c>
      <c r="H13" t="s">
        <v>106</v>
      </c>
      <c r="I13">
        <v>0</v>
      </c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  <c r="Y13">
        <v>16</v>
      </c>
      <c r="Z13">
        <v>17</v>
      </c>
      <c r="AA13">
        <v>18</v>
      </c>
      <c r="AB13">
        <v>19</v>
      </c>
      <c r="AC13">
        <v>20</v>
      </c>
      <c r="AD13">
        <v>21</v>
      </c>
      <c r="AE13">
        <v>22</v>
      </c>
      <c r="AF13">
        <v>23</v>
      </c>
      <c r="AG13" s="8">
        <f t="shared" si="0"/>
        <v>276</v>
      </c>
      <c r="AH13" s="12">
        <v>1</v>
      </c>
      <c r="AI13" s="12">
        <v>1</v>
      </c>
      <c r="AJ13" s="12">
        <v>1</v>
      </c>
      <c r="AK13" s="12">
        <v>1</v>
      </c>
      <c r="AL13" s="12">
        <v>1</v>
      </c>
      <c r="AM13" s="12">
        <v>1</v>
      </c>
      <c r="AN13" s="12">
        <v>1</v>
      </c>
      <c r="AO13" s="12">
        <v>1</v>
      </c>
      <c r="AP13" s="12">
        <v>1</v>
      </c>
      <c r="AQ13" s="12">
        <v>1</v>
      </c>
      <c r="AR13" s="12">
        <v>1</v>
      </c>
      <c r="AS13" s="12">
        <v>1</v>
      </c>
      <c r="AT13" s="12" t="str" cm="1">
        <f t="array" ref="AT13">INDEX($J$1:$U$1,MATCH(MAX(IF(J13:U13&gt;0,COLUMN($J$1:$U$1))),COLUMN($J$1:$U$1)))</f>
        <v>Hrs-Aug25</v>
      </c>
      <c r="AU13" s="12" t="str" cm="1">
        <f t="array" ref="AU13">INDEX($AH$1:$AS$1,MATCH(MAX(IF(AH13:AS13&gt;0,COLUMN($AH$1:$AS$1))),COLUMN($AH$1:$AS$1)))</f>
        <v>FTE-Jul25</v>
      </c>
      <c r="AV13" s="12" t="b">
        <f t="shared" si="1"/>
        <v>0</v>
      </c>
      <c r="AW13" s="12" t="str" cm="1">
        <f t="array" ref="AW13">INDEX($J$1:$U$1,MATCH(MIN(IF(J13:U13&gt;0,COLUMN($J$1:$U$1))),COLUMN($J$1:$U$1)))</f>
        <v>Hrs-Sep24</v>
      </c>
      <c r="AX13" s="12" t="str" cm="1">
        <f t="array" ref="AX13">INDEX($AH$1:$AS$1,MATCH(MIN(IF(AH13:AS13&gt;0,COLUMN($AH$1:$AS$1))),COLUMN($AH$1:$AS$1)))</f>
        <v>FTE-Aug24</v>
      </c>
      <c r="AY13" s="13" t="b">
        <f t="shared" si="2"/>
        <v>0</v>
      </c>
    </row>
    <row r="14" spans="1:51" x14ac:dyDescent="0.25">
      <c r="A14" t="s">
        <v>107</v>
      </c>
      <c r="B14" t="s">
        <v>166</v>
      </c>
      <c r="C14" s="6" t="s">
        <v>50</v>
      </c>
      <c r="D14" s="6"/>
      <c r="E14" s="6" t="s">
        <v>213</v>
      </c>
      <c r="F14" s="6" t="s">
        <v>219</v>
      </c>
      <c r="G14" s="6" t="s">
        <v>218</v>
      </c>
      <c r="H14" t="s">
        <v>107</v>
      </c>
      <c r="I14">
        <v>86</v>
      </c>
      <c r="J14">
        <v>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8">
        <f t="shared" si="0"/>
        <v>170</v>
      </c>
      <c r="AH14" s="9">
        <v>0.25</v>
      </c>
      <c r="AI14" s="9">
        <v>0.25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 t="str" cm="1">
        <f t="array" ref="AT14">INDEX($J$1:$U$1,MATCH(MAX(IF(J14:U14&gt;0,COLUMN($J$1:$U$1))),COLUMN($J$1:$U$1)))</f>
        <v>Hrs-Sep24</v>
      </c>
      <c r="AU14" s="9" t="str" cm="1">
        <f t="array" ref="AU14">INDEX($AH$1:$AS$1,MATCH(MAX(IF(AH14:AS14&gt;0,COLUMN($AH$1:$AS$1))),COLUMN($AH$1:$AS$1)))</f>
        <v>FTE-Sep24</v>
      </c>
      <c r="AV14" s="9" t="b">
        <f t="shared" si="1"/>
        <v>1</v>
      </c>
      <c r="AW14" s="9" t="str" cm="1">
        <f t="array" ref="AW14">INDEX($J$1:$U$1,MATCH(MIN(IF(J14:U14&gt;0,COLUMN($J$1:$U$1))),COLUMN($J$1:$U$1)))</f>
        <v>Hrs-Sep24</v>
      </c>
      <c r="AX14" s="9" t="str" cm="1">
        <f t="array" ref="AX14">INDEX($AH$1:$AS$1,MATCH(MIN(IF(AH14:AS14&gt;0,COLUMN($AH$1:$AS$1))),COLUMN($AH$1:$AS$1)))</f>
        <v>FTE-Aug24</v>
      </c>
      <c r="AY14" s="10" t="b">
        <f t="shared" si="2"/>
        <v>0</v>
      </c>
    </row>
    <row r="15" spans="1:51" x14ac:dyDescent="0.25">
      <c r="A15" t="s">
        <v>108</v>
      </c>
      <c r="B15" t="s">
        <v>167</v>
      </c>
      <c r="C15" s="6" t="s">
        <v>50</v>
      </c>
      <c r="D15" s="6"/>
      <c r="E15" s="6" t="s">
        <v>215</v>
      </c>
      <c r="F15" s="6" t="s">
        <v>51</v>
      </c>
      <c r="G15" s="6" t="s">
        <v>216</v>
      </c>
      <c r="H15" t="s">
        <v>108</v>
      </c>
      <c r="I15">
        <v>78</v>
      </c>
      <c r="J15">
        <v>68</v>
      </c>
      <c r="K15">
        <v>160</v>
      </c>
      <c r="L15">
        <v>182</v>
      </c>
      <c r="M15">
        <v>107</v>
      </c>
      <c r="N15">
        <v>50</v>
      </c>
      <c r="O15">
        <v>93</v>
      </c>
      <c r="P15">
        <v>53</v>
      </c>
      <c r="Q15">
        <v>73</v>
      </c>
      <c r="R15">
        <v>193</v>
      </c>
      <c r="S15">
        <v>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</v>
      </c>
      <c r="AE15">
        <v>57</v>
      </c>
      <c r="AF15">
        <v>175</v>
      </c>
      <c r="AG15" s="8">
        <f t="shared" si="0"/>
        <v>1421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 t="str" cm="1">
        <f t="array" ref="AT15">INDEX($J$1:$U$1,MATCH(MAX(IF(J15:U15&gt;0,COLUMN($J$1:$U$1))),COLUMN($J$1:$U$1)))</f>
        <v>Hrs-Jun25</v>
      </c>
      <c r="AU15" s="12" t="str" cm="1">
        <f t="array" ref="AU15">INDEX($AH$1:$AS$1,MATCH(MAX(IF(AH15:AS15&gt;0,COLUMN($AH$1:$AS$1))),COLUMN($AH$1:$AS$1)))</f>
        <v>FTE-Jul25</v>
      </c>
      <c r="AV15" s="12" t="b">
        <f t="shared" si="1"/>
        <v>0</v>
      </c>
      <c r="AW15" s="12" t="str" cm="1">
        <f t="array" ref="AW15">INDEX($J$1:$U$1,MATCH(MIN(IF(J15:U15&gt;0,COLUMN($J$1:$U$1))),COLUMN($J$1:$U$1)))</f>
        <v>Hrs-Sep24</v>
      </c>
      <c r="AX15" s="12" t="str" cm="1">
        <f t="array" ref="AX15">INDEX($AH$1:$AS$1,MATCH(MIN(IF(AH15:AS15&gt;0,COLUMN($AH$1:$AS$1))),COLUMN($AH$1:$AS$1)))</f>
        <v>FTE-Aug24</v>
      </c>
      <c r="AY15" s="13" t="b">
        <f t="shared" si="2"/>
        <v>0</v>
      </c>
    </row>
    <row r="16" spans="1:51" x14ac:dyDescent="0.25">
      <c r="A16" t="s">
        <v>109</v>
      </c>
      <c r="B16" t="s">
        <v>168</v>
      </c>
      <c r="C16" s="6" t="s">
        <v>50</v>
      </c>
      <c r="D16" s="6"/>
      <c r="E16" s="6" t="s">
        <v>215</v>
      </c>
      <c r="F16" s="6" t="s">
        <v>51</v>
      </c>
      <c r="G16" s="6" t="s">
        <v>216</v>
      </c>
      <c r="H16" t="s">
        <v>109</v>
      </c>
      <c r="I16">
        <v>150</v>
      </c>
      <c r="J16">
        <v>93</v>
      </c>
      <c r="K16">
        <v>67</v>
      </c>
      <c r="L16">
        <v>190</v>
      </c>
      <c r="M16">
        <v>139</v>
      </c>
      <c r="N16">
        <v>10</v>
      </c>
      <c r="O16">
        <v>51</v>
      </c>
      <c r="P16">
        <v>54</v>
      </c>
      <c r="Q16">
        <v>111</v>
      </c>
      <c r="R16">
        <v>147</v>
      </c>
      <c r="S16">
        <v>184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135.30000000000001</v>
      </c>
      <c r="AE16">
        <v>195</v>
      </c>
      <c r="AF16">
        <v>36</v>
      </c>
      <c r="AG16" s="8">
        <f t="shared" si="0"/>
        <v>1562.3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 t="str" cm="1">
        <f t="array" ref="AT16">INDEX($J$1:$U$1,MATCH(MAX(IF(J16:U16&gt;0,COLUMN($J$1:$U$1))),COLUMN($J$1:$U$1)))</f>
        <v>Hrs-Jun25</v>
      </c>
      <c r="AU16" s="9" t="str" cm="1">
        <f t="array" ref="AU16">INDEX($AH$1:$AS$1,MATCH(MAX(IF(AH16:AS16&gt;0,COLUMN($AH$1:$AS$1))),COLUMN($AH$1:$AS$1)))</f>
        <v>FTE-Jul25</v>
      </c>
      <c r="AV16" s="9" t="b">
        <f t="shared" si="1"/>
        <v>0</v>
      </c>
      <c r="AW16" s="9" t="str" cm="1">
        <f t="array" ref="AW16">INDEX($J$1:$U$1,MATCH(MIN(IF(J16:U16&gt;0,COLUMN($J$1:$U$1))),COLUMN($J$1:$U$1)))</f>
        <v>Hrs-Sep24</v>
      </c>
      <c r="AX16" s="9" t="str" cm="1">
        <f t="array" ref="AX16">INDEX($AH$1:$AS$1,MATCH(MIN(IF(AH16:AS16&gt;0,COLUMN($AH$1:$AS$1))),COLUMN($AH$1:$AS$1)))</f>
        <v>FTE-Aug24</v>
      </c>
      <c r="AY16" s="10" t="b">
        <f t="shared" si="2"/>
        <v>0</v>
      </c>
    </row>
    <row r="17" spans="1:51" x14ac:dyDescent="0.25">
      <c r="A17" t="s">
        <v>110</v>
      </c>
      <c r="B17" t="s">
        <v>169</v>
      </c>
      <c r="C17" s="6" t="s">
        <v>50</v>
      </c>
      <c r="D17" s="6"/>
      <c r="E17" s="6" t="s">
        <v>214</v>
      </c>
      <c r="F17" s="6" t="s">
        <v>51</v>
      </c>
      <c r="G17" s="6" t="s">
        <v>217</v>
      </c>
      <c r="H17" t="s">
        <v>110</v>
      </c>
      <c r="I17">
        <v>61</v>
      </c>
      <c r="J17">
        <v>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8">
        <f t="shared" si="0"/>
        <v>149</v>
      </c>
      <c r="AH17" s="12">
        <v>1</v>
      </c>
      <c r="AI17" s="12">
        <v>1</v>
      </c>
      <c r="AJ17" s="12">
        <v>1</v>
      </c>
      <c r="AK17" s="12">
        <v>1</v>
      </c>
      <c r="AL17" s="12">
        <v>1</v>
      </c>
      <c r="AM17" s="12">
        <v>1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 t="str" cm="1">
        <f t="array" ref="AT17">INDEX($J$1:$U$1,MATCH(MAX(IF(J17:U17&gt;0,COLUMN($J$1:$U$1))),COLUMN($J$1:$U$1)))</f>
        <v>Hrs-Sep24</v>
      </c>
      <c r="AU17" s="12" t="str" cm="1">
        <f t="array" ref="AU17">INDEX($AH$1:$AS$1,MATCH(MAX(IF(AH17:AS17&gt;0,COLUMN($AH$1:$AS$1))),COLUMN($AH$1:$AS$1)))</f>
        <v>FTE-Jan25</v>
      </c>
      <c r="AV17" s="12" t="b">
        <f t="shared" si="1"/>
        <v>0</v>
      </c>
      <c r="AW17" s="12" t="str" cm="1">
        <f t="array" ref="AW17">INDEX($J$1:$U$1,MATCH(MIN(IF(J17:U17&gt;0,COLUMN($J$1:$U$1))),COLUMN($J$1:$U$1)))</f>
        <v>Hrs-Sep24</v>
      </c>
      <c r="AX17" s="12" t="str" cm="1">
        <f t="array" ref="AX17">INDEX($AH$1:$AS$1,MATCH(MIN(IF(AH17:AS17&gt;0,COLUMN($AH$1:$AS$1))),COLUMN($AH$1:$AS$1)))</f>
        <v>FTE-Aug24</v>
      </c>
      <c r="AY17" s="13" t="b">
        <f t="shared" si="2"/>
        <v>0</v>
      </c>
    </row>
    <row r="18" spans="1:51" x14ac:dyDescent="0.25">
      <c r="A18" t="s">
        <v>111</v>
      </c>
      <c r="B18" t="s">
        <v>170</v>
      </c>
      <c r="C18" s="6" t="s">
        <v>50</v>
      </c>
      <c r="D18" s="6"/>
      <c r="E18" s="6" t="s">
        <v>214</v>
      </c>
      <c r="F18" s="6" t="s">
        <v>51</v>
      </c>
      <c r="G18" s="6" t="s">
        <v>217</v>
      </c>
      <c r="H18" t="s">
        <v>111</v>
      </c>
      <c r="I18">
        <v>106</v>
      </c>
      <c r="J18">
        <v>166</v>
      </c>
      <c r="K18">
        <v>188</v>
      </c>
      <c r="L18">
        <v>100</v>
      </c>
      <c r="M18">
        <v>68</v>
      </c>
      <c r="N18">
        <v>95</v>
      </c>
      <c r="O18">
        <v>69</v>
      </c>
      <c r="P18">
        <v>145</v>
      </c>
      <c r="Q18">
        <v>102</v>
      </c>
      <c r="R18">
        <v>115</v>
      </c>
      <c r="S18">
        <v>172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10.5</v>
      </c>
      <c r="AE18">
        <v>26</v>
      </c>
      <c r="AF18">
        <v>18.3</v>
      </c>
      <c r="AG18" s="8">
        <f t="shared" si="0"/>
        <v>1380.8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0.25</v>
      </c>
      <c r="AN18" s="9">
        <v>1</v>
      </c>
      <c r="AO18" s="9">
        <v>1</v>
      </c>
      <c r="AP18" s="9">
        <v>1</v>
      </c>
      <c r="AQ18" s="9">
        <v>1</v>
      </c>
      <c r="AR18" s="9">
        <v>1</v>
      </c>
      <c r="AS18" s="9">
        <v>1</v>
      </c>
      <c r="AT18" s="9" t="str" cm="1">
        <f t="array" ref="AT18">INDEX($J$1:$U$1,MATCH(MAX(IF(J18:U18&gt;0,COLUMN($J$1:$U$1))),COLUMN($J$1:$U$1)))</f>
        <v>Hrs-Jun25</v>
      </c>
      <c r="AU18" s="9" t="str" cm="1">
        <f t="array" ref="AU18">INDEX($AH$1:$AS$1,MATCH(MAX(IF(AH18:AS18&gt;0,COLUMN($AH$1:$AS$1))),COLUMN($AH$1:$AS$1)))</f>
        <v>FTE-Jul25</v>
      </c>
      <c r="AV18" s="9" t="b">
        <f t="shared" si="1"/>
        <v>0</v>
      </c>
      <c r="AW18" s="9" t="str" cm="1">
        <f t="array" ref="AW18">INDEX($J$1:$U$1,MATCH(MIN(IF(J18:U18&gt;0,COLUMN($J$1:$U$1))),COLUMN($J$1:$U$1)))</f>
        <v>Hrs-Sep24</v>
      </c>
      <c r="AX18" s="9" t="str" cm="1">
        <f t="array" ref="AX18">INDEX($AH$1:$AS$1,MATCH(MIN(IF(AH18:AS18&gt;0,COLUMN($AH$1:$AS$1))),COLUMN($AH$1:$AS$1)))</f>
        <v>FTE-Jan25</v>
      </c>
      <c r="AY18" s="10" t="b">
        <f t="shared" si="2"/>
        <v>0</v>
      </c>
    </row>
    <row r="19" spans="1:51" x14ac:dyDescent="0.25">
      <c r="A19" t="s">
        <v>112</v>
      </c>
      <c r="B19" t="s">
        <v>171</v>
      </c>
      <c r="C19" s="6" t="s">
        <v>50</v>
      </c>
      <c r="D19" s="6"/>
      <c r="E19" s="6" t="s">
        <v>214</v>
      </c>
      <c r="F19" s="6" t="s">
        <v>219</v>
      </c>
      <c r="G19" s="6" t="s">
        <v>217</v>
      </c>
      <c r="H19" t="s">
        <v>112</v>
      </c>
      <c r="I19">
        <v>31</v>
      </c>
      <c r="J19">
        <v>20</v>
      </c>
      <c r="K19">
        <v>110</v>
      </c>
      <c r="L19">
        <v>118</v>
      </c>
      <c r="M19">
        <v>158</v>
      </c>
      <c r="N19">
        <v>71</v>
      </c>
      <c r="O19">
        <v>170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8">
        <f t="shared" si="0"/>
        <v>678</v>
      </c>
      <c r="AH19" s="12">
        <v>1</v>
      </c>
      <c r="AI19" s="12">
        <v>1</v>
      </c>
      <c r="AJ19" s="12">
        <v>1</v>
      </c>
      <c r="AK19" s="12">
        <v>1</v>
      </c>
      <c r="AL19" s="12">
        <v>1</v>
      </c>
      <c r="AM19" s="12">
        <v>0.5</v>
      </c>
      <c r="AN19" s="12">
        <v>0.5</v>
      </c>
      <c r="AO19" s="12">
        <v>0.5</v>
      </c>
      <c r="AP19" s="12">
        <v>0.5</v>
      </c>
      <c r="AQ19" s="12">
        <v>0.5</v>
      </c>
      <c r="AR19" s="12">
        <v>0.5</v>
      </c>
      <c r="AS19" s="12">
        <v>0.25</v>
      </c>
      <c r="AT19" s="12" t="str" cm="1">
        <f t="array" ref="AT19">INDEX($J$1:$U$1,MATCH(MAX(IF(J19:U19&gt;0,COLUMN($J$1:$U$1))),COLUMN($J$1:$U$1)))</f>
        <v>Hrs-Feb25</v>
      </c>
      <c r="AU19" s="12" t="str" cm="1">
        <f t="array" ref="AU19">INDEX($AH$1:$AS$1,MATCH(MAX(IF(AH19:AS19&gt;0,COLUMN($AH$1:$AS$1))),COLUMN($AH$1:$AS$1)))</f>
        <v>FTE-Jul25</v>
      </c>
      <c r="AV19" s="12" t="b">
        <f t="shared" si="1"/>
        <v>0</v>
      </c>
      <c r="AW19" s="12" t="str" cm="1">
        <f t="array" ref="AW19">INDEX($J$1:$U$1,MATCH(MIN(IF(J19:U19&gt;0,COLUMN($J$1:$U$1))),COLUMN($J$1:$U$1)))</f>
        <v>Hrs-Sep24</v>
      </c>
      <c r="AX19" s="12" t="str" cm="1">
        <f t="array" ref="AX19">INDEX($AH$1:$AS$1,MATCH(MIN(IF(AH19:AS19&gt;0,COLUMN($AH$1:$AS$1))),COLUMN($AH$1:$AS$1)))</f>
        <v>FTE-Aug24</v>
      </c>
      <c r="AY19" s="13" t="b">
        <f t="shared" si="2"/>
        <v>0</v>
      </c>
    </row>
    <row r="20" spans="1:51" x14ac:dyDescent="0.25">
      <c r="A20" t="s">
        <v>113</v>
      </c>
      <c r="B20" t="s">
        <v>172</v>
      </c>
      <c r="C20" s="6" t="s">
        <v>50</v>
      </c>
      <c r="D20" s="6"/>
      <c r="E20" s="6" t="s">
        <v>215</v>
      </c>
      <c r="F20" s="6" t="s">
        <v>51</v>
      </c>
      <c r="G20" s="6" t="s">
        <v>216</v>
      </c>
      <c r="H20" t="s">
        <v>113</v>
      </c>
      <c r="I20">
        <v>10</v>
      </c>
      <c r="J20">
        <v>128</v>
      </c>
      <c r="K20">
        <v>103</v>
      </c>
      <c r="L20">
        <v>39</v>
      </c>
      <c r="M20">
        <v>174</v>
      </c>
      <c r="N20">
        <v>139</v>
      </c>
      <c r="O20">
        <v>19</v>
      </c>
      <c r="P20">
        <v>161</v>
      </c>
      <c r="Q20">
        <v>185</v>
      </c>
      <c r="R20">
        <v>58</v>
      </c>
      <c r="S20">
        <v>109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17</v>
      </c>
      <c r="AF20">
        <v>10</v>
      </c>
      <c r="AG20" s="8">
        <f t="shared" si="0"/>
        <v>1212</v>
      </c>
      <c r="AH20" s="9">
        <v>1</v>
      </c>
      <c r="AI20" s="9">
        <v>1</v>
      </c>
      <c r="AJ20" s="9">
        <v>1</v>
      </c>
      <c r="AK20" s="9">
        <v>1</v>
      </c>
      <c r="AL20" s="9">
        <v>1</v>
      </c>
      <c r="AM20" s="9">
        <v>1</v>
      </c>
      <c r="AN20" s="9">
        <v>1</v>
      </c>
      <c r="AO20" s="9">
        <v>1</v>
      </c>
      <c r="AP20" s="9">
        <v>1</v>
      </c>
      <c r="AQ20" s="9">
        <v>1</v>
      </c>
      <c r="AR20" s="9">
        <v>1</v>
      </c>
      <c r="AS20" s="9">
        <v>1</v>
      </c>
      <c r="AT20" s="9" t="str" cm="1">
        <f t="array" ref="AT20">INDEX($J$1:$U$1,MATCH(MAX(IF(J20:U20&gt;0,COLUMN($J$1:$U$1))),COLUMN($J$1:$U$1)))</f>
        <v>Hrs-Jun25</v>
      </c>
      <c r="AU20" s="9" t="str" cm="1">
        <f t="array" ref="AU20">INDEX($AH$1:$AS$1,MATCH(MAX(IF(AH20:AS20&gt;0,COLUMN($AH$1:$AS$1))),COLUMN($AH$1:$AS$1)))</f>
        <v>FTE-Jul25</v>
      </c>
      <c r="AV20" s="9" t="b">
        <f t="shared" si="1"/>
        <v>0</v>
      </c>
      <c r="AW20" s="9" t="str" cm="1">
        <f t="array" ref="AW20">INDEX($J$1:$U$1,MATCH(MIN(IF(J20:U20&gt;0,COLUMN($J$1:$U$1))),COLUMN($J$1:$U$1)))</f>
        <v>Hrs-Sep24</v>
      </c>
      <c r="AX20" s="9" t="str" cm="1">
        <f t="array" ref="AX20">INDEX($AH$1:$AS$1,MATCH(MIN(IF(AH20:AS20&gt;0,COLUMN($AH$1:$AS$1))),COLUMN($AH$1:$AS$1)))</f>
        <v>FTE-Aug24</v>
      </c>
      <c r="AY20" s="10" t="b">
        <f t="shared" si="2"/>
        <v>0</v>
      </c>
    </row>
    <row r="21" spans="1:51" x14ac:dyDescent="0.25">
      <c r="A21" t="s">
        <v>114</v>
      </c>
      <c r="B21" t="s">
        <v>173</v>
      </c>
      <c r="C21" s="6" t="s">
        <v>50</v>
      </c>
      <c r="D21" s="6"/>
      <c r="E21" s="6" t="s">
        <v>214</v>
      </c>
      <c r="F21" s="6" t="s">
        <v>51</v>
      </c>
      <c r="G21" s="6" t="s">
        <v>217</v>
      </c>
      <c r="H21" t="s">
        <v>114</v>
      </c>
      <c r="I21">
        <v>55</v>
      </c>
      <c r="J21">
        <v>185</v>
      </c>
      <c r="K21">
        <v>39</v>
      </c>
      <c r="L21">
        <v>138</v>
      </c>
      <c r="M21">
        <v>73</v>
      </c>
      <c r="N21">
        <v>126</v>
      </c>
      <c r="O21">
        <v>43</v>
      </c>
      <c r="P21">
        <v>102</v>
      </c>
      <c r="Q21">
        <v>94</v>
      </c>
      <c r="R21">
        <v>41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85.5</v>
      </c>
      <c r="AE21">
        <v>174.5</v>
      </c>
      <c r="AF21">
        <v>193.5</v>
      </c>
      <c r="AG21" s="8">
        <f t="shared" si="0"/>
        <v>1364.5</v>
      </c>
      <c r="AH21" s="12">
        <v>1</v>
      </c>
      <c r="AI21" s="12">
        <v>1</v>
      </c>
      <c r="AJ21" s="12">
        <v>1</v>
      </c>
      <c r="AK21" s="12">
        <v>1</v>
      </c>
      <c r="AL21" s="12">
        <v>1</v>
      </c>
      <c r="AM21" s="12">
        <v>1</v>
      </c>
      <c r="AN21" s="12">
        <v>1</v>
      </c>
      <c r="AO21" s="12">
        <v>1</v>
      </c>
      <c r="AP21" s="12">
        <v>1</v>
      </c>
      <c r="AQ21" s="12">
        <v>1</v>
      </c>
      <c r="AR21" s="12">
        <v>1</v>
      </c>
      <c r="AS21" s="12">
        <v>1</v>
      </c>
      <c r="AT21" s="12" t="str" cm="1">
        <f t="array" ref="AT21">INDEX($J$1:$U$1,MATCH(MAX(IF(J21:U21&gt;0,COLUMN($J$1:$U$1))),COLUMN($J$1:$U$1)))</f>
        <v>Hrs-Jun25</v>
      </c>
      <c r="AU21" s="12" t="str" cm="1">
        <f t="array" ref="AU21">INDEX($AH$1:$AS$1,MATCH(MAX(IF(AH21:AS21&gt;0,COLUMN($AH$1:$AS$1))),COLUMN($AH$1:$AS$1)))</f>
        <v>FTE-Jul25</v>
      </c>
      <c r="AV21" s="12" t="b">
        <f t="shared" si="1"/>
        <v>0</v>
      </c>
      <c r="AW21" s="12" t="str" cm="1">
        <f t="array" ref="AW21">INDEX($J$1:$U$1,MATCH(MIN(IF(J21:U21&gt;0,COLUMN($J$1:$U$1))),COLUMN($J$1:$U$1)))</f>
        <v>Hrs-Sep24</v>
      </c>
      <c r="AX21" s="12" t="str" cm="1">
        <f t="array" ref="AX21">INDEX($AH$1:$AS$1,MATCH(MIN(IF(AH21:AS21&gt;0,COLUMN($AH$1:$AS$1))),COLUMN($AH$1:$AS$1)))</f>
        <v>FTE-Aug24</v>
      </c>
      <c r="AY21" s="13" t="b">
        <f t="shared" si="2"/>
        <v>0</v>
      </c>
    </row>
    <row r="22" spans="1:51" x14ac:dyDescent="0.25">
      <c r="A22" t="s">
        <v>115</v>
      </c>
      <c r="B22" t="s">
        <v>174</v>
      </c>
      <c r="C22" s="6" t="s">
        <v>50</v>
      </c>
      <c r="D22" s="6"/>
      <c r="E22" s="6" t="s">
        <v>215</v>
      </c>
      <c r="F22" s="6" t="s">
        <v>51</v>
      </c>
      <c r="G22" s="6" t="s">
        <v>216</v>
      </c>
      <c r="H22" t="s">
        <v>115</v>
      </c>
      <c r="I22">
        <v>50</v>
      </c>
      <c r="J22">
        <v>95</v>
      </c>
      <c r="K22">
        <v>183</v>
      </c>
      <c r="L22">
        <v>137</v>
      </c>
      <c r="M22">
        <v>187</v>
      </c>
      <c r="N22">
        <v>169</v>
      </c>
      <c r="O22">
        <v>150</v>
      </c>
      <c r="P22">
        <v>48</v>
      </c>
      <c r="Q22">
        <v>195</v>
      </c>
      <c r="R22">
        <v>45</v>
      </c>
      <c r="S22">
        <v>103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95</v>
      </c>
      <c r="AE22">
        <v>63</v>
      </c>
      <c r="AF22">
        <v>59.3</v>
      </c>
      <c r="AG22" s="8">
        <f t="shared" si="0"/>
        <v>1579.3</v>
      </c>
      <c r="AH22" s="9">
        <v>1</v>
      </c>
      <c r="AI22" s="9">
        <v>1</v>
      </c>
      <c r="AJ22" s="9">
        <v>1</v>
      </c>
      <c r="AK22" s="9">
        <v>1</v>
      </c>
      <c r="AL22" s="9">
        <v>1</v>
      </c>
      <c r="AM22" s="9">
        <v>1</v>
      </c>
      <c r="AN22" s="9">
        <v>1</v>
      </c>
      <c r="AO22" s="9">
        <v>1</v>
      </c>
      <c r="AP22" s="9">
        <v>1</v>
      </c>
      <c r="AQ22" s="9">
        <v>1</v>
      </c>
      <c r="AR22" s="9">
        <v>1</v>
      </c>
      <c r="AS22" s="9">
        <v>1</v>
      </c>
      <c r="AT22" s="9" t="str" cm="1">
        <f t="array" ref="AT22">INDEX($J$1:$U$1,MATCH(MAX(IF(J22:U22&gt;0,COLUMN($J$1:$U$1))),COLUMN($J$1:$U$1)))</f>
        <v>Hrs-Jun25</v>
      </c>
      <c r="AU22" s="9" t="str" cm="1">
        <f t="array" ref="AU22">INDEX($AH$1:$AS$1,MATCH(MAX(IF(AH22:AS22&gt;0,COLUMN($AH$1:$AS$1))),COLUMN($AH$1:$AS$1)))</f>
        <v>FTE-Jul25</v>
      </c>
      <c r="AV22" s="9" t="b">
        <f t="shared" si="1"/>
        <v>0</v>
      </c>
      <c r="AW22" s="9" t="str" cm="1">
        <f t="array" ref="AW22">INDEX($J$1:$U$1,MATCH(MIN(IF(J22:U22&gt;0,COLUMN($J$1:$U$1))),COLUMN($J$1:$U$1)))</f>
        <v>Hrs-Sep24</v>
      </c>
      <c r="AX22" s="9" t="str" cm="1">
        <f t="array" ref="AX22">INDEX($AH$1:$AS$1,MATCH(MIN(IF(AH22:AS22&gt;0,COLUMN($AH$1:$AS$1))),COLUMN($AH$1:$AS$1)))</f>
        <v>FTE-Aug24</v>
      </c>
      <c r="AY22" s="10" t="b">
        <f t="shared" si="2"/>
        <v>0</v>
      </c>
    </row>
    <row r="23" spans="1:51" x14ac:dyDescent="0.25">
      <c r="A23" t="s">
        <v>116</v>
      </c>
      <c r="B23" t="s">
        <v>175</v>
      </c>
      <c r="C23" s="6" t="s">
        <v>50</v>
      </c>
      <c r="D23" s="6"/>
      <c r="E23" s="6" t="s">
        <v>215</v>
      </c>
      <c r="F23" s="6" t="s">
        <v>51</v>
      </c>
      <c r="G23" s="6" t="s">
        <v>216</v>
      </c>
      <c r="H23" t="s">
        <v>116</v>
      </c>
      <c r="I23">
        <v>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8">
        <f t="shared" si="0"/>
        <v>37</v>
      </c>
      <c r="AH23" s="12">
        <v>1</v>
      </c>
      <c r="AI23" s="12">
        <v>1</v>
      </c>
      <c r="AJ23" s="12">
        <v>1</v>
      </c>
      <c r="AK23" s="12">
        <v>1</v>
      </c>
      <c r="AL23" s="12">
        <v>1</v>
      </c>
      <c r="AM23" s="12">
        <v>1</v>
      </c>
      <c r="AN23" s="12">
        <v>1</v>
      </c>
      <c r="AO23" s="12">
        <v>1</v>
      </c>
      <c r="AP23" s="12">
        <v>1</v>
      </c>
      <c r="AQ23" s="12">
        <v>1</v>
      </c>
      <c r="AR23" s="12">
        <v>1</v>
      </c>
      <c r="AS23" s="12">
        <v>1</v>
      </c>
      <c r="AT23" s="12" t="e" cm="1">
        <f t="array" ref="AT23">INDEX($J$1:$U$1,MATCH(MAX(IF(J23:U23&gt;0,COLUMN($J$1:$U$1))),COLUMN($J$1:$U$1)))</f>
        <v>#N/A</v>
      </c>
      <c r="AU23" s="12" t="str" cm="1">
        <f t="array" ref="AU23">INDEX($AH$1:$AS$1,MATCH(MAX(IF(AH23:AS23&gt;0,COLUMN($AH$1:$AS$1))),COLUMN($AH$1:$AS$1)))</f>
        <v>FTE-Jul25</v>
      </c>
      <c r="AV23" s="12" t="e">
        <f t="shared" si="1"/>
        <v>#N/A</v>
      </c>
      <c r="AW23" s="12" t="e" cm="1">
        <f t="array" ref="AW23">INDEX($J$1:$U$1,MATCH(MIN(IF(J23:U23&gt;0,COLUMN($J$1:$U$1))),COLUMN($J$1:$U$1)))</f>
        <v>#N/A</v>
      </c>
      <c r="AX23" s="12" t="str" cm="1">
        <f t="array" ref="AX23">INDEX($AH$1:$AS$1,MATCH(MIN(IF(AH23:AS23&gt;0,COLUMN($AH$1:$AS$1))),COLUMN($AH$1:$AS$1)))</f>
        <v>FTE-Aug24</v>
      </c>
      <c r="AY23" s="13" t="e">
        <f t="shared" si="2"/>
        <v>#N/A</v>
      </c>
    </row>
    <row r="24" spans="1:51" x14ac:dyDescent="0.25">
      <c r="A24" t="s">
        <v>117</v>
      </c>
      <c r="B24" t="s">
        <v>176</v>
      </c>
      <c r="C24" s="6" t="s">
        <v>50</v>
      </c>
      <c r="D24" s="6"/>
      <c r="E24" s="6" t="s">
        <v>214</v>
      </c>
      <c r="F24" s="6" t="s">
        <v>51</v>
      </c>
      <c r="G24" s="6" t="s">
        <v>217</v>
      </c>
      <c r="H24" t="s">
        <v>117</v>
      </c>
      <c r="I24">
        <v>0</v>
      </c>
      <c r="J24">
        <v>1</v>
      </c>
      <c r="K24">
        <v>2</v>
      </c>
      <c r="L24">
        <v>3</v>
      </c>
      <c r="M24">
        <v>4</v>
      </c>
      <c r="N24">
        <v>5</v>
      </c>
      <c r="O24">
        <v>6</v>
      </c>
      <c r="P24">
        <v>7</v>
      </c>
      <c r="Q24">
        <v>8</v>
      </c>
      <c r="R24">
        <v>9</v>
      </c>
      <c r="S24">
        <v>10</v>
      </c>
      <c r="T24">
        <v>11</v>
      </c>
      <c r="U24">
        <v>12</v>
      </c>
      <c r="V24">
        <v>13</v>
      </c>
      <c r="W24">
        <v>14</v>
      </c>
      <c r="X24">
        <v>15</v>
      </c>
      <c r="Y24">
        <v>16</v>
      </c>
      <c r="Z24">
        <v>17</v>
      </c>
      <c r="AA24">
        <v>18</v>
      </c>
      <c r="AB24">
        <v>19</v>
      </c>
      <c r="AC24">
        <v>20</v>
      </c>
      <c r="AD24">
        <v>21</v>
      </c>
      <c r="AE24">
        <v>22</v>
      </c>
      <c r="AF24">
        <v>23</v>
      </c>
      <c r="AG24" s="8">
        <f t="shared" si="0"/>
        <v>276</v>
      </c>
      <c r="AH24" s="9">
        <v>1</v>
      </c>
      <c r="AI24" s="9">
        <v>1</v>
      </c>
      <c r="AJ24" s="9">
        <v>1</v>
      </c>
      <c r="AK24" s="9">
        <v>1</v>
      </c>
      <c r="AL24" s="9">
        <v>1</v>
      </c>
      <c r="AM24" s="9">
        <v>1</v>
      </c>
      <c r="AN24" s="9">
        <v>1</v>
      </c>
      <c r="AO24" s="9">
        <v>1</v>
      </c>
      <c r="AP24" s="9">
        <v>1</v>
      </c>
      <c r="AQ24" s="9">
        <v>0</v>
      </c>
      <c r="AR24" s="9">
        <v>0</v>
      </c>
      <c r="AS24" s="9">
        <v>0</v>
      </c>
      <c r="AT24" s="9" t="str" cm="1">
        <f t="array" ref="AT24">INDEX($J$1:$U$1,MATCH(MAX(IF(J24:U24&gt;0,COLUMN($J$1:$U$1))),COLUMN($J$1:$U$1)))</f>
        <v>Hrs-Aug25</v>
      </c>
      <c r="AU24" s="9" t="str" cm="1">
        <f t="array" ref="AU24">INDEX($AH$1:$AS$1,MATCH(MAX(IF(AH24:AS24&gt;0,COLUMN($AH$1:$AS$1))),COLUMN($AH$1:$AS$1)))</f>
        <v>FTE-Apr25</v>
      </c>
      <c r="AV24" s="9" t="b">
        <f t="shared" si="1"/>
        <v>0</v>
      </c>
      <c r="AW24" s="9" t="str" cm="1">
        <f t="array" ref="AW24">INDEX($J$1:$U$1,MATCH(MIN(IF(J24:U24&gt;0,COLUMN($J$1:$U$1))),COLUMN($J$1:$U$1)))</f>
        <v>Hrs-Sep24</v>
      </c>
      <c r="AX24" s="9" t="str" cm="1">
        <f t="array" ref="AX24">INDEX($AH$1:$AS$1,MATCH(MIN(IF(AH24:AS24&gt;0,COLUMN($AH$1:$AS$1))),COLUMN($AH$1:$AS$1)))</f>
        <v>FTE-Aug24</v>
      </c>
      <c r="AY24" s="10" t="b">
        <f t="shared" si="2"/>
        <v>0</v>
      </c>
    </row>
    <row r="25" spans="1:51" x14ac:dyDescent="0.25">
      <c r="A25" t="s">
        <v>118</v>
      </c>
      <c r="B25" t="s">
        <v>177</v>
      </c>
      <c r="C25" s="6" t="s">
        <v>50</v>
      </c>
      <c r="D25" s="6"/>
      <c r="E25" s="6" t="s">
        <v>214</v>
      </c>
      <c r="F25" s="6" t="s">
        <v>51</v>
      </c>
      <c r="G25" s="6" t="s">
        <v>217</v>
      </c>
      <c r="H25" t="s">
        <v>118</v>
      </c>
      <c r="I25">
        <v>86</v>
      </c>
      <c r="J25">
        <v>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8">
        <f t="shared" si="0"/>
        <v>170</v>
      </c>
      <c r="AH25" s="12">
        <v>1</v>
      </c>
      <c r="AI25" s="12">
        <v>1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1</v>
      </c>
      <c r="AS25" s="12">
        <v>1</v>
      </c>
      <c r="AT25" s="12" t="str" cm="1">
        <f t="array" ref="AT25">INDEX($J$1:$U$1,MATCH(MAX(IF(J25:U25&gt;0,COLUMN($J$1:$U$1))),COLUMN($J$1:$U$1)))</f>
        <v>Hrs-Sep24</v>
      </c>
      <c r="AU25" s="12" t="str" cm="1">
        <f t="array" ref="AU25">INDEX($AH$1:$AS$1,MATCH(MAX(IF(AH25:AS25&gt;0,COLUMN($AH$1:$AS$1))),COLUMN($AH$1:$AS$1)))</f>
        <v>FTE-Jul25</v>
      </c>
      <c r="AV25" s="12" t="b">
        <f t="shared" si="1"/>
        <v>0</v>
      </c>
      <c r="AW25" s="12" t="str" cm="1">
        <f t="array" ref="AW25">INDEX($J$1:$U$1,MATCH(MIN(IF(J25:U25&gt;0,COLUMN($J$1:$U$1))),COLUMN($J$1:$U$1)))</f>
        <v>Hrs-Sep24</v>
      </c>
      <c r="AX25" s="12" t="str" cm="1">
        <f t="array" ref="AX25">INDEX($AH$1:$AS$1,MATCH(MIN(IF(AH25:AS25&gt;0,COLUMN($AH$1:$AS$1))),COLUMN($AH$1:$AS$1)))</f>
        <v>FTE-Aug24</v>
      </c>
      <c r="AY25" s="13" t="b">
        <f t="shared" si="2"/>
        <v>0</v>
      </c>
    </row>
    <row r="26" spans="1:51" x14ac:dyDescent="0.25">
      <c r="A26" t="s">
        <v>119</v>
      </c>
      <c r="B26" t="s">
        <v>178</v>
      </c>
      <c r="C26" s="6" t="s">
        <v>50</v>
      </c>
      <c r="D26" s="6"/>
      <c r="E26" s="6" t="s">
        <v>214</v>
      </c>
      <c r="F26" s="6" t="s">
        <v>51</v>
      </c>
      <c r="G26" s="6" t="s">
        <v>217</v>
      </c>
      <c r="H26" t="s">
        <v>119</v>
      </c>
      <c r="I26">
        <v>78</v>
      </c>
      <c r="J26">
        <v>68</v>
      </c>
      <c r="K26">
        <v>160</v>
      </c>
      <c r="L26">
        <v>182</v>
      </c>
      <c r="M26">
        <v>107</v>
      </c>
      <c r="N26">
        <v>50</v>
      </c>
      <c r="O26">
        <v>93</v>
      </c>
      <c r="P26">
        <v>53</v>
      </c>
      <c r="Q26">
        <v>73</v>
      </c>
      <c r="R26">
        <v>193</v>
      </c>
      <c r="S26">
        <v>68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64</v>
      </c>
      <c r="AE26">
        <v>57</v>
      </c>
      <c r="AF26">
        <v>175</v>
      </c>
      <c r="AG26" s="8">
        <f t="shared" si="0"/>
        <v>1421</v>
      </c>
      <c r="AH26" s="9">
        <v>0</v>
      </c>
      <c r="AI26" s="9">
        <v>0.5</v>
      </c>
      <c r="AJ26" s="9">
        <v>1</v>
      </c>
      <c r="AK26" s="9">
        <v>1</v>
      </c>
      <c r="AL26" s="9">
        <v>1</v>
      </c>
      <c r="AM26" s="9">
        <v>1</v>
      </c>
      <c r="AN26" s="9">
        <v>1</v>
      </c>
      <c r="AO26" s="9">
        <v>1</v>
      </c>
      <c r="AP26" s="9">
        <v>1</v>
      </c>
      <c r="AQ26" s="9">
        <v>1</v>
      </c>
      <c r="AR26" s="9">
        <v>1</v>
      </c>
      <c r="AS26" s="9">
        <v>1</v>
      </c>
      <c r="AT26" s="9" t="str" cm="1">
        <f t="array" ref="AT26">INDEX($J$1:$U$1,MATCH(MAX(IF(J26:U26&gt;0,COLUMN($J$1:$U$1))),COLUMN($J$1:$U$1)))</f>
        <v>Hrs-Jun25</v>
      </c>
      <c r="AU26" s="9" t="str" cm="1">
        <f t="array" ref="AU26">INDEX($AH$1:$AS$1,MATCH(MAX(IF(AH26:AS26&gt;0,COLUMN($AH$1:$AS$1))),COLUMN($AH$1:$AS$1)))</f>
        <v>FTE-Jul25</v>
      </c>
      <c r="AV26" s="9" t="b">
        <f t="shared" si="1"/>
        <v>0</v>
      </c>
      <c r="AW26" s="9" t="str" cm="1">
        <f t="array" ref="AW26">INDEX($J$1:$U$1,MATCH(MIN(IF(J26:U26&gt;0,COLUMN($J$1:$U$1))),COLUMN($J$1:$U$1)))</f>
        <v>Hrs-Sep24</v>
      </c>
      <c r="AX26" s="9" t="str" cm="1">
        <f t="array" ref="AX26">INDEX($AH$1:$AS$1,MATCH(MIN(IF(AH26:AS26&gt;0,COLUMN($AH$1:$AS$1))),COLUMN($AH$1:$AS$1)))</f>
        <v>FTE-Sep24</v>
      </c>
      <c r="AY26" s="10" t="b">
        <f t="shared" si="2"/>
        <v>1</v>
      </c>
    </row>
    <row r="27" spans="1:51" x14ac:dyDescent="0.25">
      <c r="A27" t="s">
        <v>120</v>
      </c>
      <c r="B27" t="s">
        <v>179</v>
      </c>
      <c r="C27" s="6" t="s">
        <v>50</v>
      </c>
      <c r="D27" s="6"/>
      <c r="E27" s="6" t="s">
        <v>214</v>
      </c>
      <c r="F27" s="6" t="s">
        <v>51</v>
      </c>
      <c r="G27" s="6" t="s">
        <v>217</v>
      </c>
      <c r="H27" t="s">
        <v>120</v>
      </c>
      <c r="I27">
        <v>150</v>
      </c>
      <c r="J27">
        <v>93</v>
      </c>
      <c r="K27">
        <v>67</v>
      </c>
      <c r="L27">
        <v>190</v>
      </c>
      <c r="M27">
        <v>139</v>
      </c>
      <c r="N27">
        <v>10</v>
      </c>
      <c r="O27">
        <v>51</v>
      </c>
      <c r="P27">
        <v>54</v>
      </c>
      <c r="Q27">
        <v>111</v>
      </c>
      <c r="R27">
        <v>147</v>
      </c>
      <c r="S27">
        <v>184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135.30000000000001</v>
      </c>
      <c r="AE27">
        <v>195</v>
      </c>
      <c r="AF27">
        <v>36</v>
      </c>
      <c r="AG27" s="8">
        <f t="shared" si="0"/>
        <v>1562.3</v>
      </c>
      <c r="AH27" s="12">
        <v>0.5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 t="str" cm="1">
        <f t="array" ref="AT27">INDEX($J$1:$U$1,MATCH(MAX(IF(J27:U27&gt;0,COLUMN($J$1:$U$1))),COLUMN($J$1:$U$1)))</f>
        <v>Hrs-Jun25</v>
      </c>
      <c r="AU27" s="12" t="str" cm="1">
        <f t="array" ref="AU27">INDEX($AH$1:$AS$1,MATCH(MAX(IF(AH27:AS27&gt;0,COLUMN($AH$1:$AS$1))),COLUMN($AH$1:$AS$1)))</f>
        <v>FTE-Aug24</v>
      </c>
      <c r="AV27" s="12" t="b">
        <f t="shared" si="1"/>
        <v>0</v>
      </c>
      <c r="AW27" s="12" t="str" cm="1">
        <f t="array" ref="AW27">INDEX($J$1:$U$1,MATCH(MIN(IF(J27:U27&gt;0,COLUMN($J$1:$U$1))),COLUMN($J$1:$U$1)))</f>
        <v>Hrs-Sep24</v>
      </c>
      <c r="AX27" s="12" t="str" cm="1">
        <f t="array" ref="AX27">INDEX($AH$1:$AS$1,MATCH(MIN(IF(AH27:AS27&gt;0,COLUMN($AH$1:$AS$1))),COLUMN($AH$1:$AS$1)))</f>
        <v>FTE-Aug24</v>
      </c>
      <c r="AY27" s="13" t="b">
        <f t="shared" si="2"/>
        <v>0</v>
      </c>
    </row>
    <row r="28" spans="1:51" x14ac:dyDescent="0.25">
      <c r="A28" t="s">
        <v>121</v>
      </c>
      <c r="B28" t="s">
        <v>180</v>
      </c>
      <c r="C28" s="6" t="s">
        <v>50</v>
      </c>
      <c r="D28" s="6"/>
      <c r="E28" s="6" t="s">
        <v>213</v>
      </c>
      <c r="F28" s="6" t="s">
        <v>219</v>
      </c>
      <c r="G28" s="6" t="s">
        <v>218</v>
      </c>
      <c r="H28" t="s">
        <v>121</v>
      </c>
      <c r="I28">
        <v>61</v>
      </c>
      <c r="J28">
        <v>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8">
        <f t="shared" si="0"/>
        <v>149</v>
      </c>
      <c r="AH28" s="9">
        <v>0</v>
      </c>
      <c r="AI28" s="9">
        <v>0</v>
      </c>
      <c r="AJ28" s="9">
        <v>0.25</v>
      </c>
      <c r="AK28" s="9">
        <v>0.25</v>
      </c>
      <c r="AL28" s="9">
        <v>0</v>
      </c>
      <c r="AM28" s="9">
        <v>0</v>
      </c>
      <c r="AN28" s="9">
        <v>0.5</v>
      </c>
      <c r="AO28" s="9">
        <v>0.5</v>
      </c>
      <c r="AP28" s="9">
        <v>0.5</v>
      </c>
      <c r="AQ28" s="9">
        <v>0.5</v>
      </c>
      <c r="AR28" s="9">
        <v>0</v>
      </c>
      <c r="AS28" s="9">
        <v>0</v>
      </c>
      <c r="AT28" s="9" t="str" cm="1">
        <f t="array" ref="AT28">INDEX($J$1:$U$1,MATCH(MAX(IF(J28:U28&gt;0,COLUMN($J$1:$U$1))),COLUMN($J$1:$U$1)))</f>
        <v>Hrs-Sep24</v>
      </c>
      <c r="AU28" s="9" t="str" cm="1">
        <f t="array" ref="AU28">INDEX($AH$1:$AS$1,MATCH(MAX(IF(AH28:AS28&gt;0,COLUMN($AH$1:$AS$1))),COLUMN($AH$1:$AS$1)))</f>
        <v>FTE-May25</v>
      </c>
      <c r="AV28" s="9" t="b">
        <f t="shared" si="1"/>
        <v>0</v>
      </c>
      <c r="AW28" s="9" t="str" cm="1">
        <f t="array" ref="AW28">INDEX($J$1:$U$1,MATCH(MIN(IF(J28:U28&gt;0,COLUMN($J$1:$U$1))),COLUMN($J$1:$U$1)))</f>
        <v>Hrs-Sep24</v>
      </c>
      <c r="AX28" s="9" t="str" cm="1">
        <f t="array" ref="AX28">INDEX($AH$1:$AS$1,MATCH(MIN(IF(AH28:AS28&gt;0,COLUMN($AH$1:$AS$1))),COLUMN($AH$1:$AS$1)))</f>
        <v>FTE-Oct24</v>
      </c>
      <c r="AY28" s="10" t="b">
        <f t="shared" si="2"/>
        <v>0</v>
      </c>
    </row>
    <row r="29" spans="1:51" x14ac:dyDescent="0.25">
      <c r="A29" t="s">
        <v>122</v>
      </c>
      <c r="B29" t="s">
        <v>181</v>
      </c>
      <c r="C29" s="6" t="s">
        <v>50</v>
      </c>
      <c r="D29" s="6"/>
      <c r="E29" s="6" t="s">
        <v>213</v>
      </c>
      <c r="F29" s="6" t="s">
        <v>219</v>
      </c>
      <c r="G29" s="6" t="s">
        <v>218</v>
      </c>
      <c r="H29" t="s">
        <v>122</v>
      </c>
      <c r="I29">
        <v>106</v>
      </c>
      <c r="J29">
        <v>166</v>
      </c>
      <c r="K29">
        <v>188</v>
      </c>
      <c r="L29">
        <v>100</v>
      </c>
      <c r="M29">
        <v>68</v>
      </c>
      <c r="N29">
        <v>95</v>
      </c>
      <c r="O29">
        <v>69</v>
      </c>
      <c r="P29">
        <v>145</v>
      </c>
      <c r="Q29">
        <v>102</v>
      </c>
      <c r="R29">
        <v>115</v>
      </c>
      <c r="S29">
        <v>172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10.5</v>
      </c>
      <c r="AE29">
        <v>26</v>
      </c>
      <c r="AF29">
        <v>18.3</v>
      </c>
      <c r="AG29" s="8">
        <f t="shared" si="0"/>
        <v>1380.8</v>
      </c>
      <c r="AH29" s="12">
        <v>0</v>
      </c>
      <c r="AI29" s="12">
        <v>0</v>
      </c>
      <c r="AJ29" s="12">
        <v>0</v>
      </c>
      <c r="AK29" s="12">
        <v>0</v>
      </c>
      <c r="AL29" s="12">
        <v>0.25</v>
      </c>
      <c r="AM29" s="12">
        <v>0</v>
      </c>
      <c r="AN29" s="12">
        <v>0.25</v>
      </c>
      <c r="AO29" s="12">
        <v>0</v>
      </c>
      <c r="AP29" s="12">
        <v>0.25</v>
      </c>
      <c r="AQ29" s="12">
        <v>0.25</v>
      </c>
      <c r="AR29" s="12">
        <v>0</v>
      </c>
      <c r="AS29" s="12">
        <v>0</v>
      </c>
      <c r="AT29" s="12" t="str" cm="1">
        <f t="array" ref="AT29">INDEX($J$1:$U$1,MATCH(MAX(IF(J29:U29&gt;0,COLUMN($J$1:$U$1))),COLUMN($J$1:$U$1)))</f>
        <v>Hrs-Jun25</v>
      </c>
      <c r="AU29" s="12" t="str" cm="1">
        <f t="array" ref="AU29">INDEX($AH$1:$AS$1,MATCH(MAX(IF(AH29:AS29&gt;0,COLUMN($AH$1:$AS$1))),COLUMN($AH$1:$AS$1)))</f>
        <v>FTE-May25</v>
      </c>
      <c r="AV29" s="12" t="b">
        <f t="shared" si="1"/>
        <v>0</v>
      </c>
      <c r="AW29" s="12" t="str" cm="1">
        <f t="array" ref="AW29">INDEX($J$1:$U$1,MATCH(MIN(IF(J29:U29&gt;0,COLUMN($J$1:$U$1))),COLUMN($J$1:$U$1)))</f>
        <v>Hrs-Sep24</v>
      </c>
      <c r="AX29" s="12" t="str" cm="1">
        <f t="array" ref="AX29">INDEX($AH$1:$AS$1,MATCH(MIN(IF(AH29:AS29&gt;0,COLUMN($AH$1:$AS$1))),COLUMN($AH$1:$AS$1)))</f>
        <v>FTE-Dec24</v>
      </c>
      <c r="AY29" s="13" t="b">
        <f t="shared" si="2"/>
        <v>0</v>
      </c>
    </row>
    <row r="30" spans="1:51" x14ac:dyDescent="0.25">
      <c r="A30" t="s">
        <v>123</v>
      </c>
      <c r="B30" t="s">
        <v>182</v>
      </c>
      <c r="C30" s="6" t="s">
        <v>50</v>
      </c>
      <c r="D30" s="6"/>
      <c r="E30" s="6" t="s">
        <v>213</v>
      </c>
      <c r="F30" s="6" t="s">
        <v>51</v>
      </c>
      <c r="G30" s="6" t="s">
        <v>218</v>
      </c>
      <c r="H30" t="s">
        <v>123</v>
      </c>
      <c r="I30">
        <v>31</v>
      </c>
      <c r="J30">
        <v>20</v>
      </c>
      <c r="K30">
        <v>110</v>
      </c>
      <c r="L30">
        <v>118</v>
      </c>
      <c r="M30">
        <v>158</v>
      </c>
      <c r="N30">
        <v>71</v>
      </c>
      <c r="O30">
        <v>170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8">
        <f t="shared" si="0"/>
        <v>678</v>
      </c>
      <c r="AH30" s="9">
        <v>0</v>
      </c>
      <c r="AI30" s="9">
        <v>0</v>
      </c>
      <c r="AJ30" s="9">
        <v>0</v>
      </c>
      <c r="AK30" s="9">
        <v>0</v>
      </c>
      <c r="AL30" s="9">
        <v>1</v>
      </c>
      <c r="AM30" s="9">
        <v>0.5</v>
      </c>
      <c r="AN30" s="9">
        <v>0.5</v>
      </c>
      <c r="AO30" s="9">
        <v>0.5</v>
      </c>
      <c r="AP30" s="9">
        <v>0.5</v>
      </c>
      <c r="AQ30" s="9">
        <v>0</v>
      </c>
      <c r="AR30" s="9">
        <v>0</v>
      </c>
      <c r="AS30" s="9">
        <v>0</v>
      </c>
      <c r="AT30" s="9" t="str" cm="1">
        <f t="array" ref="AT30">INDEX($J$1:$U$1,MATCH(MAX(IF(J30:U30&gt;0,COLUMN($J$1:$U$1))),COLUMN($J$1:$U$1)))</f>
        <v>Hrs-Feb25</v>
      </c>
      <c r="AU30" s="9" t="str" cm="1">
        <f t="array" ref="AU30">INDEX($AH$1:$AS$1,MATCH(MAX(IF(AH30:AS30&gt;0,COLUMN($AH$1:$AS$1))),COLUMN($AH$1:$AS$1)))</f>
        <v>FTE-Apr25</v>
      </c>
      <c r="AV30" s="9" t="b">
        <f t="shared" si="1"/>
        <v>0</v>
      </c>
      <c r="AW30" s="9" t="str" cm="1">
        <f t="array" ref="AW30">INDEX($J$1:$U$1,MATCH(MIN(IF(J30:U30&gt;0,COLUMN($J$1:$U$1))),COLUMN($J$1:$U$1)))</f>
        <v>Hrs-Sep24</v>
      </c>
      <c r="AX30" s="9" t="str" cm="1">
        <f t="array" ref="AX30">INDEX($AH$1:$AS$1,MATCH(MIN(IF(AH30:AS30&gt;0,COLUMN($AH$1:$AS$1))),COLUMN($AH$1:$AS$1)))</f>
        <v>FTE-Dec24</v>
      </c>
      <c r="AY30" s="10" t="b">
        <f t="shared" si="2"/>
        <v>0</v>
      </c>
    </row>
    <row r="31" spans="1:51" x14ac:dyDescent="0.25">
      <c r="A31" t="s">
        <v>124</v>
      </c>
      <c r="B31" t="s">
        <v>183</v>
      </c>
      <c r="C31" s="6" t="s">
        <v>50</v>
      </c>
      <c r="D31" s="6"/>
      <c r="E31" s="6" t="s">
        <v>213</v>
      </c>
      <c r="F31" s="6" t="s">
        <v>51</v>
      </c>
      <c r="G31" s="6" t="s">
        <v>218</v>
      </c>
      <c r="H31" t="s">
        <v>124</v>
      </c>
      <c r="I31">
        <v>10</v>
      </c>
      <c r="J31">
        <v>128</v>
      </c>
      <c r="K31">
        <v>103</v>
      </c>
      <c r="L31">
        <v>39</v>
      </c>
      <c r="M31">
        <v>174</v>
      </c>
      <c r="N31">
        <v>139</v>
      </c>
      <c r="O31">
        <v>19</v>
      </c>
      <c r="P31">
        <v>161</v>
      </c>
      <c r="Q31">
        <v>185</v>
      </c>
      <c r="R31">
        <v>58</v>
      </c>
      <c r="S31">
        <v>109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60</v>
      </c>
      <c r="AE31">
        <v>17</v>
      </c>
      <c r="AF31">
        <v>10</v>
      </c>
      <c r="AG31" s="8">
        <f t="shared" si="0"/>
        <v>1212</v>
      </c>
      <c r="AH31" s="12">
        <v>0</v>
      </c>
      <c r="AI31" s="12">
        <v>0</v>
      </c>
      <c r="AJ31" s="12">
        <v>0</v>
      </c>
      <c r="AK31" s="12">
        <v>0.5</v>
      </c>
      <c r="AL31" s="12">
        <v>0.5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 t="str" cm="1">
        <f t="array" ref="AT31">INDEX($J$1:$U$1,MATCH(MAX(IF(J31:U31&gt;0,COLUMN($J$1:$U$1))),COLUMN($J$1:$U$1)))</f>
        <v>Hrs-Jun25</v>
      </c>
      <c r="AU31" s="12" t="str" cm="1">
        <f t="array" ref="AU31">INDEX($AH$1:$AS$1,MATCH(MAX(IF(AH31:AS31&gt;0,COLUMN($AH$1:$AS$1))),COLUMN($AH$1:$AS$1)))</f>
        <v>FTE-Dec24</v>
      </c>
      <c r="AV31" s="12" t="b">
        <f t="shared" si="1"/>
        <v>0</v>
      </c>
      <c r="AW31" s="12" t="str" cm="1">
        <f t="array" ref="AW31">INDEX($J$1:$U$1,MATCH(MIN(IF(J31:U31&gt;0,COLUMN($J$1:$U$1))),COLUMN($J$1:$U$1)))</f>
        <v>Hrs-Sep24</v>
      </c>
      <c r="AX31" s="12" t="str" cm="1">
        <f t="array" ref="AX31">INDEX($AH$1:$AS$1,MATCH(MIN(IF(AH31:AS31&gt;0,COLUMN($AH$1:$AS$1))),COLUMN($AH$1:$AS$1)))</f>
        <v>FTE-Nov24</v>
      </c>
      <c r="AY31" s="13" t="b">
        <f t="shared" si="2"/>
        <v>0</v>
      </c>
    </row>
    <row r="32" spans="1:51" x14ac:dyDescent="0.25">
      <c r="A32" t="s">
        <v>125</v>
      </c>
      <c r="B32" t="s">
        <v>184</v>
      </c>
      <c r="C32" s="6" t="s">
        <v>50</v>
      </c>
      <c r="D32" s="6"/>
      <c r="E32" s="6" t="s">
        <v>213</v>
      </c>
      <c r="F32" s="6" t="s">
        <v>51</v>
      </c>
      <c r="G32" s="6" t="s">
        <v>218</v>
      </c>
      <c r="H32" t="s">
        <v>125</v>
      </c>
      <c r="I32">
        <v>55</v>
      </c>
      <c r="J32">
        <v>185</v>
      </c>
      <c r="K32">
        <v>39</v>
      </c>
      <c r="L32">
        <v>138</v>
      </c>
      <c r="M32">
        <v>73</v>
      </c>
      <c r="N32">
        <v>126</v>
      </c>
      <c r="O32">
        <v>43</v>
      </c>
      <c r="P32">
        <v>102</v>
      </c>
      <c r="Q32">
        <v>94</v>
      </c>
      <c r="R32">
        <v>41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85.5</v>
      </c>
      <c r="AE32">
        <v>174.5</v>
      </c>
      <c r="AF32">
        <v>193.5</v>
      </c>
      <c r="AG32" s="8">
        <f t="shared" si="0"/>
        <v>1364.5</v>
      </c>
      <c r="AH32" s="9">
        <v>0</v>
      </c>
      <c r="AI32" s="9">
        <v>0</v>
      </c>
      <c r="AJ32" s="9">
        <v>0</v>
      </c>
      <c r="AK32" s="9">
        <v>0.5</v>
      </c>
      <c r="AL32" s="9">
        <v>0.5</v>
      </c>
      <c r="AM32" s="9">
        <v>0.5</v>
      </c>
      <c r="AN32" s="9">
        <v>0.5</v>
      </c>
      <c r="AO32" s="9">
        <v>0.25</v>
      </c>
      <c r="AP32" s="9">
        <v>0.25</v>
      </c>
      <c r="AQ32" s="9">
        <v>0</v>
      </c>
      <c r="AR32" s="9">
        <v>0</v>
      </c>
      <c r="AS32" s="9">
        <v>0</v>
      </c>
      <c r="AT32" s="9" t="str" cm="1">
        <f t="array" ref="AT32">INDEX($J$1:$U$1,MATCH(MAX(IF(J32:U32&gt;0,COLUMN($J$1:$U$1))),COLUMN($J$1:$U$1)))</f>
        <v>Hrs-Jun25</v>
      </c>
      <c r="AU32" s="9" t="str" cm="1">
        <f t="array" ref="AU32">INDEX($AH$1:$AS$1,MATCH(MAX(IF(AH32:AS32&gt;0,COLUMN($AH$1:$AS$1))),COLUMN($AH$1:$AS$1)))</f>
        <v>FTE-Apr25</v>
      </c>
      <c r="AV32" s="9" t="b">
        <f t="shared" si="1"/>
        <v>0</v>
      </c>
      <c r="AW32" s="9" t="str" cm="1">
        <f t="array" ref="AW32">INDEX($J$1:$U$1,MATCH(MIN(IF(J32:U32&gt;0,COLUMN($J$1:$U$1))),COLUMN($J$1:$U$1)))</f>
        <v>Hrs-Sep24</v>
      </c>
      <c r="AX32" s="9" t="str" cm="1">
        <f t="array" ref="AX32">INDEX($AH$1:$AS$1,MATCH(MIN(IF(AH32:AS32&gt;0,COLUMN($AH$1:$AS$1))),COLUMN($AH$1:$AS$1)))</f>
        <v>FTE-Nov24</v>
      </c>
      <c r="AY32" s="10" t="b">
        <f t="shared" si="2"/>
        <v>0</v>
      </c>
    </row>
    <row r="33" spans="1:51" x14ac:dyDescent="0.25">
      <c r="A33" t="s">
        <v>126</v>
      </c>
      <c r="B33" t="s">
        <v>185</v>
      </c>
      <c r="C33" s="6" t="s">
        <v>50</v>
      </c>
      <c r="D33" s="6"/>
      <c r="E33" s="6" t="s">
        <v>213</v>
      </c>
      <c r="F33" s="6" t="s">
        <v>51</v>
      </c>
      <c r="G33" s="6" t="s">
        <v>218</v>
      </c>
      <c r="H33" t="s">
        <v>126</v>
      </c>
      <c r="I33">
        <v>50</v>
      </c>
      <c r="J33">
        <v>95</v>
      </c>
      <c r="K33">
        <v>183</v>
      </c>
      <c r="L33">
        <v>137</v>
      </c>
      <c r="M33">
        <v>187</v>
      </c>
      <c r="N33">
        <v>169</v>
      </c>
      <c r="O33">
        <v>150</v>
      </c>
      <c r="P33">
        <v>48</v>
      </c>
      <c r="Q33">
        <v>195</v>
      </c>
      <c r="R33">
        <v>45</v>
      </c>
      <c r="S33">
        <v>103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95</v>
      </c>
      <c r="AE33">
        <v>63</v>
      </c>
      <c r="AF33">
        <v>59.3</v>
      </c>
      <c r="AG33" s="8">
        <f t="shared" si="0"/>
        <v>1579.3</v>
      </c>
      <c r="AH33" s="12">
        <v>0</v>
      </c>
      <c r="AI33" s="12">
        <v>0</v>
      </c>
      <c r="AJ33" s="12">
        <v>0</v>
      </c>
      <c r="AK33" s="12">
        <v>0.5</v>
      </c>
      <c r="AL33" s="12">
        <v>0.5</v>
      </c>
      <c r="AM33" s="12">
        <v>0.5</v>
      </c>
      <c r="AN33" s="12">
        <v>0.5</v>
      </c>
      <c r="AO33" s="12">
        <v>0.5</v>
      </c>
      <c r="AP33" s="12">
        <v>0.5</v>
      </c>
      <c r="AQ33" s="12">
        <v>0.25</v>
      </c>
      <c r="AR33" s="12">
        <v>0</v>
      </c>
      <c r="AS33" s="12">
        <v>0</v>
      </c>
      <c r="AT33" s="12" t="str" cm="1">
        <f t="array" ref="AT33">INDEX($J$1:$U$1,MATCH(MAX(IF(J33:U33&gt;0,COLUMN($J$1:$U$1))),COLUMN($J$1:$U$1)))</f>
        <v>Hrs-Jun25</v>
      </c>
      <c r="AU33" s="12" t="str" cm="1">
        <f t="array" ref="AU33">INDEX($AH$1:$AS$1,MATCH(MAX(IF(AH33:AS33&gt;0,COLUMN($AH$1:$AS$1))),COLUMN($AH$1:$AS$1)))</f>
        <v>FTE-May25</v>
      </c>
      <c r="AV33" s="12" t="b">
        <f t="shared" si="1"/>
        <v>0</v>
      </c>
      <c r="AW33" s="12" t="str" cm="1">
        <f t="array" ref="AW33">INDEX($J$1:$U$1,MATCH(MIN(IF(J33:U33&gt;0,COLUMN($J$1:$U$1))),COLUMN($J$1:$U$1)))</f>
        <v>Hrs-Sep24</v>
      </c>
      <c r="AX33" s="12" t="str" cm="1">
        <f t="array" ref="AX33">INDEX($AH$1:$AS$1,MATCH(MIN(IF(AH33:AS33&gt;0,COLUMN($AH$1:$AS$1))),COLUMN($AH$1:$AS$1)))</f>
        <v>FTE-Nov24</v>
      </c>
      <c r="AY33" s="13" t="b">
        <f t="shared" si="2"/>
        <v>0</v>
      </c>
    </row>
    <row r="34" spans="1:51" x14ac:dyDescent="0.25">
      <c r="A34" t="s">
        <v>127</v>
      </c>
      <c r="B34" t="s">
        <v>186</v>
      </c>
      <c r="C34" s="6" t="s">
        <v>50</v>
      </c>
      <c r="D34" s="6"/>
      <c r="E34" s="6" t="s">
        <v>213</v>
      </c>
      <c r="F34" s="6" t="s">
        <v>51</v>
      </c>
      <c r="G34" s="6" t="s">
        <v>218</v>
      </c>
      <c r="H34" t="s">
        <v>127</v>
      </c>
      <c r="I34">
        <v>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8">
        <f t="shared" si="0"/>
        <v>37</v>
      </c>
      <c r="AH34" s="9">
        <v>0</v>
      </c>
      <c r="AI34" s="9">
        <v>0</v>
      </c>
      <c r="AJ34" s="9">
        <v>0</v>
      </c>
      <c r="AK34" s="9">
        <v>0</v>
      </c>
      <c r="AL34" s="9">
        <v>1</v>
      </c>
      <c r="AM34" s="9">
        <v>0.25</v>
      </c>
      <c r="AN34" s="9">
        <v>0.25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 t="e" cm="1">
        <f t="array" ref="AT34">INDEX($J$1:$U$1,MATCH(MAX(IF(J34:U34&gt;0,COLUMN($J$1:$U$1))),COLUMN($J$1:$U$1)))</f>
        <v>#N/A</v>
      </c>
      <c r="AU34" s="9" t="str" cm="1">
        <f t="array" ref="AU34">INDEX($AH$1:$AS$1,MATCH(MAX(IF(AH34:AS34&gt;0,COLUMN($AH$1:$AS$1))),COLUMN($AH$1:$AS$1)))</f>
        <v>FTE-Feb25</v>
      </c>
      <c r="AV34" s="9" t="e">
        <f t="shared" si="1"/>
        <v>#N/A</v>
      </c>
      <c r="AW34" s="9" t="e" cm="1">
        <f t="array" ref="AW34">INDEX($J$1:$U$1,MATCH(MIN(IF(J34:U34&gt;0,COLUMN($J$1:$U$1))),COLUMN($J$1:$U$1)))</f>
        <v>#N/A</v>
      </c>
      <c r="AX34" s="9" t="str" cm="1">
        <f t="array" ref="AX34">INDEX($AH$1:$AS$1,MATCH(MIN(IF(AH34:AS34&gt;0,COLUMN($AH$1:$AS$1))),COLUMN($AH$1:$AS$1)))</f>
        <v>FTE-Dec24</v>
      </c>
      <c r="AY34" s="10" t="e">
        <f t="shared" si="2"/>
        <v>#N/A</v>
      </c>
    </row>
    <row r="35" spans="1:51" x14ac:dyDescent="0.25">
      <c r="A35" t="s">
        <v>128</v>
      </c>
      <c r="B35" t="s">
        <v>187</v>
      </c>
      <c r="C35" s="6" t="s">
        <v>50</v>
      </c>
      <c r="D35" s="6"/>
      <c r="E35" s="6" t="s">
        <v>213</v>
      </c>
      <c r="F35" s="6" t="s">
        <v>51</v>
      </c>
      <c r="G35" s="6" t="s">
        <v>218</v>
      </c>
      <c r="H35" t="s">
        <v>128</v>
      </c>
      <c r="I35">
        <v>0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>
        <v>16</v>
      </c>
      <c r="Z35">
        <v>17</v>
      </c>
      <c r="AA35">
        <v>18</v>
      </c>
      <c r="AB35">
        <v>19</v>
      </c>
      <c r="AC35">
        <v>20</v>
      </c>
      <c r="AD35">
        <v>21</v>
      </c>
      <c r="AE35">
        <v>22</v>
      </c>
      <c r="AF35">
        <v>23</v>
      </c>
      <c r="AG35" s="8">
        <f t="shared" si="0"/>
        <v>276</v>
      </c>
      <c r="AH35" s="12">
        <v>0</v>
      </c>
      <c r="AI35" s="12">
        <v>0</v>
      </c>
      <c r="AJ35" s="12">
        <v>0</v>
      </c>
      <c r="AK35" s="12">
        <v>0</v>
      </c>
      <c r="AL35" s="12">
        <v>1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 t="str" cm="1">
        <f t="array" ref="AT35">INDEX($J$1:$U$1,MATCH(MAX(IF(J35:U35&gt;0,COLUMN($J$1:$U$1))),COLUMN($J$1:$U$1)))</f>
        <v>Hrs-Aug25</v>
      </c>
      <c r="AU35" s="12" t="str" cm="1">
        <f t="array" ref="AU35">INDEX($AH$1:$AS$1,MATCH(MAX(IF(AH35:AS35&gt;0,COLUMN($AH$1:$AS$1))),COLUMN($AH$1:$AS$1)))</f>
        <v>FTE-Dec24</v>
      </c>
      <c r="AV35" s="12" t="b">
        <f t="shared" si="1"/>
        <v>0</v>
      </c>
      <c r="AW35" s="12" t="str" cm="1">
        <f t="array" ref="AW35">INDEX($J$1:$U$1,MATCH(MIN(IF(J35:U35&gt;0,COLUMN($J$1:$U$1))),COLUMN($J$1:$U$1)))</f>
        <v>Hrs-Sep24</v>
      </c>
      <c r="AX35" s="12" t="str" cm="1">
        <f t="array" ref="AX35">INDEX($AH$1:$AS$1,MATCH(MIN(IF(AH35:AS35&gt;0,COLUMN($AH$1:$AS$1))),COLUMN($AH$1:$AS$1)))</f>
        <v>FTE-Dec24</v>
      </c>
      <c r="AY35" s="13" t="b">
        <f t="shared" si="2"/>
        <v>0</v>
      </c>
    </row>
    <row r="36" spans="1:51" x14ac:dyDescent="0.25">
      <c r="A36" t="s">
        <v>129</v>
      </c>
      <c r="B36" t="s">
        <v>188</v>
      </c>
      <c r="C36" s="6" t="s">
        <v>50</v>
      </c>
      <c r="D36" s="6"/>
      <c r="E36" s="6" t="s">
        <v>215</v>
      </c>
      <c r="F36" s="6" t="s">
        <v>51</v>
      </c>
      <c r="G36" s="6" t="s">
        <v>216</v>
      </c>
      <c r="H36" t="s">
        <v>129</v>
      </c>
      <c r="I36">
        <v>86</v>
      </c>
      <c r="J36">
        <v>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8">
        <f t="shared" si="0"/>
        <v>170</v>
      </c>
      <c r="AH36" s="9">
        <v>0</v>
      </c>
      <c r="AI36" s="9">
        <v>0</v>
      </c>
      <c r="AJ36" s="9">
        <v>0</v>
      </c>
      <c r="AK36" s="9">
        <v>1</v>
      </c>
      <c r="AL36" s="9">
        <v>1</v>
      </c>
      <c r="AM36" s="9">
        <v>1</v>
      </c>
      <c r="AN36" s="9">
        <v>1</v>
      </c>
      <c r="AO36" s="9">
        <v>1</v>
      </c>
      <c r="AP36" s="9">
        <v>1</v>
      </c>
      <c r="AQ36" s="9">
        <v>1</v>
      </c>
      <c r="AR36" s="9">
        <v>1</v>
      </c>
      <c r="AS36" s="9">
        <v>1</v>
      </c>
      <c r="AT36" s="9" t="str" cm="1">
        <f t="array" ref="AT36">INDEX($J$1:$U$1,MATCH(MAX(IF(J36:U36&gt;0,COLUMN($J$1:$U$1))),COLUMN($J$1:$U$1)))</f>
        <v>Hrs-Sep24</v>
      </c>
      <c r="AU36" s="9" t="str" cm="1">
        <f t="array" ref="AU36">INDEX($AH$1:$AS$1,MATCH(MAX(IF(AH36:AS36&gt;0,COLUMN($AH$1:$AS$1))),COLUMN($AH$1:$AS$1)))</f>
        <v>FTE-Jul25</v>
      </c>
      <c r="AV36" s="9" t="b">
        <f t="shared" si="1"/>
        <v>0</v>
      </c>
      <c r="AW36" s="9" t="str" cm="1">
        <f t="array" ref="AW36">INDEX($J$1:$U$1,MATCH(MIN(IF(J36:U36&gt;0,COLUMN($J$1:$U$1))),COLUMN($J$1:$U$1)))</f>
        <v>Hrs-Sep24</v>
      </c>
      <c r="AX36" s="9" t="str" cm="1">
        <f t="array" ref="AX36">INDEX($AH$1:$AS$1,MATCH(MIN(IF(AH36:AS36&gt;0,COLUMN($AH$1:$AS$1))),COLUMN($AH$1:$AS$1)))</f>
        <v>FTE-Nov24</v>
      </c>
      <c r="AY36" s="10" t="b">
        <f t="shared" si="2"/>
        <v>0</v>
      </c>
    </row>
    <row r="37" spans="1:51" x14ac:dyDescent="0.25">
      <c r="A37" t="s">
        <v>130</v>
      </c>
      <c r="B37" t="s">
        <v>189</v>
      </c>
      <c r="C37" s="6" t="s">
        <v>50</v>
      </c>
      <c r="D37" s="6"/>
      <c r="E37" s="6" t="s">
        <v>215</v>
      </c>
      <c r="F37" s="6" t="s">
        <v>51</v>
      </c>
      <c r="G37" s="6" t="s">
        <v>216</v>
      </c>
      <c r="H37" t="s">
        <v>130</v>
      </c>
      <c r="I37">
        <v>78</v>
      </c>
      <c r="J37">
        <v>68</v>
      </c>
      <c r="K37">
        <v>160</v>
      </c>
      <c r="L37">
        <v>182</v>
      </c>
      <c r="M37">
        <v>107</v>
      </c>
      <c r="N37">
        <v>50</v>
      </c>
      <c r="O37">
        <v>93</v>
      </c>
      <c r="P37">
        <v>53</v>
      </c>
      <c r="Q37">
        <v>73</v>
      </c>
      <c r="R37">
        <v>193</v>
      </c>
      <c r="S37">
        <v>68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</v>
      </c>
      <c r="AE37">
        <v>57</v>
      </c>
      <c r="AF37">
        <v>175</v>
      </c>
      <c r="AG37" s="8">
        <f t="shared" si="0"/>
        <v>1421</v>
      </c>
      <c r="AH37" s="12">
        <v>0</v>
      </c>
      <c r="AI37" s="12">
        <v>0</v>
      </c>
      <c r="AJ37" s="12">
        <v>0</v>
      </c>
      <c r="AK37" s="12">
        <v>1</v>
      </c>
      <c r="AL37" s="12">
        <v>1</v>
      </c>
      <c r="AM37" s="12">
        <v>1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 t="str" cm="1">
        <f t="array" ref="AT37">INDEX($J$1:$U$1,MATCH(MAX(IF(J37:U37&gt;0,COLUMN($J$1:$U$1))),COLUMN($J$1:$U$1)))</f>
        <v>Hrs-Jun25</v>
      </c>
      <c r="AU37" s="12" t="str" cm="1">
        <f t="array" ref="AU37">INDEX($AH$1:$AS$1,MATCH(MAX(IF(AH37:AS37&gt;0,COLUMN($AH$1:$AS$1))),COLUMN($AH$1:$AS$1)))</f>
        <v>FTE-Jan25</v>
      </c>
      <c r="AV37" s="12" t="b">
        <f t="shared" si="1"/>
        <v>0</v>
      </c>
      <c r="AW37" s="12" t="str" cm="1">
        <f t="array" ref="AW37">INDEX($J$1:$U$1,MATCH(MIN(IF(J37:U37&gt;0,COLUMN($J$1:$U$1))),COLUMN($J$1:$U$1)))</f>
        <v>Hrs-Sep24</v>
      </c>
      <c r="AX37" s="12" t="str" cm="1">
        <f t="array" ref="AX37">INDEX($AH$1:$AS$1,MATCH(MIN(IF(AH37:AS37&gt;0,COLUMN($AH$1:$AS$1))),COLUMN($AH$1:$AS$1)))</f>
        <v>FTE-Nov24</v>
      </c>
      <c r="AY37" s="13" t="b">
        <f t="shared" si="2"/>
        <v>0</v>
      </c>
    </row>
    <row r="38" spans="1:51" x14ac:dyDescent="0.25">
      <c r="A38" t="s">
        <v>131</v>
      </c>
      <c r="B38" t="s">
        <v>190</v>
      </c>
      <c r="C38" s="6" t="s">
        <v>50</v>
      </c>
      <c r="D38" s="6"/>
      <c r="E38" s="6" t="s">
        <v>213</v>
      </c>
      <c r="F38" s="6" t="s">
        <v>51</v>
      </c>
      <c r="G38" s="6" t="s">
        <v>218</v>
      </c>
      <c r="H38" t="s">
        <v>131</v>
      </c>
      <c r="I38">
        <v>150</v>
      </c>
      <c r="J38">
        <v>93</v>
      </c>
      <c r="K38">
        <v>67</v>
      </c>
      <c r="L38">
        <v>190</v>
      </c>
      <c r="M38">
        <v>139</v>
      </c>
      <c r="N38">
        <v>10</v>
      </c>
      <c r="O38">
        <v>51</v>
      </c>
      <c r="P38">
        <v>54</v>
      </c>
      <c r="Q38">
        <v>111</v>
      </c>
      <c r="R38">
        <v>147</v>
      </c>
      <c r="S38">
        <v>184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135.30000000000001</v>
      </c>
      <c r="AE38">
        <v>195</v>
      </c>
      <c r="AF38">
        <v>36</v>
      </c>
      <c r="AG38" s="8">
        <f t="shared" si="0"/>
        <v>1562.3</v>
      </c>
      <c r="AH38" s="9">
        <v>0</v>
      </c>
      <c r="AI38" s="9">
        <v>0</v>
      </c>
      <c r="AJ38" s="9">
        <v>0</v>
      </c>
      <c r="AK38" s="9">
        <v>0.25</v>
      </c>
      <c r="AL38" s="9">
        <v>0.25</v>
      </c>
      <c r="AM38" s="9">
        <v>0.25</v>
      </c>
      <c r="AN38" s="9">
        <v>0.25</v>
      </c>
      <c r="AO38" s="9">
        <v>0.25</v>
      </c>
      <c r="AP38" s="9">
        <v>0.25</v>
      </c>
      <c r="AQ38" s="9">
        <v>0</v>
      </c>
      <c r="AR38" s="9">
        <v>0</v>
      </c>
      <c r="AS38" s="9">
        <v>0</v>
      </c>
      <c r="AT38" s="9" t="str" cm="1">
        <f t="array" ref="AT38">INDEX($J$1:$U$1,MATCH(MAX(IF(J38:U38&gt;0,COLUMN($J$1:$U$1))),COLUMN($J$1:$U$1)))</f>
        <v>Hrs-Jun25</v>
      </c>
      <c r="AU38" s="9" t="str" cm="1">
        <f t="array" ref="AU38">INDEX($AH$1:$AS$1,MATCH(MAX(IF(AH38:AS38&gt;0,COLUMN($AH$1:$AS$1))),COLUMN($AH$1:$AS$1)))</f>
        <v>FTE-Apr25</v>
      </c>
      <c r="AV38" s="9" t="b">
        <f t="shared" si="1"/>
        <v>0</v>
      </c>
      <c r="AW38" s="9" t="str" cm="1">
        <f t="array" ref="AW38">INDEX($J$1:$U$1,MATCH(MIN(IF(J38:U38&gt;0,COLUMN($J$1:$U$1))),COLUMN($J$1:$U$1)))</f>
        <v>Hrs-Sep24</v>
      </c>
      <c r="AX38" s="9" t="str" cm="1">
        <f t="array" ref="AX38">INDEX($AH$1:$AS$1,MATCH(MIN(IF(AH38:AS38&gt;0,COLUMN($AH$1:$AS$1))),COLUMN($AH$1:$AS$1)))</f>
        <v>FTE-Nov24</v>
      </c>
      <c r="AY38" s="10" t="b">
        <f t="shared" si="2"/>
        <v>0</v>
      </c>
    </row>
    <row r="39" spans="1:51" x14ac:dyDescent="0.25">
      <c r="A39" t="s">
        <v>132</v>
      </c>
      <c r="B39" t="s">
        <v>191</v>
      </c>
      <c r="C39" s="6" t="s">
        <v>50</v>
      </c>
      <c r="D39" s="6"/>
      <c r="E39" s="6" t="s">
        <v>214</v>
      </c>
      <c r="F39" s="6" t="s">
        <v>51</v>
      </c>
      <c r="G39" s="6" t="s">
        <v>217</v>
      </c>
      <c r="H39" t="s">
        <v>132</v>
      </c>
      <c r="I39">
        <v>61</v>
      </c>
      <c r="J39">
        <v>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8">
        <f t="shared" si="0"/>
        <v>149</v>
      </c>
      <c r="AH39" s="12">
        <v>0</v>
      </c>
      <c r="AI39" s="12">
        <v>0</v>
      </c>
      <c r="AJ39" s="12">
        <v>0</v>
      </c>
      <c r="AK39" s="12">
        <v>0</v>
      </c>
      <c r="AL39" s="12">
        <v>1</v>
      </c>
      <c r="AM39" s="12">
        <v>1</v>
      </c>
      <c r="AN39" s="12">
        <v>1</v>
      </c>
      <c r="AO39" s="12">
        <v>1</v>
      </c>
      <c r="AP39" s="12">
        <v>1</v>
      </c>
      <c r="AQ39" s="12">
        <v>1</v>
      </c>
      <c r="AR39" s="12">
        <v>1</v>
      </c>
      <c r="AS39" s="12">
        <v>1</v>
      </c>
      <c r="AT39" s="12" t="str" cm="1">
        <f t="array" ref="AT39">INDEX($J$1:$U$1,MATCH(MAX(IF(J39:U39&gt;0,COLUMN($J$1:$U$1))),COLUMN($J$1:$U$1)))</f>
        <v>Hrs-Sep24</v>
      </c>
      <c r="AU39" s="12" t="str" cm="1">
        <f t="array" ref="AU39">INDEX($AH$1:$AS$1,MATCH(MAX(IF(AH39:AS39&gt;0,COLUMN($AH$1:$AS$1))),COLUMN($AH$1:$AS$1)))</f>
        <v>FTE-Jul25</v>
      </c>
      <c r="AV39" s="12" t="b">
        <f t="shared" si="1"/>
        <v>0</v>
      </c>
      <c r="AW39" s="12" t="str" cm="1">
        <f t="array" ref="AW39">INDEX($J$1:$U$1,MATCH(MIN(IF(J39:U39&gt;0,COLUMN($J$1:$U$1))),COLUMN($J$1:$U$1)))</f>
        <v>Hrs-Sep24</v>
      </c>
      <c r="AX39" s="12" t="str" cm="1">
        <f t="array" ref="AX39">INDEX($AH$1:$AS$1,MATCH(MIN(IF(AH39:AS39&gt;0,COLUMN($AH$1:$AS$1))),COLUMN($AH$1:$AS$1)))</f>
        <v>FTE-Dec24</v>
      </c>
      <c r="AY39" s="13" t="b">
        <f t="shared" si="2"/>
        <v>0</v>
      </c>
    </row>
    <row r="40" spans="1:51" x14ac:dyDescent="0.25">
      <c r="A40" t="s">
        <v>133</v>
      </c>
      <c r="B40" t="s">
        <v>192</v>
      </c>
      <c r="C40" s="6" t="s">
        <v>50</v>
      </c>
      <c r="D40" s="6"/>
      <c r="E40" s="6" t="s">
        <v>213</v>
      </c>
      <c r="F40" s="6" t="s">
        <v>51</v>
      </c>
      <c r="G40" s="6" t="s">
        <v>218</v>
      </c>
      <c r="H40" t="s">
        <v>133</v>
      </c>
      <c r="I40">
        <v>106</v>
      </c>
      <c r="J40">
        <v>166</v>
      </c>
      <c r="K40">
        <v>188</v>
      </c>
      <c r="L40">
        <v>100</v>
      </c>
      <c r="M40">
        <v>68</v>
      </c>
      <c r="N40">
        <v>95</v>
      </c>
      <c r="O40">
        <v>69</v>
      </c>
      <c r="P40">
        <v>145</v>
      </c>
      <c r="Q40">
        <v>102</v>
      </c>
      <c r="R40">
        <v>115</v>
      </c>
      <c r="S40">
        <v>172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10.5</v>
      </c>
      <c r="AE40">
        <v>26</v>
      </c>
      <c r="AF40">
        <v>18.3</v>
      </c>
      <c r="AG40" s="8">
        <f t="shared" si="0"/>
        <v>1380.8</v>
      </c>
      <c r="AH40" s="9">
        <v>0</v>
      </c>
      <c r="AI40" s="9">
        <v>0</v>
      </c>
      <c r="AJ40" s="9">
        <v>0</v>
      </c>
      <c r="AK40" s="9">
        <v>0</v>
      </c>
      <c r="AL40" s="9">
        <v>0.25</v>
      </c>
      <c r="AM40" s="9">
        <v>0.5</v>
      </c>
      <c r="AN40" s="9">
        <v>0.5</v>
      </c>
      <c r="AO40" s="9">
        <v>0.5</v>
      </c>
      <c r="AP40" s="9">
        <v>0.5</v>
      </c>
      <c r="AQ40" s="9">
        <v>0</v>
      </c>
      <c r="AR40" s="9">
        <v>0</v>
      </c>
      <c r="AS40" s="9">
        <v>0</v>
      </c>
      <c r="AT40" s="9" t="str" cm="1">
        <f t="array" ref="AT40">INDEX($J$1:$U$1,MATCH(MAX(IF(J40:U40&gt;0,COLUMN($J$1:$U$1))),COLUMN($J$1:$U$1)))</f>
        <v>Hrs-Jun25</v>
      </c>
      <c r="AU40" s="9" t="str" cm="1">
        <f t="array" ref="AU40">INDEX($AH$1:$AS$1,MATCH(MAX(IF(AH40:AS40&gt;0,COLUMN($AH$1:$AS$1))),COLUMN($AH$1:$AS$1)))</f>
        <v>FTE-Apr25</v>
      </c>
      <c r="AV40" s="9" t="b">
        <f t="shared" si="1"/>
        <v>0</v>
      </c>
      <c r="AW40" s="9" t="str" cm="1">
        <f t="array" ref="AW40">INDEX($J$1:$U$1,MATCH(MIN(IF(J40:U40&gt;0,COLUMN($J$1:$U$1))),COLUMN($J$1:$U$1)))</f>
        <v>Hrs-Sep24</v>
      </c>
      <c r="AX40" s="9" t="str" cm="1">
        <f t="array" ref="AX40">INDEX($AH$1:$AS$1,MATCH(MIN(IF(AH40:AS40&gt;0,COLUMN($AH$1:$AS$1))),COLUMN($AH$1:$AS$1)))</f>
        <v>FTE-Dec24</v>
      </c>
      <c r="AY40" s="10" t="b">
        <f t="shared" si="2"/>
        <v>0</v>
      </c>
    </row>
    <row r="41" spans="1:51" x14ac:dyDescent="0.25">
      <c r="A41" t="s">
        <v>134</v>
      </c>
      <c r="B41" t="s">
        <v>193</v>
      </c>
      <c r="C41" s="6" t="s">
        <v>50</v>
      </c>
      <c r="D41" s="6"/>
      <c r="E41" s="6" t="s">
        <v>214</v>
      </c>
      <c r="F41" s="6" t="s">
        <v>51</v>
      </c>
      <c r="G41" s="6" t="s">
        <v>217</v>
      </c>
      <c r="H41" t="s">
        <v>134</v>
      </c>
      <c r="I41">
        <v>31</v>
      </c>
      <c r="J41">
        <v>20</v>
      </c>
      <c r="K41">
        <v>110</v>
      </c>
      <c r="L41">
        <v>118</v>
      </c>
      <c r="M41">
        <v>158</v>
      </c>
      <c r="N41">
        <v>71</v>
      </c>
      <c r="O41">
        <v>170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8">
        <f t="shared" si="0"/>
        <v>678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1</v>
      </c>
      <c r="AN41" s="12">
        <v>1</v>
      </c>
      <c r="AO41" s="12">
        <v>1</v>
      </c>
      <c r="AP41" s="12">
        <v>1</v>
      </c>
      <c r="AQ41" s="12">
        <v>1</v>
      </c>
      <c r="AR41" s="12">
        <v>1</v>
      </c>
      <c r="AS41" s="12">
        <v>1</v>
      </c>
      <c r="AT41" s="12" t="str" cm="1">
        <f t="array" ref="AT41">INDEX($J$1:$U$1,MATCH(MAX(IF(J41:U41&gt;0,COLUMN($J$1:$U$1))),COLUMN($J$1:$U$1)))</f>
        <v>Hrs-Feb25</v>
      </c>
      <c r="AU41" s="12" t="str" cm="1">
        <f t="array" ref="AU41">INDEX($AH$1:$AS$1,MATCH(MAX(IF(AH41:AS41&gt;0,COLUMN($AH$1:$AS$1))),COLUMN($AH$1:$AS$1)))</f>
        <v>FTE-Jul25</v>
      </c>
      <c r="AV41" s="12" t="b">
        <f t="shared" si="1"/>
        <v>0</v>
      </c>
      <c r="AW41" s="12" t="str" cm="1">
        <f t="array" ref="AW41">INDEX($J$1:$U$1,MATCH(MIN(IF(J41:U41&gt;0,COLUMN($J$1:$U$1))),COLUMN($J$1:$U$1)))</f>
        <v>Hrs-Sep24</v>
      </c>
      <c r="AX41" s="12" t="str" cm="1">
        <f t="array" ref="AX41">INDEX($AH$1:$AS$1,MATCH(MIN(IF(AH41:AS41&gt;0,COLUMN($AH$1:$AS$1))),COLUMN($AH$1:$AS$1)))</f>
        <v>FTE-Jan25</v>
      </c>
      <c r="AY41" s="13" t="b">
        <f t="shared" si="2"/>
        <v>0</v>
      </c>
    </row>
    <row r="42" spans="1:51" x14ac:dyDescent="0.25">
      <c r="A42" t="s">
        <v>135</v>
      </c>
      <c r="B42" t="s">
        <v>194</v>
      </c>
      <c r="C42" s="6" t="s">
        <v>50</v>
      </c>
      <c r="D42" s="6"/>
      <c r="E42" s="6" t="s">
        <v>213</v>
      </c>
      <c r="F42" s="6" t="s">
        <v>51</v>
      </c>
      <c r="G42" s="6" t="s">
        <v>218</v>
      </c>
      <c r="H42" t="s">
        <v>135</v>
      </c>
      <c r="I42">
        <v>10</v>
      </c>
      <c r="J42">
        <v>128</v>
      </c>
      <c r="K42">
        <v>103</v>
      </c>
      <c r="L42">
        <v>39</v>
      </c>
      <c r="M42">
        <v>174</v>
      </c>
      <c r="N42">
        <v>139</v>
      </c>
      <c r="O42">
        <v>19</v>
      </c>
      <c r="P42">
        <v>161</v>
      </c>
      <c r="Q42">
        <v>185</v>
      </c>
      <c r="R42">
        <v>58</v>
      </c>
      <c r="S42">
        <v>109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60</v>
      </c>
      <c r="AE42">
        <v>17</v>
      </c>
      <c r="AF42">
        <v>10</v>
      </c>
      <c r="AG42" s="8">
        <f t="shared" si="0"/>
        <v>1212</v>
      </c>
      <c r="AH42" s="9">
        <v>0</v>
      </c>
      <c r="AI42" s="9">
        <v>0</v>
      </c>
      <c r="AJ42" s="9">
        <v>0</v>
      </c>
      <c r="AK42" s="9">
        <v>0</v>
      </c>
      <c r="AL42" s="9">
        <v>0.25</v>
      </c>
      <c r="AM42" s="9">
        <v>0.25</v>
      </c>
      <c r="AN42" s="9">
        <v>0.25</v>
      </c>
      <c r="AO42" s="9">
        <v>0.25</v>
      </c>
      <c r="AP42" s="9">
        <v>0.25</v>
      </c>
      <c r="AQ42" s="9">
        <v>0.25</v>
      </c>
      <c r="AR42" s="9">
        <v>0.25</v>
      </c>
      <c r="AS42" s="9">
        <v>0.25</v>
      </c>
      <c r="AT42" s="9" t="str" cm="1">
        <f t="array" ref="AT42">INDEX($J$1:$U$1,MATCH(MAX(IF(J42:U42&gt;0,COLUMN($J$1:$U$1))),COLUMN($J$1:$U$1)))</f>
        <v>Hrs-Jun25</v>
      </c>
      <c r="AU42" s="9" t="str" cm="1">
        <f t="array" ref="AU42">INDEX($AH$1:$AS$1,MATCH(MAX(IF(AH42:AS42&gt;0,COLUMN($AH$1:$AS$1))),COLUMN($AH$1:$AS$1)))</f>
        <v>FTE-Jul25</v>
      </c>
      <c r="AV42" s="9" t="b">
        <f t="shared" si="1"/>
        <v>0</v>
      </c>
      <c r="AW42" s="9" t="str" cm="1">
        <f t="array" ref="AW42">INDEX($J$1:$U$1,MATCH(MIN(IF(J42:U42&gt;0,COLUMN($J$1:$U$1))),COLUMN($J$1:$U$1)))</f>
        <v>Hrs-Sep24</v>
      </c>
      <c r="AX42" s="9" t="str" cm="1">
        <f t="array" ref="AX42">INDEX($AH$1:$AS$1,MATCH(MIN(IF(AH42:AS42&gt;0,COLUMN($AH$1:$AS$1))),COLUMN($AH$1:$AS$1)))</f>
        <v>FTE-Dec24</v>
      </c>
      <c r="AY42" s="10" t="b">
        <f t="shared" si="2"/>
        <v>0</v>
      </c>
    </row>
    <row r="43" spans="1:51" x14ac:dyDescent="0.25">
      <c r="A43" t="s">
        <v>136</v>
      </c>
      <c r="B43" t="s">
        <v>195</v>
      </c>
      <c r="C43" s="6" t="s">
        <v>50</v>
      </c>
      <c r="D43" s="6"/>
      <c r="E43" s="6" t="s">
        <v>213</v>
      </c>
      <c r="F43" s="6" t="s">
        <v>51</v>
      </c>
      <c r="G43" s="6" t="s">
        <v>218</v>
      </c>
      <c r="H43" t="s">
        <v>136</v>
      </c>
      <c r="I43">
        <v>55</v>
      </c>
      <c r="J43">
        <v>185</v>
      </c>
      <c r="K43">
        <v>39</v>
      </c>
      <c r="L43">
        <v>138</v>
      </c>
      <c r="M43">
        <v>73</v>
      </c>
      <c r="N43">
        <v>126</v>
      </c>
      <c r="O43">
        <v>43</v>
      </c>
      <c r="P43">
        <v>102</v>
      </c>
      <c r="Q43">
        <v>94</v>
      </c>
      <c r="R43">
        <v>41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85.5</v>
      </c>
      <c r="AE43">
        <v>174.5</v>
      </c>
      <c r="AF43">
        <v>193.5</v>
      </c>
      <c r="AG43" s="8">
        <f t="shared" si="0"/>
        <v>1364.5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0.5</v>
      </c>
      <c r="AN43" s="12">
        <v>0.5</v>
      </c>
      <c r="AO43" s="12">
        <v>0.5</v>
      </c>
      <c r="AP43" s="12">
        <v>0.5</v>
      </c>
      <c r="AQ43" s="12">
        <v>0</v>
      </c>
      <c r="AR43" s="12">
        <v>0</v>
      </c>
      <c r="AS43" s="12">
        <v>0</v>
      </c>
      <c r="AT43" s="12" t="str" cm="1">
        <f t="array" ref="AT43">INDEX($J$1:$U$1,MATCH(MAX(IF(J43:U43&gt;0,COLUMN($J$1:$U$1))),COLUMN($J$1:$U$1)))</f>
        <v>Hrs-Jun25</v>
      </c>
      <c r="AU43" s="12" t="str" cm="1">
        <f t="array" ref="AU43">INDEX($AH$1:$AS$1,MATCH(MAX(IF(AH43:AS43&gt;0,COLUMN($AH$1:$AS$1))),COLUMN($AH$1:$AS$1)))</f>
        <v>FTE-Apr25</v>
      </c>
      <c r="AV43" s="12" t="b">
        <f t="shared" si="1"/>
        <v>0</v>
      </c>
      <c r="AW43" s="12" t="str" cm="1">
        <f t="array" ref="AW43">INDEX($J$1:$U$1,MATCH(MIN(IF(J43:U43&gt;0,COLUMN($J$1:$U$1))),COLUMN($J$1:$U$1)))</f>
        <v>Hrs-Sep24</v>
      </c>
      <c r="AX43" s="12" t="str" cm="1">
        <f t="array" ref="AX43">INDEX($AH$1:$AS$1,MATCH(MIN(IF(AH43:AS43&gt;0,COLUMN($AH$1:$AS$1))),COLUMN($AH$1:$AS$1)))</f>
        <v>FTE-Jan25</v>
      </c>
      <c r="AY43" s="13" t="b">
        <f t="shared" si="2"/>
        <v>0</v>
      </c>
    </row>
    <row r="44" spans="1:51" x14ac:dyDescent="0.25">
      <c r="A44" t="s">
        <v>137</v>
      </c>
      <c r="B44" t="s">
        <v>196</v>
      </c>
      <c r="C44" s="6" t="s">
        <v>50</v>
      </c>
      <c r="D44" s="6"/>
      <c r="E44" s="6" t="s">
        <v>214</v>
      </c>
      <c r="F44" s="6" t="s">
        <v>51</v>
      </c>
      <c r="G44" s="6" t="s">
        <v>217</v>
      </c>
      <c r="H44" t="s">
        <v>137</v>
      </c>
      <c r="I44">
        <v>50</v>
      </c>
      <c r="J44">
        <v>95</v>
      </c>
      <c r="K44">
        <v>183</v>
      </c>
      <c r="L44">
        <v>137</v>
      </c>
      <c r="M44">
        <v>187</v>
      </c>
      <c r="N44">
        <v>169</v>
      </c>
      <c r="O44">
        <v>150</v>
      </c>
      <c r="P44">
        <v>48</v>
      </c>
      <c r="Q44">
        <v>195</v>
      </c>
      <c r="R44">
        <v>45</v>
      </c>
      <c r="S44">
        <v>103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95</v>
      </c>
      <c r="AE44">
        <v>63</v>
      </c>
      <c r="AF44">
        <v>59.3</v>
      </c>
      <c r="AG44" s="8">
        <f t="shared" si="0"/>
        <v>1579.3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1</v>
      </c>
      <c r="AO44" s="9">
        <v>1</v>
      </c>
      <c r="AP44" s="9">
        <v>1</v>
      </c>
      <c r="AQ44" s="9">
        <v>1</v>
      </c>
      <c r="AR44" s="9">
        <v>1</v>
      </c>
      <c r="AS44" s="9">
        <v>1</v>
      </c>
      <c r="AT44" s="9" t="str" cm="1">
        <f t="array" ref="AT44">INDEX($J$1:$U$1,MATCH(MAX(IF(J44:U44&gt;0,COLUMN($J$1:$U$1))),COLUMN($J$1:$U$1)))</f>
        <v>Hrs-Jun25</v>
      </c>
      <c r="AU44" s="9" t="str" cm="1">
        <f t="array" ref="AU44">INDEX($AH$1:$AS$1,MATCH(MAX(IF(AH44:AS44&gt;0,COLUMN($AH$1:$AS$1))),COLUMN($AH$1:$AS$1)))</f>
        <v>FTE-Jul25</v>
      </c>
      <c r="AV44" s="9" t="b">
        <f t="shared" si="1"/>
        <v>0</v>
      </c>
      <c r="AW44" s="9" t="str" cm="1">
        <f t="array" ref="AW44">INDEX($J$1:$U$1,MATCH(MIN(IF(J44:U44&gt;0,COLUMN($J$1:$U$1))),COLUMN($J$1:$U$1)))</f>
        <v>Hrs-Sep24</v>
      </c>
      <c r="AX44" s="9" t="str" cm="1">
        <f t="array" ref="AX44">INDEX($AH$1:$AS$1,MATCH(MIN(IF(AH44:AS44&gt;0,COLUMN($AH$1:$AS$1))),COLUMN($AH$1:$AS$1)))</f>
        <v>FTE-Feb25</v>
      </c>
      <c r="AY44" s="10" t="b">
        <f t="shared" si="2"/>
        <v>0</v>
      </c>
    </row>
    <row r="45" spans="1:51" x14ac:dyDescent="0.25">
      <c r="A45" t="s">
        <v>138</v>
      </c>
      <c r="B45" t="s">
        <v>197</v>
      </c>
      <c r="C45" s="6" t="s">
        <v>50</v>
      </c>
      <c r="D45" s="6"/>
      <c r="E45" s="6" t="s">
        <v>214</v>
      </c>
      <c r="F45" s="6" t="s">
        <v>51</v>
      </c>
      <c r="G45" s="6" t="s">
        <v>217</v>
      </c>
      <c r="H45" t="s">
        <v>138</v>
      </c>
      <c r="I45">
        <v>37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8">
        <f t="shared" si="0"/>
        <v>37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1</v>
      </c>
      <c r="AO45" s="12">
        <v>1</v>
      </c>
      <c r="AP45" s="12">
        <v>1</v>
      </c>
      <c r="AQ45" s="12">
        <v>1</v>
      </c>
      <c r="AR45" s="12">
        <v>1</v>
      </c>
      <c r="AS45" s="12">
        <v>1</v>
      </c>
      <c r="AT45" s="12" t="e" cm="1">
        <f t="array" ref="AT45">INDEX($J$1:$U$1,MATCH(MAX(IF(J45:U45&gt;0,COLUMN($J$1:$U$1))),COLUMN($J$1:$U$1)))</f>
        <v>#N/A</v>
      </c>
      <c r="AU45" s="12" t="str" cm="1">
        <f t="array" ref="AU45">INDEX($AH$1:$AS$1,MATCH(MAX(IF(AH45:AS45&gt;0,COLUMN($AH$1:$AS$1))),COLUMN($AH$1:$AS$1)))</f>
        <v>FTE-Jul25</v>
      </c>
      <c r="AV45" s="12" t="e">
        <f t="shared" si="1"/>
        <v>#N/A</v>
      </c>
      <c r="AW45" s="12" t="e" cm="1">
        <f t="array" ref="AW45">INDEX($J$1:$U$1,MATCH(MIN(IF(J45:U45&gt;0,COLUMN($J$1:$U$1))),COLUMN($J$1:$U$1)))</f>
        <v>#N/A</v>
      </c>
      <c r="AX45" s="12" t="str" cm="1">
        <f t="array" ref="AX45">INDEX($AH$1:$AS$1,MATCH(MIN(IF(AH45:AS45&gt;0,COLUMN($AH$1:$AS$1))),COLUMN($AH$1:$AS$1)))</f>
        <v>FTE-Feb25</v>
      </c>
      <c r="AY45" s="13" t="e">
        <f t="shared" si="2"/>
        <v>#N/A</v>
      </c>
    </row>
    <row r="46" spans="1:51" x14ac:dyDescent="0.25">
      <c r="A46" t="s">
        <v>139</v>
      </c>
      <c r="B46" t="s">
        <v>198</v>
      </c>
      <c r="C46" s="6" t="s">
        <v>50</v>
      </c>
      <c r="D46" s="6"/>
      <c r="E46" s="6" t="s">
        <v>214</v>
      </c>
      <c r="F46" s="6" t="s">
        <v>51</v>
      </c>
      <c r="G46" s="6" t="s">
        <v>217</v>
      </c>
      <c r="H46" t="s">
        <v>139</v>
      </c>
      <c r="I46">
        <v>78</v>
      </c>
      <c r="J46">
        <v>68</v>
      </c>
      <c r="K46">
        <v>160</v>
      </c>
      <c r="L46">
        <v>182</v>
      </c>
      <c r="M46">
        <v>107</v>
      </c>
      <c r="N46">
        <v>50</v>
      </c>
      <c r="O46">
        <v>93</v>
      </c>
      <c r="P46">
        <v>53</v>
      </c>
      <c r="Q46">
        <v>73</v>
      </c>
      <c r="R46">
        <v>193</v>
      </c>
      <c r="S46">
        <v>68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</v>
      </c>
      <c r="AE46">
        <v>57</v>
      </c>
      <c r="AF46">
        <v>175</v>
      </c>
      <c r="AG46" s="8">
        <f t="shared" si="0"/>
        <v>1421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0.25</v>
      </c>
      <c r="AO46" s="9">
        <v>0.25</v>
      </c>
      <c r="AP46" s="9">
        <v>0.25</v>
      </c>
      <c r="AQ46" s="9">
        <v>0.25</v>
      </c>
      <c r="AR46" s="9">
        <v>0.25</v>
      </c>
      <c r="AS46" s="9">
        <v>0.25</v>
      </c>
      <c r="AT46" s="9" t="str" cm="1">
        <f t="array" ref="AT46">INDEX($J$1:$U$1,MATCH(MAX(IF(J46:U46&gt;0,COLUMN($J$1:$U$1))),COLUMN($J$1:$U$1)))</f>
        <v>Hrs-Jun25</v>
      </c>
      <c r="AU46" s="9" t="str" cm="1">
        <f t="array" ref="AU46">INDEX($AH$1:$AS$1,MATCH(MAX(IF(AH46:AS46&gt;0,COLUMN($AH$1:$AS$1))),COLUMN($AH$1:$AS$1)))</f>
        <v>FTE-Jul25</v>
      </c>
      <c r="AV46" s="9" t="b">
        <f t="shared" si="1"/>
        <v>0</v>
      </c>
      <c r="AW46" s="9" t="str" cm="1">
        <f t="array" ref="AW46">INDEX($J$1:$U$1,MATCH(MIN(IF(J46:U46&gt;0,COLUMN($J$1:$U$1))),COLUMN($J$1:$U$1)))</f>
        <v>Hrs-Sep24</v>
      </c>
      <c r="AX46" s="9" t="str" cm="1">
        <f t="array" ref="AX46">INDEX($AH$1:$AS$1,MATCH(MIN(IF(AH46:AS46&gt;0,COLUMN($AH$1:$AS$1))),COLUMN($AH$1:$AS$1)))</f>
        <v>FTE-Feb25</v>
      </c>
      <c r="AY46" s="10" t="b">
        <f t="shared" si="2"/>
        <v>0</v>
      </c>
    </row>
    <row r="47" spans="1:51" x14ac:dyDescent="0.25">
      <c r="A47" t="s">
        <v>140</v>
      </c>
      <c r="B47" t="s">
        <v>199</v>
      </c>
      <c r="C47" s="6" t="s">
        <v>50</v>
      </c>
      <c r="D47" s="6"/>
      <c r="E47" s="6" t="s">
        <v>214</v>
      </c>
      <c r="F47" s="6" t="s">
        <v>51</v>
      </c>
      <c r="G47" s="6" t="s">
        <v>217</v>
      </c>
      <c r="H47" t="s">
        <v>140</v>
      </c>
      <c r="I47">
        <v>150</v>
      </c>
      <c r="J47">
        <v>93</v>
      </c>
      <c r="K47">
        <v>67</v>
      </c>
      <c r="L47">
        <v>190</v>
      </c>
      <c r="M47">
        <v>139</v>
      </c>
      <c r="N47">
        <v>10</v>
      </c>
      <c r="O47">
        <v>51</v>
      </c>
      <c r="P47">
        <v>54</v>
      </c>
      <c r="Q47">
        <v>111</v>
      </c>
      <c r="R47">
        <v>147</v>
      </c>
      <c r="S47">
        <v>184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135.30000000000001</v>
      </c>
      <c r="AE47">
        <v>195</v>
      </c>
      <c r="AF47">
        <v>36</v>
      </c>
      <c r="AG47" s="8">
        <f t="shared" si="0"/>
        <v>1562.3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1</v>
      </c>
      <c r="AP47" s="12">
        <v>1</v>
      </c>
      <c r="AQ47" s="12">
        <v>1</v>
      </c>
      <c r="AR47" s="12">
        <v>1</v>
      </c>
      <c r="AS47" s="12">
        <v>1</v>
      </c>
      <c r="AT47" s="12" t="str" cm="1">
        <f t="array" ref="AT47">INDEX($J$1:$U$1,MATCH(MAX(IF(J47:U47&gt;0,COLUMN($J$1:$U$1))),COLUMN($J$1:$U$1)))</f>
        <v>Hrs-Jun25</v>
      </c>
      <c r="AU47" s="12" t="str" cm="1">
        <f t="array" ref="AU47">INDEX($AH$1:$AS$1,MATCH(MAX(IF(AH47:AS47&gt;0,COLUMN($AH$1:$AS$1))),COLUMN($AH$1:$AS$1)))</f>
        <v>FTE-Jul25</v>
      </c>
      <c r="AV47" s="12" t="b">
        <f t="shared" si="1"/>
        <v>0</v>
      </c>
      <c r="AW47" s="12" t="str" cm="1">
        <f t="array" ref="AW47">INDEX($J$1:$U$1,MATCH(MIN(IF(J47:U47&gt;0,COLUMN($J$1:$U$1))),COLUMN($J$1:$U$1)))</f>
        <v>Hrs-Sep24</v>
      </c>
      <c r="AX47" s="12" t="str" cm="1">
        <f t="array" ref="AX47">INDEX($AH$1:$AS$1,MATCH(MIN(IF(AH47:AS47&gt;0,COLUMN($AH$1:$AS$1))),COLUMN($AH$1:$AS$1)))</f>
        <v>FTE-Mar25</v>
      </c>
      <c r="AY47" s="13" t="b">
        <f t="shared" si="2"/>
        <v>0</v>
      </c>
    </row>
    <row r="48" spans="1:51" x14ac:dyDescent="0.25">
      <c r="A48" t="s">
        <v>141</v>
      </c>
      <c r="B48" t="s">
        <v>200</v>
      </c>
      <c r="C48" s="6" t="s">
        <v>50</v>
      </c>
      <c r="D48" s="6"/>
      <c r="E48" s="6" t="s">
        <v>213</v>
      </c>
      <c r="F48" s="6" t="s">
        <v>219</v>
      </c>
      <c r="G48" s="6" t="s">
        <v>218</v>
      </c>
      <c r="H48" t="s">
        <v>141</v>
      </c>
      <c r="I48">
        <v>61</v>
      </c>
      <c r="J48">
        <v>88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8">
        <f t="shared" si="0"/>
        <v>149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0.25</v>
      </c>
      <c r="AQ48" s="9">
        <v>0.5</v>
      </c>
      <c r="AR48" s="9">
        <v>0</v>
      </c>
      <c r="AS48" s="9">
        <v>0</v>
      </c>
      <c r="AT48" s="9" t="str" cm="1">
        <f t="array" ref="AT48">INDEX($J$1:$U$1,MATCH(MAX(IF(J48:U48&gt;0,COLUMN($J$1:$U$1))),COLUMN($J$1:$U$1)))</f>
        <v>Hrs-Sep24</v>
      </c>
      <c r="AU48" s="9" t="str" cm="1">
        <f t="array" ref="AU48">INDEX($AH$1:$AS$1,MATCH(MAX(IF(AH48:AS48&gt;0,COLUMN($AH$1:$AS$1))),COLUMN($AH$1:$AS$1)))</f>
        <v>FTE-May25</v>
      </c>
      <c r="AV48" s="9" t="b">
        <f t="shared" si="1"/>
        <v>0</v>
      </c>
      <c r="AW48" s="9" t="str" cm="1">
        <f t="array" ref="AW48">INDEX($J$1:$U$1,MATCH(MIN(IF(J48:U48&gt;0,COLUMN($J$1:$U$1))),COLUMN($J$1:$U$1)))</f>
        <v>Hrs-Sep24</v>
      </c>
      <c r="AX48" s="9" t="str" cm="1">
        <f t="array" ref="AX48">INDEX($AH$1:$AS$1,MATCH(MIN(IF(AH48:AS48&gt;0,COLUMN($AH$1:$AS$1))),COLUMN($AH$1:$AS$1)))</f>
        <v>FTE-Apr25</v>
      </c>
      <c r="AY48" s="10" t="b">
        <f t="shared" si="2"/>
        <v>0</v>
      </c>
    </row>
    <row r="49" spans="1:51" x14ac:dyDescent="0.25">
      <c r="A49" t="s">
        <v>142</v>
      </c>
      <c r="B49" t="s">
        <v>201</v>
      </c>
      <c r="C49" s="6" t="s">
        <v>50</v>
      </c>
      <c r="D49" s="6"/>
      <c r="E49" s="6" t="s">
        <v>213</v>
      </c>
      <c r="F49" s="6" t="s">
        <v>219</v>
      </c>
      <c r="G49" s="6" t="s">
        <v>218</v>
      </c>
      <c r="H49" t="s">
        <v>142</v>
      </c>
      <c r="I49">
        <v>106</v>
      </c>
      <c r="J49">
        <v>166</v>
      </c>
      <c r="K49">
        <v>188</v>
      </c>
      <c r="L49">
        <v>100</v>
      </c>
      <c r="M49">
        <v>68</v>
      </c>
      <c r="N49">
        <v>95</v>
      </c>
      <c r="O49">
        <v>69</v>
      </c>
      <c r="P49">
        <v>145</v>
      </c>
      <c r="Q49">
        <v>102</v>
      </c>
      <c r="R49">
        <v>115</v>
      </c>
      <c r="S49">
        <v>172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10.5</v>
      </c>
      <c r="AE49">
        <v>26</v>
      </c>
      <c r="AF49">
        <v>18.3</v>
      </c>
      <c r="AG49" s="8">
        <f t="shared" si="0"/>
        <v>1380.8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0.25</v>
      </c>
      <c r="AQ49" s="12">
        <v>1</v>
      </c>
      <c r="AR49" s="12">
        <v>1</v>
      </c>
      <c r="AS49" s="12">
        <v>1</v>
      </c>
      <c r="AT49" s="12" t="str" cm="1">
        <f t="array" ref="AT49">INDEX($J$1:$U$1,MATCH(MAX(IF(J49:U49&gt;0,COLUMN($J$1:$U$1))),COLUMN($J$1:$U$1)))</f>
        <v>Hrs-Jun25</v>
      </c>
      <c r="AU49" s="12" t="str" cm="1">
        <f t="array" ref="AU49">INDEX($AH$1:$AS$1,MATCH(MAX(IF(AH49:AS49&gt;0,COLUMN($AH$1:$AS$1))),COLUMN($AH$1:$AS$1)))</f>
        <v>FTE-Jul25</v>
      </c>
      <c r="AV49" s="12" t="b">
        <f t="shared" si="1"/>
        <v>0</v>
      </c>
      <c r="AW49" s="12" t="str" cm="1">
        <f t="array" ref="AW49">INDEX($J$1:$U$1,MATCH(MIN(IF(J49:U49&gt;0,COLUMN($J$1:$U$1))),COLUMN($J$1:$U$1)))</f>
        <v>Hrs-Sep24</v>
      </c>
      <c r="AX49" s="12" t="str" cm="1">
        <f t="array" ref="AX49">INDEX($AH$1:$AS$1,MATCH(MIN(IF(AH49:AS49&gt;0,COLUMN($AH$1:$AS$1))),COLUMN($AH$1:$AS$1)))</f>
        <v>FTE-Apr25</v>
      </c>
      <c r="AY49" s="13" t="b">
        <f t="shared" si="2"/>
        <v>0</v>
      </c>
    </row>
    <row r="50" spans="1:51" x14ac:dyDescent="0.25">
      <c r="A50" t="s">
        <v>143</v>
      </c>
      <c r="B50" t="s">
        <v>202</v>
      </c>
      <c r="C50" s="6" t="s">
        <v>50</v>
      </c>
      <c r="D50" s="6"/>
      <c r="E50" s="6" t="s">
        <v>213</v>
      </c>
      <c r="F50" s="6" t="s">
        <v>219</v>
      </c>
      <c r="G50" s="6" t="s">
        <v>218</v>
      </c>
      <c r="H50" t="s">
        <v>143</v>
      </c>
      <c r="I50">
        <v>31</v>
      </c>
      <c r="J50">
        <v>20</v>
      </c>
      <c r="K50">
        <v>110</v>
      </c>
      <c r="L50">
        <v>118</v>
      </c>
      <c r="M50">
        <v>158</v>
      </c>
      <c r="N50">
        <v>71</v>
      </c>
      <c r="O50">
        <v>170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8">
        <f t="shared" si="0"/>
        <v>678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0.13</v>
      </c>
      <c r="AS50" s="9">
        <v>0.13</v>
      </c>
      <c r="AT50" s="9" t="str" cm="1">
        <f t="array" ref="AT50">INDEX($J$1:$U$1,MATCH(MAX(IF(J50:U50&gt;0,COLUMN($J$1:$U$1))),COLUMN($J$1:$U$1)))</f>
        <v>Hrs-Feb25</v>
      </c>
      <c r="AU50" s="9" t="str" cm="1">
        <f t="array" ref="AU50">INDEX($AH$1:$AS$1,MATCH(MAX(IF(AH50:AS50&gt;0,COLUMN($AH$1:$AS$1))),COLUMN($AH$1:$AS$1)))</f>
        <v>FTE-Jul25</v>
      </c>
      <c r="AV50" s="9" t="b">
        <f t="shared" si="1"/>
        <v>0</v>
      </c>
      <c r="AW50" s="9" t="str" cm="1">
        <f t="array" ref="AW50">INDEX($J$1:$U$1,MATCH(MIN(IF(J50:U50&gt;0,COLUMN($J$1:$U$1))),COLUMN($J$1:$U$1)))</f>
        <v>Hrs-Sep24</v>
      </c>
      <c r="AX50" s="9" t="str" cm="1">
        <f t="array" ref="AX50">INDEX($AH$1:$AS$1,MATCH(MIN(IF(AH50:AS50&gt;0,COLUMN($AH$1:$AS$1))),COLUMN($AH$1:$AS$1)))</f>
        <v>FTE-Jun25</v>
      </c>
      <c r="AY50" s="10" t="b">
        <f t="shared" si="2"/>
        <v>0</v>
      </c>
    </row>
    <row r="51" spans="1:51" x14ac:dyDescent="0.25">
      <c r="A51" t="s">
        <v>144</v>
      </c>
      <c r="B51" t="s">
        <v>203</v>
      </c>
      <c r="C51" s="6" t="s">
        <v>50</v>
      </c>
      <c r="D51" s="6"/>
      <c r="E51" s="6" t="s">
        <v>213</v>
      </c>
      <c r="F51" s="6" t="s">
        <v>219</v>
      </c>
      <c r="G51" s="6" t="s">
        <v>218</v>
      </c>
      <c r="H51" t="s">
        <v>144</v>
      </c>
      <c r="I51">
        <v>10</v>
      </c>
      <c r="J51">
        <v>128</v>
      </c>
      <c r="K51">
        <v>103</v>
      </c>
      <c r="L51">
        <v>39</v>
      </c>
      <c r="M51">
        <v>174</v>
      </c>
      <c r="N51">
        <v>139</v>
      </c>
      <c r="O51">
        <v>19</v>
      </c>
      <c r="P51">
        <v>161</v>
      </c>
      <c r="Q51">
        <v>185</v>
      </c>
      <c r="R51">
        <v>58</v>
      </c>
      <c r="S51">
        <v>109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60</v>
      </c>
      <c r="AE51">
        <v>17</v>
      </c>
      <c r="AF51">
        <v>10</v>
      </c>
      <c r="AG51" s="8">
        <f t="shared" si="0"/>
        <v>1212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0.5</v>
      </c>
      <c r="AR51" s="12">
        <v>0.5</v>
      </c>
      <c r="AS51" s="12">
        <v>0.5</v>
      </c>
      <c r="AT51" s="12" t="str" cm="1">
        <f t="array" ref="AT51">INDEX($J$1:$U$1,MATCH(MAX(IF(J51:U51&gt;0,COLUMN($J$1:$U$1))),COLUMN($J$1:$U$1)))</f>
        <v>Hrs-Jun25</v>
      </c>
      <c r="AU51" s="12" t="str" cm="1">
        <f t="array" ref="AU51">INDEX($AH$1:$AS$1,MATCH(MAX(IF(AH51:AS51&gt;0,COLUMN($AH$1:$AS$1))),COLUMN($AH$1:$AS$1)))</f>
        <v>FTE-Jul25</v>
      </c>
      <c r="AV51" s="12" t="b">
        <f t="shared" si="1"/>
        <v>0</v>
      </c>
      <c r="AW51" s="12" t="str" cm="1">
        <f t="array" ref="AW51">INDEX($J$1:$U$1,MATCH(MIN(IF(J51:U51&gt;0,COLUMN($J$1:$U$1))),COLUMN($J$1:$U$1)))</f>
        <v>Hrs-Sep24</v>
      </c>
      <c r="AX51" s="12" t="str" cm="1">
        <f t="array" ref="AX51">INDEX($AH$1:$AS$1,MATCH(MIN(IF(AH51:AS51&gt;0,COLUMN($AH$1:$AS$1))),COLUMN($AH$1:$AS$1)))</f>
        <v>FTE-May25</v>
      </c>
      <c r="AY51" s="13" t="b">
        <f t="shared" si="2"/>
        <v>0</v>
      </c>
    </row>
    <row r="52" spans="1:51" x14ac:dyDescent="0.25">
      <c r="A52" t="s">
        <v>145</v>
      </c>
      <c r="B52" t="s">
        <v>204</v>
      </c>
      <c r="C52" s="6" t="s">
        <v>50</v>
      </c>
      <c r="D52" s="6"/>
      <c r="E52" s="6" t="s">
        <v>213</v>
      </c>
      <c r="F52" s="6" t="s">
        <v>219</v>
      </c>
      <c r="G52" s="6" t="s">
        <v>218</v>
      </c>
      <c r="H52" t="s">
        <v>145</v>
      </c>
      <c r="I52">
        <v>55</v>
      </c>
      <c r="J52">
        <v>185</v>
      </c>
      <c r="K52">
        <v>39</v>
      </c>
      <c r="L52">
        <v>138</v>
      </c>
      <c r="M52">
        <v>73</v>
      </c>
      <c r="N52">
        <v>126</v>
      </c>
      <c r="O52">
        <v>43</v>
      </c>
      <c r="P52">
        <v>102</v>
      </c>
      <c r="Q52">
        <v>94</v>
      </c>
      <c r="R52">
        <v>41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85.5</v>
      </c>
      <c r="AE52">
        <v>174.5</v>
      </c>
      <c r="AF52">
        <v>193.5</v>
      </c>
      <c r="AG52" s="8">
        <f t="shared" si="0"/>
        <v>1364.5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 t="str" cm="1">
        <f t="array" ref="AT52">INDEX($J$1:$U$1,MATCH(MAX(IF(J52:U52&gt;0,COLUMN($J$1:$U$1))),COLUMN($J$1:$U$1)))</f>
        <v>Hrs-Jun25</v>
      </c>
      <c r="AU52" s="9" t="e" cm="1">
        <f t="array" ref="AU52">INDEX($AH$1:$AS$1,MATCH(MAX(IF(AH52:AS52&gt;0,COLUMN($AH$1:$AS$1))),COLUMN($AH$1:$AS$1)))</f>
        <v>#N/A</v>
      </c>
      <c r="AV52" s="9" t="e">
        <f t="shared" si="1"/>
        <v>#N/A</v>
      </c>
      <c r="AW52" s="9" t="str" cm="1">
        <f t="array" ref="AW52">INDEX($J$1:$U$1,MATCH(MIN(IF(J52:U52&gt;0,COLUMN($J$1:$U$1))),COLUMN($J$1:$U$1)))</f>
        <v>Hrs-Sep24</v>
      </c>
      <c r="AX52" s="9" t="e" cm="1">
        <f t="array" ref="AX52">INDEX($AH$1:$AS$1,MATCH(MIN(IF(AH52:AS52&gt;0,COLUMN($AH$1:$AS$1))),COLUMN($AH$1:$AS$1)))</f>
        <v>#N/A</v>
      </c>
      <c r="AY52" s="10" t="e">
        <f t="shared" si="2"/>
        <v>#N/A</v>
      </c>
    </row>
    <row r="53" spans="1:51" x14ac:dyDescent="0.25">
      <c r="A53" t="s">
        <v>146</v>
      </c>
      <c r="B53" t="s">
        <v>205</v>
      </c>
      <c r="C53" s="6" t="s">
        <v>50</v>
      </c>
      <c r="D53" s="6"/>
      <c r="E53" s="6" t="s">
        <v>213</v>
      </c>
      <c r="F53" s="6" t="s">
        <v>219</v>
      </c>
      <c r="G53" s="6" t="s">
        <v>218</v>
      </c>
      <c r="H53" t="s">
        <v>146</v>
      </c>
      <c r="I53">
        <v>50</v>
      </c>
      <c r="J53">
        <v>95</v>
      </c>
      <c r="K53">
        <v>183</v>
      </c>
      <c r="L53">
        <v>137</v>
      </c>
      <c r="M53">
        <v>187</v>
      </c>
      <c r="N53">
        <v>169</v>
      </c>
      <c r="O53">
        <v>150</v>
      </c>
      <c r="P53">
        <v>48</v>
      </c>
      <c r="Q53">
        <v>195</v>
      </c>
      <c r="R53">
        <v>45</v>
      </c>
      <c r="S53">
        <v>103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95</v>
      </c>
      <c r="AE53">
        <v>63</v>
      </c>
      <c r="AF53">
        <v>59.3</v>
      </c>
      <c r="AG53" s="8">
        <f t="shared" si="0"/>
        <v>1579.3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1</v>
      </c>
      <c r="AR53" s="12">
        <v>1</v>
      </c>
      <c r="AS53" s="12">
        <v>1</v>
      </c>
      <c r="AT53" s="12" t="str" cm="1">
        <f t="array" ref="AT53">INDEX($J$1:$U$1,MATCH(MAX(IF(J53:U53&gt;0,COLUMN($J$1:$U$1))),COLUMN($J$1:$U$1)))</f>
        <v>Hrs-Jun25</v>
      </c>
      <c r="AU53" s="12" t="str" cm="1">
        <f t="array" ref="AU53">INDEX($AH$1:$AS$1,MATCH(MAX(IF(AH53:AS53&gt;0,COLUMN($AH$1:$AS$1))),COLUMN($AH$1:$AS$1)))</f>
        <v>FTE-Jul25</v>
      </c>
      <c r="AV53" s="12" t="b">
        <f t="shared" si="1"/>
        <v>0</v>
      </c>
      <c r="AW53" s="12" t="str" cm="1">
        <f t="array" ref="AW53">INDEX($J$1:$U$1,MATCH(MIN(IF(J53:U53&gt;0,COLUMN($J$1:$U$1))),COLUMN($J$1:$U$1)))</f>
        <v>Hrs-Sep24</v>
      </c>
      <c r="AX53" s="12" t="str" cm="1">
        <f t="array" ref="AX53">INDEX($AH$1:$AS$1,MATCH(MIN(IF(AH53:AS53&gt;0,COLUMN($AH$1:$AS$1))),COLUMN($AH$1:$AS$1)))</f>
        <v>FTE-May25</v>
      </c>
      <c r="AY53" s="13" t="b">
        <f t="shared" si="2"/>
        <v>0</v>
      </c>
    </row>
    <row r="54" spans="1:51" x14ac:dyDescent="0.25">
      <c r="A54" t="s">
        <v>147</v>
      </c>
      <c r="B54" t="s">
        <v>206</v>
      </c>
      <c r="C54" s="6" t="s">
        <v>50</v>
      </c>
      <c r="D54" s="6"/>
      <c r="E54" s="6" t="s">
        <v>213</v>
      </c>
      <c r="F54" s="6" t="s">
        <v>219</v>
      </c>
      <c r="G54" s="6" t="s">
        <v>218</v>
      </c>
      <c r="H54" t="s">
        <v>147</v>
      </c>
      <c r="I54">
        <v>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8">
        <f t="shared" si="0"/>
        <v>37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0.5</v>
      </c>
      <c r="AR54" s="9">
        <v>0.5</v>
      </c>
      <c r="AS54" s="9">
        <v>0.5</v>
      </c>
      <c r="AT54" s="9" t="e" cm="1">
        <f t="array" ref="AT54">INDEX($J$1:$U$1,MATCH(MAX(IF(J54:U54&gt;0,COLUMN($J$1:$U$1))),COLUMN($J$1:$U$1)))</f>
        <v>#N/A</v>
      </c>
      <c r="AU54" s="9" t="str" cm="1">
        <f t="array" ref="AU54">INDEX($AH$1:$AS$1,MATCH(MAX(IF(AH54:AS54&gt;0,COLUMN($AH$1:$AS$1))),COLUMN($AH$1:$AS$1)))</f>
        <v>FTE-Jul25</v>
      </c>
      <c r="AV54" s="9" t="e">
        <f t="shared" si="1"/>
        <v>#N/A</v>
      </c>
      <c r="AW54" s="9" t="e" cm="1">
        <f t="array" ref="AW54">INDEX($J$1:$U$1,MATCH(MIN(IF(J54:U54&gt;0,COLUMN($J$1:$U$1))),COLUMN($J$1:$U$1)))</f>
        <v>#N/A</v>
      </c>
      <c r="AX54" s="9" t="str" cm="1">
        <f t="array" ref="AX54">INDEX($AH$1:$AS$1,MATCH(MIN(IF(AH54:AS54&gt;0,COLUMN($AH$1:$AS$1))),COLUMN($AH$1:$AS$1)))</f>
        <v>FTE-May25</v>
      </c>
      <c r="AY54" s="10" t="e">
        <f t="shared" si="2"/>
        <v>#N/A</v>
      </c>
    </row>
    <row r="55" spans="1:51" x14ac:dyDescent="0.25">
      <c r="A55" t="s">
        <v>148</v>
      </c>
      <c r="B55" t="s">
        <v>207</v>
      </c>
      <c r="C55" s="6" t="s">
        <v>50</v>
      </c>
      <c r="D55" s="6"/>
      <c r="E55" s="6" t="s">
        <v>213</v>
      </c>
      <c r="F55" s="6" t="s">
        <v>219</v>
      </c>
      <c r="G55" s="6" t="s">
        <v>218</v>
      </c>
      <c r="H55" t="s">
        <v>148</v>
      </c>
      <c r="I55">
        <v>0</v>
      </c>
      <c r="J55">
        <v>1</v>
      </c>
      <c r="K55">
        <v>2</v>
      </c>
      <c r="L55">
        <v>3</v>
      </c>
      <c r="M55">
        <v>4</v>
      </c>
      <c r="N55">
        <v>5</v>
      </c>
      <c r="O55">
        <v>6</v>
      </c>
      <c r="P55">
        <v>7</v>
      </c>
      <c r="Q55">
        <v>8</v>
      </c>
      <c r="R55">
        <v>9</v>
      </c>
      <c r="S55">
        <v>10</v>
      </c>
      <c r="T55">
        <v>11</v>
      </c>
      <c r="U55">
        <v>12</v>
      </c>
      <c r="V55">
        <v>13</v>
      </c>
      <c r="W55">
        <v>14</v>
      </c>
      <c r="X55">
        <v>15</v>
      </c>
      <c r="Y55">
        <v>16</v>
      </c>
      <c r="Z55">
        <v>17</v>
      </c>
      <c r="AA55">
        <v>18</v>
      </c>
      <c r="AB55">
        <v>19</v>
      </c>
      <c r="AC55">
        <v>20</v>
      </c>
      <c r="AD55">
        <v>21</v>
      </c>
      <c r="AE55">
        <v>22</v>
      </c>
      <c r="AF55">
        <v>23</v>
      </c>
      <c r="AG55" s="8">
        <f t="shared" si="0"/>
        <v>276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0.5</v>
      </c>
      <c r="AS55" s="12">
        <v>0.5</v>
      </c>
      <c r="AT55" s="12" t="str" cm="1">
        <f t="array" ref="AT55">INDEX($J$1:$U$1,MATCH(MAX(IF(J55:U55&gt;0,COLUMN($J$1:$U$1))),COLUMN($J$1:$U$1)))</f>
        <v>Hrs-Aug25</v>
      </c>
      <c r="AU55" s="12" t="str" cm="1">
        <f t="array" ref="AU55">INDEX($AH$1:$AS$1,MATCH(MAX(IF(AH55:AS55&gt;0,COLUMN($AH$1:$AS$1))),COLUMN($AH$1:$AS$1)))</f>
        <v>FTE-Jul25</v>
      </c>
      <c r="AV55" s="12" t="b">
        <f t="shared" si="1"/>
        <v>0</v>
      </c>
      <c r="AW55" s="12" t="str" cm="1">
        <f t="array" ref="AW55">INDEX($J$1:$U$1,MATCH(MIN(IF(J55:U55&gt;0,COLUMN($J$1:$U$1))),COLUMN($J$1:$U$1)))</f>
        <v>Hrs-Sep24</v>
      </c>
      <c r="AX55" s="12" t="str" cm="1">
        <f t="array" ref="AX55">INDEX($AH$1:$AS$1,MATCH(MIN(IF(AH55:AS55&gt;0,COLUMN($AH$1:$AS$1))),COLUMN($AH$1:$AS$1)))</f>
        <v>FTE-Jun25</v>
      </c>
      <c r="AY55" s="13" t="b">
        <f t="shared" si="2"/>
        <v>0</v>
      </c>
    </row>
    <row r="56" spans="1:51" x14ac:dyDescent="0.25">
      <c r="A56" t="s">
        <v>149</v>
      </c>
      <c r="B56" t="s">
        <v>208</v>
      </c>
      <c r="C56" s="6" t="s">
        <v>52</v>
      </c>
      <c r="D56" s="11"/>
      <c r="E56" s="6" t="s">
        <v>213</v>
      </c>
      <c r="F56" s="6" t="s">
        <v>219</v>
      </c>
      <c r="G56" s="6" t="s">
        <v>218</v>
      </c>
      <c r="H56" t="s">
        <v>149</v>
      </c>
      <c r="I56">
        <v>86</v>
      </c>
      <c r="J56">
        <v>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8">
        <f t="shared" si="0"/>
        <v>170</v>
      </c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10"/>
    </row>
    <row r="57" spans="1:51" x14ac:dyDescent="0.25">
      <c r="A57" t="s">
        <v>150</v>
      </c>
      <c r="B57" t="s">
        <v>209</v>
      </c>
      <c r="C57" s="6" t="s">
        <v>52</v>
      </c>
      <c r="D57" s="11"/>
      <c r="E57" s="6" t="s">
        <v>213</v>
      </c>
      <c r="F57" s="6" t="s">
        <v>219</v>
      </c>
      <c r="G57" s="6" t="s">
        <v>218</v>
      </c>
      <c r="H57" t="s">
        <v>150</v>
      </c>
      <c r="I57">
        <v>78</v>
      </c>
      <c r="J57">
        <v>68</v>
      </c>
      <c r="K57">
        <v>160</v>
      </c>
      <c r="L57">
        <v>182</v>
      </c>
      <c r="M57">
        <v>107</v>
      </c>
      <c r="N57">
        <v>50</v>
      </c>
      <c r="O57">
        <v>93</v>
      </c>
      <c r="P57">
        <v>53</v>
      </c>
      <c r="Q57">
        <v>73</v>
      </c>
      <c r="R57">
        <v>193</v>
      </c>
      <c r="S57">
        <v>68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</v>
      </c>
      <c r="AE57">
        <v>57</v>
      </c>
      <c r="AF57">
        <v>175</v>
      </c>
      <c r="AG57" s="8">
        <f t="shared" si="0"/>
        <v>1421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3"/>
    </row>
    <row r="58" spans="1:51" x14ac:dyDescent="0.25">
      <c r="A58" t="s">
        <v>151</v>
      </c>
      <c r="B58" t="s">
        <v>210</v>
      </c>
      <c r="C58" s="6" t="s">
        <v>52</v>
      </c>
      <c r="D58" s="11"/>
      <c r="E58" s="6" t="s">
        <v>213</v>
      </c>
      <c r="F58" s="6" t="s">
        <v>219</v>
      </c>
      <c r="G58" s="6" t="s">
        <v>218</v>
      </c>
      <c r="H58" t="s">
        <v>151</v>
      </c>
      <c r="I58">
        <v>150</v>
      </c>
      <c r="J58">
        <v>93</v>
      </c>
      <c r="K58">
        <v>67</v>
      </c>
      <c r="L58">
        <v>190</v>
      </c>
      <c r="M58">
        <v>139</v>
      </c>
      <c r="N58">
        <v>10</v>
      </c>
      <c r="O58">
        <v>51</v>
      </c>
      <c r="P58">
        <v>54</v>
      </c>
      <c r="Q58">
        <v>111</v>
      </c>
      <c r="R58">
        <v>147</v>
      </c>
      <c r="S58">
        <v>184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135.30000000000001</v>
      </c>
      <c r="AE58">
        <v>195</v>
      </c>
      <c r="AF58">
        <v>36</v>
      </c>
      <c r="AG58" s="8">
        <f t="shared" si="0"/>
        <v>1562.3</v>
      </c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10"/>
    </row>
    <row r="59" spans="1:51" x14ac:dyDescent="0.25">
      <c r="A59" t="s">
        <v>152</v>
      </c>
      <c r="B59" t="s">
        <v>211</v>
      </c>
      <c r="C59" s="6" t="s">
        <v>52</v>
      </c>
      <c r="D59" s="11"/>
      <c r="E59" s="6" t="s">
        <v>213</v>
      </c>
      <c r="F59" s="6" t="s">
        <v>219</v>
      </c>
      <c r="G59" s="6" t="s">
        <v>218</v>
      </c>
      <c r="H59" t="s">
        <v>152</v>
      </c>
      <c r="I59">
        <v>61</v>
      </c>
      <c r="J59">
        <v>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8">
        <f t="shared" si="0"/>
        <v>149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3"/>
    </row>
    <row r="60" spans="1:51" x14ac:dyDescent="0.25">
      <c r="A60" t="s">
        <v>153</v>
      </c>
      <c r="B60" t="s">
        <v>212</v>
      </c>
      <c r="C60" s="6" t="s">
        <v>52</v>
      </c>
      <c r="D60" s="11"/>
      <c r="E60" s="6" t="s">
        <v>213</v>
      </c>
      <c r="F60" s="6" t="s">
        <v>219</v>
      </c>
      <c r="G60" s="6" t="s">
        <v>218</v>
      </c>
      <c r="H60" t="s">
        <v>153</v>
      </c>
      <c r="I60">
        <v>106</v>
      </c>
      <c r="J60">
        <v>166</v>
      </c>
      <c r="K60">
        <v>188</v>
      </c>
      <c r="L60">
        <v>100</v>
      </c>
      <c r="M60">
        <v>68</v>
      </c>
      <c r="N60">
        <v>95</v>
      </c>
      <c r="O60">
        <v>69</v>
      </c>
      <c r="P60">
        <v>145</v>
      </c>
      <c r="Q60">
        <v>102</v>
      </c>
      <c r="R60">
        <v>115</v>
      </c>
      <c r="S60">
        <v>172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10.5</v>
      </c>
      <c r="AE60">
        <v>26</v>
      </c>
      <c r="AF60">
        <v>18.3</v>
      </c>
      <c r="AG60" s="8">
        <f t="shared" si="0"/>
        <v>1380.8</v>
      </c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10"/>
    </row>
    <row r="61" spans="1:51" x14ac:dyDescent="0.25">
      <c r="A61" s="14"/>
      <c r="B61" s="15"/>
      <c r="C61" s="16"/>
      <c r="D61" s="15"/>
      <c r="E61" s="17"/>
      <c r="F61" s="14"/>
      <c r="G61" s="14"/>
      <c r="H61" s="14"/>
      <c r="I61" s="18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9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3"/>
    </row>
    <row r="62" spans="1:51" x14ac:dyDescent="0.25">
      <c r="A62" s="14"/>
      <c r="B62" s="20"/>
      <c r="C62" s="21"/>
      <c r="D62" s="20"/>
      <c r="E62" s="17"/>
      <c r="F62" s="14"/>
      <c r="G62" s="14"/>
      <c r="H62" s="14"/>
      <c r="I62" s="22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10"/>
    </row>
    <row r="63" spans="1:51" x14ac:dyDescent="0.25">
      <c r="A63" s="14"/>
      <c r="B63" s="15"/>
      <c r="C63" s="16"/>
      <c r="D63" s="15"/>
      <c r="E63" s="17"/>
      <c r="F63" s="14"/>
      <c r="G63" s="14"/>
      <c r="H63" s="14"/>
      <c r="I63" s="18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3"/>
    </row>
    <row r="64" spans="1:51" x14ac:dyDescent="0.25">
      <c r="A64" s="14"/>
      <c r="B64" s="20"/>
      <c r="C64" s="21"/>
      <c r="D64" s="20"/>
      <c r="E64" s="17"/>
      <c r="F64" s="14"/>
      <c r="G64" s="14"/>
      <c r="H64" s="14"/>
      <c r="I64" s="22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10"/>
    </row>
    <row r="65" spans="1:51" x14ac:dyDescent="0.25">
      <c r="A65" s="14"/>
      <c r="B65" s="15"/>
      <c r="C65" s="16"/>
      <c r="D65" s="15"/>
      <c r="E65" s="17"/>
      <c r="F65" s="14"/>
      <c r="G65" s="14"/>
      <c r="H65" s="14"/>
      <c r="I65" s="18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3"/>
    </row>
    <row r="66" spans="1:51" x14ac:dyDescent="0.25">
      <c r="A66" s="14"/>
      <c r="B66" s="20"/>
      <c r="C66" s="21"/>
      <c r="D66" s="20"/>
      <c r="E66" s="17"/>
      <c r="F66" s="14"/>
      <c r="G66" s="14"/>
      <c r="H66" s="14"/>
      <c r="I66" s="22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10"/>
    </row>
    <row r="67" spans="1:51" x14ac:dyDescent="0.25">
      <c r="A67" s="14"/>
      <c r="B67" s="15"/>
      <c r="C67" s="16"/>
      <c r="D67" s="15"/>
      <c r="E67" s="17"/>
      <c r="F67" s="14"/>
      <c r="G67" s="14"/>
      <c r="H67" s="14"/>
      <c r="I67" s="18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3"/>
    </row>
    <row r="68" spans="1:51" x14ac:dyDescent="0.25">
      <c r="A68" s="14"/>
      <c r="B68" s="20"/>
      <c r="C68" s="21"/>
      <c r="D68" s="20"/>
      <c r="E68" s="17"/>
      <c r="F68" s="14"/>
      <c r="G68" s="14"/>
      <c r="H68" s="14"/>
      <c r="I68" s="22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10"/>
    </row>
    <row r="69" spans="1:51" x14ac:dyDescent="0.25">
      <c r="A69" s="14"/>
      <c r="B69" s="15"/>
      <c r="C69" s="16"/>
      <c r="D69" s="15"/>
      <c r="E69" s="17"/>
      <c r="F69" s="14"/>
      <c r="G69" s="14"/>
      <c r="H69" s="14"/>
      <c r="I69" s="18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3"/>
    </row>
    <row r="70" spans="1:51" x14ac:dyDescent="0.25">
      <c r="A70" s="14"/>
      <c r="B70" s="20"/>
      <c r="C70" s="21"/>
      <c r="D70" s="20"/>
      <c r="E70" s="17"/>
      <c r="F70" s="14"/>
      <c r="G70" s="14"/>
      <c r="H70" s="14"/>
      <c r="I70" s="22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10"/>
    </row>
    <row r="71" spans="1:51" x14ac:dyDescent="0.25">
      <c r="A71" s="14"/>
      <c r="B71" s="15"/>
      <c r="C71" s="16"/>
      <c r="D71" s="15"/>
      <c r="E71" s="17"/>
      <c r="F71" s="14"/>
      <c r="G71" s="14"/>
      <c r="H71" s="14"/>
      <c r="I71" s="18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3"/>
    </row>
    <row r="72" spans="1:51" x14ac:dyDescent="0.25">
      <c r="A72" s="14"/>
      <c r="B72" s="20"/>
      <c r="C72" s="21"/>
      <c r="D72" s="20"/>
      <c r="E72" s="17"/>
      <c r="F72" s="14"/>
      <c r="G72" s="14"/>
      <c r="H72" s="14"/>
      <c r="I72" s="22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10"/>
    </row>
    <row r="73" spans="1:51" x14ac:dyDescent="0.25">
      <c r="A73" s="14"/>
      <c r="B73" s="15"/>
      <c r="C73" s="16"/>
      <c r="D73" s="15"/>
      <c r="E73" s="17"/>
      <c r="F73" s="14"/>
      <c r="G73" s="14"/>
      <c r="H73" s="14"/>
      <c r="I73" s="18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3"/>
    </row>
    <row r="74" spans="1:51" x14ac:dyDescent="0.25">
      <c r="A74" s="14"/>
      <c r="B74" s="20"/>
      <c r="C74" s="21"/>
      <c r="D74" s="20"/>
      <c r="E74" s="17"/>
      <c r="F74" s="14"/>
      <c r="G74" s="14"/>
      <c r="H74" s="14"/>
      <c r="I74" s="22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10"/>
    </row>
    <row r="75" spans="1:51" x14ac:dyDescent="0.25">
      <c r="A75" s="14"/>
      <c r="B75" s="15"/>
      <c r="C75" s="16"/>
      <c r="D75" s="15"/>
      <c r="E75" s="17"/>
      <c r="F75" s="14"/>
      <c r="G75" s="14"/>
      <c r="H75" s="14"/>
      <c r="I75" s="18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3"/>
    </row>
    <row r="76" spans="1:51" x14ac:dyDescent="0.25">
      <c r="A76" s="14"/>
      <c r="B76" s="20"/>
      <c r="C76" s="21"/>
      <c r="D76" s="20"/>
      <c r="E76" s="17"/>
      <c r="F76" s="14"/>
      <c r="G76" s="14"/>
      <c r="H76" s="14"/>
      <c r="I76" s="22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10"/>
    </row>
    <row r="77" spans="1:51" x14ac:dyDescent="0.25">
      <c r="A77" s="14"/>
      <c r="B77" s="15"/>
      <c r="C77" s="16"/>
      <c r="D77" s="15"/>
      <c r="E77" s="17"/>
      <c r="F77" s="14"/>
      <c r="G77" s="14"/>
      <c r="H77" s="14"/>
      <c r="I77" s="18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3"/>
    </row>
    <row r="78" spans="1:51" x14ac:dyDescent="0.25">
      <c r="A78" s="14"/>
      <c r="B78" s="20"/>
      <c r="C78" s="21"/>
      <c r="D78" s="20"/>
      <c r="E78" s="17"/>
      <c r="F78" s="14"/>
      <c r="G78" s="14"/>
      <c r="H78" s="14"/>
      <c r="I78" s="22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10"/>
    </row>
    <row r="79" spans="1:51" x14ac:dyDescent="0.25">
      <c r="A79" s="14"/>
      <c r="B79" s="15"/>
      <c r="C79" s="16"/>
      <c r="D79" s="15"/>
      <c r="E79" s="17"/>
      <c r="F79" s="14"/>
      <c r="G79" s="14"/>
      <c r="H79" s="14"/>
      <c r="I79" s="1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3"/>
    </row>
    <row r="80" spans="1:51" x14ac:dyDescent="0.25">
      <c r="A80" s="14"/>
      <c r="B80" s="20"/>
      <c r="C80" s="21"/>
      <c r="D80" s="20"/>
      <c r="E80" s="17"/>
      <c r="F80" s="14"/>
      <c r="G80" s="14"/>
      <c r="H80" s="14"/>
      <c r="I80" s="22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10"/>
    </row>
    <row r="81" spans="1:51" x14ac:dyDescent="0.25">
      <c r="A81" s="14"/>
      <c r="B81" s="15"/>
      <c r="C81" s="16"/>
      <c r="D81" s="15"/>
      <c r="E81" s="17"/>
      <c r="F81" s="14"/>
      <c r="G81" s="14"/>
      <c r="H81" s="14"/>
      <c r="I81" s="18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3"/>
    </row>
    <row r="82" spans="1:51" x14ac:dyDescent="0.25">
      <c r="A82" s="14"/>
      <c r="B82" s="20"/>
      <c r="C82" s="21"/>
      <c r="D82" s="20"/>
      <c r="E82" s="17"/>
      <c r="F82" s="14"/>
      <c r="G82" s="14"/>
      <c r="H82" s="14"/>
      <c r="I82" s="22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10"/>
    </row>
    <row r="83" spans="1:51" x14ac:dyDescent="0.25">
      <c r="A83" s="14"/>
      <c r="B83" s="15"/>
      <c r="C83" s="16"/>
      <c r="D83" s="15"/>
      <c r="E83" s="17"/>
      <c r="F83" s="14"/>
      <c r="G83" s="14"/>
      <c r="H83" s="14"/>
      <c r="I83" s="18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3"/>
    </row>
    <row r="84" spans="1:51" x14ac:dyDescent="0.25">
      <c r="A84" s="14"/>
      <c r="B84" s="20"/>
      <c r="C84" s="21"/>
      <c r="D84" s="20"/>
      <c r="E84" s="17"/>
      <c r="F84" s="14"/>
      <c r="G84" s="14"/>
      <c r="H84" s="14"/>
      <c r="I84" s="22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10"/>
    </row>
    <row r="85" spans="1:51" x14ac:dyDescent="0.25">
      <c r="A85" s="14"/>
      <c r="B85" s="15"/>
      <c r="C85" s="16"/>
      <c r="D85" s="15"/>
      <c r="E85" s="17"/>
      <c r="F85" s="14"/>
      <c r="G85" s="14"/>
      <c r="H85" s="14"/>
      <c r="I85" s="18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3"/>
    </row>
    <row r="86" spans="1:51" x14ac:dyDescent="0.25">
      <c r="A86" s="14"/>
      <c r="B86" s="20"/>
      <c r="C86" s="21"/>
      <c r="D86" s="20"/>
      <c r="E86" s="17"/>
      <c r="F86" s="14"/>
      <c r="G86" s="14"/>
      <c r="H86" s="14"/>
      <c r="I86" s="22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10"/>
    </row>
    <row r="87" spans="1:51" x14ac:dyDescent="0.25">
      <c r="A87" s="14"/>
      <c r="B87" s="15"/>
      <c r="C87" s="16"/>
      <c r="D87" s="15"/>
      <c r="E87" s="17"/>
      <c r="F87" s="14"/>
      <c r="G87" s="14"/>
      <c r="H87" s="14"/>
      <c r="I87" s="18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3"/>
    </row>
    <row r="88" spans="1:51" x14ac:dyDescent="0.25">
      <c r="A88" s="14"/>
      <c r="B88" s="20"/>
      <c r="C88" s="21"/>
      <c r="D88" s="20"/>
      <c r="E88" s="17"/>
      <c r="F88" s="14"/>
      <c r="G88" s="14"/>
      <c r="H88" s="14"/>
      <c r="I88" s="22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10"/>
    </row>
    <row r="89" spans="1:51" x14ac:dyDescent="0.25">
      <c r="A89" s="14"/>
      <c r="B89" s="15"/>
      <c r="C89" s="16"/>
      <c r="D89" s="15"/>
      <c r="E89" s="17"/>
      <c r="F89" s="14"/>
      <c r="G89" s="14"/>
      <c r="H89" s="14"/>
      <c r="I89" s="1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3"/>
    </row>
    <row r="90" spans="1:51" x14ac:dyDescent="0.25">
      <c r="A90" s="14"/>
      <c r="B90" s="20"/>
      <c r="C90" s="21"/>
      <c r="D90" s="20"/>
      <c r="E90" s="17"/>
      <c r="F90" s="14"/>
      <c r="G90" s="14"/>
      <c r="H90" s="14"/>
      <c r="I90" s="22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10"/>
    </row>
    <row r="91" spans="1:51" x14ac:dyDescent="0.25">
      <c r="A91" s="14"/>
      <c r="B91" s="15"/>
      <c r="C91" s="16"/>
      <c r="D91" s="15"/>
      <c r="E91" s="17"/>
      <c r="F91" s="14"/>
      <c r="G91" s="14"/>
      <c r="H91" s="14"/>
      <c r="I91" s="18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3"/>
    </row>
    <row r="92" spans="1:51" x14ac:dyDescent="0.25">
      <c r="A92" s="14"/>
      <c r="B92" s="20"/>
      <c r="C92" s="21"/>
      <c r="D92" s="20"/>
      <c r="E92" s="17"/>
      <c r="F92" s="14"/>
      <c r="G92" s="14"/>
      <c r="H92" s="14"/>
      <c r="I92" s="22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10"/>
    </row>
    <row r="93" spans="1:51" x14ac:dyDescent="0.25">
      <c r="A93" s="14"/>
      <c r="B93" s="15"/>
      <c r="C93" s="16"/>
      <c r="D93" s="15"/>
      <c r="E93" s="17"/>
      <c r="F93" s="14"/>
      <c r="G93" s="14"/>
      <c r="H93" s="14"/>
      <c r="I93" s="18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3"/>
    </row>
    <row r="94" spans="1:51" x14ac:dyDescent="0.25">
      <c r="A94" s="14"/>
      <c r="B94" s="20"/>
      <c r="C94" s="21"/>
      <c r="D94" s="20"/>
      <c r="E94" s="17"/>
      <c r="F94" s="14"/>
      <c r="G94" s="14"/>
      <c r="H94" s="14"/>
      <c r="I94" s="22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10"/>
    </row>
    <row r="95" spans="1:51" x14ac:dyDescent="0.25">
      <c r="A95" s="14"/>
      <c r="B95" s="15"/>
      <c r="C95" s="16"/>
      <c r="D95" s="15"/>
      <c r="E95" s="17"/>
      <c r="F95" s="14"/>
      <c r="G95" s="14"/>
      <c r="H95" s="14"/>
      <c r="I95" s="18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3"/>
    </row>
    <row r="96" spans="1:51" x14ac:dyDescent="0.25">
      <c r="A96" s="14"/>
      <c r="B96" s="20"/>
      <c r="C96" s="21"/>
      <c r="D96" s="20"/>
      <c r="E96" s="17"/>
      <c r="F96" s="14"/>
      <c r="G96" s="14"/>
      <c r="H96" s="14"/>
      <c r="I96" s="22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10"/>
    </row>
    <row r="97" spans="1:51" x14ac:dyDescent="0.25">
      <c r="A97" s="14"/>
      <c r="B97" s="15"/>
      <c r="C97" s="16"/>
      <c r="D97" s="15"/>
      <c r="E97" s="17"/>
      <c r="F97" s="14"/>
      <c r="G97" s="14"/>
      <c r="H97" s="14"/>
      <c r="I97" s="18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3"/>
    </row>
    <row r="98" spans="1:51" x14ac:dyDescent="0.25">
      <c r="A98" s="14"/>
      <c r="B98" s="20"/>
      <c r="C98" s="21"/>
      <c r="D98" s="20"/>
      <c r="E98" s="17"/>
      <c r="F98" s="14"/>
      <c r="G98" s="14"/>
      <c r="H98" s="14"/>
      <c r="I98" s="22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10"/>
    </row>
    <row r="99" spans="1:51" x14ac:dyDescent="0.25">
      <c r="A99" s="14"/>
      <c r="B99" s="15"/>
      <c r="C99" s="16"/>
      <c r="D99" s="15"/>
      <c r="E99" s="17"/>
      <c r="F99" s="14"/>
      <c r="G99" s="14"/>
      <c r="H99" s="14"/>
      <c r="I99" s="18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3"/>
    </row>
    <row r="100" spans="1:51" x14ac:dyDescent="0.25">
      <c r="A100" s="14"/>
      <c r="B100" s="20"/>
      <c r="C100" s="21"/>
      <c r="D100" s="20"/>
      <c r="E100" s="17"/>
      <c r="F100" s="14"/>
      <c r="G100" s="14"/>
      <c r="H100" s="14"/>
      <c r="I100" s="22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10"/>
    </row>
    <row r="101" spans="1:51" x14ac:dyDescent="0.25">
      <c r="A101" s="14"/>
      <c r="B101" s="15"/>
      <c r="C101" s="16"/>
      <c r="D101" s="15"/>
      <c r="E101" s="17"/>
      <c r="F101" s="14"/>
      <c r="G101" s="14"/>
      <c r="H101" s="14"/>
      <c r="I101" s="18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3"/>
    </row>
    <row r="102" spans="1:51" x14ac:dyDescent="0.25">
      <c r="A102" s="14"/>
      <c r="B102" s="20"/>
      <c r="C102" s="21"/>
      <c r="D102" s="20"/>
      <c r="E102" s="17"/>
      <c r="F102" s="14"/>
      <c r="G102" s="14"/>
      <c r="H102" s="14"/>
      <c r="I102" s="22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10"/>
    </row>
    <row r="103" spans="1:51" x14ac:dyDescent="0.25">
      <c r="A103" s="14"/>
      <c r="B103" s="15"/>
      <c r="C103" s="16"/>
      <c r="D103" s="15"/>
      <c r="E103" s="17"/>
      <c r="F103" s="14"/>
      <c r="G103" s="14"/>
      <c r="H103" s="14"/>
      <c r="I103" s="18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3"/>
    </row>
    <row r="104" spans="1:51" x14ac:dyDescent="0.25">
      <c r="A104" s="14"/>
      <c r="B104" s="20"/>
      <c r="C104" s="21"/>
      <c r="D104" s="20"/>
      <c r="E104" s="17"/>
      <c r="F104" s="14"/>
      <c r="G104" s="14"/>
      <c r="H104" s="14"/>
      <c r="I104" s="22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10"/>
    </row>
    <row r="105" spans="1:51" x14ac:dyDescent="0.25">
      <c r="A105" s="14"/>
      <c r="B105" s="15"/>
      <c r="C105" s="16"/>
      <c r="D105" s="15"/>
      <c r="E105" s="17"/>
      <c r="F105" s="14"/>
      <c r="G105" s="14"/>
      <c r="H105" s="14"/>
      <c r="I105" s="18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3"/>
    </row>
    <row r="106" spans="1:51" x14ac:dyDescent="0.25">
      <c r="A106" s="14"/>
      <c r="B106" s="20"/>
      <c r="C106" s="21"/>
      <c r="D106" s="20"/>
      <c r="E106" s="17"/>
      <c r="F106" s="14"/>
      <c r="G106" s="14"/>
      <c r="H106" s="14"/>
      <c r="I106" s="22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10"/>
    </row>
    <row r="107" spans="1:51" x14ac:dyDescent="0.25">
      <c r="A107" s="14"/>
      <c r="B107" s="15"/>
      <c r="C107" s="16"/>
      <c r="D107" s="15"/>
      <c r="E107" s="17"/>
      <c r="F107" s="14"/>
      <c r="G107" s="14"/>
      <c r="H107" s="14"/>
      <c r="I107" s="18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3"/>
    </row>
    <row r="108" spans="1:51" x14ac:dyDescent="0.25">
      <c r="A108" s="14"/>
      <c r="B108" s="20"/>
      <c r="C108" s="21"/>
      <c r="D108" s="20"/>
      <c r="E108" s="17"/>
      <c r="F108" s="14"/>
      <c r="G108" s="14"/>
      <c r="H108" s="14"/>
      <c r="I108" s="22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10"/>
    </row>
    <row r="109" spans="1:51" x14ac:dyDescent="0.25">
      <c r="A109" s="14"/>
      <c r="B109" s="15"/>
      <c r="C109" s="16"/>
      <c r="D109" s="15"/>
      <c r="E109" s="17"/>
      <c r="F109" s="14"/>
      <c r="G109" s="14"/>
      <c r="H109" s="14"/>
      <c r="I109" s="18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3"/>
    </row>
    <row r="110" spans="1:51" x14ac:dyDescent="0.25">
      <c r="A110" s="14"/>
      <c r="B110" s="20"/>
      <c r="C110" s="21"/>
      <c r="D110" s="20"/>
      <c r="E110" s="17"/>
      <c r="F110" s="14"/>
      <c r="G110" s="14"/>
      <c r="H110" s="14"/>
      <c r="I110" s="22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10"/>
    </row>
    <row r="111" spans="1:51" x14ac:dyDescent="0.25">
      <c r="A111" s="14"/>
      <c r="B111" s="15"/>
      <c r="C111" s="16"/>
      <c r="D111" s="15"/>
      <c r="E111" s="17"/>
      <c r="F111" s="14"/>
      <c r="G111" s="14"/>
      <c r="H111" s="14"/>
      <c r="I111" s="18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3"/>
    </row>
    <row r="112" spans="1:51" x14ac:dyDescent="0.25">
      <c r="A112" s="14"/>
      <c r="B112" s="20"/>
      <c r="C112" s="21"/>
      <c r="D112" s="20"/>
      <c r="E112" s="17"/>
      <c r="F112" s="14"/>
      <c r="G112" s="14"/>
      <c r="H112" s="14"/>
      <c r="I112" s="22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10"/>
    </row>
    <row r="113" spans="1:51" x14ac:dyDescent="0.25">
      <c r="A113" s="14"/>
      <c r="B113" s="15"/>
      <c r="C113" s="16"/>
      <c r="D113" s="15"/>
      <c r="E113" s="17"/>
      <c r="F113" s="14"/>
      <c r="G113" s="14"/>
      <c r="H113" s="14"/>
      <c r="I113" s="18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3"/>
    </row>
    <row r="114" spans="1:51" x14ac:dyDescent="0.25">
      <c r="A114" s="14"/>
      <c r="B114" s="20"/>
      <c r="C114" s="21"/>
      <c r="D114" s="20"/>
      <c r="E114" s="17"/>
      <c r="F114" s="14"/>
      <c r="G114" s="14"/>
      <c r="H114" s="14"/>
      <c r="I114" s="22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10"/>
    </row>
    <row r="115" spans="1:51" x14ac:dyDescent="0.25">
      <c r="A115" s="14"/>
      <c r="B115" s="15"/>
      <c r="C115" s="16"/>
      <c r="D115" s="15"/>
      <c r="E115" s="17"/>
      <c r="F115" s="14"/>
      <c r="G115" s="14"/>
      <c r="H115" s="14"/>
      <c r="I115" s="18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3"/>
    </row>
    <row r="116" spans="1:51" x14ac:dyDescent="0.25">
      <c r="A116" s="14"/>
      <c r="B116" s="20"/>
      <c r="C116" s="21"/>
      <c r="D116" s="20"/>
      <c r="E116" s="17"/>
      <c r="F116" s="14"/>
      <c r="G116" s="14"/>
      <c r="H116" s="14"/>
      <c r="I116" s="22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10"/>
    </row>
    <row r="117" spans="1:51" x14ac:dyDescent="0.25">
      <c r="A117" s="14"/>
      <c r="B117" s="15"/>
      <c r="C117" s="16"/>
      <c r="D117" s="15"/>
      <c r="E117" s="17"/>
      <c r="F117" s="14"/>
      <c r="G117" s="14"/>
      <c r="H117" s="14"/>
      <c r="I117" s="18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3"/>
    </row>
    <row r="118" spans="1:51" x14ac:dyDescent="0.25">
      <c r="A118" s="14"/>
      <c r="B118" s="20"/>
      <c r="C118" s="21"/>
      <c r="D118" s="20"/>
      <c r="E118" s="17"/>
      <c r="F118" s="14"/>
      <c r="G118" s="14"/>
      <c r="H118" s="14"/>
      <c r="I118" s="22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10"/>
    </row>
    <row r="119" spans="1:51" x14ac:dyDescent="0.25">
      <c r="A119" s="14"/>
      <c r="B119" s="15"/>
      <c r="C119" s="16"/>
      <c r="D119" s="15"/>
      <c r="E119" s="17"/>
      <c r="F119" s="14"/>
      <c r="G119" s="14"/>
      <c r="H119" s="14"/>
      <c r="I119" s="18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3"/>
    </row>
    <row r="120" spans="1:51" x14ac:dyDescent="0.25">
      <c r="A120" s="14"/>
      <c r="B120" s="20"/>
      <c r="C120" s="21"/>
      <c r="D120" s="20"/>
      <c r="E120" s="17"/>
      <c r="F120" s="14"/>
      <c r="G120" s="14"/>
      <c r="H120" s="14"/>
      <c r="I120" s="22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10"/>
    </row>
    <row r="121" spans="1:51" x14ac:dyDescent="0.25">
      <c r="A121" s="14"/>
      <c r="B121" s="15"/>
      <c r="C121" s="16"/>
      <c r="D121" s="15"/>
      <c r="E121" s="17"/>
      <c r="F121" s="14"/>
      <c r="G121" s="14"/>
      <c r="H121" s="14"/>
      <c r="I121" s="18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3"/>
    </row>
    <row r="122" spans="1:51" x14ac:dyDescent="0.25">
      <c r="A122" s="14"/>
      <c r="B122" s="20"/>
      <c r="C122" s="21"/>
      <c r="D122" s="20"/>
      <c r="E122" s="17"/>
      <c r="F122" s="14"/>
      <c r="G122" s="14"/>
      <c r="H122" s="14"/>
      <c r="I122" s="22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10"/>
    </row>
    <row r="123" spans="1:51" x14ac:dyDescent="0.25">
      <c r="A123" s="14"/>
      <c r="B123" s="15"/>
      <c r="C123" s="16"/>
      <c r="D123" s="15"/>
      <c r="E123" s="17"/>
      <c r="F123" s="14"/>
      <c r="G123" s="14"/>
      <c r="H123" s="14"/>
      <c r="I123" s="18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3"/>
    </row>
    <row r="124" spans="1:51" x14ac:dyDescent="0.25">
      <c r="A124" s="14"/>
      <c r="B124" s="20"/>
      <c r="C124" s="21"/>
      <c r="D124" s="20"/>
      <c r="E124" s="17"/>
      <c r="F124" s="14"/>
      <c r="G124" s="14"/>
      <c r="H124" s="14"/>
      <c r="I124" s="22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10"/>
    </row>
    <row r="125" spans="1:51" x14ac:dyDescent="0.25">
      <c r="A125" s="14"/>
      <c r="B125" s="15"/>
      <c r="C125" s="16"/>
      <c r="D125" s="15"/>
      <c r="E125" s="17"/>
      <c r="F125" s="14"/>
      <c r="G125" s="14"/>
      <c r="H125" s="14"/>
      <c r="I125" s="18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3"/>
    </row>
    <row r="126" spans="1:51" x14ac:dyDescent="0.25">
      <c r="A126" s="14"/>
      <c r="B126" s="20"/>
      <c r="C126" s="21"/>
      <c r="D126" s="20"/>
      <c r="E126" s="17"/>
      <c r="F126" s="14"/>
      <c r="G126" s="14"/>
      <c r="H126" s="14"/>
      <c r="I126" s="22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10"/>
    </row>
    <row r="127" spans="1:51" x14ac:dyDescent="0.25">
      <c r="A127" s="14"/>
      <c r="B127" s="15"/>
      <c r="C127" s="16"/>
      <c r="D127" s="15"/>
      <c r="E127" s="17"/>
      <c r="F127" s="14"/>
      <c r="G127" s="14"/>
      <c r="H127" s="14"/>
      <c r="I127" s="18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3"/>
    </row>
    <row r="128" spans="1:51" x14ac:dyDescent="0.25">
      <c r="A128" s="14"/>
      <c r="B128" s="20"/>
      <c r="C128" s="21"/>
      <c r="D128" s="20"/>
      <c r="E128" s="17"/>
      <c r="F128" s="14"/>
      <c r="G128" s="14"/>
      <c r="H128" s="14"/>
      <c r="I128" s="22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10"/>
    </row>
    <row r="129" spans="1:51" x14ac:dyDescent="0.25">
      <c r="A129" s="14"/>
      <c r="B129" s="15"/>
      <c r="C129" s="16"/>
      <c r="D129" s="15"/>
      <c r="E129" s="17"/>
      <c r="F129" s="14"/>
      <c r="G129" s="14"/>
      <c r="H129" s="14"/>
      <c r="I129" s="18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3"/>
    </row>
    <row r="130" spans="1:51" x14ac:dyDescent="0.25">
      <c r="A130" s="14"/>
      <c r="B130" s="20"/>
      <c r="C130" s="21"/>
      <c r="D130" s="20"/>
      <c r="E130" s="17"/>
      <c r="F130" s="14"/>
      <c r="G130" s="14"/>
      <c r="H130" s="14"/>
      <c r="I130" s="22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10"/>
    </row>
    <row r="131" spans="1:51" x14ac:dyDescent="0.25">
      <c r="A131" s="14"/>
      <c r="B131" s="15"/>
      <c r="C131" s="16"/>
      <c r="D131" s="15"/>
      <c r="E131" s="17"/>
      <c r="F131" s="14"/>
      <c r="G131" s="14"/>
      <c r="H131" s="14"/>
      <c r="I131" s="18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3"/>
    </row>
    <row r="132" spans="1:51" x14ac:dyDescent="0.25">
      <c r="A132" s="14"/>
      <c r="B132" s="20"/>
      <c r="C132" s="21"/>
      <c r="D132" s="20"/>
      <c r="E132" s="17"/>
      <c r="F132" s="14"/>
      <c r="G132" s="14"/>
      <c r="H132" s="14"/>
      <c r="I132" s="22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10"/>
    </row>
    <row r="133" spans="1:51" x14ac:dyDescent="0.25">
      <c r="A133" s="14"/>
      <c r="B133" s="15"/>
      <c r="C133" s="16"/>
      <c r="D133" s="15"/>
      <c r="E133" s="17"/>
      <c r="F133" s="14"/>
      <c r="G133" s="14"/>
      <c r="H133" s="14"/>
      <c r="I133" s="18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3"/>
    </row>
    <row r="134" spans="1:51" x14ac:dyDescent="0.25">
      <c r="A134" s="14"/>
      <c r="B134" s="20"/>
      <c r="C134" s="21"/>
      <c r="D134" s="20"/>
      <c r="E134" s="17"/>
      <c r="F134" s="14"/>
      <c r="G134" s="14"/>
      <c r="H134" s="14"/>
      <c r="I134" s="22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10"/>
    </row>
    <row r="135" spans="1:51" x14ac:dyDescent="0.25">
      <c r="A135" s="14"/>
      <c r="B135" s="15"/>
      <c r="C135" s="16"/>
      <c r="D135" s="15"/>
      <c r="E135" s="17"/>
      <c r="F135" s="14"/>
      <c r="G135" s="14"/>
      <c r="H135" s="14"/>
      <c r="I135" s="18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3"/>
    </row>
    <row r="136" spans="1:51" x14ac:dyDescent="0.25">
      <c r="A136" s="14"/>
      <c r="B136" s="20"/>
      <c r="C136" s="21"/>
      <c r="D136" s="20"/>
      <c r="E136" s="17"/>
      <c r="F136" s="14"/>
      <c r="G136" s="14"/>
      <c r="H136" s="14"/>
      <c r="I136" s="22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10"/>
    </row>
    <row r="137" spans="1:51" x14ac:dyDescent="0.25">
      <c r="A137" s="14"/>
      <c r="B137" s="15"/>
      <c r="C137" s="16"/>
      <c r="D137" s="15"/>
      <c r="E137" s="17"/>
      <c r="F137" s="14"/>
      <c r="G137" s="14"/>
      <c r="H137" s="14"/>
      <c r="I137" s="18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3"/>
    </row>
    <row r="138" spans="1:51" x14ac:dyDescent="0.25">
      <c r="A138" s="14"/>
      <c r="B138" s="20"/>
      <c r="C138" s="21"/>
      <c r="D138" s="20"/>
      <c r="E138" s="17"/>
      <c r="F138" s="14"/>
      <c r="G138" s="14"/>
      <c r="H138" s="14"/>
      <c r="I138" s="22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10"/>
    </row>
    <row r="139" spans="1:51" x14ac:dyDescent="0.25">
      <c r="A139" s="14"/>
      <c r="B139" s="15"/>
      <c r="C139" s="16"/>
      <c r="D139" s="15"/>
      <c r="E139" s="17"/>
      <c r="F139" s="14"/>
      <c r="G139" s="14"/>
      <c r="H139" s="14"/>
      <c r="I139" s="1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3"/>
    </row>
    <row r="140" spans="1:51" x14ac:dyDescent="0.25">
      <c r="A140" s="14"/>
      <c r="B140" s="20"/>
      <c r="C140" s="21"/>
      <c r="D140" s="20"/>
      <c r="E140" s="17"/>
      <c r="F140" s="14"/>
      <c r="G140" s="14"/>
      <c r="H140" s="14"/>
      <c r="I140" s="22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10"/>
    </row>
    <row r="141" spans="1:51" x14ac:dyDescent="0.25">
      <c r="A141" s="14"/>
      <c r="B141" s="15"/>
      <c r="C141" s="16"/>
      <c r="D141" s="15"/>
      <c r="E141" s="17"/>
      <c r="F141" s="14"/>
      <c r="G141" s="14"/>
      <c r="H141" s="14"/>
      <c r="I141" s="1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3"/>
    </row>
    <row r="142" spans="1:51" x14ac:dyDescent="0.25">
      <c r="A142" s="14"/>
      <c r="B142" s="20"/>
      <c r="C142" s="21"/>
      <c r="D142" s="20"/>
      <c r="E142" s="17"/>
      <c r="F142" s="14"/>
      <c r="G142" s="14"/>
      <c r="H142" s="14"/>
      <c r="I142" s="22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10"/>
    </row>
    <row r="143" spans="1:51" x14ac:dyDescent="0.25">
      <c r="A143" s="14"/>
      <c r="B143" s="15"/>
      <c r="C143" s="16"/>
      <c r="D143" s="15"/>
      <c r="E143" s="17"/>
      <c r="F143" s="14"/>
      <c r="G143" s="14"/>
      <c r="H143" s="14"/>
      <c r="I143" s="18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3"/>
    </row>
    <row r="144" spans="1:51" x14ac:dyDescent="0.25">
      <c r="A144" s="14"/>
      <c r="B144" s="20"/>
      <c r="C144" s="21"/>
      <c r="D144" s="20"/>
      <c r="E144" s="17"/>
      <c r="F144" s="14"/>
      <c r="G144" s="14"/>
      <c r="H144" s="14"/>
      <c r="I144" s="22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10"/>
    </row>
    <row r="145" spans="1:51" x14ac:dyDescent="0.25">
      <c r="A145" s="14"/>
      <c r="B145" s="15"/>
      <c r="C145" s="16"/>
      <c r="D145" s="15"/>
      <c r="E145" s="17"/>
      <c r="F145" s="14"/>
      <c r="G145" s="14"/>
      <c r="H145" s="14"/>
      <c r="I145" s="18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3"/>
    </row>
    <row r="146" spans="1:51" x14ac:dyDescent="0.25">
      <c r="A146" s="14"/>
      <c r="B146" s="20"/>
      <c r="C146" s="21"/>
      <c r="D146" s="20"/>
      <c r="E146" s="17"/>
      <c r="F146" s="14"/>
      <c r="G146" s="14"/>
      <c r="H146" s="14"/>
      <c r="I146" s="22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10"/>
    </row>
    <row r="147" spans="1:51" x14ac:dyDescent="0.25">
      <c r="A147" s="14"/>
      <c r="B147" s="15"/>
      <c r="C147" s="16"/>
      <c r="D147" s="15"/>
      <c r="E147" s="17"/>
      <c r="F147" s="14"/>
      <c r="G147" s="14"/>
      <c r="H147" s="14"/>
      <c r="I147" s="18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3"/>
    </row>
    <row r="148" spans="1:51" x14ac:dyDescent="0.25">
      <c r="A148" s="14"/>
      <c r="B148" s="20"/>
      <c r="C148" s="21"/>
      <c r="D148" s="20"/>
      <c r="E148" s="17"/>
      <c r="F148" s="14"/>
      <c r="G148" s="14"/>
      <c r="H148" s="14"/>
      <c r="I148" s="22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10"/>
    </row>
    <row r="149" spans="1:51" x14ac:dyDescent="0.25">
      <c r="A149" s="14"/>
      <c r="B149" s="15"/>
      <c r="C149" s="16"/>
      <c r="D149" s="15"/>
      <c r="E149" s="17"/>
      <c r="F149" s="14"/>
      <c r="G149" s="14"/>
      <c r="H149" s="14"/>
      <c r="I149" s="1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3"/>
    </row>
    <row r="150" spans="1:51" x14ac:dyDescent="0.25">
      <c r="A150" s="14"/>
      <c r="B150" s="20"/>
      <c r="C150" s="21"/>
      <c r="D150" s="20"/>
      <c r="E150" s="17"/>
      <c r="F150" s="14"/>
      <c r="G150" s="14"/>
      <c r="H150" s="14"/>
      <c r="I150" s="22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10"/>
    </row>
    <row r="151" spans="1:51" x14ac:dyDescent="0.25">
      <c r="A151" s="14"/>
      <c r="B151" s="15"/>
      <c r="C151" s="16"/>
      <c r="D151" s="15"/>
      <c r="E151" s="17"/>
      <c r="F151" s="14"/>
      <c r="G151" s="14"/>
      <c r="H151" s="14"/>
      <c r="I151" s="18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3"/>
    </row>
    <row r="152" spans="1:51" x14ac:dyDescent="0.25">
      <c r="A152" s="14"/>
      <c r="B152" s="20"/>
      <c r="C152" s="21"/>
      <c r="D152" s="20"/>
      <c r="E152" s="17"/>
      <c r="F152" s="14"/>
      <c r="G152" s="14"/>
      <c r="H152" s="14"/>
      <c r="I152" s="22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10"/>
    </row>
    <row r="153" spans="1:51" x14ac:dyDescent="0.25">
      <c r="A153" s="14"/>
      <c r="B153" s="15"/>
      <c r="C153" s="16"/>
      <c r="D153" s="15"/>
      <c r="E153" s="17"/>
      <c r="F153" s="14"/>
      <c r="G153" s="14"/>
      <c r="H153" s="14"/>
      <c r="I153" s="18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3"/>
    </row>
    <row r="154" spans="1:51" x14ac:dyDescent="0.25">
      <c r="A154" s="14"/>
      <c r="B154" s="20"/>
      <c r="C154" s="21"/>
      <c r="D154" s="20"/>
      <c r="E154" s="17"/>
      <c r="F154" s="14"/>
      <c r="G154" s="14"/>
      <c r="H154" s="14"/>
      <c r="I154" s="22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10"/>
    </row>
    <row r="155" spans="1:51" x14ac:dyDescent="0.25">
      <c r="A155" s="14"/>
      <c r="B155" s="15"/>
      <c r="C155" s="16"/>
      <c r="D155" s="15"/>
      <c r="E155" s="17"/>
      <c r="F155" s="14"/>
      <c r="G155" s="14"/>
      <c r="H155" s="14"/>
      <c r="I155" s="18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3"/>
    </row>
    <row r="156" spans="1:51" x14ac:dyDescent="0.25">
      <c r="A156" s="14"/>
      <c r="B156" s="20"/>
      <c r="C156" s="21"/>
      <c r="D156" s="20"/>
      <c r="E156" s="17"/>
      <c r="F156" s="14"/>
      <c r="G156" s="14"/>
      <c r="H156" s="14"/>
      <c r="I156" s="22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10"/>
    </row>
    <row r="157" spans="1:51" x14ac:dyDescent="0.25">
      <c r="A157" s="14"/>
      <c r="B157" s="15"/>
      <c r="C157" s="16"/>
      <c r="D157" s="15"/>
      <c r="E157" s="17"/>
      <c r="F157" s="14"/>
      <c r="G157" s="14"/>
      <c r="H157" s="14"/>
      <c r="I157" s="18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3"/>
    </row>
    <row r="158" spans="1:51" x14ac:dyDescent="0.25">
      <c r="A158" s="14"/>
      <c r="B158" s="20"/>
      <c r="C158" s="21"/>
      <c r="D158" s="20"/>
      <c r="E158" s="17"/>
      <c r="F158" s="14"/>
      <c r="G158" s="14"/>
      <c r="H158" s="14"/>
      <c r="I158" s="22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10"/>
    </row>
    <row r="159" spans="1:51" x14ac:dyDescent="0.25">
      <c r="A159" s="14"/>
      <c r="B159" s="15"/>
      <c r="C159" s="16"/>
      <c r="D159" s="15"/>
      <c r="E159" s="17"/>
      <c r="F159" s="14"/>
      <c r="G159" s="14"/>
      <c r="H159" s="14"/>
      <c r="I159" s="18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3"/>
    </row>
    <row r="160" spans="1:51" x14ac:dyDescent="0.25">
      <c r="A160" s="14"/>
      <c r="B160" s="20"/>
      <c r="C160" s="21"/>
      <c r="D160" s="20"/>
      <c r="E160" s="17"/>
      <c r="F160" s="14"/>
      <c r="G160" s="14"/>
      <c r="H160" s="14"/>
      <c r="I160" s="22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10"/>
    </row>
    <row r="161" spans="1:51" x14ac:dyDescent="0.25">
      <c r="A161" s="14"/>
      <c r="B161" s="15"/>
      <c r="C161" s="16"/>
      <c r="D161" s="15"/>
      <c r="E161" s="17"/>
      <c r="F161" s="14"/>
      <c r="G161" s="14"/>
      <c r="H161" s="14"/>
      <c r="I161" s="18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3"/>
    </row>
    <row r="162" spans="1:51" x14ac:dyDescent="0.25">
      <c r="A162" s="14"/>
      <c r="B162" s="20"/>
      <c r="C162" s="21"/>
      <c r="D162" s="20"/>
      <c r="E162" s="17"/>
      <c r="F162" s="14"/>
      <c r="G162" s="14"/>
      <c r="H162" s="14"/>
      <c r="I162" s="22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10"/>
    </row>
    <row r="163" spans="1:51" x14ac:dyDescent="0.25">
      <c r="A163" s="14"/>
      <c r="B163" s="15"/>
      <c r="C163" s="16"/>
      <c r="D163" s="15"/>
      <c r="E163" s="17"/>
      <c r="F163" s="14"/>
      <c r="G163" s="14"/>
      <c r="H163" s="14"/>
      <c r="I163" s="1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3"/>
    </row>
    <row r="164" spans="1:51" x14ac:dyDescent="0.25">
      <c r="A164" s="14"/>
      <c r="B164" s="20"/>
      <c r="C164" s="21"/>
      <c r="D164" s="20"/>
      <c r="E164" s="17"/>
      <c r="F164" s="14"/>
      <c r="G164" s="14"/>
      <c r="H164" s="14"/>
      <c r="I164" s="22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10"/>
    </row>
    <row r="165" spans="1:51" x14ac:dyDescent="0.25">
      <c r="A165" s="14"/>
      <c r="B165" s="15"/>
      <c r="C165" s="16"/>
      <c r="D165" s="15"/>
      <c r="E165" s="17"/>
      <c r="F165" s="14"/>
      <c r="G165" s="14"/>
      <c r="H165" s="14"/>
      <c r="I165" s="1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3"/>
    </row>
    <row r="166" spans="1:51" x14ac:dyDescent="0.25">
      <c r="A166" s="14"/>
      <c r="B166" s="20"/>
      <c r="C166" s="21"/>
      <c r="D166" s="20"/>
      <c r="E166" s="17"/>
      <c r="F166" s="14"/>
      <c r="G166" s="14"/>
      <c r="H166" s="14"/>
      <c r="I166" s="22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10"/>
    </row>
    <row r="167" spans="1:51" x14ac:dyDescent="0.25">
      <c r="A167" s="14"/>
      <c r="B167" s="15"/>
      <c r="C167" s="16"/>
      <c r="D167" s="15"/>
      <c r="E167" s="17"/>
      <c r="F167" s="14"/>
      <c r="G167" s="14"/>
      <c r="H167" s="14"/>
      <c r="I167" s="1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3"/>
    </row>
    <row r="168" spans="1:51" x14ac:dyDescent="0.25">
      <c r="A168" s="14"/>
      <c r="B168" s="20"/>
      <c r="C168" s="21"/>
      <c r="D168" s="20"/>
      <c r="E168" s="17"/>
      <c r="F168" s="14"/>
      <c r="G168" s="14"/>
      <c r="H168" s="14"/>
      <c r="I168" s="22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10"/>
    </row>
    <row r="169" spans="1:51" x14ac:dyDescent="0.25">
      <c r="A169" s="14"/>
      <c r="B169" s="15"/>
      <c r="C169" s="16"/>
      <c r="D169" s="15"/>
      <c r="E169" s="17"/>
      <c r="F169" s="14"/>
      <c r="G169" s="14"/>
      <c r="H169" s="14"/>
      <c r="I169" s="1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3"/>
    </row>
    <row r="170" spans="1:51" x14ac:dyDescent="0.25">
      <c r="A170" s="14"/>
      <c r="B170" s="20"/>
      <c r="C170" s="21"/>
      <c r="D170" s="20"/>
      <c r="E170" s="17"/>
      <c r="F170" s="14"/>
      <c r="G170" s="14"/>
      <c r="H170" s="14"/>
      <c r="I170" s="22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10"/>
    </row>
    <row r="171" spans="1:51" x14ac:dyDescent="0.25">
      <c r="A171" s="14"/>
      <c r="B171" s="15"/>
      <c r="C171" s="16"/>
      <c r="D171" s="15"/>
      <c r="E171" s="17"/>
      <c r="F171" s="14"/>
      <c r="G171" s="14"/>
      <c r="H171" s="14"/>
      <c r="I171" s="1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3"/>
    </row>
    <row r="172" spans="1:51" x14ac:dyDescent="0.25">
      <c r="A172" s="14"/>
      <c r="B172" s="20"/>
      <c r="C172" s="21"/>
      <c r="D172" s="20"/>
      <c r="E172" s="17"/>
      <c r="F172" s="14"/>
      <c r="G172" s="14"/>
      <c r="H172" s="14"/>
      <c r="I172" s="22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10"/>
    </row>
    <row r="173" spans="1:51" x14ac:dyDescent="0.25">
      <c r="A173" s="14"/>
      <c r="B173" s="15"/>
      <c r="C173" s="16"/>
      <c r="D173" s="15"/>
      <c r="E173" s="17"/>
      <c r="F173" s="14"/>
      <c r="G173" s="14"/>
      <c r="H173" s="14"/>
      <c r="I173" s="1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3"/>
    </row>
    <row r="174" spans="1:51" x14ac:dyDescent="0.25">
      <c r="A174" s="14"/>
      <c r="B174" s="20"/>
      <c r="C174" s="21"/>
      <c r="D174" s="20"/>
      <c r="E174" s="17"/>
      <c r="F174" s="14"/>
      <c r="G174" s="14"/>
      <c r="H174" s="14"/>
      <c r="I174" s="22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10"/>
    </row>
    <row r="175" spans="1:51" x14ac:dyDescent="0.25">
      <c r="A175" s="14"/>
      <c r="B175" s="15"/>
      <c r="C175" s="16"/>
      <c r="D175" s="15"/>
      <c r="E175" s="17"/>
      <c r="F175" s="14"/>
      <c r="G175" s="14"/>
      <c r="H175" s="14"/>
      <c r="I175" s="18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3"/>
    </row>
    <row r="176" spans="1:51" x14ac:dyDescent="0.25">
      <c r="A176" s="14"/>
      <c r="B176" s="20"/>
      <c r="C176" s="21"/>
      <c r="D176" s="20"/>
      <c r="E176" s="17"/>
      <c r="F176" s="14"/>
      <c r="G176" s="14"/>
      <c r="H176" s="14"/>
      <c r="I176" s="22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10"/>
    </row>
    <row r="177" spans="1:51" x14ac:dyDescent="0.25">
      <c r="A177" s="14"/>
      <c r="B177" s="15"/>
      <c r="C177" s="16"/>
      <c r="D177" s="15"/>
      <c r="E177" s="17"/>
      <c r="F177" s="14"/>
      <c r="G177" s="14"/>
      <c r="H177" s="14"/>
      <c r="I177" s="1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3"/>
    </row>
    <row r="178" spans="1:51" x14ac:dyDescent="0.25">
      <c r="A178" s="14"/>
      <c r="B178" s="20"/>
      <c r="C178" s="21"/>
      <c r="D178" s="20"/>
      <c r="E178" s="17"/>
      <c r="F178" s="14"/>
      <c r="G178" s="14"/>
      <c r="H178" s="14"/>
      <c r="I178" s="22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10"/>
    </row>
    <row r="179" spans="1:51" x14ac:dyDescent="0.25">
      <c r="A179" s="14"/>
      <c r="B179" s="15"/>
      <c r="C179" s="16"/>
      <c r="D179" s="15"/>
      <c r="E179" s="17"/>
      <c r="F179" s="14"/>
      <c r="G179" s="14"/>
      <c r="H179" s="14"/>
      <c r="I179" s="1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3"/>
    </row>
    <row r="180" spans="1:51" x14ac:dyDescent="0.25">
      <c r="A180" s="14"/>
      <c r="B180" s="20"/>
      <c r="C180" s="21"/>
      <c r="D180" s="20"/>
      <c r="E180" s="17"/>
      <c r="F180" s="14"/>
      <c r="G180" s="14"/>
      <c r="H180" s="14"/>
      <c r="I180" s="22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10"/>
    </row>
    <row r="181" spans="1:51" x14ac:dyDescent="0.25">
      <c r="A181" s="14"/>
      <c r="B181" s="15"/>
      <c r="C181" s="16"/>
      <c r="D181" s="15"/>
      <c r="E181" s="17"/>
      <c r="F181" s="14"/>
      <c r="G181" s="14"/>
      <c r="H181" s="14"/>
      <c r="I181" s="1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3"/>
    </row>
    <row r="182" spans="1:51" x14ac:dyDescent="0.25">
      <c r="A182" s="14"/>
      <c r="B182" s="20"/>
      <c r="C182" s="21"/>
      <c r="D182" s="20"/>
      <c r="E182" s="17"/>
      <c r="F182" s="14"/>
      <c r="G182" s="14"/>
      <c r="H182" s="14"/>
      <c r="I182" s="22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10"/>
    </row>
    <row r="183" spans="1:51" x14ac:dyDescent="0.25">
      <c r="A183" s="14"/>
      <c r="B183" s="15"/>
      <c r="C183" s="16"/>
      <c r="D183" s="15"/>
      <c r="E183" s="17"/>
      <c r="F183" s="14"/>
      <c r="G183" s="14"/>
      <c r="H183" s="14"/>
      <c r="I183" s="1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3"/>
    </row>
    <row r="184" spans="1:51" x14ac:dyDescent="0.25">
      <c r="A184" s="14"/>
      <c r="B184" s="20"/>
      <c r="C184" s="21"/>
      <c r="D184" s="20"/>
      <c r="E184" s="17"/>
      <c r="F184" s="14"/>
      <c r="G184" s="14"/>
      <c r="H184" s="14"/>
      <c r="I184" s="22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10"/>
    </row>
    <row r="185" spans="1:51" x14ac:dyDescent="0.25">
      <c r="A185" s="14"/>
      <c r="B185" s="15"/>
      <c r="C185" s="16"/>
      <c r="D185" s="15"/>
      <c r="E185" s="17"/>
      <c r="F185" s="14"/>
      <c r="G185" s="14"/>
      <c r="H185" s="14"/>
      <c r="I185" s="18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3"/>
    </row>
    <row r="186" spans="1:51" x14ac:dyDescent="0.25">
      <c r="A186" s="14"/>
      <c r="B186" s="20"/>
      <c r="C186" s="21"/>
      <c r="D186" s="20"/>
      <c r="E186" s="17"/>
      <c r="F186" s="14"/>
      <c r="G186" s="14"/>
      <c r="H186" s="14"/>
      <c r="I186" s="22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10"/>
    </row>
    <row r="187" spans="1:51" x14ac:dyDescent="0.25">
      <c r="A187" s="14"/>
      <c r="B187" s="15"/>
      <c r="C187" s="16"/>
      <c r="D187" s="15"/>
      <c r="E187" s="17"/>
      <c r="F187" s="14"/>
      <c r="G187" s="14"/>
      <c r="H187" s="14"/>
      <c r="I187" s="18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3"/>
    </row>
    <row r="188" spans="1:51" x14ac:dyDescent="0.25">
      <c r="A188" s="14"/>
      <c r="B188" s="20"/>
      <c r="C188" s="21"/>
      <c r="D188" s="20"/>
      <c r="E188" s="17"/>
      <c r="F188" s="14"/>
      <c r="G188" s="14"/>
      <c r="H188" s="14"/>
      <c r="I188" s="22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10"/>
    </row>
    <row r="189" spans="1:51" x14ac:dyDescent="0.25">
      <c r="A189" s="14"/>
      <c r="B189" s="15"/>
      <c r="C189" s="16"/>
      <c r="D189" s="15"/>
      <c r="E189" s="17"/>
      <c r="F189" s="14"/>
      <c r="G189" s="14"/>
      <c r="H189" s="14"/>
      <c r="I189" s="18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3"/>
    </row>
    <row r="190" spans="1:51" x14ac:dyDescent="0.25">
      <c r="A190" s="14"/>
      <c r="B190" s="20"/>
      <c r="C190" s="21"/>
      <c r="D190" s="20"/>
      <c r="E190" s="17"/>
      <c r="F190" s="14"/>
      <c r="G190" s="14"/>
      <c r="H190" s="14"/>
      <c r="I190" s="22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10"/>
    </row>
    <row r="191" spans="1:51" x14ac:dyDescent="0.25">
      <c r="A191" s="14"/>
      <c r="B191" s="15"/>
      <c r="C191" s="16"/>
      <c r="D191" s="15"/>
      <c r="E191" s="17"/>
      <c r="F191" s="14"/>
      <c r="G191" s="14"/>
      <c r="H191" s="14"/>
      <c r="I191" s="18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3"/>
    </row>
    <row r="192" spans="1:51" x14ac:dyDescent="0.25">
      <c r="A192" s="14"/>
      <c r="B192" s="20"/>
      <c r="C192" s="21"/>
      <c r="D192" s="20"/>
      <c r="E192" s="17"/>
      <c r="F192" s="14"/>
      <c r="G192" s="14"/>
      <c r="H192" s="14"/>
      <c r="I192" s="22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10"/>
    </row>
    <row r="193" spans="1:51" x14ac:dyDescent="0.25">
      <c r="A193" s="14"/>
      <c r="B193" s="15"/>
      <c r="C193" s="16"/>
      <c r="D193" s="15"/>
      <c r="E193" s="17"/>
      <c r="F193" s="14"/>
      <c r="G193" s="14"/>
      <c r="H193" s="14"/>
      <c r="I193" s="18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3"/>
    </row>
    <row r="194" spans="1:51" x14ac:dyDescent="0.25">
      <c r="A194" s="14"/>
      <c r="B194" s="20"/>
      <c r="C194" s="21"/>
      <c r="D194" s="20"/>
      <c r="E194" s="17"/>
      <c r="F194" s="14"/>
      <c r="G194" s="14"/>
      <c r="H194" s="14"/>
      <c r="I194" s="22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10"/>
    </row>
    <row r="195" spans="1:51" x14ac:dyDescent="0.25">
      <c r="A195" s="14"/>
      <c r="B195" s="15"/>
      <c r="C195" s="16"/>
      <c r="D195" s="15"/>
      <c r="E195" s="17"/>
      <c r="F195" s="14"/>
      <c r="G195" s="14"/>
      <c r="H195" s="14"/>
      <c r="I195" s="18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3"/>
    </row>
    <row r="196" spans="1:51" x14ac:dyDescent="0.25">
      <c r="A196" s="14"/>
      <c r="B196" s="20"/>
      <c r="C196" s="21"/>
      <c r="D196" s="20"/>
      <c r="E196" s="17"/>
      <c r="F196" s="14"/>
      <c r="G196" s="14"/>
      <c r="H196" s="14"/>
      <c r="I196" s="22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10"/>
    </row>
    <row r="197" spans="1:51" x14ac:dyDescent="0.25">
      <c r="A197" s="14"/>
      <c r="B197" s="15"/>
      <c r="C197" s="16"/>
      <c r="D197" s="15"/>
      <c r="E197" s="17"/>
      <c r="F197" s="14"/>
      <c r="G197" s="14"/>
      <c r="H197" s="14"/>
      <c r="I197" s="18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3"/>
    </row>
    <row r="198" spans="1:51" x14ac:dyDescent="0.25">
      <c r="A198" s="14"/>
      <c r="B198" s="20"/>
      <c r="C198" s="21"/>
      <c r="D198" s="20"/>
      <c r="E198" s="17"/>
      <c r="F198" s="14"/>
      <c r="G198" s="14"/>
      <c r="H198" s="14"/>
      <c r="I198" s="22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10"/>
    </row>
    <row r="199" spans="1:51" x14ac:dyDescent="0.25">
      <c r="A199" s="14"/>
      <c r="B199" s="15"/>
      <c r="C199" s="16"/>
      <c r="D199" s="15"/>
      <c r="E199" s="17"/>
      <c r="F199" s="14"/>
      <c r="G199" s="14"/>
      <c r="H199" s="14"/>
      <c r="I199" s="18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3"/>
    </row>
    <row r="200" spans="1:51" x14ac:dyDescent="0.25">
      <c r="A200" s="14"/>
      <c r="B200" s="20"/>
      <c r="C200" s="21"/>
      <c r="D200" s="20"/>
      <c r="E200" s="17"/>
      <c r="F200" s="14"/>
      <c r="G200" s="14"/>
      <c r="H200" s="14"/>
      <c r="I200" s="22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10"/>
    </row>
    <row r="201" spans="1:51" x14ac:dyDescent="0.25">
      <c r="A201" s="14"/>
      <c r="B201" s="15"/>
      <c r="C201" s="16"/>
      <c r="D201" s="15"/>
      <c r="E201" s="17"/>
      <c r="F201" s="14"/>
      <c r="G201" s="14"/>
      <c r="H201" s="14"/>
      <c r="I201" s="18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3"/>
    </row>
    <row r="202" spans="1:51" x14ac:dyDescent="0.25">
      <c r="A202" s="14"/>
      <c r="B202" s="20"/>
      <c r="C202" s="21"/>
      <c r="D202" s="20"/>
      <c r="E202" s="17"/>
      <c r="F202" s="14"/>
      <c r="G202" s="14"/>
      <c r="H202" s="14"/>
      <c r="I202" s="22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10"/>
    </row>
    <row r="203" spans="1:51" x14ac:dyDescent="0.25">
      <c r="A203" s="14"/>
      <c r="B203" s="15"/>
      <c r="C203" s="16"/>
      <c r="D203" s="15"/>
      <c r="E203" s="17"/>
      <c r="F203" s="14"/>
      <c r="G203" s="14"/>
      <c r="H203" s="14"/>
      <c r="I203" s="18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3"/>
    </row>
    <row r="204" spans="1:51" x14ac:dyDescent="0.25">
      <c r="A204" s="14"/>
      <c r="B204" s="20"/>
      <c r="C204" s="21"/>
      <c r="D204" s="20"/>
      <c r="E204" s="17"/>
      <c r="F204" s="14"/>
      <c r="G204" s="14"/>
      <c r="H204" s="14"/>
      <c r="I204" s="22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10"/>
    </row>
    <row r="205" spans="1:51" x14ac:dyDescent="0.25">
      <c r="A205" s="14"/>
      <c r="B205" s="15"/>
      <c r="C205" s="16"/>
      <c r="D205" s="15"/>
      <c r="E205" s="17"/>
      <c r="F205" s="14"/>
      <c r="G205" s="14"/>
      <c r="H205" s="14"/>
      <c r="I205" s="18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3"/>
    </row>
    <row r="206" spans="1:51" x14ac:dyDescent="0.25">
      <c r="A206" s="14"/>
      <c r="B206" s="20"/>
      <c r="C206" s="21"/>
      <c r="D206" s="20"/>
      <c r="E206" s="17"/>
      <c r="F206" s="14"/>
      <c r="G206" s="14"/>
      <c r="H206" s="14"/>
      <c r="I206" s="22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10"/>
    </row>
    <row r="207" spans="1:51" x14ac:dyDescent="0.25">
      <c r="A207" s="14"/>
      <c r="B207" s="15"/>
      <c r="C207" s="16"/>
      <c r="D207" s="15"/>
      <c r="E207" s="17"/>
      <c r="F207" s="14"/>
      <c r="G207" s="14"/>
      <c r="H207" s="14"/>
      <c r="I207" s="18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3"/>
    </row>
    <row r="208" spans="1:51" x14ac:dyDescent="0.25">
      <c r="A208" s="14"/>
      <c r="B208" s="20"/>
      <c r="C208" s="21"/>
      <c r="D208" s="20"/>
      <c r="E208" s="17"/>
      <c r="F208" s="14"/>
      <c r="G208" s="14"/>
      <c r="H208" s="14"/>
      <c r="I208" s="22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10"/>
    </row>
    <row r="209" spans="1:51" x14ac:dyDescent="0.25">
      <c r="A209" s="14"/>
      <c r="B209" s="15"/>
      <c r="C209" s="16"/>
      <c r="D209" s="15"/>
      <c r="E209" s="17"/>
      <c r="F209" s="14"/>
      <c r="G209" s="14"/>
      <c r="H209" s="14"/>
      <c r="I209" s="18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3"/>
    </row>
    <row r="210" spans="1:51" x14ac:dyDescent="0.25">
      <c r="A210" s="14"/>
      <c r="B210" s="20"/>
      <c r="C210" s="21"/>
      <c r="D210" s="20"/>
      <c r="E210" s="17"/>
      <c r="F210" s="14"/>
      <c r="G210" s="14"/>
      <c r="H210" s="14"/>
      <c r="I210" s="22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10"/>
    </row>
    <row r="211" spans="1:51" x14ac:dyDescent="0.25">
      <c r="A211" s="14"/>
      <c r="B211" s="15"/>
      <c r="C211" s="16"/>
      <c r="D211" s="15"/>
      <c r="E211" s="17"/>
      <c r="F211" s="14"/>
      <c r="G211" s="14"/>
      <c r="H211" s="14"/>
      <c r="I211" s="18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3"/>
    </row>
    <row r="212" spans="1:51" x14ac:dyDescent="0.25">
      <c r="A212" s="14"/>
      <c r="B212" s="20"/>
      <c r="C212" s="21"/>
      <c r="D212" s="20"/>
      <c r="E212" s="17"/>
      <c r="F212" s="14"/>
      <c r="G212" s="14"/>
      <c r="H212" s="14"/>
      <c r="I212" s="22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10"/>
    </row>
    <row r="213" spans="1:51" x14ac:dyDescent="0.25">
      <c r="A213" s="14"/>
      <c r="B213" s="15"/>
      <c r="C213" s="16"/>
      <c r="D213" s="15"/>
      <c r="E213" s="17"/>
      <c r="F213" s="14"/>
      <c r="G213" s="14"/>
      <c r="H213" s="14"/>
      <c r="I213" s="18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3"/>
    </row>
    <row r="214" spans="1:51" x14ac:dyDescent="0.25">
      <c r="A214" s="14"/>
      <c r="B214" s="20"/>
      <c r="C214" s="21"/>
      <c r="D214" s="20"/>
      <c r="E214" s="17"/>
      <c r="F214" s="14"/>
      <c r="G214" s="14"/>
      <c r="H214" s="14"/>
      <c r="I214" s="22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10"/>
    </row>
    <row r="215" spans="1:51" x14ac:dyDescent="0.25">
      <c r="A215" s="14"/>
      <c r="B215" s="15"/>
      <c r="C215" s="16"/>
      <c r="D215" s="15"/>
      <c r="E215" s="17"/>
      <c r="F215" s="14"/>
      <c r="G215" s="14"/>
      <c r="H215" s="14"/>
      <c r="I215" s="18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3"/>
    </row>
    <row r="216" spans="1:51" x14ac:dyDescent="0.25">
      <c r="A216" s="14"/>
      <c r="B216" s="20"/>
      <c r="C216" s="21"/>
      <c r="D216" s="20"/>
      <c r="E216" s="17"/>
      <c r="F216" s="14"/>
      <c r="G216" s="14"/>
      <c r="H216" s="14"/>
      <c r="I216" s="22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10"/>
    </row>
    <row r="217" spans="1:51" x14ac:dyDescent="0.25">
      <c r="A217" s="14"/>
      <c r="B217" s="15"/>
      <c r="C217" s="16"/>
      <c r="D217" s="15"/>
      <c r="E217" s="17"/>
      <c r="F217" s="14"/>
      <c r="G217" s="14"/>
      <c r="H217" s="14"/>
      <c r="I217" s="18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3"/>
    </row>
    <row r="218" spans="1:51" x14ac:dyDescent="0.25">
      <c r="A218" s="14"/>
      <c r="B218" s="20"/>
      <c r="C218" s="21"/>
      <c r="D218" s="20"/>
      <c r="E218" s="17"/>
      <c r="F218" s="14"/>
      <c r="G218" s="14"/>
      <c r="H218" s="14"/>
      <c r="I218" s="22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10"/>
    </row>
    <row r="219" spans="1:51" x14ac:dyDescent="0.25">
      <c r="A219" s="14"/>
      <c r="B219" s="15"/>
      <c r="C219" s="16"/>
      <c r="D219" s="15"/>
      <c r="E219" s="17"/>
      <c r="F219" s="14"/>
      <c r="G219" s="14"/>
      <c r="H219" s="14"/>
      <c r="I219" s="18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3"/>
    </row>
    <row r="220" spans="1:51" x14ac:dyDescent="0.25">
      <c r="A220" s="14"/>
      <c r="B220" s="20"/>
      <c r="C220" s="21"/>
      <c r="D220" s="20"/>
      <c r="E220" s="17"/>
      <c r="F220" s="14"/>
      <c r="G220" s="14"/>
      <c r="H220" s="14"/>
      <c r="I220" s="22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10"/>
    </row>
    <row r="221" spans="1:51" x14ac:dyDescent="0.25">
      <c r="A221" s="14"/>
      <c r="B221" s="15"/>
      <c r="C221" s="16"/>
      <c r="D221" s="15"/>
      <c r="E221" s="17"/>
      <c r="F221" s="14"/>
      <c r="G221" s="14"/>
      <c r="H221" s="14"/>
      <c r="I221" s="18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3"/>
    </row>
    <row r="222" spans="1:51" x14ac:dyDescent="0.25">
      <c r="A222" s="14"/>
      <c r="B222" s="20"/>
      <c r="C222" s="21"/>
      <c r="D222" s="20"/>
      <c r="E222" s="17"/>
      <c r="F222" s="14"/>
      <c r="G222" s="14"/>
      <c r="H222" s="14"/>
      <c r="I222" s="22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10"/>
    </row>
    <row r="223" spans="1:51" x14ac:dyDescent="0.25">
      <c r="A223" s="14"/>
      <c r="B223" s="15"/>
      <c r="C223" s="16"/>
      <c r="D223" s="15"/>
      <c r="E223" s="17"/>
      <c r="F223" s="14"/>
      <c r="G223" s="14"/>
      <c r="H223" s="14"/>
      <c r="I223" s="18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3"/>
    </row>
    <row r="224" spans="1:51" x14ac:dyDescent="0.25">
      <c r="A224" s="14"/>
      <c r="B224" s="20"/>
      <c r="C224" s="21"/>
      <c r="D224" s="20"/>
      <c r="E224" s="17"/>
      <c r="F224" s="14"/>
      <c r="G224" s="14"/>
      <c r="H224" s="14"/>
      <c r="I224" s="22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10"/>
    </row>
    <row r="225" spans="1:51" x14ac:dyDescent="0.25">
      <c r="A225" s="14"/>
      <c r="B225" s="15"/>
      <c r="C225" s="16"/>
      <c r="D225" s="15"/>
      <c r="E225" s="17"/>
      <c r="F225" s="14"/>
      <c r="G225" s="14"/>
      <c r="H225" s="14"/>
      <c r="I225" s="18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3"/>
    </row>
    <row r="226" spans="1:51" x14ac:dyDescent="0.25">
      <c r="A226" s="14"/>
      <c r="B226" s="20"/>
      <c r="C226" s="21"/>
      <c r="D226" s="20"/>
      <c r="E226" s="17"/>
      <c r="F226" s="14"/>
      <c r="G226" s="14"/>
      <c r="H226" s="14"/>
      <c r="I226" s="22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10"/>
    </row>
    <row r="227" spans="1:51" x14ac:dyDescent="0.25">
      <c r="A227" s="14"/>
      <c r="B227" s="15"/>
      <c r="C227" s="16"/>
      <c r="D227" s="15"/>
      <c r="E227" s="17"/>
      <c r="F227" s="14"/>
      <c r="G227" s="14"/>
      <c r="H227" s="14"/>
      <c r="I227" s="18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3"/>
    </row>
    <row r="228" spans="1:51" x14ac:dyDescent="0.25">
      <c r="A228" s="14"/>
      <c r="B228" s="20"/>
      <c r="C228" s="21"/>
      <c r="D228" s="20"/>
      <c r="E228" s="17"/>
      <c r="F228" s="14"/>
      <c r="G228" s="14"/>
      <c r="H228" s="14"/>
      <c r="I228" s="22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10"/>
    </row>
    <row r="229" spans="1:51" x14ac:dyDescent="0.25">
      <c r="A229" s="14"/>
      <c r="B229" s="15"/>
      <c r="C229" s="16"/>
      <c r="D229" s="15"/>
      <c r="E229" s="17"/>
      <c r="F229" s="14"/>
      <c r="G229" s="14"/>
      <c r="H229" s="14"/>
      <c r="I229" s="18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3"/>
    </row>
    <row r="230" spans="1:51" x14ac:dyDescent="0.25">
      <c r="A230" s="14"/>
      <c r="B230" s="20"/>
      <c r="C230" s="21"/>
      <c r="D230" s="20"/>
      <c r="E230" s="17"/>
      <c r="F230" s="14"/>
      <c r="G230" s="14"/>
      <c r="H230" s="14"/>
      <c r="I230" s="22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10"/>
    </row>
    <row r="231" spans="1:51" x14ac:dyDescent="0.25">
      <c r="A231" s="14"/>
      <c r="B231" s="15"/>
      <c r="C231" s="16"/>
      <c r="D231" s="15"/>
      <c r="E231" s="17"/>
      <c r="F231" s="14"/>
      <c r="G231" s="14"/>
      <c r="H231" s="14"/>
      <c r="I231" s="18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3"/>
    </row>
    <row r="232" spans="1:51" x14ac:dyDescent="0.25">
      <c r="A232" s="14"/>
      <c r="B232" s="20"/>
      <c r="C232" s="21"/>
      <c r="D232" s="20"/>
      <c r="E232" s="17"/>
      <c r="F232" s="14"/>
      <c r="G232" s="14"/>
      <c r="H232" s="14"/>
      <c r="I232" s="22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10"/>
    </row>
    <row r="233" spans="1:51" x14ac:dyDescent="0.25">
      <c r="A233" s="14"/>
      <c r="B233" s="15"/>
      <c r="C233" s="16"/>
      <c r="D233" s="15"/>
      <c r="E233" s="17"/>
      <c r="F233" s="14"/>
      <c r="G233" s="14"/>
      <c r="H233" s="14"/>
      <c r="I233" s="18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3"/>
    </row>
    <row r="234" spans="1:51" x14ac:dyDescent="0.25">
      <c r="A234" s="14"/>
      <c r="B234" s="20"/>
      <c r="C234" s="21"/>
      <c r="D234" s="20"/>
      <c r="E234" s="17"/>
      <c r="F234" s="14"/>
      <c r="G234" s="14"/>
      <c r="H234" s="14"/>
      <c r="I234" s="22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10"/>
    </row>
    <row r="235" spans="1:51" x14ac:dyDescent="0.25">
      <c r="A235" s="14"/>
      <c r="B235" s="15"/>
      <c r="C235" s="16"/>
      <c r="D235" s="15"/>
      <c r="E235" s="17"/>
      <c r="F235" s="14"/>
      <c r="G235" s="14"/>
      <c r="H235" s="14"/>
      <c r="I235" s="18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3"/>
    </row>
    <row r="236" spans="1:51" x14ac:dyDescent="0.25">
      <c r="A236" s="23"/>
      <c r="B236" s="24"/>
      <c r="C236" s="21"/>
      <c r="D236" s="24"/>
      <c r="E236" s="25"/>
      <c r="F236" s="23"/>
      <c r="G236" s="23"/>
      <c r="H236" s="23"/>
      <c r="I236" s="26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8"/>
    </row>
    <row r="237" spans="1:51" x14ac:dyDescent="0.25">
      <c r="C237" s="16"/>
    </row>
    <row r="238" spans="1:51" x14ac:dyDescent="0.25">
      <c r="C238" s="21"/>
    </row>
    <row r="239" spans="1:51" x14ac:dyDescent="0.25">
      <c r="C239" s="30"/>
    </row>
  </sheetData>
  <conditionalFormatting sqref="A55:B55 A56:A60 D55:D60">
    <cfRule type="duplicateValues" dxfId="7" priority="6"/>
    <cfRule type="duplicateValues" dxfId="6" priority="7"/>
    <cfRule type="duplicateValues" dxfId="5" priority="8"/>
  </conditionalFormatting>
  <conditionalFormatting sqref="B56:B60">
    <cfRule type="duplicateValues" dxfId="4" priority="4"/>
    <cfRule type="duplicateValues" dxfId="3" priority="5"/>
  </conditionalFormatting>
  <conditionalFormatting sqref="H56:H60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D5AA-600A-481B-9272-10EB276EA12E}">
  <dimension ref="A3:Z31"/>
  <sheetViews>
    <sheetView topLeftCell="E1" workbookViewId="0">
      <selection activeCell="W9" sqref="W9"/>
    </sheetView>
  </sheetViews>
  <sheetFormatPr defaultRowHeight="15" x14ac:dyDescent="0.25"/>
  <cols>
    <col min="1" max="1" width="18.42578125" bestFit="1" customWidth="1"/>
    <col min="2" max="3" width="8.5703125" customWidth="1"/>
    <col min="4" max="4" width="8.42578125" customWidth="1"/>
    <col min="5" max="5" width="8.5703125" customWidth="1"/>
    <col min="6" max="6" width="8.85546875" customWidth="1"/>
    <col min="7" max="7" width="8.140625" customWidth="1"/>
    <col min="8" max="9" width="8.5703125" customWidth="1"/>
    <col min="10" max="10" width="8.140625" customWidth="1"/>
    <col min="11" max="11" width="8.85546875" customWidth="1"/>
    <col min="12" max="12" width="8.140625" customWidth="1"/>
    <col min="13" max="13" width="7.85546875" customWidth="1"/>
    <col min="14" max="14" width="8.5703125" bestFit="1" customWidth="1"/>
    <col min="15" max="15" width="8.5703125" customWidth="1"/>
    <col min="16" max="16" width="8.5703125" bestFit="1" customWidth="1"/>
    <col min="17" max="17" width="8.5703125" customWidth="1"/>
    <col min="18" max="18" width="8.85546875" customWidth="1"/>
    <col min="19" max="22" width="8.5703125" bestFit="1" customWidth="1"/>
    <col min="23" max="23" width="8.85546875" customWidth="1"/>
    <col min="24" max="25" width="8.5703125" bestFit="1" customWidth="1"/>
  </cols>
  <sheetData>
    <row r="3" spans="1:26" x14ac:dyDescent="0.25">
      <c r="A3" s="32" t="s">
        <v>53</v>
      </c>
      <c r="B3" s="33" t="s">
        <v>54</v>
      </c>
      <c r="C3" s="33" t="s">
        <v>55</v>
      </c>
      <c r="D3" s="33" t="s">
        <v>56</v>
      </c>
      <c r="E3" s="33" t="s">
        <v>57</v>
      </c>
      <c r="F3" s="33" t="s">
        <v>58</v>
      </c>
      <c r="G3" s="33" t="s">
        <v>59</v>
      </c>
      <c r="H3" s="33" t="s">
        <v>60</v>
      </c>
      <c r="I3" s="33" t="s">
        <v>61</v>
      </c>
      <c r="J3" s="33" t="s">
        <v>62</v>
      </c>
      <c r="K3" s="33" t="s">
        <v>63</v>
      </c>
      <c r="L3" s="33" t="s">
        <v>64</v>
      </c>
      <c r="M3" s="33" t="s">
        <v>65</v>
      </c>
      <c r="N3" s="33" t="s">
        <v>66</v>
      </c>
      <c r="O3" s="33" t="s">
        <v>67</v>
      </c>
      <c r="P3" s="33" t="s">
        <v>68</v>
      </c>
      <c r="Q3" s="33" t="s">
        <v>69</v>
      </c>
      <c r="R3" s="33" t="s">
        <v>70</v>
      </c>
      <c r="S3" s="33" t="s">
        <v>71</v>
      </c>
      <c r="T3" s="33" t="s">
        <v>72</v>
      </c>
      <c r="U3" s="33" t="s">
        <v>73</v>
      </c>
      <c r="V3" s="33" t="s">
        <v>74</v>
      </c>
      <c r="W3" s="33" t="s">
        <v>75</v>
      </c>
      <c r="X3" s="33" t="s">
        <v>76</v>
      </c>
      <c r="Y3" s="33" t="s">
        <v>77</v>
      </c>
      <c r="Z3" s="34" t="s">
        <v>78</v>
      </c>
    </row>
    <row r="4" spans="1:26" x14ac:dyDescent="0.25">
      <c r="A4" s="35" t="s">
        <v>79</v>
      </c>
      <c r="B4" s="36">
        <v>4444</v>
      </c>
      <c r="C4" s="36">
        <v>4444</v>
      </c>
      <c r="D4" s="36">
        <v>4444</v>
      </c>
      <c r="E4" s="36">
        <v>4444</v>
      </c>
      <c r="F4" s="36">
        <v>4444</v>
      </c>
      <c r="G4" s="36">
        <v>4444</v>
      </c>
      <c r="H4" s="36">
        <v>4444</v>
      </c>
      <c r="I4" s="36">
        <v>4444</v>
      </c>
      <c r="J4" s="36">
        <v>4444</v>
      </c>
      <c r="K4" s="36">
        <v>4444</v>
      </c>
      <c r="L4" s="36">
        <v>4444</v>
      </c>
      <c r="M4" s="36">
        <v>4444</v>
      </c>
      <c r="N4" s="36">
        <v>4444</v>
      </c>
      <c r="O4" s="36">
        <v>4444</v>
      </c>
      <c r="P4" s="36">
        <v>4444</v>
      </c>
      <c r="Q4" s="36">
        <v>4444</v>
      </c>
      <c r="R4" s="36">
        <v>4444</v>
      </c>
      <c r="S4" s="36">
        <v>4444</v>
      </c>
      <c r="T4" s="36">
        <v>4444</v>
      </c>
      <c r="U4" s="36">
        <v>4444</v>
      </c>
      <c r="V4" s="36">
        <v>4444</v>
      </c>
      <c r="W4" s="36">
        <v>4444</v>
      </c>
      <c r="X4" s="36">
        <v>4444</v>
      </c>
      <c r="Y4" s="36">
        <v>4444</v>
      </c>
      <c r="Z4" s="37">
        <v>106656</v>
      </c>
    </row>
    <row r="5" spans="1:26" x14ac:dyDescent="0.25">
      <c r="A5" s="38" t="s">
        <v>80</v>
      </c>
      <c r="B5" s="39"/>
      <c r="C5" s="39"/>
      <c r="D5" s="39"/>
      <c r="E5" s="39"/>
      <c r="F5" s="39"/>
      <c r="G5" s="39"/>
      <c r="H5" s="39"/>
      <c r="I5" s="39"/>
      <c r="J5" s="39"/>
      <c r="K5" s="39">
        <v>614.79999999999995</v>
      </c>
      <c r="L5" s="39">
        <v>1397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0">
        <f>SUM([1]Enhancement_Hours!$B5:$Y5)</f>
        <v>2011.8</v>
      </c>
    </row>
    <row r="6" spans="1:26" x14ac:dyDescent="0.25">
      <c r="A6" s="41" t="s">
        <v>81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>
        <v>3174</v>
      </c>
      <c r="M6" s="36">
        <v>4800</v>
      </c>
      <c r="N6" s="36">
        <v>1400</v>
      </c>
      <c r="O6" s="36">
        <v>1400</v>
      </c>
      <c r="P6" s="36">
        <v>1400</v>
      </c>
      <c r="Q6" s="36">
        <v>1400</v>
      </c>
      <c r="R6" s="36">
        <v>1388.2</v>
      </c>
      <c r="S6" s="36"/>
      <c r="T6" s="36"/>
      <c r="U6" s="36"/>
      <c r="V6" s="36"/>
      <c r="W6" s="36"/>
      <c r="X6" s="36"/>
      <c r="Y6" s="36"/>
      <c r="Z6" s="37">
        <f>SUM([1]Enhancement_Hours!$B6:$Y6)</f>
        <v>14962.2</v>
      </c>
    </row>
    <row r="7" spans="1:26" x14ac:dyDescent="0.25">
      <c r="A7" s="38" t="s">
        <v>82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296</v>
      </c>
      <c r="N7" s="39">
        <v>400</v>
      </c>
      <c r="O7" s="39">
        <v>351</v>
      </c>
      <c r="P7" s="39">
        <v>342</v>
      </c>
      <c r="Q7" s="39">
        <v>342</v>
      </c>
      <c r="R7" s="39">
        <v>342</v>
      </c>
      <c r="S7" s="39">
        <v>342</v>
      </c>
      <c r="T7" s="39">
        <v>342</v>
      </c>
      <c r="U7" s="39">
        <v>342</v>
      </c>
      <c r="V7" s="39">
        <v>342</v>
      </c>
      <c r="W7" s="39">
        <v>342</v>
      </c>
      <c r="X7" s="39">
        <v>342</v>
      </c>
      <c r="Y7" s="39">
        <v>342</v>
      </c>
      <c r="Z7" s="40">
        <v>4467</v>
      </c>
    </row>
    <row r="8" spans="1:26" x14ac:dyDescent="0.25">
      <c r="A8" s="41" t="s">
        <v>83</v>
      </c>
      <c r="B8" s="42">
        <f>SUM(B4:B6)</f>
        <v>4444</v>
      </c>
      <c r="C8" s="42">
        <f t="shared" ref="C8:Y8" si="0">SUM(C4:C6)</f>
        <v>4444</v>
      </c>
      <c r="D8" s="42">
        <f t="shared" si="0"/>
        <v>4444</v>
      </c>
      <c r="E8" s="42">
        <f t="shared" si="0"/>
        <v>4444</v>
      </c>
      <c r="F8" s="42">
        <f t="shared" si="0"/>
        <v>4444</v>
      </c>
      <c r="G8" s="42">
        <f t="shared" si="0"/>
        <v>4444</v>
      </c>
      <c r="H8" s="42">
        <f t="shared" si="0"/>
        <v>4444</v>
      </c>
      <c r="I8" s="42">
        <f t="shared" si="0"/>
        <v>4444</v>
      </c>
      <c r="J8" s="42">
        <f t="shared" si="0"/>
        <v>4444</v>
      </c>
      <c r="K8" s="42">
        <f t="shared" si="0"/>
        <v>5058.8</v>
      </c>
      <c r="L8" s="42">
        <f t="shared" si="0"/>
        <v>9015</v>
      </c>
      <c r="M8" s="42">
        <f t="shared" si="0"/>
        <v>9244</v>
      </c>
      <c r="N8" s="42">
        <f t="shared" si="0"/>
        <v>5844</v>
      </c>
      <c r="O8" s="42">
        <f t="shared" si="0"/>
        <v>5844</v>
      </c>
      <c r="P8" s="42">
        <f t="shared" si="0"/>
        <v>5844</v>
      </c>
      <c r="Q8" s="42">
        <f t="shared" si="0"/>
        <v>5844</v>
      </c>
      <c r="R8" s="42">
        <f t="shared" si="0"/>
        <v>5832.2</v>
      </c>
      <c r="S8" s="42">
        <f t="shared" si="0"/>
        <v>4444</v>
      </c>
      <c r="T8" s="42">
        <f t="shared" si="0"/>
        <v>4444</v>
      </c>
      <c r="U8" s="42">
        <f t="shared" si="0"/>
        <v>4444</v>
      </c>
      <c r="V8" s="42">
        <f t="shared" si="0"/>
        <v>4444</v>
      </c>
      <c r="W8" s="42">
        <f t="shared" si="0"/>
        <v>4444</v>
      </c>
      <c r="X8" s="42">
        <f t="shared" si="0"/>
        <v>4444</v>
      </c>
      <c r="Y8" s="42">
        <f t="shared" si="0"/>
        <v>4444</v>
      </c>
      <c r="Z8" s="37">
        <f>SUM([1]Enhancement_Hours!$B8:$Y8)</f>
        <v>96973.999999200023</v>
      </c>
    </row>
    <row r="9" spans="1:26" x14ac:dyDescent="0.25">
      <c r="A9" s="38" t="s">
        <v>84</v>
      </c>
      <c r="B9" s="43">
        <f>SUM([1]Resource_Actual_Forecast_Hrs!I:I)</f>
        <v>3369</v>
      </c>
      <c r="C9" s="43">
        <f>SUM([1]Resource_Actual_Forecast_Hrs!J:J)</f>
        <v>3517</v>
      </c>
      <c r="D9" s="43">
        <f>SUM([1]Resource_Actual_Forecast_Hrs!K:K)</f>
        <v>3227.5</v>
      </c>
      <c r="E9" s="43">
        <f>SUM([1]Resource_Actual_Forecast_Hrs!L:L)</f>
        <v>3371.5</v>
      </c>
      <c r="F9" s="43">
        <f>SUM([1]Resource_Actual_Forecast_Hrs!M:M)</f>
        <v>4245.2</v>
      </c>
      <c r="G9" s="43">
        <f>SUM([1]Resource_Actual_Forecast_Hrs!N:N)</f>
        <v>4737.1000000000004</v>
      </c>
      <c r="H9" s="43">
        <f>SUM([1]Resource_Actual_Forecast_Hrs!O:O)</f>
        <v>4320.3</v>
      </c>
      <c r="I9" s="43">
        <f>SUM([1]Resource_Actual_Forecast_Hrs!P:P)</f>
        <v>4224.6000000000004</v>
      </c>
      <c r="J9" s="43">
        <f>SUM([1]Resource_Actual_Forecast_Hrs!Q:Q)</f>
        <v>4647.25</v>
      </c>
      <c r="K9" s="43">
        <f>SUM([1]Resource_Actual_Forecast_Hrs!R:R)</f>
        <v>4726.6000000000004</v>
      </c>
      <c r="L9" s="43">
        <f>SUM([1]Resource_Actual_Forecast_Hrs!S:S)</f>
        <v>4627.8999999999996</v>
      </c>
      <c r="M9" s="43">
        <f>SUM([1]Resource_Actual_Forecast_Hrs!T:T)</f>
        <v>5537.9</v>
      </c>
      <c r="N9" s="43">
        <f>SUM([1]Resource_Actual_Forecast_Hrs!U:U)</f>
        <v>5125.5</v>
      </c>
      <c r="O9" s="43">
        <f>SUM([1]Resource_Actual_Forecast_Hrs!V:V)</f>
        <v>4867.8</v>
      </c>
      <c r="P9" s="43">
        <f>SUM([1]Resource_Actual_Forecast_Hrs!W:W)</f>
        <v>4958.8</v>
      </c>
      <c r="Q9" s="43">
        <f>SUM([1]Resource_Actual_Forecast_Hrs!X:X)</f>
        <v>4953.8</v>
      </c>
      <c r="R9" s="43">
        <f>SUM([1]Resource_Actual_Forecast_Hrs!Y:Y)</f>
        <v>4953.8</v>
      </c>
      <c r="S9" s="43">
        <f>SUM([1]Resource_Actual_Forecast_Hrs!Z:Z)</f>
        <v>4808.8</v>
      </c>
      <c r="T9" s="43">
        <f>SUM([1]Resource_Actual_Forecast_Hrs!AA:AA)</f>
        <v>4808.8</v>
      </c>
      <c r="U9" s="43">
        <f>SUM([1]Resource_Actual_Forecast_Hrs!AB:AB)</f>
        <v>4808.8</v>
      </c>
      <c r="V9" s="43">
        <f>SUM([1]Resource_Actual_Forecast_Hrs!AC:AC)</f>
        <v>4808.8</v>
      </c>
      <c r="W9" s="43">
        <f>SUM([1]Resource_Actual_Forecast_Hrs!AD:AD)</f>
        <v>4808.8</v>
      </c>
      <c r="X9" s="43">
        <f>SUM([1]Resource_Actual_Forecast_Hrs!AE:AE)</f>
        <v>4808.8</v>
      </c>
      <c r="Y9" s="43">
        <f>SUM([1]Resource_Actual_Forecast_Hrs!AF:AF)</f>
        <v>4808.8</v>
      </c>
      <c r="Z9" s="40">
        <f>SUM([1]Enhancement_Hours!$B9:$Y9)</f>
        <v>109073.15000000004</v>
      </c>
    </row>
    <row r="10" spans="1:26" x14ac:dyDescent="0.25">
      <c r="A10" s="44" t="s">
        <v>85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</row>
    <row r="11" spans="1:26" x14ac:dyDescent="0.25">
      <c r="A11" s="47"/>
      <c r="B11" s="47"/>
      <c r="C11" s="47"/>
      <c r="D11" s="47"/>
    </row>
    <row r="31" spans="16:16" x14ac:dyDescent="0.25">
      <c r="P3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E3F3-B5FF-42DC-B894-3A8A70A4956C}">
  <dimension ref="A3:Z74"/>
  <sheetViews>
    <sheetView tabSelected="1" topLeftCell="A54" workbookViewId="0">
      <selection activeCell="Q57" sqref="Q57"/>
    </sheetView>
  </sheetViews>
  <sheetFormatPr defaultRowHeight="15" x14ac:dyDescent="0.25"/>
  <cols>
    <col min="1" max="1" width="36.7109375" customWidth="1"/>
    <col min="2" max="5" width="8.5703125" customWidth="1"/>
    <col min="6" max="6" width="8.85546875" customWidth="1"/>
    <col min="7" max="7" width="8.28515625" customWidth="1"/>
    <col min="8" max="10" width="8.5703125" customWidth="1"/>
    <col min="11" max="11" width="8.85546875" customWidth="1"/>
    <col min="12" max="12" width="8.5703125" customWidth="1"/>
    <col min="14" max="14" width="8.5703125" bestFit="1" customWidth="1"/>
    <col min="15" max="15" width="8.5703125" customWidth="1"/>
    <col min="16" max="16" width="8.5703125" bestFit="1" customWidth="1"/>
    <col min="17" max="17" width="8.5703125" customWidth="1"/>
    <col min="18" max="18" width="8.85546875" customWidth="1"/>
    <col min="19" max="22" width="8.5703125" bestFit="1" customWidth="1"/>
    <col min="23" max="23" width="8.85546875" customWidth="1"/>
    <col min="24" max="25" width="8.5703125" bestFit="1" customWidth="1"/>
  </cols>
  <sheetData>
    <row r="3" spans="1:26" x14ac:dyDescent="0.25">
      <c r="A3" s="32" t="s">
        <v>53</v>
      </c>
      <c r="B3" s="33" t="s">
        <v>54</v>
      </c>
      <c r="C3" s="33" t="s">
        <v>55</v>
      </c>
      <c r="D3" s="33" t="s">
        <v>56</v>
      </c>
      <c r="E3" s="33" t="s">
        <v>57</v>
      </c>
      <c r="F3" s="33" t="s">
        <v>58</v>
      </c>
      <c r="G3" s="33" t="s">
        <v>59</v>
      </c>
      <c r="H3" s="33" t="s">
        <v>60</v>
      </c>
      <c r="I3" s="33" t="s">
        <v>61</v>
      </c>
      <c r="J3" s="33" t="s">
        <v>62</v>
      </c>
      <c r="K3" s="33" t="s">
        <v>63</v>
      </c>
      <c r="L3" s="33" t="s">
        <v>64</v>
      </c>
      <c r="M3" s="33" t="s">
        <v>65</v>
      </c>
      <c r="N3" s="33" t="s">
        <v>66</v>
      </c>
      <c r="O3" s="33" t="s">
        <v>67</v>
      </c>
      <c r="P3" s="33" t="s">
        <v>68</v>
      </c>
      <c r="Q3" s="33" t="s">
        <v>69</v>
      </c>
      <c r="R3" s="33" t="s">
        <v>70</v>
      </c>
      <c r="S3" s="33" t="s">
        <v>71</v>
      </c>
      <c r="T3" s="33" t="s">
        <v>72</v>
      </c>
      <c r="U3" s="33" t="s">
        <v>73</v>
      </c>
      <c r="V3" s="33" t="s">
        <v>74</v>
      </c>
      <c r="W3" s="33" t="s">
        <v>75</v>
      </c>
      <c r="X3" s="33" t="s">
        <v>76</v>
      </c>
      <c r="Y3" s="33" t="s">
        <v>77</v>
      </c>
      <c r="Z3" s="34" t="s">
        <v>78</v>
      </c>
    </row>
    <row r="4" spans="1:26" x14ac:dyDescent="0.25">
      <c r="A4" s="35" t="s">
        <v>79</v>
      </c>
      <c r="B4" s="36">
        <v>3333.3333333</v>
      </c>
      <c r="C4" s="36">
        <v>3333.3333333</v>
      </c>
      <c r="D4" s="36">
        <v>3333.3333333</v>
      </c>
      <c r="E4" s="36">
        <v>3333.3333333</v>
      </c>
      <c r="F4" s="36">
        <v>3333.3333333</v>
      </c>
      <c r="G4" s="36">
        <v>3333.3333333</v>
      </c>
      <c r="H4" s="36">
        <v>3333.3333333</v>
      </c>
      <c r="I4" s="36">
        <v>3333.3333333</v>
      </c>
      <c r="J4" s="36">
        <v>3333.3333333</v>
      </c>
      <c r="K4" s="36">
        <v>3333.3333333</v>
      </c>
      <c r="L4" s="36">
        <v>3333.3333333</v>
      </c>
      <c r="M4" s="36">
        <v>3333.3333333</v>
      </c>
      <c r="N4" s="36">
        <v>3333.3333333</v>
      </c>
      <c r="O4" s="36">
        <v>3333.3333333</v>
      </c>
      <c r="P4" s="36">
        <v>3333.3333333</v>
      </c>
      <c r="Q4" s="36">
        <v>3333.3333333</v>
      </c>
      <c r="R4" s="36">
        <v>3333.3333333</v>
      </c>
      <c r="S4" s="36">
        <v>3333.3333333</v>
      </c>
      <c r="T4" s="36">
        <v>3333.3333333</v>
      </c>
      <c r="U4" s="36">
        <v>3333.3333333</v>
      </c>
      <c r="V4" s="36">
        <v>3333.3333333</v>
      </c>
      <c r="W4" s="36">
        <v>3333.3333333</v>
      </c>
      <c r="X4" s="36">
        <v>3333.3333333</v>
      </c>
      <c r="Y4" s="36">
        <v>3333.3333333</v>
      </c>
      <c r="Z4" s="37">
        <f>SUM('[1]Calendar Year Views'!$B4:$Y4)</f>
        <v>79999.999999199994</v>
      </c>
    </row>
    <row r="5" spans="1:26" x14ac:dyDescent="0.25">
      <c r="A5" s="38" t="s">
        <v>80</v>
      </c>
      <c r="B5" s="39"/>
      <c r="C5" s="39"/>
      <c r="D5" s="39"/>
      <c r="E5" s="39"/>
      <c r="F5" s="39"/>
      <c r="G5" s="39"/>
      <c r="H5" s="39"/>
      <c r="I5" s="39"/>
      <c r="J5" s="39"/>
      <c r="K5" s="39">
        <v>614.79999999999995</v>
      </c>
      <c r="L5" s="39">
        <v>1397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0">
        <f>SUM('[1]Calendar Year Views'!$B5:$Y5)</f>
        <v>2011.8</v>
      </c>
    </row>
    <row r="6" spans="1:26" x14ac:dyDescent="0.25">
      <c r="A6" s="41" t="s">
        <v>81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>
        <v>3174</v>
      </c>
      <c r="M6" s="36">
        <v>4800</v>
      </c>
      <c r="N6" s="36">
        <v>1400</v>
      </c>
      <c r="O6" s="36">
        <v>1400</v>
      </c>
      <c r="P6" s="36">
        <v>1400</v>
      </c>
      <c r="Q6" s="36">
        <v>1400</v>
      </c>
      <c r="R6" s="36">
        <v>1388.2</v>
      </c>
      <c r="S6" s="36"/>
      <c r="T6" s="36"/>
      <c r="U6" s="36"/>
      <c r="V6" s="36"/>
      <c r="W6" s="36"/>
      <c r="X6" s="36"/>
      <c r="Y6" s="36"/>
      <c r="Z6" s="37">
        <f>SUM('[1]Calendar Year Views'!$B6:$Y6)</f>
        <v>14962.2</v>
      </c>
    </row>
    <row r="7" spans="1:26" x14ac:dyDescent="0.25">
      <c r="A7" s="38" t="s">
        <v>82</v>
      </c>
      <c r="B7" s="39">
        <f>SUMIF([1]Resource_Actual_Forecast_Hrs!$C:$C, "Additional*", [1]Resource_Actual_Forecast_Hrs!I:I)</f>
        <v>0</v>
      </c>
      <c r="C7" s="39">
        <f>SUMIF([1]Resource_Actual_Forecast_Hrs!$C:$C, "Additional*", [1]Resource_Actual_Forecast_Hrs!J:J)</f>
        <v>0</v>
      </c>
      <c r="D7" s="39">
        <f>SUMIF([1]Resource_Actual_Forecast_Hrs!$C:$C, "Additional*", [1]Resource_Actual_Forecast_Hrs!K:K)</f>
        <v>0</v>
      </c>
      <c r="E7" s="39">
        <f>SUMIF([1]Resource_Actual_Forecast_Hrs!$C:$C, "Additional*", [1]Resource_Actual_Forecast_Hrs!L:L)</f>
        <v>0</v>
      </c>
      <c r="F7" s="39">
        <f>SUMIF([1]Resource_Actual_Forecast_Hrs!$C:$C, "Additional*", [1]Resource_Actual_Forecast_Hrs!M:M)</f>
        <v>0</v>
      </c>
      <c r="G7" s="39">
        <f>SUMIF([1]Resource_Actual_Forecast_Hrs!$C:$C, "Additional*", [1]Resource_Actual_Forecast_Hrs!N:N)</f>
        <v>0</v>
      </c>
      <c r="H7" s="39">
        <f>SUMIF([1]Resource_Actual_Forecast_Hrs!$C:$C, "Additional*", [1]Resource_Actual_Forecast_Hrs!O:O)</f>
        <v>0</v>
      </c>
      <c r="I7" s="39">
        <f>SUMIF([1]Resource_Actual_Forecast_Hrs!$C:$C, "Additional*", [1]Resource_Actual_Forecast_Hrs!P:P)</f>
        <v>0</v>
      </c>
      <c r="J7" s="39">
        <f>SUMIF([1]Resource_Actual_Forecast_Hrs!$C:$C, "Additional*", [1]Resource_Actual_Forecast_Hrs!Q:Q)</f>
        <v>0</v>
      </c>
      <c r="K7" s="39">
        <f>SUMIF([1]Resource_Actual_Forecast_Hrs!$C:$C, "Additional*", [1]Resource_Actual_Forecast_Hrs!R:R)</f>
        <v>0</v>
      </c>
      <c r="L7" s="39">
        <f>SUMIF([1]Resource_Actual_Forecast_Hrs!$C:$C, "Additional*", [1]Resource_Actual_Forecast_Hrs!S:S)</f>
        <v>0</v>
      </c>
      <c r="M7" s="39">
        <f>SUMIF([1]Resource_Actual_Forecast_Hrs!$C:$C, "Additional*", [1]Resource_Actual_Forecast_Hrs!T:T)</f>
        <v>296</v>
      </c>
      <c r="N7" s="39">
        <f>SUMIF([1]Resource_Actual_Forecast_Hrs!$C:$C, "Additional*", [1]Resource_Actual_Forecast_Hrs!U:U)</f>
        <v>400</v>
      </c>
      <c r="O7" s="39">
        <f>SUMIF([1]Resource_Actual_Forecast_Hrs!$C:$C, "Additional*", [1]Resource_Actual_Forecast_Hrs!V:V)</f>
        <v>351</v>
      </c>
      <c r="P7" s="39">
        <f>SUMIF([1]Resource_Actual_Forecast_Hrs!$C:$C, "Additional*", [1]Resource_Actual_Forecast_Hrs!W:W)</f>
        <v>342</v>
      </c>
      <c r="Q7" s="39">
        <f>SUMIF([1]Resource_Actual_Forecast_Hrs!$C:$C, "Additional*", [1]Resource_Actual_Forecast_Hrs!X:X)</f>
        <v>342</v>
      </c>
      <c r="R7" s="39">
        <f>SUMIF([1]Resource_Actual_Forecast_Hrs!$C:$C, "Additional*", [1]Resource_Actual_Forecast_Hrs!Y:Y)</f>
        <v>342</v>
      </c>
      <c r="S7" s="39">
        <f>SUMIF([1]Resource_Actual_Forecast_Hrs!$C:$C, "Additional*", [1]Resource_Actual_Forecast_Hrs!Z:Z)</f>
        <v>342</v>
      </c>
      <c r="T7" s="39">
        <f>SUMIF([1]Resource_Actual_Forecast_Hrs!$C:$C, "Additional*", [1]Resource_Actual_Forecast_Hrs!AA:AA)</f>
        <v>342</v>
      </c>
      <c r="U7" s="39">
        <f>SUMIF([1]Resource_Actual_Forecast_Hrs!$C:$C, "Additional*", [1]Resource_Actual_Forecast_Hrs!AB:AB)</f>
        <v>342</v>
      </c>
      <c r="V7" s="39">
        <f>SUMIF([1]Resource_Actual_Forecast_Hrs!$C:$C, "Additional*", [1]Resource_Actual_Forecast_Hrs!AC:AC)</f>
        <v>342</v>
      </c>
      <c r="W7" s="39">
        <f>SUMIF([1]Resource_Actual_Forecast_Hrs!$C:$C, "Additional*", [1]Resource_Actual_Forecast_Hrs!AD:AD)</f>
        <v>342</v>
      </c>
      <c r="X7" s="39">
        <f>SUMIF([1]Resource_Actual_Forecast_Hrs!$C:$C, "Additional*", [1]Resource_Actual_Forecast_Hrs!AE:AE)</f>
        <v>342</v>
      </c>
      <c r="Y7" s="39">
        <f>SUMIF([1]Resource_Actual_Forecast_Hrs!$C:$C, "Additional*", [1]Resource_Actual_Forecast_Hrs!AF:AF)</f>
        <v>342</v>
      </c>
      <c r="Z7" s="40">
        <f>SUM('[1]Calendar Year Views'!$B7:$Y7)</f>
        <v>4467</v>
      </c>
    </row>
    <row r="8" spans="1:26" x14ac:dyDescent="0.25">
      <c r="A8" s="41" t="s">
        <v>83</v>
      </c>
      <c r="B8" s="42">
        <f>SUM(B4:B6)</f>
        <v>3333.3333333</v>
      </c>
      <c r="C8" s="42">
        <f t="shared" ref="C8:Y8" si="0">SUM(C4:C6)</f>
        <v>3333.3333333</v>
      </c>
      <c r="D8" s="42">
        <f t="shared" si="0"/>
        <v>3333.3333333</v>
      </c>
      <c r="E8" s="42">
        <f t="shared" si="0"/>
        <v>3333.3333333</v>
      </c>
      <c r="F8" s="42">
        <f t="shared" si="0"/>
        <v>3333.3333333</v>
      </c>
      <c r="G8" s="42">
        <f t="shared" si="0"/>
        <v>3333.3333333</v>
      </c>
      <c r="H8" s="42">
        <f t="shared" si="0"/>
        <v>3333.3333333</v>
      </c>
      <c r="I8" s="42">
        <f t="shared" si="0"/>
        <v>3333.3333333</v>
      </c>
      <c r="J8" s="42">
        <f t="shared" si="0"/>
        <v>3333.3333333</v>
      </c>
      <c r="K8" s="42">
        <f t="shared" si="0"/>
        <v>3948.1333333000002</v>
      </c>
      <c r="L8" s="42">
        <f t="shared" si="0"/>
        <v>7904.3333333</v>
      </c>
      <c r="M8" s="42">
        <f t="shared" si="0"/>
        <v>8133.3333333</v>
      </c>
      <c r="N8" s="42">
        <f t="shared" si="0"/>
        <v>4733.3333333</v>
      </c>
      <c r="O8" s="42">
        <f t="shared" si="0"/>
        <v>4733.3333333</v>
      </c>
      <c r="P8" s="42">
        <f t="shared" si="0"/>
        <v>4733.3333333</v>
      </c>
      <c r="Q8" s="42">
        <f t="shared" si="0"/>
        <v>4733.3333333</v>
      </c>
      <c r="R8" s="42">
        <f t="shared" si="0"/>
        <v>4721.5333332999999</v>
      </c>
      <c r="S8" s="42">
        <f t="shared" si="0"/>
        <v>3333.3333333</v>
      </c>
      <c r="T8" s="42">
        <f t="shared" si="0"/>
        <v>3333.3333333</v>
      </c>
      <c r="U8" s="42">
        <f t="shared" si="0"/>
        <v>3333.3333333</v>
      </c>
      <c r="V8" s="42">
        <f t="shared" si="0"/>
        <v>3333.3333333</v>
      </c>
      <c r="W8" s="42">
        <f t="shared" si="0"/>
        <v>3333.3333333</v>
      </c>
      <c r="X8" s="42">
        <f t="shared" si="0"/>
        <v>3333.3333333</v>
      </c>
      <c r="Y8" s="42">
        <f t="shared" si="0"/>
        <v>3333.3333333</v>
      </c>
      <c r="Z8" s="37">
        <f>SUM('[1]Calendar Year Views'!$B8:$Y8)</f>
        <v>96973.999999200023</v>
      </c>
    </row>
    <row r="9" spans="1:26" x14ac:dyDescent="0.25">
      <c r="A9" s="38" t="s">
        <v>84</v>
      </c>
      <c r="B9" s="43">
        <f>SUM([1]Resource_Actual_Forecast_Hrs!I:I)</f>
        <v>3369</v>
      </c>
      <c r="C9" s="43">
        <f>SUM([1]Resource_Actual_Forecast_Hrs!J:J)</f>
        <v>3517</v>
      </c>
      <c r="D9" s="43">
        <f>SUM([1]Resource_Actual_Forecast_Hrs!K:K)</f>
        <v>3227.5</v>
      </c>
      <c r="E9" s="43">
        <f>SUM([1]Resource_Actual_Forecast_Hrs!L:L)</f>
        <v>3371.5</v>
      </c>
      <c r="F9" s="43">
        <f>SUM([1]Resource_Actual_Forecast_Hrs!M:M)</f>
        <v>4245.2</v>
      </c>
      <c r="G9" s="43">
        <f>SUM([1]Resource_Actual_Forecast_Hrs!N:N)</f>
        <v>4737.1000000000004</v>
      </c>
      <c r="H9" s="43">
        <f>SUM([1]Resource_Actual_Forecast_Hrs!O:O)</f>
        <v>4320.3</v>
      </c>
      <c r="I9" s="43">
        <f>SUM([1]Resource_Actual_Forecast_Hrs!P:P)</f>
        <v>4224.6000000000004</v>
      </c>
      <c r="J9" s="43">
        <f>SUM([1]Resource_Actual_Forecast_Hrs!Q:Q)</f>
        <v>4647.25</v>
      </c>
      <c r="K9" s="43">
        <f>SUM([1]Resource_Actual_Forecast_Hrs!R:R)</f>
        <v>4726.6000000000004</v>
      </c>
      <c r="L9" s="43">
        <f>SUM([1]Resource_Actual_Forecast_Hrs!S:S)</f>
        <v>4627.8999999999996</v>
      </c>
      <c r="M9" s="43">
        <f>SUM([1]Resource_Actual_Forecast_Hrs!T:T)</f>
        <v>5537.9</v>
      </c>
      <c r="N9" s="43">
        <f>SUM([1]Resource_Actual_Forecast_Hrs!U:U)</f>
        <v>5125.5</v>
      </c>
      <c r="O9" s="43">
        <f>SUM([1]Resource_Actual_Forecast_Hrs!V:V)</f>
        <v>4867.8</v>
      </c>
      <c r="P9" s="43">
        <f>SUM([1]Resource_Actual_Forecast_Hrs!W:W)</f>
        <v>4958.8</v>
      </c>
      <c r="Q9" s="43">
        <f>SUM([1]Resource_Actual_Forecast_Hrs!X:X)</f>
        <v>4953.8</v>
      </c>
      <c r="R9" s="43">
        <f>SUM([1]Resource_Actual_Forecast_Hrs!Y:Y)</f>
        <v>4953.8</v>
      </c>
      <c r="S9" s="43">
        <f>SUM([1]Resource_Actual_Forecast_Hrs!Z:Z)</f>
        <v>4808.8</v>
      </c>
      <c r="T9" s="43">
        <f>SUM([1]Resource_Actual_Forecast_Hrs!AA:AA)</f>
        <v>4808.8</v>
      </c>
      <c r="U9" s="43">
        <f>SUM([1]Resource_Actual_Forecast_Hrs!AB:AB)</f>
        <v>4808.8</v>
      </c>
      <c r="V9" s="43">
        <f>SUM([1]Resource_Actual_Forecast_Hrs!AC:AC)</f>
        <v>4808.8</v>
      </c>
      <c r="W9" s="43">
        <f>SUM([1]Resource_Actual_Forecast_Hrs!AD:AD)</f>
        <v>4808.8</v>
      </c>
      <c r="X9" s="43">
        <f>SUM([1]Resource_Actual_Forecast_Hrs!AE:AE)</f>
        <v>4808.8</v>
      </c>
      <c r="Y9" s="43">
        <f>SUM([1]Resource_Actual_Forecast_Hrs!AF:AF)</f>
        <v>4808.8</v>
      </c>
      <c r="Z9" s="40">
        <f>SUM('[1]Calendar Year Views'!$B9:$Y9)</f>
        <v>109073.15000000004</v>
      </c>
    </row>
    <row r="10" spans="1:26" x14ac:dyDescent="0.25">
      <c r="A10" s="44" t="s">
        <v>85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</row>
    <row r="11" spans="1:26" x14ac:dyDescent="0.25">
      <c r="A11" s="47"/>
      <c r="B11" s="47"/>
      <c r="C11" s="47"/>
      <c r="D11" s="47"/>
    </row>
    <row r="12" spans="1:26" x14ac:dyDescent="0.25">
      <c r="A12" s="48"/>
      <c r="B12" s="48"/>
      <c r="C12" s="47"/>
      <c r="D12" s="47"/>
    </row>
    <row r="13" spans="1:26" x14ac:dyDescent="0.25">
      <c r="A13" s="48"/>
      <c r="B13" s="48"/>
      <c r="C13" s="47"/>
      <c r="D13" s="47"/>
    </row>
    <row r="14" spans="1:26" x14ac:dyDescent="0.25">
      <c r="A14" s="48"/>
      <c r="B14" s="48"/>
      <c r="C14" s="47"/>
      <c r="D14" s="47"/>
    </row>
    <row r="15" spans="1:26" x14ac:dyDescent="0.25">
      <c r="A15" s="49" t="s">
        <v>86</v>
      </c>
      <c r="B15" s="47"/>
      <c r="C15" s="47"/>
      <c r="D15" s="47"/>
    </row>
    <row r="16" spans="1:26" x14ac:dyDescent="0.25">
      <c r="A16" t="s">
        <v>87</v>
      </c>
      <c r="B16" s="33" t="s">
        <v>54</v>
      </c>
      <c r="C16" s="33" t="s">
        <v>55</v>
      </c>
      <c r="D16" s="33" t="s">
        <v>56</v>
      </c>
      <c r="E16" s="33" t="s">
        <v>57</v>
      </c>
      <c r="F16" s="33" t="s">
        <v>58</v>
      </c>
      <c r="G16" s="33" t="s">
        <v>59</v>
      </c>
      <c r="H16" s="33" t="s">
        <v>60</v>
      </c>
      <c r="I16" s="33" t="s">
        <v>61</v>
      </c>
      <c r="J16" s="33" t="s">
        <v>62</v>
      </c>
      <c r="K16" s="33" t="s">
        <v>63</v>
      </c>
      <c r="L16" s="33" t="s">
        <v>64</v>
      </c>
      <c r="M16" s="33" t="s">
        <v>65</v>
      </c>
      <c r="N16" s="50" t="s">
        <v>78</v>
      </c>
    </row>
    <row r="17" spans="1:14" x14ac:dyDescent="0.25">
      <c r="A17" s="51" t="s">
        <v>88</v>
      </c>
      <c r="B17" s="52">
        <f>B9</f>
        <v>3369</v>
      </c>
      <c r="C17" s="52">
        <f t="shared" ref="C17:L17" si="1">C9</f>
        <v>3517</v>
      </c>
      <c r="D17" s="52">
        <f t="shared" si="1"/>
        <v>3227.5</v>
      </c>
      <c r="E17" s="52">
        <f t="shared" si="1"/>
        <v>3371.5</v>
      </c>
      <c r="F17" s="52">
        <f t="shared" si="1"/>
        <v>4245.2</v>
      </c>
      <c r="G17" s="52">
        <f t="shared" si="1"/>
        <v>4737.1000000000004</v>
      </c>
      <c r="H17" s="52">
        <f t="shared" si="1"/>
        <v>4320.3</v>
      </c>
      <c r="I17" s="52">
        <f t="shared" si="1"/>
        <v>4224.6000000000004</v>
      </c>
      <c r="J17" s="52">
        <f t="shared" si="1"/>
        <v>4647.25</v>
      </c>
      <c r="K17" s="52">
        <f t="shared" si="1"/>
        <v>4726.6000000000004</v>
      </c>
      <c r="L17" s="52">
        <f t="shared" si="1"/>
        <v>4627.8999999999996</v>
      </c>
      <c r="M17" s="53">
        <v>5538</v>
      </c>
      <c r="N17" s="52">
        <f>SUM(B17:M17)</f>
        <v>50551.950000000004</v>
      </c>
    </row>
    <row r="18" spans="1:14" x14ac:dyDescent="0.25">
      <c r="A18" s="54" t="s">
        <v>79</v>
      </c>
      <c r="B18" s="36">
        <v>4444</v>
      </c>
      <c r="C18" s="36">
        <v>4444</v>
      </c>
      <c r="D18" s="36">
        <v>4444</v>
      </c>
      <c r="E18" s="36">
        <v>4444</v>
      </c>
      <c r="F18" s="36">
        <v>4444</v>
      </c>
      <c r="G18" s="36">
        <v>4444</v>
      </c>
      <c r="H18" s="36">
        <v>4444</v>
      </c>
      <c r="I18" s="36">
        <v>4444</v>
      </c>
      <c r="J18" s="36">
        <v>4444</v>
      </c>
      <c r="K18" s="36">
        <v>4444</v>
      </c>
      <c r="L18" s="36">
        <v>4444</v>
      </c>
      <c r="M18" s="36">
        <v>4444</v>
      </c>
      <c r="N18" s="52">
        <f t="shared" ref="N18:N21" si="2">SUM(B18:M18)</f>
        <v>53328</v>
      </c>
    </row>
    <row r="19" spans="1:14" x14ac:dyDescent="0.25">
      <c r="A19" s="54" t="s">
        <v>80</v>
      </c>
      <c r="B19" s="52">
        <f>B5</f>
        <v>0</v>
      </c>
      <c r="C19" s="52">
        <f t="shared" ref="C19:M20" si="3">C5</f>
        <v>0</v>
      </c>
      <c r="D19" s="52">
        <f t="shared" si="3"/>
        <v>0</v>
      </c>
      <c r="E19" s="52">
        <f t="shared" si="3"/>
        <v>0</v>
      </c>
      <c r="F19" s="52">
        <f t="shared" si="3"/>
        <v>0</v>
      </c>
      <c r="G19" s="52">
        <f t="shared" si="3"/>
        <v>0</v>
      </c>
      <c r="H19" s="52">
        <f t="shared" si="3"/>
        <v>0</v>
      </c>
      <c r="I19" s="52">
        <f t="shared" si="3"/>
        <v>0</v>
      </c>
      <c r="J19" s="52">
        <f t="shared" si="3"/>
        <v>0</v>
      </c>
      <c r="K19" s="52">
        <f t="shared" si="3"/>
        <v>614.79999999999995</v>
      </c>
      <c r="L19" s="52">
        <f t="shared" si="3"/>
        <v>1397</v>
      </c>
      <c r="M19" s="52">
        <f t="shared" si="3"/>
        <v>0</v>
      </c>
      <c r="N19" s="52">
        <f t="shared" si="2"/>
        <v>2011.8</v>
      </c>
    </row>
    <row r="20" spans="1:14" x14ac:dyDescent="0.25">
      <c r="A20" s="54" t="s">
        <v>81</v>
      </c>
      <c r="B20" s="52">
        <f>B6</f>
        <v>0</v>
      </c>
      <c r="C20" s="52">
        <f t="shared" si="3"/>
        <v>0</v>
      </c>
      <c r="D20" s="52">
        <f t="shared" si="3"/>
        <v>0</v>
      </c>
      <c r="E20" s="52">
        <f t="shared" si="3"/>
        <v>0</v>
      </c>
      <c r="F20" s="52">
        <f t="shared" si="3"/>
        <v>0</v>
      </c>
      <c r="G20" s="52">
        <f t="shared" si="3"/>
        <v>0</v>
      </c>
      <c r="H20" s="52">
        <f t="shared" si="3"/>
        <v>0</v>
      </c>
      <c r="I20" s="52">
        <f t="shared" si="3"/>
        <v>0</v>
      </c>
      <c r="J20" s="52">
        <f t="shared" si="3"/>
        <v>0</v>
      </c>
      <c r="K20" s="52">
        <f t="shared" si="3"/>
        <v>0</v>
      </c>
      <c r="L20" s="52">
        <f t="shared" si="3"/>
        <v>3174</v>
      </c>
      <c r="M20" s="52">
        <f t="shared" si="3"/>
        <v>4800</v>
      </c>
      <c r="N20" s="52">
        <f t="shared" si="2"/>
        <v>7974</v>
      </c>
    </row>
    <row r="21" spans="1:14" x14ac:dyDescent="0.25">
      <c r="A21" s="54" t="s">
        <v>89</v>
      </c>
      <c r="B21" s="52">
        <f>B8</f>
        <v>3333.3333333</v>
      </c>
      <c r="C21" s="52">
        <f t="shared" ref="C21:M21" si="4">C8</f>
        <v>3333.3333333</v>
      </c>
      <c r="D21" s="52">
        <f t="shared" si="4"/>
        <v>3333.3333333</v>
      </c>
      <c r="E21" s="52">
        <f t="shared" si="4"/>
        <v>3333.3333333</v>
      </c>
      <c r="F21" s="52">
        <f t="shared" si="4"/>
        <v>3333.3333333</v>
      </c>
      <c r="G21" s="52">
        <f t="shared" si="4"/>
        <v>3333.3333333</v>
      </c>
      <c r="H21" s="52">
        <f t="shared" si="4"/>
        <v>3333.3333333</v>
      </c>
      <c r="I21" s="52">
        <f t="shared" si="4"/>
        <v>3333.3333333</v>
      </c>
      <c r="J21" s="52">
        <f t="shared" si="4"/>
        <v>3333.3333333</v>
      </c>
      <c r="K21" s="52">
        <f t="shared" si="4"/>
        <v>3948.1333333000002</v>
      </c>
      <c r="L21" s="52">
        <f t="shared" si="4"/>
        <v>7904.3333333</v>
      </c>
      <c r="M21" s="52">
        <f t="shared" si="4"/>
        <v>8133.3333333</v>
      </c>
      <c r="N21" s="52">
        <f t="shared" si="2"/>
        <v>49985.7999996</v>
      </c>
    </row>
    <row r="22" spans="1:14" x14ac:dyDescent="0.25">
      <c r="A22" s="54" t="s">
        <v>90</v>
      </c>
      <c r="B22" s="52">
        <v>0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296</v>
      </c>
      <c r="I22" s="52">
        <v>400</v>
      </c>
      <c r="J22" s="52">
        <v>351</v>
      </c>
      <c r="K22" s="52">
        <v>342</v>
      </c>
      <c r="L22" s="52">
        <v>342</v>
      </c>
      <c r="M22" s="52">
        <v>342</v>
      </c>
      <c r="N22" s="52">
        <v>2073</v>
      </c>
    </row>
    <row r="23" spans="1:14" x14ac:dyDescent="0.25">
      <c r="A23" s="54" t="s">
        <v>85</v>
      </c>
      <c r="B23" s="52">
        <f>N21-B17</f>
        <v>46616.7999996</v>
      </c>
      <c r="C23" s="52">
        <f>B23-C17</f>
        <v>43099.7999996</v>
      </c>
      <c r="D23" s="52">
        <f t="shared" ref="D23:M23" si="5">C23-D17</f>
        <v>39872.2999996</v>
      </c>
      <c r="E23" s="52">
        <f t="shared" si="5"/>
        <v>36500.7999996</v>
      </c>
      <c r="F23" s="52">
        <f t="shared" si="5"/>
        <v>32255.599999599999</v>
      </c>
      <c r="G23" s="52">
        <f t="shared" si="5"/>
        <v>27518.499999599997</v>
      </c>
      <c r="H23" s="52">
        <f t="shared" si="5"/>
        <v>23198.199999599998</v>
      </c>
      <c r="I23" s="52">
        <f t="shared" si="5"/>
        <v>18973.599999599995</v>
      </c>
      <c r="J23" s="52">
        <f t="shared" si="5"/>
        <v>14326.349999599995</v>
      </c>
      <c r="K23" s="52">
        <f t="shared" si="5"/>
        <v>9599.7499995999951</v>
      </c>
      <c r="L23" s="52">
        <f t="shared" si="5"/>
        <v>4971.8499995999955</v>
      </c>
      <c r="M23" s="55">
        <f t="shared" si="5"/>
        <v>-566.1500004000045</v>
      </c>
      <c r="N23" s="52"/>
    </row>
    <row r="27" spans="1:14" x14ac:dyDescent="0.25">
      <c r="A27" s="49" t="s">
        <v>91</v>
      </c>
    </row>
    <row r="28" spans="1:14" x14ac:dyDescent="0.25">
      <c r="A28" t="s">
        <v>87</v>
      </c>
      <c r="B28" s="33" t="s">
        <v>66</v>
      </c>
      <c r="C28" s="33" t="s">
        <v>67</v>
      </c>
      <c r="D28" s="33" t="s">
        <v>68</v>
      </c>
      <c r="E28" s="33" t="s">
        <v>69</v>
      </c>
      <c r="F28" s="33" t="s">
        <v>70</v>
      </c>
      <c r="G28" s="33" t="s">
        <v>71</v>
      </c>
      <c r="H28" s="33" t="s">
        <v>72</v>
      </c>
      <c r="I28" s="33" t="s">
        <v>73</v>
      </c>
      <c r="J28" s="33" t="s">
        <v>74</v>
      </c>
      <c r="K28" s="33" t="s">
        <v>75</v>
      </c>
      <c r="L28" s="33" t="s">
        <v>76</v>
      </c>
      <c r="M28" s="33" t="s">
        <v>77</v>
      </c>
      <c r="N28" s="50" t="s">
        <v>78</v>
      </c>
    </row>
    <row r="29" spans="1:14" x14ac:dyDescent="0.25">
      <c r="A29" s="51" t="s">
        <v>88</v>
      </c>
      <c r="B29" s="52">
        <f>N9</f>
        <v>5125.5</v>
      </c>
      <c r="C29" s="52">
        <f t="shared" ref="C29:M29" si="6">O9</f>
        <v>4867.8</v>
      </c>
      <c r="D29" s="52">
        <f t="shared" si="6"/>
        <v>4958.8</v>
      </c>
      <c r="E29" s="52">
        <f t="shared" si="6"/>
        <v>4953.8</v>
      </c>
      <c r="F29" s="52">
        <f t="shared" si="6"/>
        <v>4953.8</v>
      </c>
      <c r="G29" s="52">
        <f t="shared" si="6"/>
        <v>4808.8</v>
      </c>
      <c r="H29" s="52">
        <f t="shared" si="6"/>
        <v>4808.8</v>
      </c>
      <c r="I29" s="52">
        <f t="shared" si="6"/>
        <v>4808.8</v>
      </c>
      <c r="J29" s="52">
        <f t="shared" si="6"/>
        <v>4808.8</v>
      </c>
      <c r="K29" s="52">
        <f t="shared" si="6"/>
        <v>4808.8</v>
      </c>
      <c r="L29" s="52">
        <f t="shared" si="6"/>
        <v>4808.8</v>
      </c>
      <c r="M29" s="52">
        <f t="shared" si="6"/>
        <v>4808.8</v>
      </c>
      <c r="N29" s="52">
        <f>SUM(B29:M29)</f>
        <v>58521.30000000001</v>
      </c>
    </row>
    <row r="30" spans="1:14" x14ac:dyDescent="0.25">
      <c r="A30" s="54" t="s">
        <v>79</v>
      </c>
      <c r="B30" s="36">
        <v>4444</v>
      </c>
      <c r="C30" s="36">
        <v>4444</v>
      </c>
      <c r="D30" s="36">
        <v>4444</v>
      </c>
      <c r="E30" s="36">
        <v>4444</v>
      </c>
      <c r="F30" s="36">
        <v>4444</v>
      </c>
      <c r="G30" s="36">
        <v>4444</v>
      </c>
      <c r="H30" s="36">
        <v>4444</v>
      </c>
      <c r="I30" s="36">
        <v>4444</v>
      </c>
      <c r="J30" s="36">
        <v>4444</v>
      </c>
      <c r="K30" s="36">
        <v>4444</v>
      </c>
      <c r="L30" s="36">
        <v>4444</v>
      </c>
      <c r="M30" s="36">
        <v>4444</v>
      </c>
      <c r="N30" s="52">
        <f t="shared" ref="N30:N34" si="7">SUM(B30:M30)</f>
        <v>53328</v>
      </c>
    </row>
    <row r="31" spans="1:14" x14ac:dyDescent="0.25">
      <c r="A31" s="54" t="s">
        <v>80</v>
      </c>
      <c r="B31" s="52">
        <f t="shared" ref="B31:M32" si="8">N5</f>
        <v>0</v>
      </c>
      <c r="C31" s="52">
        <f t="shared" si="8"/>
        <v>0</v>
      </c>
      <c r="D31" s="52">
        <f t="shared" si="8"/>
        <v>0</v>
      </c>
      <c r="E31" s="52">
        <f t="shared" si="8"/>
        <v>0</v>
      </c>
      <c r="F31" s="52">
        <f t="shared" si="8"/>
        <v>0</v>
      </c>
      <c r="G31" s="52">
        <f t="shared" si="8"/>
        <v>0</v>
      </c>
      <c r="H31" s="52">
        <f t="shared" si="8"/>
        <v>0</v>
      </c>
      <c r="I31" s="52">
        <f t="shared" si="8"/>
        <v>0</v>
      </c>
      <c r="J31" s="52">
        <f t="shared" si="8"/>
        <v>0</v>
      </c>
      <c r="K31" s="52">
        <f t="shared" si="8"/>
        <v>0</v>
      </c>
      <c r="L31" s="52">
        <f t="shared" si="8"/>
        <v>0</v>
      </c>
      <c r="M31" s="52">
        <f t="shared" si="8"/>
        <v>0</v>
      </c>
      <c r="N31" s="52">
        <f t="shared" si="7"/>
        <v>0</v>
      </c>
    </row>
    <row r="32" spans="1:14" x14ac:dyDescent="0.25">
      <c r="A32" s="54" t="s">
        <v>81</v>
      </c>
      <c r="B32" s="52">
        <f t="shared" si="8"/>
        <v>1400</v>
      </c>
      <c r="C32" s="52">
        <f t="shared" si="8"/>
        <v>1400</v>
      </c>
      <c r="D32" s="52">
        <f t="shared" si="8"/>
        <v>1400</v>
      </c>
      <c r="E32" s="52">
        <f t="shared" si="8"/>
        <v>1400</v>
      </c>
      <c r="F32" s="52">
        <f t="shared" si="8"/>
        <v>1388.2</v>
      </c>
      <c r="G32" s="52">
        <f t="shared" si="8"/>
        <v>0</v>
      </c>
      <c r="H32" s="52">
        <f t="shared" si="8"/>
        <v>0</v>
      </c>
      <c r="I32" s="52">
        <f t="shared" si="8"/>
        <v>0</v>
      </c>
      <c r="J32" s="52">
        <f t="shared" si="8"/>
        <v>0</v>
      </c>
      <c r="K32" s="52">
        <f t="shared" si="8"/>
        <v>0</v>
      </c>
      <c r="L32" s="52">
        <f t="shared" si="8"/>
        <v>0</v>
      </c>
      <c r="M32" s="52">
        <f t="shared" si="8"/>
        <v>0</v>
      </c>
      <c r="N32" s="52">
        <f t="shared" si="7"/>
        <v>6988.2</v>
      </c>
    </row>
    <row r="33" spans="1:16" x14ac:dyDescent="0.25">
      <c r="A33" s="54" t="s">
        <v>89</v>
      </c>
      <c r="B33" s="52">
        <f>N8</f>
        <v>4733.3333333</v>
      </c>
      <c r="C33" s="52">
        <f t="shared" ref="C33:M33" si="9">O8</f>
        <v>4733.3333333</v>
      </c>
      <c r="D33" s="52">
        <f t="shared" si="9"/>
        <v>4733.3333333</v>
      </c>
      <c r="E33" s="52">
        <f t="shared" si="9"/>
        <v>4733.3333333</v>
      </c>
      <c r="F33" s="52">
        <f t="shared" si="9"/>
        <v>4721.5333332999999</v>
      </c>
      <c r="G33" s="52">
        <f t="shared" si="9"/>
        <v>3333.3333333</v>
      </c>
      <c r="H33" s="52">
        <f t="shared" si="9"/>
        <v>3333.3333333</v>
      </c>
      <c r="I33" s="52">
        <f t="shared" si="9"/>
        <v>3333.3333333</v>
      </c>
      <c r="J33" s="52">
        <f t="shared" si="9"/>
        <v>3333.3333333</v>
      </c>
      <c r="K33" s="52">
        <f t="shared" si="9"/>
        <v>3333.3333333</v>
      </c>
      <c r="L33" s="52">
        <f t="shared" si="9"/>
        <v>3333.3333333</v>
      </c>
      <c r="M33" s="52">
        <f t="shared" si="9"/>
        <v>3333.3333333</v>
      </c>
      <c r="N33" s="52">
        <f t="shared" si="7"/>
        <v>46988.199999599987</v>
      </c>
      <c r="P33" s="31"/>
    </row>
    <row r="34" spans="1:16" x14ac:dyDescent="0.25">
      <c r="A34" s="54" t="s">
        <v>90</v>
      </c>
      <c r="B34" s="52">
        <f>N7</f>
        <v>400</v>
      </c>
      <c r="C34" s="52">
        <f t="shared" ref="C34:M34" si="10">O7</f>
        <v>351</v>
      </c>
      <c r="D34" s="52">
        <f t="shared" si="10"/>
        <v>342</v>
      </c>
      <c r="E34" s="52">
        <f t="shared" si="10"/>
        <v>342</v>
      </c>
      <c r="F34" s="52">
        <f t="shared" si="10"/>
        <v>342</v>
      </c>
      <c r="G34" s="52">
        <f t="shared" si="10"/>
        <v>342</v>
      </c>
      <c r="H34" s="52">
        <f t="shared" si="10"/>
        <v>342</v>
      </c>
      <c r="I34" s="52">
        <f t="shared" si="10"/>
        <v>342</v>
      </c>
      <c r="J34" s="52">
        <f t="shared" si="10"/>
        <v>342</v>
      </c>
      <c r="K34" s="52">
        <f t="shared" si="10"/>
        <v>342</v>
      </c>
      <c r="L34" s="52">
        <f t="shared" si="10"/>
        <v>342</v>
      </c>
      <c r="M34" s="52">
        <f t="shared" si="10"/>
        <v>342</v>
      </c>
      <c r="N34" s="52">
        <f t="shared" si="7"/>
        <v>4171</v>
      </c>
    </row>
    <row r="35" spans="1:16" x14ac:dyDescent="0.25">
      <c r="A35" s="54" t="s">
        <v>85</v>
      </c>
      <c r="B35" s="52">
        <f>N33+M23-B29</f>
        <v>41296.549999199982</v>
      </c>
      <c r="C35" s="52">
        <f>B35-C29</f>
        <v>36428.749999199979</v>
      </c>
      <c r="D35" s="52">
        <f t="shared" ref="D35:M35" si="11">C35-D29</f>
        <v>31469.94999919998</v>
      </c>
      <c r="E35" s="52">
        <f t="shared" si="11"/>
        <v>26516.149999199981</v>
      </c>
      <c r="F35" s="52">
        <f t="shared" si="11"/>
        <v>21562.349999199982</v>
      </c>
      <c r="G35" s="52">
        <f>F35-G29</f>
        <v>16753.549999199982</v>
      </c>
      <c r="H35" s="52">
        <f t="shared" si="11"/>
        <v>11944.749999199983</v>
      </c>
      <c r="I35" s="52">
        <f t="shared" si="11"/>
        <v>7135.9499991999828</v>
      </c>
      <c r="J35" s="52">
        <f t="shared" si="11"/>
        <v>2327.1499991999826</v>
      </c>
      <c r="K35" s="55">
        <f t="shared" si="11"/>
        <v>-2481.6500008000176</v>
      </c>
      <c r="L35" s="55">
        <f t="shared" si="11"/>
        <v>-7290.4500008000177</v>
      </c>
      <c r="M35" s="55">
        <f t="shared" si="11"/>
        <v>-12099.250000800017</v>
      </c>
      <c r="N35" s="52"/>
    </row>
    <row r="36" spans="1:16" x14ac:dyDescent="0.25">
      <c r="G36" s="31"/>
    </row>
    <row r="37" spans="1:16" x14ac:dyDescent="0.25">
      <c r="G37" s="31"/>
    </row>
    <row r="38" spans="1:16" x14ac:dyDescent="0.25">
      <c r="G38" s="31"/>
    </row>
    <row r="39" spans="1:16" x14ac:dyDescent="0.25">
      <c r="A39" s="49" t="s">
        <v>92</v>
      </c>
    </row>
    <row r="40" spans="1:16" x14ac:dyDescent="0.25">
      <c r="A40" t="s">
        <v>87</v>
      </c>
      <c r="B40" s="33" t="s">
        <v>54</v>
      </c>
      <c r="C40" s="33" t="s">
        <v>55</v>
      </c>
      <c r="D40" s="33" t="s">
        <v>56</v>
      </c>
      <c r="E40" s="33" t="s">
        <v>57</v>
      </c>
      <c r="F40" s="33" t="s">
        <v>58</v>
      </c>
      <c r="G40" s="50" t="s">
        <v>78</v>
      </c>
    </row>
    <row r="41" spans="1:16" x14ac:dyDescent="0.25">
      <c r="A41" s="51" t="s">
        <v>88</v>
      </c>
      <c r="B41" s="52">
        <f>B9</f>
        <v>3369</v>
      </c>
      <c r="C41" s="52">
        <f t="shared" ref="C41:F41" si="12">C9</f>
        <v>3517</v>
      </c>
      <c r="D41" s="52">
        <f t="shared" si="12"/>
        <v>3227.5</v>
      </c>
      <c r="E41" s="52">
        <f t="shared" si="12"/>
        <v>3371.5</v>
      </c>
      <c r="F41" s="52">
        <f t="shared" si="12"/>
        <v>4245.2</v>
      </c>
      <c r="G41" s="52">
        <f t="shared" ref="G41:G46" si="13">SUM(B41:F41)</f>
        <v>17730.2</v>
      </c>
    </row>
    <row r="42" spans="1:16" x14ac:dyDescent="0.25">
      <c r="A42" s="54" t="s">
        <v>79</v>
      </c>
      <c r="B42" s="36">
        <v>4444</v>
      </c>
      <c r="C42" s="36">
        <v>4444</v>
      </c>
      <c r="D42" s="36">
        <v>4444</v>
      </c>
      <c r="E42" s="36">
        <v>4444</v>
      </c>
      <c r="F42" s="36">
        <v>4444</v>
      </c>
      <c r="G42" s="52">
        <f t="shared" si="13"/>
        <v>22220</v>
      </c>
    </row>
    <row r="43" spans="1:16" x14ac:dyDescent="0.25">
      <c r="A43" s="54" t="s">
        <v>80</v>
      </c>
      <c r="B43" s="52">
        <f t="shared" ref="B43:F44" si="14">B5</f>
        <v>0</v>
      </c>
      <c r="C43" s="52">
        <f t="shared" si="14"/>
        <v>0</v>
      </c>
      <c r="D43" s="52">
        <f t="shared" si="14"/>
        <v>0</v>
      </c>
      <c r="E43" s="52">
        <f t="shared" si="14"/>
        <v>0</v>
      </c>
      <c r="F43" s="52">
        <f t="shared" si="14"/>
        <v>0</v>
      </c>
      <c r="G43" s="52">
        <f t="shared" si="13"/>
        <v>0</v>
      </c>
    </row>
    <row r="44" spans="1:16" x14ac:dyDescent="0.25">
      <c r="A44" s="54" t="s">
        <v>81</v>
      </c>
      <c r="B44" s="52">
        <f t="shared" si="14"/>
        <v>0</v>
      </c>
      <c r="C44" s="52">
        <f t="shared" si="14"/>
        <v>0</v>
      </c>
      <c r="D44" s="52">
        <f t="shared" si="14"/>
        <v>0</v>
      </c>
      <c r="E44" s="52">
        <f t="shared" si="14"/>
        <v>0</v>
      </c>
      <c r="F44" s="52">
        <f t="shared" si="14"/>
        <v>0</v>
      </c>
      <c r="G44" s="52">
        <f t="shared" si="13"/>
        <v>0</v>
      </c>
    </row>
    <row r="45" spans="1:16" x14ac:dyDescent="0.25">
      <c r="A45" s="54" t="s">
        <v>89</v>
      </c>
      <c r="B45" s="52">
        <f>B8</f>
        <v>3333.3333333</v>
      </c>
      <c r="C45" s="52">
        <f t="shared" ref="C45:F45" si="15">C8</f>
        <v>3333.3333333</v>
      </c>
      <c r="D45" s="52">
        <f t="shared" si="15"/>
        <v>3333.3333333</v>
      </c>
      <c r="E45" s="52">
        <f t="shared" si="15"/>
        <v>3333.3333333</v>
      </c>
      <c r="F45" s="52">
        <f t="shared" si="15"/>
        <v>3333.3333333</v>
      </c>
      <c r="G45" s="52">
        <f t="shared" si="13"/>
        <v>16666.666666500001</v>
      </c>
    </row>
    <row r="46" spans="1:16" x14ac:dyDescent="0.25">
      <c r="A46" s="54" t="s">
        <v>90</v>
      </c>
      <c r="B46" s="52">
        <f>B7</f>
        <v>0</v>
      </c>
      <c r="C46" s="52">
        <f t="shared" ref="C46:F46" si="16">C7</f>
        <v>0</v>
      </c>
      <c r="D46" s="52">
        <f t="shared" si="16"/>
        <v>0</v>
      </c>
      <c r="E46" s="52">
        <f t="shared" si="16"/>
        <v>0</v>
      </c>
      <c r="F46" s="52">
        <f t="shared" si="16"/>
        <v>0</v>
      </c>
      <c r="G46" s="52">
        <f t="shared" si="13"/>
        <v>0</v>
      </c>
    </row>
    <row r="47" spans="1:16" x14ac:dyDescent="0.25">
      <c r="A47" s="54" t="s">
        <v>85</v>
      </c>
      <c r="B47" s="52">
        <f>G45-B41</f>
        <v>13297.666666500001</v>
      </c>
      <c r="C47" s="52">
        <f>B47-C41</f>
        <v>9780.6666665000012</v>
      </c>
      <c r="D47" s="52">
        <f t="shared" ref="D47:F47" si="17">C47-D41</f>
        <v>6553.1666665000012</v>
      </c>
      <c r="E47" s="52">
        <f t="shared" si="17"/>
        <v>3181.6666665000012</v>
      </c>
      <c r="F47" s="55">
        <f t="shared" si="17"/>
        <v>-1063.5333334999987</v>
      </c>
      <c r="G47" s="52"/>
    </row>
    <row r="48" spans="1:16" x14ac:dyDescent="0.25">
      <c r="A48" s="54"/>
      <c r="B48" s="56"/>
      <c r="C48" s="56"/>
      <c r="D48" s="56"/>
      <c r="E48" s="56"/>
      <c r="G48" s="56"/>
    </row>
    <row r="53" spans="1:17" x14ac:dyDescent="0.25">
      <c r="A53" s="49" t="s">
        <v>93</v>
      </c>
    </row>
    <row r="54" spans="1:17" x14ac:dyDescent="0.25">
      <c r="A54" t="s">
        <v>87</v>
      </c>
      <c r="B54" s="33" t="s">
        <v>59</v>
      </c>
      <c r="C54" s="33" t="s">
        <v>60</v>
      </c>
      <c r="D54" s="33" t="s">
        <v>61</v>
      </c>
      <c r="E54" s="33" t="s">
        <v>62</v>
      </c>
      <c r="F54" s="33" t="s">
        <v>63</v>
      </c>
      <c r="G54" s="33" t="s">
        <v>64</v>
      </c>
      <c r="H54" s="33" t="s">
        <v>65</v>
      </c>
      <c r="I54" s="33" t="s">
        <v>66</v>
      </c>
      <c r="J54" s="33" t="s">
        <v>67</v>
      </c>
      <c r="K54" s="33" t="s">
        <v>68</v>
      </c>
      <c r="L54" s="33" t="s">
        <v>69</v>
      </c>
      <c r="M54" s="33" t="s">
        <v>70</v>
      </c>
      <c r="N54" s="50" t="s">
        <v>78</v>
      </c>
    </row>
    <row r="55" spans="1:17" x14ac:dyDescent="0.25">
      <c r="A55" s="51" t="s">
        <v>88</v>
      </c>
      <c r="B55" s="52">
        <f>G9</f>
        <v>4737.1000000000004</v>
      </c>
      <c r="C55" s="52">
        <f t="shared" ref="C55:M55" si="18">H9</f>
        <v>4320.3</v>
      </c>
      <c r="D55" s="52">
        <f t="shared" si="18"/>
        <v>4224.6000000000004</v>
      </c>
      <c r="E55" s="52">
        <f t="shared" si="18"/>
        <v>4647.25</v>
      </c>
      <c r="F55" s="52">
        <f t="shared" si="18"/>
        <v>4726.6000000000004</v>
      </c>
      <c r="G55" s="52">
        <f t="shared" si="18"/>
        <v>4627.8999999999996</v>
      </c>
      <c r="H55" s="52">
        <f t="shared" si="18"/>
        <v>5537.9</v>
      </c>
      <c r="I55" s="52">
        <f t="shared" si="18"/>
        <v>5125.5</v>
      </c>
      <c r="J55" s="52">
        <f t="shared" si="18"/>
        <v>4867.8</v>
      </c>
      <c r="K55" s="52">
        <f t="shared" si="18"/>
        <v>4958.8</v>
      </c>
      <c r="L55" s="52">
        <f t="shared" si="18"/>
        <v>4953.8</v>
      </c>
      <c r="M55" s="52">
        <f t="shared" si="18"/>
        <v>4953.8</v>
      </c>
      <c r="N55" s="53">
        <v>57681</v>
      </c>
    </row>
    <row r="56" spans="1:17" x14ac:dyDescent="0.25">
      <c r="A56" s="54" t="s">
        <v>79</v>
      </c>
      <c r="B56" s="52">
        <v>4444</v>
      </c>
      <c r="C56" s="52">
        <v>4444</v>
      </c>
      <c r="D56" s="52">
        <v>4444</v>
      </c>
      <c r="E56" s="52">
        <v>4444</v>
      </c>
      <c r="F56" s="52">
        <v>4444</v>
      </c>
      <c r="G56" s="52">
        <v>4444</v>
      </c>
      <c r="H56" s="52">
        <v>4444</v>
      </c>
      <c r="I56" s="52">
        <v>4444</v>
      </c>
      <c r="J56" s="52">
        <v>4444</v>
      </c>
      <c r="K56" s="52">
        <v>4444</v>
      </c>
      <c r="L56" s="52">
        <v>4444</v>
      </c>
      <c r="M56" s="52">
        <v>4444</v>
      </c>
      <c r="N56" s="53">
        <v>53328</v>
      </c>
    </row>
    <row r="57" spans="1:17" x14ac:dyDescent="0.25">
      <c r="A57" s="54" t="s">
        <v>80</v>
      </c>
      <c r="B57" s="52">
        <f t="shared" ref="B56:M57" si="19">G5</f>
        <v>0</v>
      </c>
      <c r="C57" s="52">
        <f t="shared" si="19"/>
        <v>0</v>
      </c>
      <c r="D57" s="52">
        <f t="shared" si="19"/>
        <v>0</v>
      </c>
      <c r="E57" s="52">
        <f t="shared" si="19"/>
        <v>0</v>
      </c>
      <c r="F57" s="52">
        <f t="shared" si="19"/>
        <v>614.79999999999995</v>
      </c>
      <c r="G57" s="52">
        <f t="shared" si="19"/>
        <v>1397</v>
      </c>
      <c r="H57" s="52">
        <f t="shared" si="19"/>
        <v>0</v>
      </c>
      <c r="I57" s="52">
        <f t="shared" si="19"/>
        <v>0</v>
      </c>
      <c r="J57" s="52">
        <f t="shared" si="19"/>
        <v>0</v>
      </c>
      <c r="K57" s="52">
        <f t="shared" si="19"/>
        <v>0</v>
      </c>
      <c r="L57" s="52">
        <f t="shared" si="19"/>
        <v>0</v>
      </c>
      <c r="M57" s="52">
        <f t="shared" si="19"/>
        <v>0</v>
      </c>
      <c r="N57" s="53">
        <v>2012</v>
      </c>
      <c r="Q57" t="s">
        <v>221</v>
      </c>
    </row>
    <row r="58" spans="1:17" x14ac:dyDescent="0.25">
      <c r="A58" s="54" t="s">
        <v>81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>
        <v>14962</v>
      </c>
    </row>
    <row r="59" spans="1:17" x14ac:dyDescent="0.25">
      <c r="A59" s="54" t="s">
        <v>89</v>
      </c>
      <c r="B59" s="52">
        <f t="shared" ref="B59:M60" si="20">G6</f>
        <v>0</v>
      </c>
      <c r="C59" s="52">
        <f t="shared" si="20"/>
        <v>0</v>
      </c>
      <c r="D59" s="52">
        <f t="shared" si="20"/>
        <v>0</v>
      </c>
      <c r="E59" s="52">
        <f t="shared" si="20"/>
        <v>0</v>
      </c>
      <c r="F59" s="52">
        <f t="shared" si="20"/>
        <v>0</v>
      </c>
      <c r="G59" s="52">
        <f t="shared" si="20"/>
        <v>3174</v>
      </c>
      <c r="H59" s="52">
        <f t="shared" si="20"/>
        <v>4800</v>
      </c>
      <c r="I59" s="52">
        <f t="shared" si="20"/>
        <v>1400</v>
      </c>
      <c r="J59" s="52">
        <f t="shared" si="20"/>
        <v>1400</v>
      </c>
      <c r="K59" s="52">
        <f t="shared" si="20"/>
        <v>1400</v>
      </c>
      <c r="L59" s="52">
        <f t="shared" si="20"/>
        <v>1400</v>
      </c>
      <c r="M59" s="52">
        <f t="shared" si="20"/>
        <v>1388.2</v>
      </c>
      <c r="N59" s="53">
        <v>56974</v>
      </c>
    </row>
    <row r="60" spans="1:17" x14ac:dyDescent="0.25">
      <c r="A60" s="54" t="s">
        <v>90</v>
      </c>
      <c r="B60" s="52">
        <f t="shared" si="20"/>
        <v>0</v>
      </c>
      <c r="C60" s="52">
        <f t="shared" si="20"/>
        <v>0</v>
      </c>
      <c r="D60" s="52">
        <f t="shared" si="20"/>
        <v>0</v>
      </c>
      <c r="E60" s="52">
        <f t="shared" si="20"/>
        <v>0</v>
      </c>
      <c r="F60" s="52">
        <f t="shared" si="20"/>
        <v>0</v>
      </c>
      <c r="G60" s="52">
        <f t="shared" si="20"/>
        <v>0</v>
      </c>
      <c r="H60" s="52">
        <f t="shared" si="20"/>
        <v>296</v>
      </c>
      <c r="I60" s="52">
        <f t="shared" si="20"/>
        <v>400</v>
      </c>
      <c r="J60" s="52">
        <f t="shared" si="20"/>
        <v>351</v>
      </c>
      <c r="K60" s="52">
        <f t="shared" si="20"/>
        <v>342</v>
      </c>
      <c r="L60" s="52">
        <f t="shared" si="20"/>
        <v>342</v>
      </c>
      <c r="M60" s="52">
        <f t="shared" si="20"/>
        <v>342</v>
      </c>
      <c r="N60" s="53">
        <v>2073</v>
      </c>
    </row>
    <row r="61" spans="1:17" x14ac:dyDescent="0.25">
      <c r="A61" s="54" t="s">
        <v>85</v>
      </c>
      <c r="B61" s="52">
        <f>N59-B55</f>
        <v>52236.9</v>
      </c>
      <c r="C61" s="52">
        <f>B61-C55</f>
        <v>47916.6</v>
      </c>
      <c r="D61" s="52">
        <f t="shared" ref="D61:M61" si="21">C61-D55</f>
        <v>43692</v>
      </c>
      <c r="E61" s="52">
        <f t="shared" si="21"/>
        <v>39044.75</v>
      </c>
      <c r="F61" s="52">
        <f t="shared" si="21"/>
        <v>34318.15</v>
      </c>
      <c r="G61" s="52">
        <f t="shared" si="21"/>
        <v>29690.25</v>
      </c>
      <c r="H61" s="52">
        <f t="shared" si="21"/>
        <v>24152.35</v>
      </c>
      <c r="I61" s="52">
        <f t="shared" si="21"/>
        <v>19026.849999999999</v>
      </c>
      <c r="J61" s="52">
        <f t="shared" si="21"/>
        <v>14159.05</v>
      </c>
      <c r="K61" s="52">
        <f t="shared" si="21"/>
        <v>9200.25</v>
      </c>
      <c r="L61" s="52">
        <f t="shared" si="21"/>
        <v>4246.45</v>
      </c>
      <c r="M61" s="55">
        <f t="shared" si="21"/>
        <v>-707.35000000000036</v>
      </c>
      <c r="N61" s="53"/>
    </row>
    <row r="66" spans="1:9" x14ac:dyDescent="0.25">
      <c r="A66" s="49" t="s">
        <v>94</v>
      </c>
    </row>
    <row r="67" spans="1:9" x14ac:dyDescent="0.25">
      <c r="A67" t="s">
        <v>87</v>
      </c>
      <c r="B67" s="33" t="s">
        <v>71</v>
      </c>
      <c r="C67" s="33" t="s">
        <v>72</v>
      </c>
      <c r="D67" s="33" t="s">
        <v>73</v>
      </c>
      <c r="E67" s="33" t="s">
        <v>74</v>
      </c>
      <c r="F67" s="33" t="s">
        <v>75</v>
      </c>
      <c r="G67" s="33" t="s">
        <v>76</v>
      </c>
      <c r="H67" s="33" t="s">
        <v>77</v>
      </c>
      <c r="I67" s="50" t="s">
        <v>78</v>
      </c>
    </row>
    <row r="68" spans="1:9" x14ac:dyDescent="0.25">
      <c r="A68" s="51" t="s">
        <v>88</v>
      </c>
      <c r="B68" s="52">
        <f>S9</f>
        <v>4808.8</v>
      </c>
      <c r="C68" s="52">
        <f t="shared" ref="C68:H68" si="22">T9</f>
        <v>4808.8</v>
      </c>
      <c r="D68" s="52">
        <f t="shared" si="22"/>
        <v>4808.8</v>
      </c>
      <c r="E68" s="52">
        <f t="shared" si="22"/>
        <v>4808.8</v>
      </c>
      <c r="F68" s="52">
        <f t="shared" si="22"/>
        <v>4808.8</v>
      </c>
      <c r="G68" s="52">
        <f t="shared" si="22"/>
        <v>4808.8</v>
      </c>
      <c r="H68" s="52">
        <f t="shared" si="22"/>
        <v>4808.8</v>
      </c>
      <c r="I68" s="7">
        <f>SUM(B68:H68)</f>
        <v>33661.599999999999</v>
      </c>
    </row>
    <row r="69" spans="1:9" x14ac:dyDescent="0.25">
      <c r="A69" s="54" t="s">
        <v>79</v>
      </c>
      <c r="B69" s="28">
        <v>4444</v>
      </c>
      <c r="C69" s="28">
        <v>4444</v>
      </c>
      <c r="D69" s="28">
        <v>4444</v>
      </c>
      <c r="E69" s="28">
        <v>4444</v>
      </c>
      <c r="F69" s="28">
        <v>4444</v>
      </c>
      <c r="G69" s="28">
        <v>4444</v>
      </c>
      <c r="H69" s="28">
        <v>4444</v>
      </c>
      <c r="I69" s="7">
        <f t="shared" ref="I69:I73" si="23">SUM(B69:H69)</f>
        <v>31108</v>
      </c>
    </row>
    <row r="70" spans="1:9" x14ac:dyDescent="0.25">
      <c r="A70" s="54" t="s">
        <v>80</v>
      </c>
      <c r="B70" s="52">
        <f t="shared" ref="B69:H71" si="24">S5</f>
        <v>0</v>
      </c>
      <c r="C70" s="52">
        <f t="shared" si="24"/>
        <v>0</v>
      </c>
      <c r="D70" s="52">
        <f t="shared" si="24"/>
        <v>0</v>
      </c>
      <c r="E70" s="52">
        <f t="shared" si="24"/>
        <v>0</v>
      </c>
      <c r="F70" s="52">
        <f t="shared" si="24"/>
        <v>0</v>
      </c>
      <c r="G70" s="52">
        <f t="shared" si="24"/>
        <v>0</v>
      </c>
      <c r="H70" s="52">
        <f t="shared" si="24"/>
        <v>0</v>
      </c>
      <c r="I70" s="7">
        <f t="shared" si="23"/>
        <v>0</v>
      </c>
    </row>
    <row r="71" spans="1:9" x14ac:dyDescent="0.25">
      <c r="A71" s="54" t="s">
        <v>81</v>
      </c>
      <c r="B71" s="52">
        <f t="shared" si="24"/>
        <v>0</v>
      </c>
      <c r="C71" s="52">
        <f t="shared" si="24"/>
        <v>0</v>
      </c>
      <c r="D71" s="52">
        <f t="shared" si="24"/>
        <v>0</v>
      </c>
      <c r="E71" s="52">
        <f t="shared" si="24"/>
        <v>0</v>
      </c>
      <c r="F71" s="52">
        <f t="shared" si="24"/>
        <v>0</v>
      </c>
      <c r="G71" s="52">
        <f t="shared" si="24"/>
        <v>0</v>
      </c>
      <c r="H71" s="52">
        <f t="shared" si="24"/>
        <v>0</v>
      </c>
      <c r="I71" s="7">
        <f t="shared" si="23"/>
        <v>0</v>
      </c>
    </row>
    <row r="72" spans="1:9" x14ac:dyDescent="0.25">
      <c r="A72" s="54" t="s">
        <v>89</v>
      </c>
      <c r="B72" s="52">
        <f>S8</f>
        <v>3333.3333333</v>
      </c>
      <c r="C72" s="52">
        <f t="shared" ref="C72:H72" si="25">T8</f>
        <v>3333.3333333</v>
      </c>
      <c r="D72" s="52">
        <f t="shared" si="25"/>
        <v>3333.3333333</v>
      </c>
      <c r="E72" s="52">
        <f t="shared" si="25"/>
        <v>3333.3333333</v>
      </c>
      <c r="F72" s="52">
        <f t="shared" si="25"/>
        <v>3333.3333333</v>
      </c>
      <c r="G72" s="52">
        <f t="shared" si="25"/>
        <v>3333.3333333</v>
      </c>
      <c r="H72" s="52">
        <f t="shared" si="25"/>
        <v>3333.3333333</v>
      </c>
      <c r="I72" s="7">
        <f t="shared" si="23"/>
        <v>23333.333333100003</v>
      </c>
    </row>
    <row r="73" spans="1:9" x14ac:dyDescent="0.25">
      <c r="A73" s="54" t="s">
        <v>90</v>
      </c>
      <c r="B73" s="52">
        <f>S7</f>
        <v>342</v>
      </c>
      <c r="C73" s="52">
        <f t="shared" ref="C73:H73" si="26">T7</f>
        <v>342</v>
      </c>
      <c r="D73" s="52">
        <f t="shared" si="26"/>
        <v>342</v>
      </c>
      <c r="E73" s="52">
        <f t="shared" si="26"/>
        <v>342</v>
      </c>
      <c r="F73" s="52">
        <f t="shared" si="26"/>
        <v>342</v>
      </c>
      <c r="G73" s="52">
        <f t="shared" si="26"/>
        <v>342</v>
      </c>
      <c r="H73" s="52">
        <f t="shared" si="26"/>
        <v>342</v>
      </c>
      <c r="I73" s="7">
        <f t="shared" si="23"/>
        <v>2394</v>
      </c>
    </row>
    <row r="74" spans="1:9" x14ac:dyDescent="0.25">
      <c r="A74" s="54" t="s">
        <v>85</v>
      </c>
      <c r="B74" s="52">
        <f>I72-B68</f>
        <v>18524.533333100004</v>
      </c>
      <c r="C74" s="52">
        <f>B74-C68</f>
        <v>13715.733333100005</v>
      </c>
      <c r="D74" s="52">
        <f t="shared" ref="D74:H74" si="27">C74-D68</f>
        <v>8906.9333331000053</v>
      </c>
      <c r="E74" s="52">
        <f t="shared" si="27"/>
        <v>4098.1333331000051</v>
      </c>
      <c r="F74" s="55">
        <f t="shared" si="27"/>
        <v>-710.66666689999511</v>
      </c>
      <c r="G74" s="55">
        <f t="shared" si="27"/>
        <v>-5519.4666668999953</v>
      </c>
      <c r="H74" s="55">
        <f t="shared" si="27"/>
        <v>-10328.266666899995</v>
      </c>
      <c r="I74" s="57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Resource_Actual_Forecast_Hrs</vt:lpstr>
      <vt:lpstr>Enhancement_Hours</vt:lpstr>
      <vt:lpstr>Calendar Year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Kuntak</dc:creator>
  <cp:lastModifiedBy>Kuntak Mukherjee</cp:lastModifiedBy>
  <dcterms:created xsi:type="dcterms:W3CDTF">2025-09-11T20:53:18Z</dcterms:created>
  <dcterms:modified xsi:type="dcterms:W3CDTF">2025-09-11T23:08:46Z</dcterms:modified>
</cp:coreProperties>
</file>