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_projects\Excels\"/>
    </mc:Choice>
  </mc:AlternateContent>
  <bookViews>
    <workbookView xWindow="0" yWindow="0" windowWidth="28800" windowHeight="12330" activeTab="1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62913"/>
</workbook>
</file>

<file path=xl/calcChain.xml><?xml version="1.0" encoding="utf-8"?>
<calcChain xmlns="http://schemas.openxmlformats.org/spreadsheetml/2006/main">
  <c r="K8" i="14" l="1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7" i="14"/>
  <c r="B7" i="14" l="1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U6" i="14" l="1"/>
  <c r="V6" i="14"/>
  <c r="T6" i="14"/>
  <c r="T2" i="14"/>
  <c r="I44" i="14" l="1"/>
  <c r="S2" i="14"/>
  <c r="R2" i="14"/>
  <c r="Q2" i="14"/>
  <c r="M2" i="14"/>
  <c r="L2" i="14"/>
  <c r="K2" i="14"/>
  <c r="H16" i="12" l="1"/>
  <c r="I49" i="14"/>
  <c r="I48" i="14"/>
  <c r="I47" i="14"/>
  <c r="I46" i="14"/>
  <c r="I45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O2" i="14" l="1"/>
  <c r="N2" i="14"/>
  <c r="P2" i="14"/>
  <c r="H45" i="12"/>
  <c r="H46" i="12" s="1"/>
</calcChain>
</file>

<file path=xl/sharedStrings.xml><?xml version="1.0" encoding="utf-8"?>
<sst xmlns="http://schemas.openxmlformats.org/spreadsheetml/2006/main" count="377" uniqueCount="44">
  <si>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</si>
  <si>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</si>
  <si>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</si>
  <si>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</si>
  <si>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</si>
  <si>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</si>
  <si>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</si>
  <si>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</si>
  <si>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</si>
  <si>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</si>
  <si>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</si>
  <si>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</si>
  <si>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</si>
  <si>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</si>
  <si>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</si>
  <si>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</si>
  <si>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</si>
  <si>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</si>
  <si>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</si>
  <si>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</si>
  <si>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</si>
  <si>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</si>
  <si>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</si>
  <si>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</si>
  <si>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</si>
  <si>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</si>
  <si>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</si>
  <si>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</si>
  <si>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</si>
  <si>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</si>
  <si>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</si>
  <si>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MEAN</t>
  </si>
  <si>
    <t>MODE</t>
  </si>
  <si>
    <t>MEDIAN</t>
  </si>
  <si>
    <t>MAX</t>
  </si>
  <si>
    <t>MIN</t>
  </si>
  <si>
    <t>SUBTOTAL</t>
  </si>
  <si>
    <t>COUNT</t>
  </si>
  <si>
    <t>COUNTA</t>
  </si>
  <si>
    <t>COUNTBLANK</t>
  </si>
  <si>
    <t>DSUM</t>
  </si>
  <si>
    <t>john</t>
  </si>
  <si>
    <t>douglas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</si>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</sst>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m/d/yy;@"/>
  </numFmts>
  <fonts count="10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0" fillId="0" borderId="0" xfId="0"/>
    <xf numFmtId="165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164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164" fontId="0" fillId="0" borderId="0" xfId="0" applyNumberFormat="1"/>
    <xf numFmtId="0" fontId="8" fillId="5" borderId="0" xfId="0" applyFont="1" applyFill="1"/>
    <xf numFmtId="2" fontId="8" fillId="5" borderId="0" xfId="0" applyNumberFormat="1" applyFont="1" applyFill="1"/>
    <xf numFmtId="0" fontId="0" fillId="0" borderId="0" xfId="0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vertical="center"/>
    </xf>
    <xf numFmtId="0" fontId="9" fillId="6" borderId="4" xfId="0" applyFont="1" applyFill="1" applyBorder="1" applyAlignment="1">
      <alignment horizontal="center" vertical="center"/>
    </xf>
    <xf numFmtId="0" fontId="0" fillId="5" borderId="0" xfId="0" applyFill="1"/>
    <xf numFmtId="0" fontId="5" fillId="4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14" fontId="0" fillId="0" borderId="0" xfId="0" applyNumberFormat="1"/>
    <xf numFmtId="22" fontId="0" fillId="0" borderId="0" xfId="0" applyNumberFormat="1"/>
  </cellXfs>
  <cellStyles count="5">
    <cellStyle name="Comma" xfId="1" builtinId="3"/>
    <cellStyle name="Ctx_Hyperlink" xfId="2"/>
    <cellStyle name="Hyperlink 2" xfId="4"/>
    <cellStyle name="Normal" xfId="0" builtinId="0" customBuiltin="1"/>
    <cellStyle name="Normal 4" xfId="3"/>
  </cellStyles>
  <dxfs count="9"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m/d/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m/d/yy;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6:I49" totalsRowShown="0" headerRowDxfId="8">
  <autoFilter ref="A6:I49"/>
  <tableColumns count="9">
    <tableColumn id="1" name="OrderDate" dataDxfId="7"/>
    <tableColumn id="9" name="Month" dataDxfId="6">
      <calculatedColumnFormula>TEXT(Table1[[#This Row],[OrderDate]],"mmm")</calculatedColumnFormula>
    </tableColumn>
    <tableColumn id="2" name="Region" dataDxfId="5"/>
    <tableColumn id="3" name="Manager"/>
    <tableColumn id="4" name="SalesMan" dataDxfId="4"/>
    <tableColumn id="5" name="Item" dataDxfId="3"/>
    <tableColumn id="6" name="Units" dataDxfId="2"/>
    <tableColumn id="7" name="Unit_price" dataDxfId="1" dataCellStyle="Comma"/>
    <tableColumn id="8" name="Sale_amt" dataDxfId="0">
      <calculatedColumnFormula>G7*H7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N15" sqref="N15"/>
    </sheetView>
  </sheetViews>
  <sheetFormatPr defaultRowHeight="15" x14ac:dyDescent="0.25"/>
  <cols>
    <col min="1" max="1" width="10.5703125" customWidth="1"/>
    <col min="3" max="3" width="15.28515625" style="8" customWidth="1"/>
    <col min="4" max="4" width="15.28515625" style="6" customWidth="1"/>
    <col min="5" max="5" width="16.85546875" customWidth="1"/>
    <col min="6" max="6" width="9.5703125" customWidth="1"/>
    <col min="7" max="7" width="12.140625" customWidth="1"/>
    <col min="8" max="8" width="13.28515625" bestFit="1" customWidth="1"/>
  </cols>
  <sheetData>
    <row r="1" spans="1:8" s="1" customFormat="1" ht="15.75" thickBot="1" x14ac:dyDescent="0.3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thickBot="1" x14ac:dyDescent="0.3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thickBot="1" x14ac:dyDescent="0.3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thickBot="1" x14ac:dyDescent="0.3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 x14ac:dyDescent="0.3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thickBot="1" x14ac:dyDescent="0.3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thickBot="1" x14ac:dyDescent="0.3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thickBot="1" x14ac:dyDescent="0.3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thickBot="1" x14ac:dyDescent="0.3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thickBot="1" x14ac:dyDescent="0.3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thickBot="1" x14ac:dyDescent="0.3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thickBot="1" x14ac:dyDescent="0.3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thickBot="1" x14ac:dyDescent="0.3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thickBot="1" x14ac:dyDescent="0.3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thickBot="1" x14ac:dyDescent="0.3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thickBot="1" x14ac:dyDescent="0.3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thickBot="1" x14ac:dyDescent="0.3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thickBot="1" x14ac:dyDescent="0.3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 x14ac:dyDescent="0.3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 x14ac:dyDescent="0.3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thickBot="1" x14ac:dyDescent="0.3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thickBot="1" x14ac:dyDescent="0.3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thickBot="1" x14ac:dyDescent="0.3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thickBot="1" x14ac:dyDescent="0.3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thickBot="1" x14ac:dyDescent="0.3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thickBot="1" x14ac:dyDescent="0.3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thickBot="1" x14ac:dyDescent="0.3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thickBot="1" x14ac:dyDescent="0.3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thickBot="1" x14ac:dyDescent="0.3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 x14ac:dyDescent="0.3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thickBot="1" x14ac:dyDescent="0.3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thickBot="1" x14ac:dyDescent="0.3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thickBot="1" x14ac:dyDescent="0.3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thickBot="1" x14ac:dyDescent="0.3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thickBot="1" x14ac:dyDescent="0.3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thickBot="1" x14ac:dyDescent="0.3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thickBot="1" x14ac:dyDescent="0.3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thickBot="1" x14ac:dyDescent="0.3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 x14ac:dyDescent="0.3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thickBot="1" x14ac:dyDescent="0.3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thickBot="1" x14ac:dyDescent="0.3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thickBot="1" x14ac:dyDescent="0.3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thickBot="1" x14ac:dyDescent="0.3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thickBot="1" x14ac:dyDescent="0.3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x14ac:dyDescent="0.25">
      <c r="F45" s="15">
        <f t="shared" ref="F45:G45" si="1">SUBTOTAL(9,F2:F44)</f>
        <v>2121</v>
      </c>
      <c r="G45" s="15">
        <f t="shared" si="1"/>
        <v>24983.5</v>
      </c>
      <c r="H45" s="15">
        <f>SUBTOTAL(9,H2:H44)</f>
        <v>1305675.5</v>
      </c>
    </row>
    <row r="46" spans="1:8" x14ac:dyDescent="0.25">
      <c r="F46" s="15">
        <f t="shared" ref="F46:G46" si="2">F45/8</f>
        <v>265.125</v>
      </c>
      <c r="G46" s="15">
        <f t="shared" si="2"/>
        <v>3122.9375</v>
      </c>
      <c r="H46" s="15">
        <f>H45/8</f>
        <v>163209.4375</v>
      </c>
    </row>
  </sheetData>
  <autoFilter ref="A1:H46"/>
  <sortState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abSelected="1" workbookViewId="0">
      <selection activeCell="M9" sqref="M9"/>
    </sheetView>
  </sheetViews>
  <sheetFormatPr defaultRowHeight="15" x14ac:dyDescent="0.25"/>
  <cols>
    <col min="1" max="1" width="12.42578125" style="1" customWidth="1"/>
    <col min="2" max="2" width="11.5703125" style="1" bestFit="1" customWidth="1"/>
    <col min="3" max="3" width="9.28515625" style="1" customWidth="1"/>
    <col min="4" max="4" width="15.28515625" style="8" customWidth="1"/>
    <col min="5" max="5" width="15.28515625" style="6" customWidth="1"/>
    <col min="6" max="6" width="16.85546875" style="1" customWidth="1"/>
    <col min="7" max="7" width="9.5703125" style="1" customWidth="1"/>
    <col min="8" max="8" width="13.28515625" style="1" customWidth="1"/>
    <col min="9" max="9" width="14.5703125" style="1" customWidth="1"/>
    <col min="10" max="10" width="4.7109375" style="1" customWidth="1"/>
    <col min="11" max="11" width="17" style="1" bestFit="1" customWidth="1"/>
    <col min="12" max="12" width="13.7109375" style="1" customWidth="1"/>
    <col min="13" max="13" width="10.5703125" style="1" customWidth="1"/>
    <col min="14" max="15" width="9.140625" style="1"/>
    <col min="16" max="16" width="13.85546875" style="1" customWidth="1"/>
    <col min="17" max="17" width="9.140625" style="1"/>
    <col min="18" max="18" width="8.5703125" style="1" bestFit="1" customWidth="1"/>
    <col min="19" max="19" width="13.28515625" style="1" bestFit="1" customWidth="1"/>
    <col min="20" max="20" width="13.5703125" style="1" customWidth="1"/>
    <col min="21" max="21" width="13.42578125" style="1" customWidth="1"/>
    <col min="22" max="22" width="11.85546875" style="1" customWidth="1"/>
    <col min="23" max="16384" width="9.140625" style="1"/>
  </cols>
  <sheetData>
    <row r="1" spans="1:23" s="20" customFormat="1" ht="42" customHeight="1" x14ac:dyDescent="0.25">
      <c r="K1" s="26" t="s">
        <v>31</v>
      </c>
      <c r="L1" s="26" t="s">
        <v>33</v>
      </c>
      <c r="M1" s="26" t="s">
        <v>32</v>
      </c>
      <c r="N1" s="24" t="s">
        <v>34</v>
      </c>
      <c r="O1" s="24" t="s">
        <v>35</v>
      </c>
      <c r="P1" s="25" t="s">
        <v>36</v>
      </c>
      <c r="Q1" s="24" t="s">
        <v>37</v>
      </c>
      <c r="R1" s="24" t="s">
        <v>38</v>
      </c>
      <c r="S1" s="24" t="s">
        <v>39</v>
      </c>
      <c r="T1" s="24" t="s">
        <v>40</v>
      </c>
      <c r="U1" s="24"/>
      <c r="V1" s="24"/>
      <c r="W1" s="24"/>
    </row>
    <row r="2" spans="1:23" x14ac:dyDescent="0.25">
      <c r="K2" s="17">
        <f>AVERAGE(Table1[[#All],[Units]])</f>
        <v>49.325581395348834</v>
      </c>
      <c r="L2" s="17">
        <f>MEDIAN(Table1[[#All],[Units]])</f>
        <v>53</v>
      </c>
      <c r="M2" s="17">
        <f>MODE(Table1[[#All],[Units]])</f>
        <v>50</v>
      </c>
      <c r="N2" s="16">
        <f>MAX(Table1[[#All],[Sale_amt]])</f>
        <v>113810</v>
      </c>
      <c r="O2" s="16">
        <f>MIN(Table1[[#All],[Sale_amt]])</f>
        <v>250</v>
      </c>
      <c r="P2" s="16">
        <f>SUBTOTAL(9,Table1[[#All],[Sale_amt]])</f>
        <v>1305675.5</v>
      </c>
      <c r="Q2" s="27">
        <f>COUNT(Table1[Units])</f>
        <v>43</v>
      </c>
      <c r="R2" s="27">
        <f>COUNTA(Table1[Item])</f>
        <v>43</v>
      </c>
      <c r="S2" s="27">
        <f>COUNTBLANK(Table1[Item])</f>
        <v>0</v>
      </c>
      <c r="T2" s="27">
        <f>DSUM(Table1[#All],Table1[[#Headers],[Units]],T4:V5)</f>
        <v>67</v>
      </c>
      <c r="U2" s="27"/>
      <c r="V2" s="27"/>
      <c r="W2" s="27"/>
    </row>
    <row r="4" spans="1:23" ht="15.75" thickBot="1" x14ac:dyDescent="0.3">
      <c r="T4" s="19" t="s">
        <v>25</v>
      </c>
      <c r="U4" s="19" t="s">
        <v>8</v>
      </c>
      <c r="V4" s="19" t="s">
        <v>1</v>
      </c>
    </row>
    <row r="5" spans="1:23" ht="16.5" thickTop="1" thickBot="1" x14ac:dyDescent="0.3">
      <c r="T5" s="28" t="s">
        <v>42</v>
      </c>
      <c r="U5" s="29" t="s">
        <v>41</v>
      </c>
      <c r="V5" s="30" t="s">
        <v>9</v>
      </c>
    </row>
    <row r="6" spans="1:23" ht="33" customHeight="1" thickBot="1" x14ac:dyDescent="0.3">
      <c r="A6" s="20" t="s">
        <v>4</v>
      </c>
      <c r="B6" s="20" t="s">
        <v>43</v>
      </c>
      <c r="C6" s="20" t="s">
        <v>0</v>
      </c>
      <c r="D6" s="21" t="s">
        <v>25</v>
      </c>
      <c r="E6" s="20" t="s">
        <v>8</v>
      </c>
      <c r="F6" s="20" t="s">
        <v>1</v>
      </c>
      <c r="G6" s="20" t="s">
        <v>2</v>
      </c>
      <c r="H6" s="22" t="s">
        <v>12</v>
      </c>
      <c r="I6" s="20" t="s">
        <v>30</v>
      </c>
      <c r="T6" s="18" t="str">
        <f>UPPER(T5)</f>
        <v>DOUGLAS</v>
      </c>
      <c r="U6" s="18" t="str">
        <f>PROPER(U5)</f>
        <v>John</v>
      </c>
      <c r="V6" s="18" t="str">
        <f>LOWER(V5)</f>
        <v>television</v>
      </c>
    </row>
    <row r="7" spans="1:23" ht="15.75" thickBot="1" x14ac:dyDescent="0.3">
      <c r="A7" s="2">
        <v>43106</v>
      </c>
      <c r="B7" s="2" t="str">
        <f>TEXT(Table1[[#This Row],[OrderDate]],"mmm")</f>
        <v>Jan</v>
      </c>
      <c r="C7" s="3" t="s">
        <v>7</v>
      </c>
      <c r="D7" s="10" t="s">
        <v>26</v>
      </c>
      <c r="E7" s="7" t="s">
        <v>18</v>
      </c>
      <c r="F7" s="4" t="s">
        <v>9</v>
      </c>
      <c r="G7" s="3">
        <v>95</v>
      </c>
      <c r="H7" s="5">
        <v>1198</v>
      </c>
      <c r="I7" s="15">
        <f>G7*H7</f>
        <v>113810</v>
      </c>
      <c r="K7" s="1" t="str">
        <f>Table1[[#This Row],[Manager]]&amp;" "&amp;Table1[[#This Row],[SalesMan]]</f>
        <v>Martha Alexander</v>
      </c>
      <c r="M7" s="23"/>
    </row>
    <row r="8" spans="1:23" ht="15.75" thickBot="1" x14ac:dyDescent="0.3">
      <c r="A8" s="2">
        <v>43123</v>
      </c>
      <c r="B8" s="2" t="str">
        <f>TEXT(Table1[[#This Row],[OrderDate]],"mmm")</f>
        <v>Jan</v>
      </c>
      <c r="C8" s="3" t="s">
        <v>5</v>
      </c>
      <c r="D8" s="10" t="s">
        <v>29</v>
      </c>
      <c r="E8" s="7" t="s">
        <v>19</v>
      </c>
      <c r="F8" s="4" t="s">
        <v>13</v>
      </c>
      <c r="G8" s="3">
        <v>50</v>
      </c>
      <c r="H8" s="5">
        <v>500</v>
      </c>
      <c r="I8" s="15">
        <f t="shared" ref="I8:I49" si="0">G8*H8</f>
        <v>25000</v>
      </c>
      <c r="K8" s="1" t="str">
        <f>Table1[[#This Row],[Manager]]&amp;" "&amp;Table1[[#This Row],[SalesMan]]</f>
        <v>Hermann Shelli</v>
      </c>
      <c r="T8" s="31"/>
      <c r="U8" s="31"/>
    </row>
    <row r="9" spans="1:23" ht="15.75" thickBot="1" x14ac:dyDescent="0.3">
      <c r="A9" s="2">
        <v>43140</v>
      </c>
      <c r="B9" s="2" t="str">
        <f>TEXT(Table1[[#This Row],[OrderDate]],"mmm")</f>
        <v>Feb</v>
      </c>
      <c r="C9" s="3" t="s">
        <v>5</v>
      </c>
      <c r="D9" s="10" t="s">
        <v>29</v>
      </c>
      <c r="E9" s="7" t="s">
        <v>17</v>
      </c>
      <c r="F9" s="4" t="s">
        <v>9</v>
      </c>
      <c r="G9" s="3">
        <v>36</v>
      </c>
      <c r="H9" s="5">
        <v>1198</v>
      </c>
      <c r="I9" s="15">
        <f t="shared" si="0"/>
        <v>43128</v>
      </c>
      <c r="K9" s="1" t="str">
        <f>Table1[[#This Row],[Manager]]&amp;" "&amp;Table1[[#This Row],[SalesMan]]</f>
        <v>Hermann Luis</v>
      </c>
    </row>
    <row r="10" spans="1:23" ht="15.75" thickBot="1" x14ac:dyDescent="0.3">
      <c r="A10" s="2">
        <v>43157</v>
      </c>
      <c r="B10" s="2" t="str">
        <f>TEXT(Table1[[#This Row],[OrderDate]],"mmm")</f>
        <v>Feb</v>
      </c>
      <c r="C10" s="3" t="s">
        <v>5</v>
      </c>
      <c r="D10" s="10" t="s">
        <v>27</v>
      </c>
      <c r="E10" s="7" t="s">
        <v>15</v>
      </c>
      <c r="F10" s="4" t="s">
        <v>10</v>
      </c>
      <c r="G10" s="3">
        <v>27</v>
      </c>
      <c r="H10" s="5">
        <v>225</v>
      </c>
      <c r="I10" s="15">
        <f t="shared" si="0"/>
        <v>6075</v>
      </c>
      <c r="K10" s="1" t="str">
        <f>Table1[[#This Row],[Manager]]&amp;" "&amp;Table1[[#This Row],[SalesMan]]</f>
        <v>Timothy David</v>
      </c>
    </row>
    <row r="11" spans="1:23" ht="15.75" thickBot="1" x14ac:dyDescent="0.3">
      <c r="A11" s="2">
        <v>43174</v>
      </c>
      <c r="B11" s="2" t="str">
        <f>TEXT(Table1[[#This Row],[OrderDate]],"mmm")</f>
        <v>Mar</v>
      </c>
      <c r="C11" s="3" t="s">
        <v>6</v>
      </c>
      <c r="D11" s="10" t="s">
        <v>27</v>
      </c>
      <c r="E11" s="7" t="s">
        <v>23</v>
      </c>
      <c r="F11" s="4" t="s">
        <v>9</v>
      </c>
      <c r="G11" s="3">
        <v>56</v>
      </c>
      <c r="H11" s="5">
        <v>1198</v>
      </c>
      <c r="I11" s="15">
        <f t="shared" si="0"/>
        <v>67088</v>
      </c>
      <c r="K11" s="1" t="str">
        <f>Table1[[#This Row],[Manager]]&amp;" "&amp;Table1[[#This Row],[SalesMan]]</f>
        <v>Timothy Stephen</v>
      </c>
    </row>
    <row r="12" spans="1:23" ht="15.75" thickBot="1" x14ac:dyDescent="0.3">
      <c r="A12" s="2">
        <v>43191</v>
      </c>
      <c r="B12" s="2" t="str">
        <f>TEXT(Table1[[#This Row],[OrderDate]],"mmm")</f>
        <v>Apr</v>
      </c>
      <c r="C12" s="3" t="s">
        <v>7</v>
      </c>
      <c r="D12" s="10" t="s">
        <v>26</v>
      </c>
      <c r="E12" s="7" t="s">
        <v>18</v>
      </c>
      <c r="F12" s="4" t="s">
        <v>13</v>
      </c>
      <c r="G12" s="3">
        <v>60</v>
      </c>
      <c r="H12" s="5">
        <v>500</v>
      </c>
      <c r="I12" s="15">
        <f t="shared" si="0"/>
        <v>30000</v>
      </c>
      <c r="K12" s="1" t="str">
        <f>Table1[[#This Row],[Manager]]&amp;" "&amp;Table1[[#This Row],[SalesMan]]</f>
        <v>Martha Alexander</v>
      </c>
      <c r="R12" s="32"/>
    </row>
    <row r="13" spans="1:23" ht="15.75" thickBot="1" x14ac:dyDescent="0.3">
      <c r="A13" s="2">
        <v>43208</v>
      </c>
      <c r="B13" s="2" t="str">
        <f>TEXT(Table1[[#This Row],[OrderDate]],"mmm")</f>
        <v>Apr</v>
      </c>
      <c r="C13" s="3" t="s">
        <v>5</v>
      </c>
      <c r="D13" s="9" t="s">
        <v>26</v>
      </c>
      <c r="E13" s="7" t="s">
        <v>14</v>
      </c>
      <c r="F13" s="4" t="s">
        <v>9</v>
      </c>
      <c r="G13" s="3">
        <v>75</v>
      </c>
      <c r="H13" s="5">
        <v>1198</v>
      </c>
      <c r="I13" s="15">
        <f t="shared" si="0"/>
        <v>89850</v>
      </c>
      <c r="K13" s="1" t="str">
        <f>Table1[[#This Row],[Manager]]&amp;" "&amp;Table1[[#This Row],[SalesMan]]</f>
        <v>Martha Steven</v>
      </c>
    </row>
    <row r="14" spans="1:23" ht="15.75" thickBot="1" x14ac:dyDescent="0.3">
      <c r="A14" s="2">
        <v>43225</v>
      </c>
      <c r="B14" s="2" t="str">
        <f>TEXT(Table1[[#This Row],[OrderDate]],"mmm")</f>
        <v>May</v>
      </c>
      <c r="C14" s="3" t="s">
        <v>5</v>
      </c>
      <c r="D14" s="10" t="s">
        <v>29</v>
      </c>
      <c r="E14" s="7" t="s">
        <v>17</v>
      </c>
      <c r="F14" s="4" t="s">
        <v>9</v>
      </c>
      <c r="G14" s="3">
        <v>90</v>
      </c>
      <c r="H14" s="5">
        <v>1198</v>
      </c>
      <c r="I14" s="15">
        <f t="shared" si="0"/>
        <v>107820</v>
      </c>
      <c r="K14" s="1" t="str">
        <f>Table1[[#This Row],[Manager]]&amp;" "&amp;Table1[[#This Row],[SalesMan]]</f>
        <v>Hermann Luis</v>
      </c>
    </row>
    <row r="15" spans="1:23" ht="15.75" thickBot="1" x14ac:dyDescent="0.3">
      <c r="A15" s="2">
        <v>43242</v>
      </c>
      <c r="B15" s="2" t="str">
        <f>TEXT(Table1[[#This Row],[OrderDate]],"mmm")</f>
        <v>May</v>
      </c>
      <c r="C15" s="3" t="s">
        <v>6</v>
      </c>
      <c r="D15" s="12" t="s">
        <v>28</v>
      </c>
      <c r="E15" s="7" t="s">
        <v>24</v>
      </c>
      <c r="F15" s="4" t="s">
        <v>9</v>
      </c>
      <c r="G15" s="3">
        <v>32</v>
      </c>
      <c r="H15" s="5">
        <v>1198</v>
      </c>
      <c r="I15" s="15">
        <f t="shared" si="0"/>
        <v>38336</v>
      </c>
      <c r="K15" s="1" t="str">
        <f>Table1[[#This Row],[Manager]]&amp;" "&amp;Table1[[#This Row],[SalesMan]]</f>
        <v>Douglas Michael</v>
      </c>
    </row>
    <row r="16" spans="1:23" ht="15.75" thickBot="1" x14ac:dyDescent="0.3">
      <c r="A16" s="2">
        <v>43259</v>
      </c>
      <c r="B16" s="2" t="str">
        <f>TEXT(Table1[[#This Row],[OrderDate]],"mmm")</f>
        <v>Jun</v>
      </c>
      <c r="C16" s="3" t="s">
        <v>7</v>
      </c>
      <c r="D16" s="10" t="s">
        <v>26</v>
      </c>
      <c r="E16" s="7" t="s">
        <v>18</v>
      </c>
      <c r="F16" s="4" t="s">
        <v>13</v>
      </c>
      <c r="G16" s="3">
        <v>60</v>
      </c>
      <c r="H16" s="5">
        <v>500</v>
      </c>
      <c r="I16" s="15">
        <f t="shared" si="0"/>
        <v>30000</v>
      </c>
      <c r="K16" s="1" t="str">
        <f>Table1[[#This Row],[Manager]]&amp;" "&amp;Table1[[#This Row],[SalesMan]]</f>
        <v>Martha Alexander</v>
      </c>
    </row>
    <row r="17" spans="1:11" ht="15.75" thickBot="1" x14ac:dyDescent="0.3">
      <c r="A17" s="2">
        <v>43276</v>
      </c>
      <c r="B17" s="2" t="str">
        <f>TEXT(Table1[[#This Row],[OrderDate]],"mmm")</f>
        <v>Jun</v>
      </c>
      <c r="C17" s="3" t="s">
        <v>5</v>
      </c>
      <c r="D17" s="10" t="s">
        <v>29</v>
      </c>
      <c r="E17" s="7" t="s">
        <v>20</v>
      </c>
      <c r="F17" s="4" t="s">
        <v>9</v>
      </c>
      <c r="G17" s="3">
        <v>90</v>
      </c>
      <c r="H17" s="5">
        <v>1198</v>
      </c>
      <c r="I17" s="15">
        <f t="shared" si="0"/>
        <v>107820</v>
      </c>
      <c r="K17" s="1" t="str">
        <f>Table1[[#This Row],[Manager]]&amp;" "&amp;Table1[[#This Row],[SalesMan]]</f>
        <v>Hermann Sigal</v>
      </c>
    </row>
    <row r="18" spans="1:11" ht="15.75" thickBot="1" x14ac:dyDescent="0.3">
      <c r="A18" s="2">
        <v>43293</v>
      </c>
      <c r="B18" s="2" t="str">
        <f>TEXT(Table1[[#This Row],[OrderDate]],"mmm")</f>
        <v>Jul</v>
      </c>
      <c r="C18" s="3" t="s">
        <v>7</v>
      </c>
      <c r="D18" s="9" t="s">
        <v>26</v>
      </c>
      <c r="E18" s="7" t="s">
        <v>16</v>
      </c>
      <c r="F18" s="4" t="s">
        <v>13</v>
      </c>
      <c r="G18" s="3">
        <v>29</v>
      </c>
      <c r="H18" s="5">
        <v>500</v>
      </c>
      <c r="I18" s="15">
        <f t="shared" si="0"/>
        <v>14500</v>
      </c>
      <c r="K18" s="1" t="str">
        <f>Table1[[#This Row],[Manager]]&amp;" "&amp;Table1[[#This Row],[SalesMan]]</f>
        <v>Martha Diana</v>
      </c>
    </row>
    <row r="19" spans="1:11" ht="15.75" thickBot="1" x14ac:dyDescent="0.3">
      <c r="A19" s="2">
        <v>43310</v>
      </c>
      <c r="B19" s="2" t="str">
        <f>TEXT(Table1[[#This Row],[OrderDate]],"mmm")</f>
        <v>Jul</v>
      </c>
      <c r="C19" s="3" t="s">
        <v>7</v>
      </c>
      <c r="D19" s="12" t="s">
        <v>28</v>
      </c>
      <c r="E19" s="7" t="s">
        <v>21</v>
      </c>
      <c r="F19" s="4" t="s">
        <v>13</v>
      </c>
      <c r="G19" s="3">
        <v>81</v>
      </c>
      <c r="H19" s="5">
        <v>500</v>
      </c>
      <c r="I19" s="15">
        <f t="shared" si="0"/>
        <v>40500</v>
      </c>
      <c r="K19" s="1" t="str">
        <f>Table1[[#This Row],[Manager]]&amp;" "&amp;Table1[[#This Row],[SalesMan]]</f>
        <v>Douglas Karen</v>
      </c>
    </row>
    <row r="20" spans="1:11" ht="15.75" thickBot="1" x14ac:dyDescent="0.3">
      <c r="A20" s="2">
        <v>43327</v>
      </c>
      <c r="B20" s="2" t="str">
        <f>TEXT(Table1[[#This Row],[OrderDate]],"mmm")</f>
        <v>Aug</v>
      </c>
      <c r="C20" s="3" t="s">
        <v>7</v>
      </c>
      <c r="D20" s="10" t="s">
        <v>26</v>
      </c>
      <c r="E20" s="7" t="s">
        <v>18</v>
      </c>
      <c r="F20" s="4" t="s">
        <v>9</v>
      </c>
      <c r="G20" s="3">
        <v>35</v>
      </c>
      <c r="H20" s="5">
        <v>1198</v>
      </c>
      <c r="I20" s="15">
        <f t="shared" si="0"/>
        <v>41930</v>
      </c>
      <c r="K20" s="1" t="str">
        <f>Table1[[#This Row],[Manager]]&amp;" "&amp;Table1[[#This Row],[SalesMan]]</f>
        <v>Martha Alexander</v>
      </c>
    </row>
    <row r="21" spans="1:11" ht="15.75" thickBot="1" x14ac:dyDescent="0.3">
      <c r="A21" s="2">
        <v>43344</v>
      </c>
      <c r="B21" s="2" t="str">
        <f>TEXT(Table1[[#This Row],[OrderDate]],"mmm")</f>
        <v>Sep</v>
      </c>
      <c r="C21" s="3" t="s">
        <v>5</v>
      </c>
      <c r="D21" s="12" t="s">
        <v>28</v>
      </c>
      <c r="E21" s="7" t="s">
        <v>22</v>
      </c>
      <c r="F21" s="4" t="s">
        <v>3</v>
      </c>
      <c r="G21" s="3">
        <v>2</v>
      </c>
      <c r="H21" s="5">
        <v>125</v>
      </c>
      <c r="I21" s="15">
        <f t="shared" si="0"/>
        <v>250</v>
      </c>
      <c r="K21" s="1" t="str">
        <f>Table1[[#This Row],[Manager]]&amp;" "&amp;Table1[[#This Row],[SalesMan]]</f>
        <v>Douglas John</v>
      </c>
    </row>
    <row r="22" spans="1:11" ht="15.75" thickBot="1" x14ac:dyDescent="0.3">
      <c r="A22" s="2">
        <v>43361</v>
      </c>
      <c r="B22" s="2" t="str">
        <f>TEXT(Table1[[#This Row],[OrderDate]],"mmm")</f>
        <v>Sep</v>
      </c>
      <c r="C22" s="3" t="s">
        <v>7</v>
      </c>
      <c r="D22" s="13" t="s">
        <v>26</v>
      </c>
      <c r="E22" s="7" t="s">
        <v>18</v>
      </c>
      <c r="F22" s="4" t="s">
        <v>11</v>
      </c>
      <c r="G22" s="3">
        <v>16</v>
      </c>
      <c r="H22" s="5">
        <v>58.5</v>
      </c>
      <c r="I22" s="15">
        <f t="shared" si="0"/>
        <v>936</v>
      </c>
      <c r="K22" s="1" t="str">
        <f>Table1[[#This Row],[Manager]]&amp;" "&amp;Table1[[#This Row],[SalesMan]]</f>
        <v>Martha Alexander</v>
      </c>
    </row>
    <row r="23" spans="1:11" ht="15.75" thickBot="1" x14ac:dyDescent="0.3">
      <c r="A23" s="2">
        <v>43378</v>
      </c>
      <c r="B23" s="2" t="str">
        <f>TEXT(Table1[[#This Row],[OrderDate]],"mmm")</f>
        <v>Oct</v>
      </c>
      <c r="C23" s="3" t="s">
        <v>5</v>
      </c>
      <c r="D23" s="13" t="s">
        <v>29</v>
      </c>
      <c r="E23" s="7" t="s">
        <v>20</v>
      </c>
      <c r="F23" s="4" t="s">
        <v>13</v>
      </c>
      <c r="G23" s="3">
        <v>28</v>
      </c>
      <c r="H23" s="5">
        <v>500</v>
      </c>
      <c r="I23" s="15">
        <f t="shared" si="0"/>
        <v>14000</v>
      </c>
      <c r="K23" s="1" t="str">
        <f>Table1[[#This Row],[Manager]]&amp;" "&amp;Table1[[#This Row],[SalesMan]]</f>
        <v>Hermann Sigal</v>
      </c>
    </row>
    <row r="24" spans="1:11" ht="15.75" thickBot="1" x14ac:dyDescent="0.3">
      <c r="A24" s="2">
        <v>43395</v>
      </c>
      <c r="B24" s="2" t="str">
        <f>TEXT(Table1[[#This Row],[OrderDate]],"mmm")</f>
        <v>Oct</v>
      </c>
      <c r="C24" s="3" t="s">
        <v>7</v>
      </c>
      <c r="D24" s="13" t="s">
        <v>26</v>
      </c>
      <c r="E24" s="7" t="s">
        <v>18</v>
      </c>
      <c r="F24" s="4" t="s">
        <v>10</v>
      </c>
      <c r="G24" s="3">
        <v>64</v>
      </c>
      <c r="H24" s="5">
        <v>225</v>
      </c>
      <c r="I24" s="15">
        <f t="shared" si="0"/>
        <v>14400</v>
      </c>
      <c r="K24" s="1" t="str">
        <f>Table1[[#This Row],[Manager]]&amp;" "&amp;Table1[[#This Row],[SalesMan]]</f>
        <v>Martha Alexander</v>
      </c>
    </row>
    <row r="25" spans="1:11" ht="15.75" thickBot="1" x14ac:dyDescent="0.3">
      <c r="A25" s="2">
        <v>43412</v>
      </c>
      <c r="B25" s="2" t="str">
        <f>TEXT(Table1[[#This Row],[OrderDate]],"mmm")</f>
        <v>Nov</v>
      </c>
      <c r="C25" s="3" t="s">
        <v>7</v>
      </c>
      <c r="D25" s="11" t="s">
        <v>28</v>
      </c>
      <c r="E25" s="7" t="s">
        <v>21</v>
      </c>
      <c r="F25" s="4" t="s">
        <v>10</v>
      </c>
      <c r="G25" s="3">
        <v>15</v>
      </c>
      <c r="H25" s="5">
        <v>225</v>
      </c>
      <c r="I25" s="15">
        <f t="shared" si="0"/>
        <v>3375</v>
      </c>
      <c r="K25" s="1" t="str">
        <f>Table1[[#This Row],[Manager]]&amp;" "&amp;Table1[[#This Row],[SalesMan]]</f>
        <v>Douglas Karen</v>
      </c>
    </row>
    <row r="26" spans="1:11" ht="15.75" thickBot="1" x14ac:dyDescent="0.3">
      <c r="A26" s="2">
        <v>43429</v>
      </c>
      <c r="B26" s="2" t="str">
        <f>TEXT(Table1[[#This Row],[OrderDate]],"mmm")</f>
        <v>Nov</v>
      </c>
      <c r="C26" s="3" t="s">
        <v>5</v>
      </c>
      <c r="D26" s="13" t="s">
        <v>29</v>
      </c>
      <c r="E26" s="7" t="s">
        <v>19</v>
      </c>
      <c r="F26" s="4" t="s">
        <v>11</v>
      </c>
      <c r="G26" s="3">
        <v>96</v>
      </c>
      <c r="H26" s="5">
        <v>58.5</v>
      </c>
      <c r="I26" s="15">
        <f t="shared" si="0"/>
        <v>5616</v>
      </c>
      <c r="K26" s="1" t="str">
        <f>Table1[[#This Row],[Manager]]&amp;" "&amp;Table1[[#This Row],[SalesMan]]</f>
        <v>Hermann Shelli</v>
      </c>
    </row>
    <row r="27" spans="1:11" ht="15.75" thickBot="1" x14ac:dyDescent="0.3">
      <c r="A27" s="2">
        <v>43446</v>
      </c>
      <c r="B27" s="2" t="str">
        <f>TEXT(Table1[[#This Row],[OrderDate]],"mmm")</f>
        <v>Dec</v>
      </c>
      <c r="C27" s="3" t="s">
        <v>5</v>
      </c>
      <c r="D27" s="11" t="s">
        <v>28</v>
      </c>
      <c r="E27" s="7" t="s">
        <v>22</v>
      </c>
      <c r="F27" s="4" t="s">
        <v>9</v>
      </c>
      <c r="G27" s="3">
        <v>67</v>
      </c>
      <c r="H27" s="5">
        <v>1198</v>
      </c>
      <c r="I27" s="15">
        <f t="shared" si="0"/>
        <v>80266</v>
      </c>
      <c r="K27" s="1" t="str">
        <f>Table1[[#This Row],[Manager]]&amp;" "&amp;Table1[[#This Row],[SalesMan]]</f>
        <v>Douglas John</v>
      </c>
    </row>
    <row r="28" spans="1:11" ht="15.75" thickBot="1" x14ac:dyDescent="0.3">
      <c r="A28" s="2">
        <v>43463</v>
      </c>
      <c r="B28" s="2" t="str">
        <f>TEXT(Table1[[#This Row],[OrderDate]],"mmm")</f>
        <v>Dec</v>
      </c>
      <c r="C28" s="3" t="s">
        <v>7</v>
      </c>
      <c r="D28" s="12" t="s">
        <v>28</v>
      </c>
      <c r="E28" s="7" t="s">
        <v>21</v>
      </c>
      <c r="F28" s="4" t="s">
        <v>11</v>
      </c>
      <c r="G28" s="3">
        <v>74</v>
      </c>
      <c r="H28" s="5">
        <v>58.5</v>
      </c>
      <c r="I28" s="15">
        <f t="shared" si="0"/>
        <v>4329</v>
      </c>
      <c r="K28" s="1" t="str">
        <f>Table1[[#This Row],[Manager]]&amp;" "&amp;Table1[[#This Row],[SalesMan]]</f>
        <v>Douglas Karen</v>
      </c>
    </row>
    <row r="29" spans="1:11" ht="15.75" thickBot="1" x14ac:dyDescent="0.3">
      <c r="A29" s="2">
        <v>43480</v>
      </c>
      <c r="B29" s="2" t="str">
        <f>TEXT(Table1[[#This Row],[OrderDate]],"mmm")</f>
        <v>Jan</v>
      </c>
      <c r="C29" s="3" t="s">
        <v>5</v>
      </c>
      <c r="D29" s="10" t="s">
        <v>27</v>
      </c>
      <c r="E29" s="7" t="s">
        <v>15</v>
      </c>
      <c r="F29" s="4" t="s">
        <v>13</v>
      </c>
      <c r="G29" s="3">
        <v>46</v>
      </c>
      <c r="H29" s="5">
        <v>500</v>
      </c>
      <c r="I29" s="15">
        <f t="shared" si="0"/>
        <v>23000</v>
      </c>
      <c r="K29" s="1" t="str">
        <f>Table1[[#This Row],[Manager]]&amp;" "&amp;Table1[[#This Row],[SalesMan]]</f>
        <v>Timothy David</v>
      </c>
    </row>
    <row r="30" spans="1:11" ht="15.75" thickBot="1" x14ac:dyDescent="0.3">
      <c r="A30" s="2">
        <v>43497</v>
      </c>
      <c r="B30" s="2" t="str">
        <f>TEXT(Table1[[#This Row],[OrderDate]],"mmm")</f>
        <v>Feb</v>
      </c>
      <c r="C30" s="3" t="s">
        <v>5</v>
      </c>
      <c r="D30" s="12" t="s">
        <v>28</v>
      </c>
      <c r="E30" s="7" t="s">
        <v>22</v>
      </c>
      <c r="F30" s="4" t="s">
        <v>13</v>
      </c>
      <c r="G30" s="3">
        <v>87</v>
      </c>
      <c r="H30" s="5">
        <v>500</v>
      </c>
      <c r="I30" s="15">
        <f t="shared" si="0"/>
        <v>43500</v>
      </c>
      <c r="K30" s="1" t="str">
        <f>Table1[[#This Row],[Manager]]&amp;" "&amp;Table1[[#This Row],[SalesMan]]</f>
        <v>Douglas John</v>
      </c>
    </row>
    <row r="31" spans="1:11" ht="15.75" thickBot="1" x14ac:dyDescent="0.3">
      <c r="A31" s="2">
        <v>43514</v>
      </c>
      <c r="B31" s="2" t="str">
        <f>TEXT(Table1[[#This Row],[OrderDate]],"mmm")</f>
        <v>Feb</v>
      </c>
      <c r="C31" s="3" t="s">
        <v>7</v>
      </c>
      <c r="D31" s="9" t="s">
        <v>26</v>
      </c>
      <c r="E31" s="7" t="s">
        <v>18</v>
      </c>
      <c r="F31" s="4" t="s">
        <v>13</v>
      </c>
      <c r="G31" s="3">
        <v>4</v>
      </c>
      <c r="H31" s="5">
        <v>500</v>
      </c>
      <c r="I31" s="15">
        <f t="shared" si="0"/>
        <v>2000</v>
      </c>
      <c r="K31" s="1" t="str">
        <f>Table1[[#This Row],[Manager]]&amp;" "&amp;Table1[[#This Row],[SalesMan]]</f>
        <v>Martha Alexander</v>
      </c>
    </row>
    <row r="32" spans="1:11" ht="15.75" thickBot="1" x14ac:dyDescent="0.3">
      <c r="A32" s="2">
        <v>43531</v>
      </c>
      <c r="B32" s="2" t="str">
        <f>TEXT(Table1[[#This Row],[OrderDate]],"mmm")</f>
        <v>Mar</v>
      </c>
      <c r="C32" s="3" t="s">
        <v>6</v>
      </c>
      <c r="D32" s="10" t="s">
        <v>27</v>
      </c>
      <c r="E32" s="7" t="s">
        <v>23</v>
      </c>
      <c r="F32" s="4" t="s">
        <v>13</v>
      </c>
      <c r="G32" s="3">
        <v>7</v>
      </c>
      <c r="H32" s="5">
        <v>500</v>
      </c>
      <c r="I32" s="15">
        <f t="shared" si="0"/>
        <v>3500</v>
      </c>
      <c r="K32" s="1" t="str">
        <f>Table1[[#This Row],[Manager]]&amp;" "&amp;Table1[[#This Row],[SalesMan]]</f>
        <v>Timothy Stephen</v>
      </c>
    </row>
    <row r="33" spans="1:11" ht="15.75" thickBot="1" x14ac:dyDescent="0.3">
      <c r="A33" s="2">
        <v>43548</v>
      </c>
      <c r="B33" s="2" t="str">
        <f>TEXT(Table1[[#This Row],[OrderDate]],"mmm")</f>
        <v>Mar</v>
      </c>
      <c r="C33" s="3" t="s">
        <v>5</v>
      </c>
      <c r="D33" s="13" t="s">
        <v>29</v>
      </c>
      <c r="E33" s="7" t="s">
        <v>17</v>
      </c>
      <c r="F33" s="4" t="s">
        <v>11</v>
      </c>
      <c r="G33" s="3">
        <v>50</v>
      </c>
      <c r="H33" s="5">
        <v>58.5</v>
      </c>
      <c r="I33" s="15">
        <f t="shared" si="0"/>
        <v>2925</v>
      </c>
      <c r="K33" s="1" t="str">
        <f>Table1[[#This Row],[Manager]]&amp;" "&amp;Table1[[#This Row],[SalesMan]]</f>
        <v>Hermann Luis</v>
      </c>
    </row>
    <row r="34" spans="1:11" ht="15.75" thickBot="1" x14ac:dyDescent="0.3">
      <c r="A34" s="2">
        <v>43565</v>
      </c>
      <c r="B34" s="2" t="str">
        <f>TEXT(Table1[[#This Row],[OrderDate]],"mmm")</f>
        <v>Apr</v>
      </c>
      <c r="C34" s="3" t="s">
        <v>5</v>
      </c>
      <c r="D34" s="14" t="s">
        <v>26</v>
      </c>
      <c r="E34" s="7" t="s">
        <v>14</v>
      </c>
      <c r="F34" s="4" t="s">
        <v>9</v>
      </c>
      <c r="G34" s="3">
        <v>66</v>
      </c>
      <c r="H34" s="5">
        <v>1198</v>
      </c>
      <c r="I34" s="15">
        <f t="shared" si="0"/>
        <v>79068</v>
      </c>
      <c r="K34" s="1" t="str">
        <f>Table1[[#This Row],[Manager]]&amp;" "&amp;Table1[[#This Row],[SalesMan]]</f>
        <v>Martha Steven</v>
      </c>
    </row>
    <row r="35" spans="1:11" ht="15.75" thickBot="1" x14ac:dyDescent="0.3">
      <c r="A35" s="2">
        <v>43582</v>
      </c>
      <c r="B35" s="2" t="str">
        <f>TEXT(Table1[[#This Row],[OrderDate]],"mmm")</f>
        <v>Apr</v>
      </c>
      <c r="C35" s="3" t="s">
        <v>7</v>
      </c>
      <c r="D35" s="9" t="s">
        <v>26</v>
      </c>
      <c r="E35" s="7" t="s">
        <v>16</v>
      </c>
      <c r="F35" s="4" t="s">
        <v>10</v>
      </c>
      <c r="G35" s="3">
        <v>96</v>
      </c>
      <c r="H35" s="5">
        <v>225</v>
      </c>
      <c r="I35" s="15">
        <f t="shared" si="0"/>
        <v>21600</v>
      </c>
      <c r="K35" s="1" t="str">
        <f>Table1[[#This Row],[Manager]]&amp;" "&amp;Table1[[#This Row],[SalesMan]]</f>
        <v>Martha Diana</v>
      </c>
    </row>
    <row r="36" spans="1:11" ht="15.75" thickBot="1" x14ac:dyDescent="0.3">
      <c r="A36" s="2">
        <v>43599</v>
      </c>
      <c r="B36" s="2" t="str">
        <f>TEXT(Table1[[#This Row],[OrderDate]],"mmm")</f>
        <v>May</v>
      </c>
      <c r="C36" s="3" t="s">
        <v>5</v>
      </c>
      <c r="D36" s="10" t="s">
        <v>27</v>
      </c>
      <c r="E36" s="7" t="s">
        <v>15</v>
      </c>
      <c r="F36" s="4" t="s">
        <v>9</v>
      </c>
      <c r="G36" s="3">
        <v>53</v>
      </c>
      <c r="H36" s="5">
        <v>1198</v>
      </c>
      <c r="I36" s="15">
        <f t="shared" si="0"/>
        <v>63494</v>
      </c>
      <c r="K36" s="1" t="str">
        <f>Table1[[#This Row],[Manager]]&amp;" "&amp;Table1[[#This Row],[SalesMan]]</f>
        <v>Timothy David</v>
      </c>
    </row>
    <row r="37" spans="1:11" ht="15.75" thickBot="1" x14ac:dyDescent="0.3">
      <c r="A37" s="2">
        <v>43616</v>
      </c>
      <c r="B37" s="2" t="str">
        <f>TEXT(Table1[[#This Row],[OrderDate]],"mmm")</f>
        <v>May</v>
      </c>
      <c r="C37" s="3" t="s">
        <v>5</v>
      </c>
      <c r="D37" s="10" t="s">
        <v>27</v>
      </c>
      <c r="E37" s="7" t="s">
        <v>15</v>
      </c>
      <c r="F37" s="4" t="s">
        <v>13</v>
      </c>
      <c r="G37" s="3">
        <v>80</v>
      </c>
      <c r="H37" s="5">
        <v>500</v>
      </c>
      <c r="I37" s="15">
        <f t="shared" si="0"/>
        <v>40000</v>
      </c>
      <c r="K37" s="1" t="str">
        <f>Table1[[#This Row],[Manager]]&amp;" "&amp;Table1[[#This Row],[SalesMan]]</f>
        <v>Timothy David</v>
      </c>
    </row>
    <row r="38" spans="1:11" ht="15.75" thickBot="1" x14ac:dyDescent="0.3">
      <c r="A38" s="2">
        <v>43633</v>
      </c>
      <c r="B38" s="2" t="str">
        <f>TEXT(Table1[[#This Row],[OrderDate]],"mmm")</f>
        <v>Jun</v>
      </c>
      <c r="C38" s="3" t="s">
        <v>5</v>
      </c>
      <c r="D38" s="10" t="s">
        <v>29</v>
      </c>
      <c r="E38" s="7" t="s">
        <v>19</v>
      </c>
      <c r="F38" s="4" t="s">
        <v>3</v>
      </c>
      <c r="G38" s="3">
        <v>5</v>
      </c>
      <c r="H38" s="5">
        <v>125</v>
      </c>
      <c r="I38" s="15">
        <f t="shared" si="0"/>
        <v>625</v>
      </c>
      <c r="K38" s="1" t="str">
        <f>Table1[[#This Row],[Manager]]&amp;" "&amp;Table1[[#This Row],[SalesMan]]</f>
        <v>Hermann Shelli</v>
      </c>
    </row>
    <row r="39" spans="1:11" ht="15.75" thickBot="1" x14ac:dyDescent="0.3">
      <c r="A39" s="2">
        <v>43650</v>
      </c>
      <c r="B39" s="2" t="str">
        <f>TEXT(Table1[[#This Row],[OrderDate]],"mmm")</f>
        <v>Jul</v>
      </c>
      <c r="C39" s="3" t="s">
        <v>7</v>
      </c>
      <c r="D39" s="9" t="s">
        <v>26</v>
      </c>
      <c r="E39" s="7" t="s">
        <v>18</v>
      </c>
      <c r="F39" s="4" t="s">
        <v>11</v>
      </c>
      <c r="G39" s="3">
        <v>62</v>
      </c>
      <c r="H39" s="5">
        <v>58.5</v>
      </c>
      <c r="I39" s="15">
        <f t="shared" si="0"/>
        <v>3627</v>
      </c>
      <c r="K39" s="1" t="str">
        <f>Table1[[#This Row],[Manager]]&amp;" "&amp;Table1[[#This Row],[SalesMan]]</f>
        <v>Martha Alexander</v>
      </c>
    </row>
    <row r="40" spans="1:11" ht="15.75" thickBot="1" x14ac:dyDescent="0.3">
      <c r="A40" s="2">
        <v>43667</v>
      </c>
      <c r="B40" s="2" t="str">
        <f>TEXT(Table1[[#This Row],[OrderDate]],"mmm")</f>
        <v>Jul</v>
      </c>
      <c r="C40" s="3" t="s">
        <v>5</v>
      </c>
      <c r="D40" s="10" t="s">
        <v>29</v>
      </c>
      <c r="E40" s="7" t="s">
        <v>20</v>
      </c>
      <c r="F40" s="4" t="s">
        <v>11</v>
      </c>
      <c r="G40" s="3">
        <v>55</v>
      </c>
      <c r="H40" s="5">
        <v>58.5</v>
      </c>
      <c r="I40" s="15">
        <f t="shared" si="0"/>
        <v>3217.5</v>
      </c>
      <c r="K40" s="1" t="str">
        <f>Table1[[#This Row],[Manager]]&amp;" "&amp;Table1[[#This Row],[SalesMan]]</f>
        <v>Hermann Sigal</v>
      </c>
    </row>
    <row r="41" spans="1:11" ht="15.75" thickBot="1" x14ac:dyDescent="0.3">
      <c r="A41" s="2">
        <v>43684</v>
      </c>
      <c r="B41" s="2" t="str">
        <f>TEXT(Table1[[#This Row],[OrderDate]],"mmm")</f>
        <v>Aug</v>
      </c>
      <c r="C41" s="3" t="s">
        <v>5</v>
      </c>
      <c r="D41" s="10" t="s">
        <v>29</v>
      </c>
      <c r="E41" s="7" t="s">
        <v>19</v>
      </c>
      <c r="F41" s="4" t="s">
        <v>11</v>
      </c>
      <c r="G41" s="3">
        <v>42</v>
      </c>
      <c r="H41" s="5">
        <v>58.5</v>
      </c>
      <c r="I41" s="15">
        <f t="shared" si="0"/>
        <v>2457</v>
      </c>
      <c r="K41" s="1" t="str">
        <f>Table1[[#This Row],[Manager]]&amp;" "&amp;Table1[[#This Row],[SalesMan]]</f>
        <v>Hermann Shelli</v>
      </c>
    </row>
    <row r="42" spans="1:11" ht="15.75" thickBot="1" x14ac:dyDescent="0.3">
      <c r="A42" s="2">
        <v>43701</v>
      </c>
      <c r="B42" s="2" t="str">
        <f>TEXT(Table1[[#This Row],[OrderDate]],"mmm")</f>
        <v>Aug</v>
      </c>
      <c r="C42" s="3" t="s">
        <v>6</v>
      </c>
      <c r="D42" s="10" t="s">
        <v>27</v>
      </c>
      <c r="E42" s="7" t="s">
        <v>23</v>
      </c>
      <c r="F42" s="4" t="s">
        <v>3</v>
      </c>
      <c r="G42" s="3">
        <v>3</v>
      </c>
      <c r="H42" s="5">
        <v>125</v>
      </c>
      <c r="I42" s="15">
        <f t="shared" si="0"/>
        <v>375</v>
      </c>
      <c r="K42" s="1" t="str">
        <f>Table1[[#This Row],[Manager]]&amp;" "&amp;Table1[[#This Row],[SalesMan]]</f>
        <v>Timothy Stephen</v>
      </c>
    </row>
    <row r="43" spans="1:11" ht="15.75" thickBot="1" x14ac:dyDescent="0.3">
      <c r="A43" s="2">
        <v>43718</v>
      </c>
      <c r="B43" s="2" t="str">
        <f>TEXT(Table1[[#This Row],[OrderDate]],"mmm")</f>
        <v>Sep</v>
      </c>
      <c r="C43" s="3" t="s">
        <v>5</v>
      </c>
      <c r="D43" s="10" t="s">
        <v>27</v>
      </c>
      <c r="E43" s="7" t="s">
        <v>15</v>
      </c>
      <c r="F43" s="4" t="s">
        <v>9</v>
      </c>
      <c r="G43" s="3">
        <v>7</v>
      </c>
      <c r="H43" s="5">
        <v>1198</v>
      </c>
      <c r="I43" s="15">
        <f t="shared" si="0"/>
        <v>8386</v>
      </c>
      <c r="K43" s="1" t="str">
        <f>Table1[[#This Row],[Manager]]&amp;" "&amp;Table1[[#This Row],[SalesMan]]</f>
        <v>Timothy David</v>
      </c>
    </row>
    <row r="44" spans="1:11" ht="15.75" thickBot="1" x14ac:dyDescent="0.3">
      <c r="A44" s="2">
        <v>43735</v>
      </c>
      <c r="B44" s="2" t="str">
        <f>TEXT(Table1[[#This Row],[OrderDate]],"mmm")</f>
        <v>Sep</v>
      </c>
      <c r="C44" s="3" t="s">
        <v>6</v>
      </c>
      <c r="D44" s="10" t="s">
        <v>27</v>
      </c>
      <c r="E44" s="7" t="s">
        <v>23</v>
      </c>
      <c r="F44" s="4" t="s">
        <v>10</v>
      </c>
      <c r="G44" s="3">
        <v>76</v>
      </c>
      <c r="H44" s="5">
        <v>225</v>
      </c>
      <c r="I44" s="15">
        <f t="shared" si="0"/>
        <v>17100</v>
      </c>
      <c r="K44" s="1" t="str">
        <f>Table1[[#This Row],[Manager]]&amp;" "&amp;Table1[[#This Row],[SalesMan]]</f>
        <v>Timothy Stephen</v>
      </c>
    </row>
    <row r="45" spans="1:11" ht="15.75" thickBot="1" x14ac:dyDescent="0.3">
      <c r="A45" s="2">
        <v>43752</v>
      </c>
      <c r="B45" s="2" t="str">
        <f>TEXT(Table1[[#This Row],[OrderDate]],"mmm")</f>
        <v>Oct</v>
      </c>
      <c r="C45" s="3" t="s">
        <v>6</v>
      </c>
      <c r="D45" s="12" t="s">
        <v>28</v>
      </c>
      <c r="E45" s="7" t="s">
        <v>24</v>
      </c>
      <c r="F45" s="4" t="s">
        <v>13</v>
      </c>
      <c r="G45" s="3">
        <v>57</v>
      </c>
      <c r="H45" s="5">
        <v>500</v>
      </c>
      <c r="I45" s="15">
        <f t="shared" si="0"/>
        <v>28500</v>
      </c>
      <c r="K45" s="1" t="str">
        <f>Table1[[#This Row],[Manager]]&amp;" "&amp;Table1[[#This Row],[SalesMan]]</f>
        <v>Douglas Michael</v>
      </c>
    </row>
    <row r="46" spans="1:11" ht="15.75" thickBot="1" x14ac:dyDescent="0.3">
      <c r="A46" s="2">
        <v>43769</v>
      </c>
      <c r="B46" s="2" t="str">
        <f>TEXT(Table1[[#This Row],[OrderDate]],"mmm")</f>
        <v>Oct</v>
      </c>
      <c r="C46" s="3" t="s">
        <v>5</v>
      </c>
      <c r="D46" s="9" t="s">
        <v>26</v>
      </c>
      <c r="E46" s="7" t="s">
        <v>14</v>
      </c>
      <c r="F46" s="4" t="s">
        <v>9</v>
      </c>
      <c r="G46" s="3">
        <v>14</v>
      </c>
      <c r="H46" s="5">
        <v>1198</v>
      </c>
      <c r="I46" s="15">
        <f t="shared" si="0"/>
        <v>16772</v>
      </c>
      <c r="K46" s="1" t="str">
        <f>Table1[[#This Row],[Manager]]&amp;" "&amp;Table1[[#This Row],[SalesMan]]</f>
        <v>Martha Steven</v>
      </c>
    </row>
    <row r="47" spans="1:11" ht="15.75" thickBot="1" x14ac:dyDescent="0.3">
      <c r="A47" s="2">
        <v>43786</v>
      </c>
      <c r="B47" s="2" t="str">
        <f>TEXT(Table1[[#This Row],[OrderDate]],"mmm")</f>
        <v>Nov</v>
      </c>
      <c r="C47" s="3" t="s">
        <v>5</v>
      </c>
      <c r="D47" s="10" t="s">
        <v>29</v>
      </c>
      <c r="E47" s="7" t="s">
        <v>17</v>
      </c>
      <c r="F47" s="4" t="s">
        <v>13</v>
      </c>
      <c r="G47" s="3">
        <v>11</v>
      </c>
      <c r="H47" s="5">
        <v>500</v>
      </c>
      <c r="I47" s="15">
        <f t="shared" si="0"/>
        <v>5500</v>
      </c>
      <c r="K47" s="1" t="str">
        <f>Table1[[#This Row],[Manager]]&amp;" "&amp;Table1[[#This Row],[SalesMan]]</f>
        <v>Hermann Luis</v>
      </c>
    </row>
    <row r="48" spans="1:11" ht="15.75" thickBot="1" x14ac:dyDescent="0.3">
      <c r="A48" s="2">
        <v>43803</v>
      </c>
      <c r="B48" s="2" t="str">
        <f>TEXT(Table1[[#This Row],[OrderDate]],"mmm")</f>
        <v>Dec</v>
      </c>
      <c r="C48" s="3" t="s">
        <v>5</v>
      </c>
      <c r="D48" s="10" t="s">
        <v>29</v>
      </c>
      <c r="E48" s="7" t="s">
        <v>17</v>
      </c>
      <c r="F48" s="4" t="s">
        <v>13</v>
      </c>
      <c r="G48" s="3">
        <v>94</v>
      </c>
      <c r="H48" s="5">
        <v>500</v>
      </c>
      <c r="I48" s="15">
        <f t="shared" si="0"/>
        <v>47000</v>
      </c>
      <c r="K48" s="1" t="str">
        <f>Table1[[#This Row],[Manager]]&amp;" "&amp;Table1[[#This Row],[SalesMan]]</f>
        <v>Hermann Luis</v>
      </c>
    </row>
    <row r="49" spans="1:11" ht="15.75" thickBot="1" x14ac:dyDescent="0.3">
      <c r="A49" s="2">
        <v>43820</v>
      </c>
      <c r="B49" s="2" t="str">
        <f>TEXT(Table1[[#This Row],[OrderDate]],"mmm")</f>
        <v>Dec</v>
      </c>
      <c r="C49" s="3" t="s">
        <v>5</v>
      </c>
      <c r="D49" s="9" t="s">
        <v>26</v>
      </c>
      <c r="E49" s="7" t="s">
        <v>14</v>
      </c>
      <c r="F49" s="4" t="s">
        <v>13</v>
      </c>
      <c r="G49" s="3">
        <v>28</v>
      </c>
      <c r="H49" s="5">
        <v>500</v>
      </c>
      <c r="I49" s="15">
        <f t="shared" si="0"/>
        <v>14000</v>
      </c>
      <c r="K49" s="1" t="str">
        <f>Table1[[#This Row],[Manager]]&amp;" "&amp;Table1[[#This Row],[SalesMan]]</f>
        <v>Martha Steven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gan</cp:lastModifiedBy>
  <dcterms:created xsi:type="dcterms:W3CDTF">2004-05-01T18:16:56Z</dcterms:created>
  <dcterms:modified xsi:type="dcterms:W3CDTF">2024-07-18T01:39:02Z</dcterms:modified>
  <cp:category>Excel</cp:category>
</cp:coreProperties>
</file>