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4882B4A-1607-44AA-914F-074AB6612519}" xr6:coauthVersionLast="45" xr6:coauthVersionMax="45" xr10:uidLastSave="{00000000-0000-0000-0000-000000000000}"/>
  <bookViews>
    <workbookView xWindow="-120" yWindow="-120" windowWidth="20730" windowHeight="11760" xr2:uid="{EBFE3E55-01F4-400A-9722-A1B89D90A08A}"/>
  </bookViews>
  <sheets>
    <sheet name="Sheet1" sheetId="1" r:id="rId1"/>
    <sheet name="Sheet2" sheetId="2" r:id="rId2"/>
  </sheets>
  <definedNames>
    <definedName name="_xlnm._FilterDatabase" localSheetId="0" hidden="1">Sheet1!$B$55:$G$64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8" i="1" l="1"/>
  <c r="F241" i="1"/>
  <c r="H217" i="1"/>
  <c r="H218" i="1"/>
  <c r="H219" i="1"/>
  <c r="H216" i="1"/>
  <c r="F10" i="2"/>
  <c r="F11" i="2"/>
  <c r="F12" i="2"/>
  <c r="F13" i="2"/>
  <c r="I210" i="1"/>
  <c r="I211" i="1"/>
  <c r="I212" i="1"/>
  <c r="I209" i="1"/>
  <c r="D210" i="1"/>
  <c r="D211" i="1"/>
  <c r="D212" i="1"/>
  <c r="D209" i="1"/>
  <c r="C210" i="1"/>
  <c r="C211" i="1"/>
  <c r="C212" i="1"/>
  <c r="C209" i="1"/>
  <c r="G201" i="1"/>
  <c r="G202" i="1"/>
  <c r="G200" i="1"/>
  <c r="F190" i="1"/>
  <c r="G195" i="1"/>
  <c r="G196" i="1"/>
  <c r="G193" i="1"/>
  <c r="F178" i="1"/>
  <c r="F177" i="1"/>
  <c r="F176" i="1"/>
  <c r="F175" i="1"/>
  <c r="G158" i="1"/>
  <c r="F158" i="1"/>
  <c r="E159" i="1"/>
  <c r="E160" i="1"/>
  <c r="E161" i="1"/>
  <c r="E162" i="1"/>
  <c r="E158" i="1"/>
  <c r="D145" i="1"/>
  <c r="D144" i="1"/>
  <c r="D146" i="1"/>
  <c r="D147" i="1"/>
  <c r="D148" i="1"/>
  <c r="D143" i="1"/>
  <c r="H140" i="1"/>
  <c r="D125" i="1"/>
  <c r="D126" i="1"/>
  <c r="D127" i="1"/>
  <c r="D124" i="1"/>
  <c r="H114" i="1"/>
  <c r="H107" i="1"/>
  <c r="D115" i="1"/>
  <c r="D114" i="1"/>
  <c r="E108" i="1"/>
  <c r="E109" i="1"/>
  <c r="E110" i="1"/>
  <c r="E107" i="1"/>
  <c r="H89" i="1"/>
  <c r="D90" i="1"/>
  <c r="C90" i="1"/>
  <c r="G79" i="1"/>
  <c r="G78" i="1"/>
  <c r="G76" i="1"/>
  <c r="E66" i="1"/>
  <c r="E50" i="1"/>
  <c r="E49" i="1"/>
  <c r="D33" i="1"/>
  <c r="F23" i="1"/>
  <c r="I5" i="1"/>
  <c r="I6" i="1"/>
  <c r="I7" i="1"/>
  <c r="I8" i="1"/>
  <c r="G8" i="1"/>
  <c r="H8" i="1" s="1"/>
  <c r="H5" i="1"/>
  <c r="G5" i="1"/>
  <c r="H6" i="1"/>
  <c r="H7" i="1"/>
  <c r="G6" i="1"/>
  <c r="G7" i="1"/>
  <c r="F14" i="1"/>
  <c r="F15" i="1"/>
  <c r="E14" i="1"/>
  <c r="E15" i="1"/>
  <c r="D14" i="1"/>
  <c r="D15" i="1"/>
  <c r="D228" i="1"/>
  <c r="D226" i="1"/>
  <c r="D225" i="1"/>
  <c r="G93" i="1"/>
  <c r="G94" i="1"/>
  <c r="G95" i="1"/>
  <c r="G96" i="1"/>
  <c r="G97" i="1"/>
  <c r="G98" i="1"/>
  <c r="G99" i="1"/>
  <c r="G100" i="1"/>
  <c r="G101" i="1"/>
  <c r="G64" i="1"/>
  <c r="G63" i="1"/>
  <c r="G62" i="1"/>
  <c r="G61" i="1"/>
  <c r="G60" i="1"/>
  <c r="G59" i="1"/>
  <c r="G58" i="1"/>
  <c r="G57" i="1"/>
  <c r="G56" i="1"/>
  <c r="G46" i="1"/>
  <c r="G47" i="1"/>
  <c r="G40" i="1"/>
  <c r="G41" i="1"/>
  <c r="G42" i="1"/>
  <c r="G43" i="1"/>
  <c r="G44" i="1"/>
  <c r="G45" i="1"/>
  <c r="G39" i="1"/>
  <c r="G225" i="1"/>
  <c r="H14" i="1" l="1"/>
  <c r="H15" i="1"/>
  <c r="G15" i="1"/>
  <c r="G14" i="1"/>
</calcChain>
</file>

<file path=xl/sharedStrings.xml><?xml version="1.0" encoding="utf-8"?>
<sst xmlns="http://schemas.openxmlformats.org/spreadsheetml/2006/main" count="305" uniqueCount="147">
  <si>
    <t>ID</t>
  </si>
  <si>
    <t>Stu_Name</t>
  </si>
  <si>
    <t>Phy</t>
  </si>
  <si>
    <t>Che</t>
  </si>
  <si>
    <t>Math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</si>
  <si>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</si>
  <si>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</si>
  <si>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</si>
  <si>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</si>
  <si>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</si>
  <si>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</si>
  <si>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</si>
  <si>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</si>
  <si>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Total</t>
  </si>
  <si>
    <t>Average</t>
  </si>
  <si>
    <t>Rank</t>
  </si>
  <si>
    <t>Maximum</t>
  </si>
  <si>
    <t>Minimum</t>
  </si>
  <si>
    <t>Item</t>
  </si>
  <si>
    <t>Qty</t>
  </si>
  <si>
    <t>Price</t>
  </si>
  <si>
    <t>Mouse</t>
  </si>
  <si>
    <t>Keyboard</t>
  </si>
  <si>
    <t>Order ID</t>
  </si>
  <si>
    <t>Fruits</t>
  </si>
  <si>
    <t>S No</t>
  </si>
  <si>
    <t>Amount</t>
  </si>
  <si>
    <t>Apple</t>
  </si>
  <si>
    <t>Orange</t>
  </si>
  <si>
    <t>Grapes</t>
  </si>
  <si>
    <t>Banana</t>
  </si>
  <si>
    <t>Product</t>
  </si>
  <si>
    <t>10 gram</t>
  </si>
  <si>
    <t>20 gram</t>
  </si>
  <si>
    <t>27 gram</t>
  </si>
  <si>
    <t>40 gram</t>
  </si>
  <si>
    <t>23 pieces</t>
  </si>
  <si>
    <t>10 pieces</t>
  </si>
  <si>
    <t>25 pieces</t>
  </si>
  <si>
    <t>30 pieces</t>
  </si>
  <si>
    <t>Compney</t>
  </si>
  <si>
    <t>Abc</t>
  </si>
  <si>
    <t>Xyz</t>
  </si>
  <si>
    <t>Name</t>
  </si>
  <si>
    <t>Saving</t>
  </si>
  <si>
    <t>Current</t>
  </si>
  <si>
    <t>Name 9</t>
  </si>
  <si>
    <t>Select Function - &gt;</t>
  </si>
  <si>
    <t>Fun_Name</t>
  </si>
  <si>
    <t>Fun No</t>
  </si>
  <si>
    <t>Count</t>
  </si>
  <si>
    <t>Counta</t>
  </si>
  <si>
    <t>Min</t>
  </si>
  <si>
    <t>Max</t>
  </si>
  <si>
    <t>Sum</t>
  </si>
  <si>
    <t>Cust_ID</t>
  </si>
  <si>
    <t>Cust Name</t>
  </si>
  <si>
    <t>Acc. Tyoe</t>
  </si>
  <si>
    <t>Acc. NO</t>
  </si>
  <si>
    <t>NA</t>
  </si>
  <si>
    <t>Countblank</t>
  </si>
  <si>
    <t>ये केवल Numeric Cells को Count करेगा]</t>
  </si>
  <si>
    <t>ये Non Empty Cells को Count करेगा]</t>
  </si>
  <si>
    <t>ये केवल खाली Cells को Count करेगा]</t>
  </si>
  <si>
    <t>mouse</t>
  </si>
  <si>
    <t>%</t>
  </si>
  <si>
    <t>Tax 5%</t>
  </si>
  <si>
    <t>Salary</t>
  </si>
  <si>
    <t>Increment by 10 %</t>
  </si>
  <si>
    <t>Decrement by 10 %</t>
  </si>
  <si>
    <r>
      <rPr>
        <b/>
        <sz val="14"/>
        <color rgb="FFC00000"/>
        <rFont val="Calibri"/>
        <family val="2"/>
        <scheme val="minor"/>
      </rPr>
      <t>WoW  क्या बात है मज़ा आ गया ।</t>
    </r>
    <r>
      <rPr>
        <b/>
        <sz val="14"/>
        <color theme="1"/>
        <rFont val="Calibri"/>
        <family val="2"/>
        <scheme val="minor"/>
      </rPr>
      <t xml:space="preserve"> ऐसे आप बोलोगे दोस्तों  Subtotal + Vlookup Magic देखने के बाद</t>
    </r>
  </si>
  <si>
    <r>
      <rPr>
        <b/>
        <sz val="14"/>
        <color rgb="FFC00000"/>
        <rFont val="Calibri"/>
        <family val="2"/>
        <scheme val="minor"/>
      </rPr>
      <t>अगर नंबर के साथ Text लिखा हो</t>
    </r>
    <r>
      <rPr>
        <b/>
        <sz val="14"/>
        <color theme="1"/>
        <rFont val="Calibri"/>
        <family val="2"/>
        <scheme val="minor"/>
      </rPr>
      <t xml:space="preserve"> तो Formula कैसे काम करेगा </t>
    </r>
  </si>
  <si>
    <r>
      <rPr>
        <b/>
        <sz val="14"/>
        <color rgb="FFC00000"/>
        <rFont val="Calibri"/>
        <family val="2"/>
        <scheme val="minor"/>
      </rPr>
      <t>सबसे पहले ये पता होना चाइये</t>
    </r>
    <r>
      <rPr>
        <b/>
        <sz val="14"/>
        <color theme="1"/>
        <rFont val="Calibri"/>
        <family val="2"/>
        <scheme val="minor"/>
      </rPr>
      <t xml:space="preserve"> की Formulas को Dynamic यानी Auto Updated कैसे बनाएं</t>
    </r>
  </si>
  <si>
    <r>
      <rPr>
        <b/>
        <sz val="14"/>
        <color rgb="FFC00000"/>
        <rFont val="Calibri"/>
        <family val="2"/>
        <scheme val="minor"/>
      </rPr>
      <t>क्या आपको पता है ?</t>
    </r>
    <r>
      <rPr>
        <b/>
        <sz val="14"/>
        <color theme="1"/>
        <rFont val="Calibri"/>
        <family val="2"/>
        <scheme val="minor"/>
      </rPr>
      <t xml:space="preserve"> की Filter के साथ Sum, Average, Max, Min, Count, Counta आदि Formulas काम नहीं करते - Subtotal</t>
    </r>
  </si>
  <si>
    <r>
      <rPr>
        <b/>
        <sz val="14"/>
        <color rgb="FFC00000"/>
        <rFont val="Calibri"/>
        <family val="2"/>
        <scheme val="minor"/>
      </rPr>
      <t>Wow Intresting फ़ॉर्मूलास तो ये हैं |</t>
    </r>
    <r>
      <rPr>
        <b/>
        <sz val="14"/>
        <color theme="1"/>
        <rFont val="Calibri"/>
        <family val="2"/>
        <scheme val="minor"/>
      </rPr>
      <t xml:space="preserve"> Dsum, Daverage, Dmin, Dmax, Dcount  </t>
    </r>
  </si>
  <si>
    <r>
      <rPr>
        <b/>
        <sz val="14"/>
        <color rgb="FFC00000"/>
        <rFont val="Calibri"/>
        <family val="2"/>
        <scheme val="minor"/>
      </rPr>
      <t>Percentage कैसे निकाले ?</t>
    </r>
    <r>
      <rPr>
        <b/>
        <sz val="14"/>
        <color theme="1"/>
        <rFont val="Calibri"/>
        <family val="2"/>
        <scheme val="minor"/>
      </rPr>
      <t xml:space="preserve"> Increment / Decrement कैसे करे ?</t>
    </r>
  </si>
  <si>
    <r>
      <t xml:space="preserve">Abs फार्मूला का Use कहाँ होता है ? </t>
    </r>
    <r>
      <rPr>
        <b/>
        <sz val="14"/>
        <rFont val="Calibri"/>
        <family val="2"/>
        <scheme val="minor"/>
      </rPr>
      <t>देखो</t>
    </r>
  </si>
  <si>
    <t>Numbers</t>
  </si>
  <si>
    <r>
      <t xml:space="preserve">TRIM Formula छोटा तो है </t>
    </r>
    <r>
      <rPr>
        <b/>
        <sz val="14"/>
        <rFont val="Calibri"/>
        <family val="2"/>
        <scheme val="minor"/>
      </rPr>
      <t xml:space="preserve">पर काम बड़ा करता है </t>
    </r>
  </si>
  <si>
    <r>
      <t xml:space="preserve">Count, Counta &amp; Countblank Formulaआखिर Use होते कहाँ है ? </t>
    </r>
    <r>
      <rPr>
        <b/>
        <sz val="14"/>
        <rFont val="Calibri"/>
        <family val="2"/>
        <scheme val="minor"/>
      </rPr>
      <t>Confusion खत्म</t>
    </r>
  </si>
  <si>
    <t xml:space="preserve">   Deepak Nehra</t>
  </si>
  <si>
    <t>Deepak       EduWorld</t>
  </si>
  <si>
    <t xml:space="preserve">Learn Excel     </t>
  </si>
  <si>
    <t xml:space="preserve"> Excel  Tips   </t>
  </si>
  <si>
    <t>Total Qty</t>
  </si>
  <si>
    <r>
      <t xml:space="preserve">UPPER, LOWER &amp; PROPER FORMULA </t>
    </r>
    <r>
      <rPr>
        <b/>
        <sz val="14"/>
        <rFont val="Calibri"/>
        <family val="2"/>
        <scheme val="minor"/>
      </rPr>
      <t xml:space="preserve">Totally Explor कर दिया रे </t>
    </r>
  </si>
  <si>
    <t>Names</t>
  </si>
  <si>
    <t>Age</t>
  </si>
  <si>
    <t>Gender</t>
  </si>
  <si>
    <t>Male</t>
  </si>
  <si>
    <t>Upper</t>
  </si>
  <si>
    <t>Lower</t>
  </si>
  <si>
    <t>Proper</t>
  </si>
  <si>
    <r>
      <t xml:space="preserve">CONCATENATE, &amp;  ये तो है ही बहुत काम का Formula | </t>
    </r>
    <r>
      <rPr>
        <b/>
        <sz val="14"/>
        <rFont val="Calibri"/>
        <family val="2"/>
        <scheme val="minor"/>
      </rPr>
      <t xml:space="preserve">But ये अब हो गया पुराण अगला नया Formula बहुत गजब का है </t>
    </r>
  </si>
  <si>
    <t>First</t>
  </si>
  <si>
    <t>Middle</t>
  </si>
  <si>
    <t>Last</t>
  </si>
  <si>
    <t>raj</t>
  </si>
  <si>
    <t>kumar</t>
  </si>
  <si>
    <t>sharma</t>
  </si>
  <si>
    <t>om</t>
  </si>
  <si>
    <t>prakash</t>
  </si>
  <si>
    <t>abi</t>
  </si>
  <si>
    <t>Ram</t>
  </si>
  <si>
    <t>singh</t>
  </si>
  <si>
    <t>dagar</t>
  </si>
  <si>
    <t>City</t>
  </si>
  <si>
    <t>State</t>
  </si>
  <si>
    <t>Pincode</t>
  </si>
  <si>
    <t>Phone no</t>
  </si>
  <si>
    <t>Delhi</t>
  </si>
  <si>
    <t>HR</t>
  </si>
  <si>
    <t>Pwl</t>
  </si>
  <si>
    <t>Fbd</t>
  </si>
  <si>
    <t>Complete Address</t>
  </si>
  <si>
    <t>Full Name</t>
  </si>
  <si>
    <t>Phone No</t>
  </si>
  <si>
    <t>011-23423</t>
  </si>
  <si>
    <t>365-34222</t>
  </si>
  <si>
    <t>221-34343</t>
  </si>
  <si>
    <t>544-34432</t>
  </si>
  <si>
    <t>Dial Code</t>
  </si>
  <si>
    <t>Left</t>
  </si>
  <si>
    <t>Right</t>
  </si>
  <si>
    <t>Contact Detail</t>
  </si>
  <si>
    <t>Phone 011-32343 / M0bile 87343434</t>
  </si>
  <si>
    <t>Phone 011-32343 / M0bile 87343435</t>
  </si>
  <si>
    <t>Phone 011-32343 / M0bile 87343436</t>
  </si>
  <si>
    <t>Phone 011-32343 / M0bile 87343437</t>
  </si>
  <si>
    <t>Mid</t>
  </si>
  <si>
    <t>011 - 656555</t>
  </si>
  <si>
    <t>01274 - 454544</t>
  </si>
  <si>
    <t>91 - 5454442</t>
  </si>
  <si>
    <t>0112 - 454445</t>
  </si>
  <si>
    <t>Hidden Character</t>
  </si>
  <si>
    <r>
      <t xml:space="preserve">CONCAT , TEXTJOIN, CHAR </t>
    </r>
    <r>
      <rPr>
        <b/>
        <sz val="14"/>
        <rFont val="Calibri"/>
        <family val="2"/>
        <scheme val="minor"/>
      </rPr>
      <t xml:space="preserve">ये हैं गजब के सुपरफास्ट फ़ॉर्मूलास </t>
    </r>
  </si>
  <si>
    <r>
      <t xml:space="preserve">FORMULATEXT  </t>
    </r>
    <r>
      <rPr>
        <b/>
        <sz val="14"/>
        <rFont val="Calibri"/>
        <family val="2"/>
        <scheme val="minor"/>
      </rPr>
      <t xml:space="preserve">ये भी एक काम का Formula है </t>
    </r>
  </si>
  <si>
    <t xml:space="preserve">LEFT, RIGHT , MID , FIND फ़ॉर्मूलास  -  </t>
  </si>
  <si>
    <r>
      <t xml:space="preserve">Date  </t>
    </r>
    <r>
      <rPr>
        <b/>
        <sz val="14"/>
        <rFont val="Calibri"/>
        <family val="2"/>
        <scheme val="minor"/>
      </rPr>
      <t xml:space="preserve">फ़ॉर्मूलास </t>
    </r>
    <r>
      <rPr>
        <b/>
        <sz val="14"/>
        <color rgb="FFC00000"/>
        <rFont val="Calibri"/>
        <family val="2"/>
        <scheme val="minor"/>
      </rPr>
      <t>- EDATE, EOMONTH,  NOW and TODAY</t>
    </r>
  </si>
  <si>
    <t>Dates</t>
  </si>
  <si>
    <t>Same Dates in Next Month</t>
  </si>
  <si>
    <t>dfgf</t>
  </si>
  <si>
    <t>abc</t>
  </si>
  <si>
    <t>RAJ KUMAR</t>
  </si>
  <si>
    <t>OM</t>
  </si>
  <si>
    <t>ANIL KUMAR</t>
  </si>
  <si>
    <t>ABI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</si>
</sst>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[$-F800]dddd\,\ mmmm\ dd\,\ yyyy"/>
    <numFmt numFmtId="172" formatCode="#&quot; Kg&quot;"/>
    <numFmt numFmtId="173" formatCode="&quot;Rs &quot;#"/>
  </numFmts>
  <fonts count="7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1" xfId="0" applyNumberFormat="1" applyBorder="1"/>
    <xf numFmtId="0" fontId="0" fillId="0" borderId="2" xfId="0" applyBorder="1"/>
    <xf numFmtId="0" fontId="1" fillId="2" borderId="6" xfId="0" applyFont="1" applyFill="1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" fontId="0" fillId="0" borderId="1" xfId="0" applyNumberFormat="1" applyBorder="1"/>
    <xf numFmtId="0" fontId="0" fillId="0" borderId="1" xfId="0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1" fontId="0" fillId="4" borderId="0" xfId="0" applyNumberFormat="1" applyFill="1"/>
    <xf numFmtId="2" fontId="0" fillId="0" borderId="0" xfId="0" applyNumberFormat="1"/>
    <xf numFmtId="0" fontId="0" fillId="0" borderId="1" xfId="0" applyFill="1" applyBorder="1"/>
    <xf numFmtId="0" fontId="1" fillId="4" borderId="1" xfId="0" applyFont="1" applyFill="1" applyBorder="1"/>
    <xf numFmtId="0" fontId="0" fillId="0" borderId="0" xfId="0" applyBorder="1"/>
    <xf numFmtId="0" fontId="2" fillId="0" borderId="0" xfId="0" applyFont="1" applyFill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2" borderId="4" xfId="0" applyFont="1" applyFill="1" applyBorder="1"/>
    <xf numFmtId="0" fontId="6" fillId="2" borderId="3" xfId="0" applyFont="1" applyFill="1" applyBorder="1"/>
    <xf numFmtId="0" fontId="1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9" fontId="0" fillId="0" borderId="0" xfId="0" applyNumberForma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/>
    <xf numFmtId="0" fontId="1" fillId="2" borderId="1" xfId="0" applyFont="1" applyFill="1" applyBorder="1"/>
    <xf numFmtId="0" fontId="0" fillId="0" borderId="4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2" fontId="0" fillId="0" borderId="0" xfId="0" applyNumberFormat="1" applyAlignment="1">
      <alignment horizontal="center"/>
    </xf>
    <xf numFmtId="22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70" fontId="0" fillId="0" borderId="1" xfId="0" applyNumberFormat="1" applyBorder="1" applyAlignment="1"/>
    <xf numFmtId="170" fontId="0" fillId="0" borderId="1" xfId="0" applyNumberFormat="1" applyBorder="1"/>
    <xf numFmtId="0" fontId="1" fillId="2" borderId="1" xfId="0" applyFont="1" applyFill="1" applyBorder="1" applyAlignment="1"/>
    <xf numFmtId="14" fontId="0" fillId="0" borderId="0" xfId="0" applyNumberFormat="1"/>
    <xf numFmtId="0" fontId="6" fillId="0" borderId="0" xfId="0" applyFont="1"/>
    <xf numFmtId="0" fontId="6" fillId="0" borderId="0" xfId="0" applyFont="1" applyFill="1" applyBorder="1"/>
    <xf numFmtId="0" fontId="6" fillId="0" borderId="1" xfId="0" applyFont="1" applyFill="1" applyBorder="1"/>
    <xf numFmtId="0" fontId="0" fillId="0" borderId="3" xfId="0" applyBorder="1"/>
    <xf numFmtId="0" fontId="1" fillId="2" borderId="5" xfId="0" applyFont="1" applyFill="1" applyBorder="1"/>
    <xf numFmtId="0" fontId="0" fillId="0" borderId="7" xfId="0" applyFill="1" applyBorder="1"/>
    <xf numFmtId="0" fontId="0" fillId="0" borderId="8" xfId="0" applyFill="1" applyBorder="1"/>
    <xf numFmtId="172" fontId="0" fillId="0" borderId="1" xfId="0" applyNumberFormat="1" applyBorder="1"/>
    <xf numFmtId="173" fontId="0" fillId="0" borderId="1" xfId="0" applyNumberFormat="1" applyBorder="1"/>
    <xf numFmtId="173" fontId="0" fillId="0" borderId="0" xfId="0" applyNumberFormat="1" applyBorder="1"/>
    <xf numFmtId="0" fontId="0" fillId="0" borderId="1" xfId="0" applyBorder="1" applyAlignment="1">
      <alignment horizontal="center" wrapText="1"/>
    </xf>
    <xf numFmtId="2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082068-049E-4D18-99A6-690168DE648D}" name="Table9" displayName="Table9" ref="B4:I8" totalsRowShown="0" headerRowDxfId="1" headerRowBorderDxfId="9" tableBorderDxfId="10">
  <autoFilter ref="B4:I8" xr:uid="{7CAB696A-FC5A-45B6-BE99-F7F0F0A0C201}"/>
  <tableColumns count="8">
    <tableColumn id="1" xr3:uid="{CE416042-56D0-4629-BB1C-165653F8C9C8}" name="ID" dataDxfId="8"/>
    <tableColumn id="2" xr3:uid="{75607504-C802-46AF-9B7D-4BDE4FCC9BF7}" name="Stu_Name" dataDxfId="7"/>
    <tableColumn id="3" xr3:uid="{1F67F6D7-BC03-49AE-BB0E-7F5B83F5C19F}" name="Phy" dataDxfId="6"/>
    <tableColumn id="4" xr3:uid="{37A81691-C4F6-4AA4-9ABE-C1A919B5FA25}" name="Che" dataDxfId="5"/>
    <tableColumn id="5" xr3:uid="{4894BEF9-D875-4803-977E-EC2BF9F323C8}" name="Math" dataDxfId="4"/>
    <tableColumn id="6" xr3:uid="{6208616F-E1A2-483C-91AE-6161A3B4FEA8}" name="Total" dataDxfId="3">
      <calculatedColumnFormula>SUM(D5:F5)</calculatedColumnFormula>
    </tableColumn>
    <tableColumn id="7" xr3:uid="{5F49CF92-F60C-4A3F-8638-C2E4E4B9A523}" name="Average" dataDxfId="2">
      <calculatedColumnFormula>AVERAGE(D5:G5)</calculatedColumnFormula>
    </tableColumn>
    <tableColumn id="8" xr3:uid="{352E765E-A30D-40AF-A574-D45CCBA104D1}" name="Rank" dataDxfId="0">
      <calculatedColumnFormula>RANK(Table9[[#This Row],[Average]],Table9[Average],0)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58A1-3837-4B34-82F2-76CF817CBB7B}">
  <dimension ref="B1:K251"/>
  <sheetViews>
    <sheetView tabSelected="1" topLeftCell="A240" zoomScale="130" zoomScaleNormal="130" workbookViewId="0">
      <selection activeCell="F249" sqref="F249:G249"/>
    </sheetView>
  </sheetViews>
  <sheetFormatPr defaultRowHeight="18.75" x14ac:dyDescent="0.3"/>
  <cols>
    <col min="1" max="1" width="3.5" customWidth="1"/>
    <col min="2" max="2" width="9.69921875" style="5" customWidth="1"/>
    <col min="3" max="3" width="10" customWidth="1"/>
    <col min="4" max="4" width="9.8984375" customWidth="1"/>
    <col min="5" max="5" width="9.59765625" customWidth="1"/>
    <col min="6" max="6" width="10.09765625" customWidth="1"/>
    <col min="7" max="7" width="9.3984375" customWidth="1"/>
    <col min="8" max="8" width="8.8984375" customWidth="1"/>
    <col min="9" max="9" width="9.69921875" customWidth="1"/>
    <col min="10" max="10" width="9.5" customWidth="1"/>
    <col min="11" max="11" width="8.3984375" customWidth="1"/>
    <col min="12" max="12" width="11.796875" customWidth="1"/>
    <col min="14" max="14" width="12.19921875" customWidth="1"/>
    <col min="15" max="15" width="12.59765625" customWidth="1"/>
  </cols>
  <sheetData>
    <row r="1" spans="2:11" s="7" customFormat="1" ht="24" customHeight="1" thickBot="1" x14ac:dyDescent="0.35">
      <c r="B1" s="36" t="s">
        <v>72</v>
      </c>
      <c r="C1" s="36"/>
      <c r="D1" s="36"/>
      <c r="E1" s="36"/>
      <c r="F1" s="36"/>
      <c r="G1" s="36"/>
      <c r="H1" s="36"/>
      <c r="I1" s="36"/>
      <c r="J1" s="36"/>
      <c r="K1" s="36"/>
    </row>
    <row r="4" spans="2:11" x14ac:dyDescent="0.3">
      <c r="B4" s="5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13</v>
      </c>
      <c r="H4" s="8" t="s">
        <v>14</v>
      </c>
      <c r="I4" s="8" t="s">
        <v>15</v>
      </c>
    </row>
    <row r="5" spans="2:11" x14ac:dyDescent="0.3">
      <c r="B5" s="57">
        <v>1</v>
      </c>
      <c r="C5" s="1" t="s">
        <v>5</v>
      </c>
      <c r="D5" s="1">
        <v>23</v>
      </c>
      <c r="E5" s="1">
        <v>43</v>
      </c>
      <c r="F5" s="1">
        <v>45</v>
      </c>
      <c r="G5" s="1">
        <f>SUM(D5:F5)</f>
        <v>111</v>
      </c>
      <c r="H5" s="1">
        <f>AVERAGE(D5:G5)</f>
        <v>55.5</v>
      </c>
      <c r="I5">
        <f>RANK(Table9[[#This Row],[Average]],Table9[Average],0)</f>
        <v>4</v>
      </c>
      <c r="J5" s="11"/>
      <c r="K5" s="11"/>
    </row>
    <row r="6" spans="2:11" x14ac:dyDescent="0.3">
      <c r="B6" s="57">
        <v>2</v>
      </c>
      <c r="C6" s="1" t="s">
        <v>6</v>
      </c>
      <c r="D6" s="1">
        <v>45</v>
      </c>
      <c r="E6" s="1">
        <v>54</v>
      </c>
      <c r="F6" s="1">
        <v>34</v>
      </c>
      <c r="G6" s="1">
        <f t="shared" ref="G6:G8" si="0">SUM(D6:F6)</f>
        <v>133</v>
      </c>
      <c r="H6" s="1">
        <f t="shared" ref="H6:H8" si="1">AVERAGE(D6:G6)</f>
        <v>66.5</v>
      </c>
      <c r="I6">
        <f>RANK(Table9[[#This Row],[Average]],Table9[Average],0)</f>
        <v>1</v>
      </c>
      <c r="J6" s="11"/>
      <c r="K6" s="11"/>
    </row>
    <row r="7" spans="2:11" x14ac:dyDescent="0.3">
      <c r="B7" s="57">
        <v>3</v>
      </c>
      <c r="C7" s="1" t="s">
        <v>7</v>
      </c>
      <c r="D7" s="1">
        <v>54</v>
      </c>
      <c r="E7" s="1">
        <v>56</v>
      </c>
      <c r="F7" s="1">
        <v>5</v>
      </c>
      <c r="G7" s="1">
        <f t="shared" si="0"/>
        <v>115</v>
      </c>
      <c r="H7" s="1">
        <f t="shared" si="1"/>
        <v>57.5</v>
      </c>
      <c r="I7">
        <f>RANK(Table9[[#This Row],[Average]],Table9[Average],0)</f>
        <v>3</v>
      </c>
      <c r="J7" s="11"/>
      <c r="K7" s="11"/>
    </row>
    <row r="8" spans="2:11" x14ac:dyDescent="0.3">
      <c r="B8" s="59">
        <v>4</v>
      </c>
      <c r="C8" s="9" t="s">
        <v>141</v>
      </c>
      <c r="D8" s="60">
        <v>34</v>
      </c>
      <c r="E8" s="60">
        <v>43</v>
      </c>
      <c r="F8" s="60">
        <v>43</v>
      </c>
      <c r="G8" s="9">
        <f>SUM(D8:F8)</f>
        <v>120</v>
      </c>
      <c r="H8" s="9">
        <f>AVERAGE(D8:G8)</f>
        <v>60</v>
      </c>
      <c r="I8" s="11">
        <f>RANK(Table9[[#This Row],[Average]],Table9[Average],0)</f>
        <v>2</v>
      </c>
      <c r="J8" s="11"/>
      <c r="K8" s="11"/>
    </row>
    <row r="9" spans="2:11" x14ac:dyDescent="0.3">
      <c r="B9"/>
      <c r="J9" s="11"/>
      <c r="K9" s="11"/>
    </row>
    <row r="13" spans="2:11" x14ac:dyDescent="0.3">
      <c r="I13" s="11"/>
    </row>
    <row r="14" spans="2:11" x14ac:dyDescent="0.3">
      <c r="C14" s="2" t="s">
        <v>16</v>
      </c>
      <c r="D14" s="1">
        <f>MAX(D5:D10)</f>
        <v>54</v>
      </c>
      <c r="E14" s="1">
        <f>MAX(E5:E10)</f>
        <v>56</v>
      </c>
      <c r="F14" s="1">
        <f>MAX(F5:F10)</f>
        <v>45</v>
      </c>
      <c r="G14" s="1">
        <f>MAX(G5:G10)</f>
        <v>133</v>
      </c>
      <c r="H14" s="1">
        <f>MAX(H5:H10)</f>
        <v>66.5</v>
      </c>
      <c r="I14" s="11"/>
      <c r="J14" s="11"/>
      <c r="K14" s="11"/>
    </row>
    <row r="15" spans="2:11" x14ac:dyDescent="0.3">
      <c r="C15" s="2" t="s">
        <v>17</v>
      </c>
      <c r="D15" s="1">
        <f>MIN(D5:D10)</f>
        <v>23</v>
      </c>
      <c r="E15" s="1">
        <f>MIN(E5:E10)</f>
        <v>43</v>
      </c>
      <c r="F15" s="1">
        <f>MIN(F5:F10)</f>
        <v>5</v>
      </c>
      <c r="G15" s="1">
        <f>MIN(G5:G10)</f>
        <v>111</v>
      </c>
      <c r="H15" s="1">
        <f>MIN(H5:H10)</f>
        <v>55.5</v>
      </c>
      <c r="I15" s="11"/>
      <c r="J15" s="11"/>
      <c r="K15" s="11"/>
    </row>
    <row r="16" spans="2:11" x14ac:dyDescent="0.3">
      <c r="B16"/>
      <c r="I16" s="11"/>
    </row>
    <row r="17" spans="2:11" x14ac:dyDescent="0.3">
      <c r="B17"/>
    </row>
    <row r="18" spans="2:11" s="7" customFormat="1" ht="24.75" customHeight="1" thickBot="1" x14ac:dyDescent="0.35">
      <c r="B18" s="36" t="s">
        <v>71</v>
      </c>
      <c r="C18" s="36"/>
      <c r="D18" s="36"/>
      <c r="E18" s="36"/>
      <c r="F18" s="36"/>
      <c r="G18" s="36"/>
      <c r="H18" s="36"/>
      <c r="I18" s="36"/>
      <c r="J18" s="36"/>
      <c r="K18" s="36"/>
    </row>
    <row r="22" spans="2:11" x14ac:dyDescent="0.3">
      <c r="B22" s="3" t="s">
        <v>25</v>
      </c>
      <c r="C22" s="2" t="s">
        <v>24</v>
      </c>
      <c r="D22" s="2" t="s">
        <v>19</v>
      </c>
      <c r="E22" s="2" t="s">
        <v>20</v>
      </c>
      <c r="F22" s="2" t="s">
        <v>26</v>
      </c>
    </row>
    <row r="23" spans="2:11" x14ac:dyDescent="0.3">
      <c r="B23" s="4">
        <v>100</v>
      </c>
      <c r="C23" s="1" t="s">
        <v>27</v>
      </c>
      <c r="D23" s="61">
        <v>11</v>
      </c>
      <c r="E23" s="1">
        <v>100</v>
      </c>
      <c r="F23" s="1">
        <f>D23*E23</f>
        <v>1100</v>
      </c>
    </row>
    <row r="24" spans="2:11" x14ac:dyDescent="0.3">
      <c r="B24" s="4">
        <v>101</v>
      </c>
      <c r="C24" s="1" t="s">
        <v>28</v>
      </c>
      <c r="D24" s="61"/>
      <c r="E24" s="1">
        <v>70</v>
      </c>
      <c r="F24" s="1"/>
    </row>
    <row r="25" spans="2:11" x14ac:dyDescent="0.3">
      <c r="B25" s="4">
        <v>102</v>
      </c>
      <c r="C25" s="1" t="s">
        <v>29</v>
      </c>
      <c r="D25" s="61"/>
      <c r="E25" s="1">
        <v>120</v>
      </c>
      <c r="F25" s="1"/>
    </row>
    <row r="26" spans="2:11" x14ac:dyDescent="0.3">
      <c r="B26" s="4">
        <v>103</v>
      </c>
      <c r="C26" s="1" t="s">
        <v>30</v>
      </c>
      <c r="D26" s="61"/>
      <c r="E26" s="1">
        <v>60</v>
      </c>
      <c r="F26" s="1"/>
    </row>
    <row r="28" spans="2:11" x14ac:dyDescent="0.3">
      <c r="B28" s="4" t="s">
        <v>32</v>
      </c>
      <c r="C28" s="1" t="s">
        <v>37</v>
      </c>
      <c r="D28" s="62">
        <v>22</v>
      </c>
    </row>
    <row r="29" spans="2:11" x14ac:dyDescent="0.3">
      <c r="B29" s="4" t="s">
        <v>33</v>
      </c>
      <c r="C29" s="1" t="s">
        <v>36</v>
      </c>
      <c r="D29" s="62"/>
    </row>
    <row r="30" spans="2:11" x14ac:dyDescent="0.3">
      <c r="B30" s="4" t="s">
        <v>34</v>
      </c>
      <c r="C30" s="1" t="s">
        <v>38</v>
      </c>
      <c r="D30" s="62">
        <v>32</v>
      </c>
    </row>
    <row r="31" spans="2:11" x14ac:dyDescent="0.3">
      <c r="B31" s="4" t="s">
        <v>35</v>
      </c>
      <c r="C31" s="1" t="s">
        <v>39</v>
      </c>
      <c r="D31" s="62"/>
    </row>
    <row r="32" spans="2:11" x14ac:dyDescent="0.3">
      <c r="B32" s="10"/>
      <c r="C32" s="11"/>
      <c r="D32" s="11"/>
    </row>
    <row r="33" spans="2:11" x14ac:dyDescent="0.3">
      <c r="B33" s="10"/>
      <c r="C33" s="11"/>
      <c r="D33" s="63">
        <f>SUM(D28:D31)</f>
        <v>54</v>
      </c>
    </row>
    <row r="34" spans="2:11" x14ac:dyDescent="0.3">
      <c r="B34" s="10"/>
      <c r="C34" s="11"/>
      <c r="D34" s="11"/>
    </row>
    <row r="35" spans="2:11" s="7" customFormat="1" ht="24.75" customHeight="1" thickBot="1" x14ac:dyDescent="0.35">
      <c r="B35" s="36" t="s">
        <v>73</v>
      </c>
      <c r="C35" s="36"/>
      <c r="D35" s="36"/>
      <c r="E35" s="36"/>
      <c r="F35" s="36"/>
      <c r="G35" s="36"/>
      <c r="H35" s="36"/>
      <c r="I35" s="36"/>
      <c r="J35" s="36"/>
      <c r="K35" s="36"/>
    </row>
    <row r="38" spans="2:11" x14ac:dyDescent="0.3">
      <c r="B38" s="3" t="s">
        <v>23</v>
      </c>
      <c r="C38" s="2" t="s">
        <v>18</v>
      </c>
      <c r="D38" s="2" t="s">
        <v>40</v>
      </c>
      <c r="E38" s="2" t="s">
        <v>19</v>
      </c>
      <c r="F38" s="2" t="s">
        <v>20</v>
      </c>
      <c r="G38" s="2" t="s">
        <v>26</v>
      </c>
    </row>
    <row r="39" spans="2:11" x14ac:dyDescent="0.3">
      <c r="B39" s="4">
        <v>1</v>
      </c>
      <c r="C39" s="1" t="s">
        <v>21</v>
      </c>
      <c r="D39" s="1" t="s">
        <v>41</v>
      </c>
      <c r="E39" s="1">
        <v>10</v>
      </c>
      <c r="F39" s="1">
        <v>120</v>
      </c>
      <c r="G39" s="1">
        <f>E39*F39</f>
        <v>1200</v>
      </c>
    </row>
    <row r="40" spans="2:11" x14ac:dyDescent="0.3">
      <c r="B40" s="4">
        <v>2</v>
      </c>
      <c r="C40" s="1" t="s">
        <v>22</v>
      </c>
      <c r="D40" s="1" t="s">
        <v>42</v>
      </c>
      <c r="E40" s="1">
        <v>20</v>
      </c>
      <c r="F40" s="1">
        <v>210</v>
      </c>
      <c r="G40" s="1">
        <f t="shared" ref="G40:G45" si="2">E40*F40</f>
        <v>4200</v>
      </c>
    </row>
    <row r="41" spans="2:11" x14ac:dyDescent="0.3">
      <c r="B41" s="4">
        <v>3</v>
      </c>
      <c r="C41" s="1" t="s">
        <v>21</v>
      </c>
      <c r="D41" s="1" t="s">
        <v>42</v>
      </c>
      <c r="E41" s="1">
        <v>10</v>
      </c>
      <c r="F41" s="1">
        <v>140</v>
      </c>
      <c r="G41" s="1">
        <f t="shared" si="2"/>
        <v>1400</v>
      </c>
    </row>
    <row r="42" spans="2:11" x14ac:dyDescent="0.3">
      <c r="B42" s="4">
        <v>4</v>
      </c>
      <c r="C42" s="1" t="s">
        <v>22</v>
      </c>
      <c r="D42" s="1" t="s">
        <v>41</v>
      </c>
      <c r="E42" s="1">
        <v>14</v>
      </c>
      <c r="F42" s="1">
        <v>190</v>
      </c>
      <c r="G42" s="1">
        <f t="shared" si="2"/>
        <v>2660</v>
      </c>
    </row>
    <row r="43" spans="2:11" x14ac:dyDescent="0.3">
      <c r="B43" s="4">
        <v>5</v>
      </c>
      <c r="C43" s="1" t="s">
        <v>21</v>
      </c>
      <c r="D43" s="1" t="s">
        <v>41</v>
      </c>
      <c r="E43" s="1">
        <v>25</v>
      </c>
      <c r="F43" s="1">
        <v>220</v>
      </c>
      <c r="G43" s="1">
        <f t="shared" si="2"/>
        <v>5500</v>
      </c>
    </row>
    <row r="44" spans="2:11" x14ac:dyDescent="0.3">
      <c r="B44" s="4">
        <v>6</v>
      </c>
      <c r="C44" s="1" t="s">
        <v>22</v>
      </c>
      <c r="D44" s="1" t="s">
        <v>42</v>
      </c>
      <c r="E44" s="1">
        <v>10</v>
      </c>
      <c r="F44" s="1">
        <v>230</v>
      </c>
      <c r="G44" s="1">
        <f t="shared" si="2"/>
        <v>2300</v>
      </c>
    </row>
    <row r="45" spans="2:11" x14ac:dyDescent="0.3">
      <c r="B45" s="4">
        <v>7</v>
      </c>
      <c r="C45" s="1" t="s">
        <v>21</v>
      </c>
      <c r="D45" s="1" t="s">
        <v>42</v>
      </c>
      <c r="E45" s="1">
        <v>10</v>
      </c>
      <c r="F45" s="1">
        <v>180</v>
      </c>
      <c r="G45" s="1">
        <f t="shared" si="2"/>
        <v>1800</v>
      </c>
    </row>
    <row r="46" spans="2:11" x14ac:dyDescent="0.3">
      <c r="B46" s="4">
        <v>8</v>
      </c>
      <c r="C46" s="1" t="s">
        <v>21</v>
      </c>
      <c r="D46" s="1" t="s">
        <v>41</v>
      </c>
      <c r="E46" s="1">
        <v>11</v>
      </c>
      <c r="F46" s="1">
        <v>170</v>
      </c>
      <c r="G46" s="1">
        <f t="shared" ref="G46:G47" si="3">E46*F46</f>
        <v>1870</v>
      </c>
    </row>
    <row r="47" spans="2:11" x14ac:dyDescent="0.3">
      <c r="B47" s="4">
        <v>9</v>
      </c>
      <c r="C47" s="1" t="s">
        <v>22</v>
      </c>
      <c r="D47" s="1" t="s">
        <v>42</v>
      </c>
      <c r="E47" s="1">
        <v>21</v>
      </c>
      <c r="F47" s="1">
        <v>150</v>
      </c>
      <c r="G47" s="1">
        <f t="shared" si="3"/>
        <v>3150</v>
      </c>
    </row>
    <row r="49" spans="2:11" x14ac:dyDescent="0.3">
      <c r="C49" s="14" t="s">
        <v>13</v>
      </c>
      <c r="D49" s="15"/>
      <c r="E49">
        <f>SUBTOTAL(9,E39:E47)</f>
        <v>131</v>
      </c>
    </row>
    <row r="50" spans="2:11" x14ac:dyDescent="0.3">
      <c r="B50"/>
      <c r="C50" s="14" t="s">
        <v>14</v>
      </c>
      <c r="D50" s="15"/>
      <c r="E50" s="20">
        <f>SUBTOTAL(1,E39:E47)</f>
        <v>14.555555555555555</v>
      </c>
      <c r="F50" s="20"/>
      <c r="G50" s="20"/>
    </row>
    <row r="51" spans="2:11" x14ac:dyDescent="0.3">
      <c r="B51"/>
    </row>
    <row r="52" spans="2:11" s="7" customFormat="1" ht="24" customHeight="1" thickBot="1" x14ac:dyDescent="0.35">
      <c r="B52" s="36" t="s">
        <v>70</v>
      </c>
      <c r="C52" s="36"/>
      <c r="D52" s="36"/>
      <c r="E52" s="36"/>
      <c r="F52" s="36"/>
      <c r="G52" s="36"/>
      <c r="H52" s="36"/>
      <c r="I52" s="36"/>
      <c r="J52" s="36"/>
      <c r="K52" s="36"/>
    </row>
    <row r="54" spans="2:11" x14ac:dyDescent="0.3">
      <c r="I54" s="24"/>
      <c r="J54" s="24"/>
      <c r="K54" s="24"/>
    </row>
    <row r="55" spans="2:11" x14ac:dyDescent="0.3">
      <c r="B55" s="3" t="s">
        <v>23</v>
      </c>
      <c r="C55" s="2" t="s">
        <v>18</v>
      </c>
      <c r="D55" s="2" t="s">
        <v>40</v>
      </c>
      <c r="E55" s="2" t="s">
        <v>19</v>
      </c>
      <c r="F55" s="2" t="s">
        <v>20</v>
      </c>
      <c r="G55" s="2" t="s">
        <v>26</v>
      </c>
      <c r="H55" s="54"/>
      <c r="I55" s="31" t="s">
        <v>48</v>
      </c>
      <c r="J55" s="31" t="s">
        <v>49</v>
      </c>
      <c r="K55" s="55"/>
    </row>
    <row r="56" spans="2:11" x14ac:dyDescent="0.3">
      <c r="B56" s="4">
        <v>1</v>
      </c>
      <c r="C56" s="1" t="s">
        <v>21</v>
      </c>
      <c r="D56" s="1" t="s">
        <v>41</v>
      </c>
      <c r="E56" s="1">
        <v>10</v>
      </c>
      <c r="F56" s="1">
        <v>120</v>
      </c>
      <c r="G56" s="1">
        <f>E56*F56</f>
        <v>1200</v>
      </c>
      <c r="H56" s="54"/>
      <c r="I56" s="56" t="s">
        <v>14</v>
      </c>
      <c r="J56" s="56">
        <v>1</v>
      </c>
      <c r="K56" s="55"/>
    </row>
    <row r="57" spans="2:11" x14ac:dyDescent="0.3">
      <c r="B57" s="4">
        <v>2</v>
      </c>
      <c r="C57" s="1" t="s">
        <v>22</v>
      </c>
      <c r="D57" s="1" t="s">
        <v>42</v>
      </c>
      <c r="E57" s="1">
        <v>20</v>
      </c>
      <c r="F57" s="1">
        <v>210</v>
      </c>
      <c r="G57" s="1">
        <f t="shared" ref="G57:G64" si="4">E57*F57</f>
        <v>4200</v>
      </c>
      <c r="H57" s="54"/>
      <c r="I57" s="56" t="s">
        <v>50</v>
      </c>
      <c r="J57" s="56">
        <v>2</v>
      </c>
      <c r="K57" s="55"/>
    </row>
    <row r="58" spans="2:11" x14ac:dyDescent="0.3">
      <c r="B58" s="4">
        <v>3</v>
      </c>
      <c r="C58" s="1" t="s">
        <v>21</v>
      </c>
      <c r="D58" s="1" t="s">
        <v>42</v>
      </c>
      <c r="E58" s="1">
        <v>10</v>
      </c>
      <c r="F58" s="1">
        <v>140</v>
      </c>
      <c r="G58" s="1">
        <f t="shared" si="4"/>
        <v>1400</v>
      </c>
      <c r="H58" s="54"/>
      <c r="I58" s="56" t="s">
        <v>51</v>
      </c>
      <c r="J58" s="56">
        <v>3</v>
      </c>
      <c r="K58" s="55"/>
    </row>
    <row r="59" spans="2:11" x14ac:dyDescent="0.3">
      <c r="B59" s="4">
        <v>4</v>
      </c>
      <c r="C59" s="1" t="s">
        <v>22</v>
      </c>
      <c r="D59" s="1" t="s">
        <v>41</v>
      </c>
      <c r="E59" s="1">
        <v>14</v>
      </c>
      <c r="F59" s="1">
        <v>190</v>
      </c>
      <c r="G59" s="1">
        <f t="shared" si="4"/>
        <v>2660</v>
      </c>
      <c r="H59" s="54"/>
      <c r="I59" s="56" t="s">
        <v>53</v>
      </c>
      <c r="J59" s="56">
        <v>4</v>
      </c>
      <c r="K59" s="55"/>
    </row>
    <row r="60" spans="2:11" x14ac:dyDescent="0.3">
      <c r="B60" s="4">
        <v>5</v>
      </c>
      <c r="C60" s="1" t="s">
        <v>21</v>
      </c>
      <c r="D60" s="1" t="s">
        <v>41</v>
      </c>
      <c r="E60" s="1">
        <v>25</v>
      </c>
      <c r="F60" s="1">
        <v>220</v>
      </c>
      <c r="G60" s="1">
        <f t="shared" si="4"/>
        <v>5500</v>
      </c>
      <c r="H60" s="54"/>
      <c r="I60" s="56" t="s">
        <v>52</v>
      </c>
      <c r="J60" s="56">
        <v>5</v>
      </c>
      <c r="K60" s="55"/>
    </row>
    <row r="61" spans="2:11" x14ac:dyDescent="0.3">
      <c r="B61" s="4">
        <v>6</v>
      </c>
      <c r="C61" s="1" t="s">
        <v>22</v>
      </c>
      <c r="D61" s="1" t="s">
        <v>42</v>
      </c>
      <c r="E61" s="1">
        <v>10</v>
      </c>
      <c r="F61" s="1">
        <v>230</v>
      </c>
      <c r="G61" s="1">
        <f t="shared" si="4"/>
        <v>2300</v>
      </c>
      <c r="H61" s="54"/>
      <c r="I61" s="56" t="s">
        <v>31</v>
      </c>
      <c r="J61" s="56">
        <v>6</v>
      </c>
      <c r="K61" s="55"/>
    </row>
    <row r="62" spans="2:11" x14ac:dyDescent="0.3">
      <c r="B62" s="4">
        <v>7</v>
      </c>
      <c r="C62" s="1" t="s">
        <v>21</v>
      </c>
      <c r="D62" s="1" t="s">
        <v>42</v>
      </c>
      <c r="E62" s="1">
        <v>10</v>
      </c>
      <c r="F62" s="1">
        <v>180</v>
      </c>
      <c r="G62" s="1">
        <f t="shared" si="4"/>
        <v>1800</v>
      </c>
      <c r="H62" s="54"/>
      <c r="I62" s="56" t="s">
        <v>54</v>
      </c>
      <c r="J62" s="56">
        <v>9</v>
      </c>
      <c r="K62" s="55"/>
    </row>
    <row r="63" spans="2:11" x14ac:dyDescent="0.3">
      <c r="B63" s="4">
        <v>8</v>
      </c>
      <c r="C63" s="1" t="s">
        <v>21</v>
      </c>
      <c r="D63" s="1" t="s">
        <v>41</v>
      </c>
      <c r="E63" s="1">
        <v>11</v>
      </c>
      <c r="F63" s="1">
        <v>170</v>
      </c>
      <c r="G63" s="1">
        <f t="shared" si="4"/>
        <v>1870</v>
      </c>
      <c r="H63" s="54"/>
      <c r="I63" s="55"/>
      <c r="J63" s="55"/>
      <c r="K63" s="55"/>
    </row>
    <row r="64" spans="2:11" x14ac:dyDescent="0.3">
      <c r="B64" s="4">
        <v>9</v>
      </c>
      <c r="C64" s="1" t="s">
        <v>22</v>
      </c>
      <c r="D64" s="1" t="s">
        <v>42</v>
      </c>
      <c r="E64" s="1">
        <v>21</v>
      </c>
      <c r="F64" s="1">
        <v>150</v>
      </c>
      <c r="G64" s="1">
        <f t="shared" si="4"/>
        <v>3150</v>
      </c>
      <c r="H64" s="54"/>
      <c r="I64" s="55"/>
      <c r="J64" s="55"/>
      <c r="K64" s="55"/>
    </row>
    <row r="65" spans="2:11" x14ac:dyDescent="0.3">
      <c r="H65" s="54"/>
      <c r="I65" s="55"/>
      <c r="J65" s="55"/>
      <c r="K65" s="55"/>
    </row>
    <row r="66" spans="2:11" x14ac:dyDescent="0.3">
      <c r="B66" s="18" t="s">
        <v>47</v>
      </c>
      <c r="C66" s="18"/>
      <c r="D66" t="s">
        <v>54</v>
      </c>
      <c r="E66" s="19">
        <f>SUBTOTAL(VLOOKUP(D66,I55:J62,2,0),E56:E64)</f>
        <v>131</v>
      </c>
      <c r="G66" s="19"/>
    </row>
    <row r="67" spans="2:11" x14ac:dyDescent="0.3">
      <c r="B67"/>
    </row>
    <row r="68" spans="2:11" x14ac:dyDescent="0.3">
      <c r="B68"/>
    </row>
    <row r="69" spans="2:11" s="7" customFormat="1" ht="24" customHeight="1" thickBot="1" x14ac:dyDescent="0.35">
      <c r="B69" s="37" t="s">
        <v>79</v>
      </c>
      <c r="C69" s="38"/>
      <c r="D69" s="38"/>
      <c r="E69" s="38"/>
      <c r="F69" s="38"/>
      <c r="G69" s="38"/>
      <c r="H69" s="38"/>
      <c r="I69" s="38"/>
      <c r="J69" s="38"/>
      <c r="K69" s="38"/>
    </row>
    <row r="70" spans="2:11" s="11" customFormat="1" x14ac:dyDescent="0.3">
      <c r="B70" s="10"/>
    </row>
    <row r="71" spans="2:11" s="11" customFormat="1" x14ac:dyDescent="0.3">
      <c r="B71" s="10"/>
      <c r="D71" s="22" t="s">
        <v>50</v>
      </c>
      <c r="E71" s="21"/>
      <c r="G71" s="23" t="s">
        <v>61</v>
      </c>
      <c r="H71" s="23"/>
      <c r="I71" s="23"/>
      <c r="J71" s="23"/>
    </row>
    <row r="72" spans="2:11" s="11" customFormat="1" x14ac:dyDescent="0.3">
      <c r="B72" s="10"/>
      <c r="D72" s="22" t="s">
        <v>51</v>
      </c>
      <c r="E72" s="21"/>
      <c r="G72" s="23" t="s">
        <v>62</v>
      </c>
      <c r="H72" s="23"/>
      <c r="I72" s="23"/>
      <c r="J72" s="23"/>
    </row>
    <row r="73" spans="2:11" s="11" customFormat="1" x14ac:dyDescent="0.3">
      <c r="B73" s="10"/>
      <c r="D73" s="22" t="s">
        <v>60</v>
      </c>
      <c r="E73" s="21"/>
      <c r="G73" s="23" t="s">
        <v>63</v>
      </c>
      <c r="H73" s="23"/>
      <c r="I73" s="23"/>
      <c r="J73" s="23"/>
    </row>
    <row r="74" spans="2:11" s="11" customFormat="1" x14ac:dyDescent="0.3">
      <c r="B74" s="10"/>
    </row>
    <row r="75" spans="2:11" s="11" customFormat="1" x14ac:dyDescent="0.3">
      <c r="B75" s="3" t="s">
        <v>55</v>
      </c>
      <c r="C75" s="2" t="s">
        <v>56</v>
      </c>
      <c r="D75" s="2" t="s">
        <v>57</v>
      </c>
      <c r="E75" s="2" t="s">
        <v>58</v>
      </c>
    </row>
    <row r="76" spans="2:11" s="11" customFormat="1" x14ac:dyDescent="0.3">
      <c r="B76" s="17">
        <v>100</v>
      </c>
      <c r="C76" s="1" t="s">
        <v>5</v>
      </c>
      <c r="D76" s="1" t="s">
        <v>45</v>
      </c>
      <c r="E76" s="1">
        <v>12900003</v>
      </c>
      <c r="G76" s="11">
        <f>COUNT(E76:E84)</f>
        <v>5</v>
      </c>
    </row>
    <row r="77" spans="2:11" s="11" customFormat="1" x14ac:dyDescent="0.3">
      <c r="B77" s="17">
        <v>102</v>
      </c>
      <c r="C77" s="1" t="s">
        <v>6</v>
      </c>
      <c r="D77" s="1" t="s">
        <v>44</v>
      </c>
      <c r="E77" s="1"/>
    </row>
    <row r="78" spans="2:11" x14ac:dyDescent="0.3">
      <c r="B78" s="17">
        <v>104</v>
      </c>
      <c r="C78" s="1" t="s">
        <v>7</v>
      </c>
      <c r="D78" s="1" t="s">
        <v>44</v>
      </c>
      <c r="E78" s="16" t="s">
        <v>59</v>
      </c>
      <c r="G78">
        <f>COUNTA(E76:E84)</f>
        <v>7</v>
      </c>
    </row>
    <row r="79" spans="2:11" x14ac:dyDescent="0.3">
      <c r="B79" s="17">
        <v>106</v>
      </c>
      <c r="C79" s="1" t="s">
        <v>8</v>
      </c>
      <c r="D79" s="1" t="s">
        <v>44</v>
      </c>
      <c r="E79" s="16">
        <v>12000012</v>
      </c>
      <c r="G79">
        <f>COUNTBLANK(E76:E84)</f>
        <v>2</v>
      </c>
    </row>
    <row r="80" spans="2:11" x14ac:dyDescent="0.3">
      <c r="B80" s="17">
        <v>108</v>
      </c>
      <c r="C80" s="1" t="s">
        <v>9</v>
      </c>
      <c r="D80" s="1" t="s">
        <v>45</v>
      </c>
      <c r="E80" s="16" t="s">
        <v>59</v>
      </c>
    </row>
    <row r="81" spans="2:11" x14ac:dyDescent="0.3">
      <c r="B81" s="17">
        <v>110</v>
      </c>
      <c r="C81" s="1" t="s">
        <v>10</v>
      </c>
      <c r="D81" s="1" t="s">
        <v>45</v>
      </c>
      <c r="E81" s="16">
        <v>12000012</v>
      </c>
    </row>
    <row r="82" spans="2:11" x14ac:dyDescent="0.3">
      <c r="B82" s="17">
        <v>112</v>
      </c>
      <c r="C82" s="1" t="s">
        <v>11</v>
      </c>
      <c r="D82" s="1" t="s">
        <v>45</v>
      </c>
      <c r="E82" s="16">
        <v>12000012</v>
      </c>
    </row>
    <row r="83" spans="2:11" x14ac:dyDescent="0.3">
      <c r="B83" s="17">
        <v>114</v>
      </c>
      <c r="C83" s="1" t="s">
        <v>12</v>
      </c>
      <c r="D83" s="1" t="s">
        <v>45</v>
      </c>
      <c r="E83" s="16"/>
    </row>
    <row r="84" spans="2:11" x14ac:dyDescent="0.3">
      <c r="B84" s="17">
        <v>116</v>
      </c>
      <c r="C84" s="1" t="s">
        <v>46</v>
      </c>
      <c r="D84" s="1" t="s">
        <v>45</v>
      </c>
      <c r="E84" s="16">
        <v>12000012</v>
      </c>
    </row>
    <row r="86" spans="2:11" s="7" customFormat="1" ht="22.5" customHeight="1" thickBot="1" x14ac:dyDescent="0.35">
      <c r="B86" s="36" t="s">
        <v>74</v>
      </c>
      <c r="C86" s="36"/>
      <c r="D86" s="36"/>
      <c r="E86" s="36"/>
      <c r="F86" s="36"/>
      <c r="G86" s="36"/>
      <c r="H86" s="36"/>
      <c r="I86" s="36"/>
      <c r="J86" s="36"/>
      <c r="K86" s="36"/>
    </row>
    <row r="88" spans="2:11" x14ac:dyDescent="0.3">
      <c r="F88" s="2" t="s">
        <v>18</v>
      </c>
      <c r="G88" s="2" t="s">
        <v>40</v>
      </c>
      <c r="H88" s="2" t="s">
        <v>19</v>
      </c>
    </row>
    <row r="89" spans="2:11" x14ac:dyDescent="0.3">
      <c r="B89" s="2" t="s">
        <v>18</v>
      </c>
      <c r="C89" s="2" t="s">
        <v>19</v>
      </c>
      <c r="D89" s="2" t="s">
        <v>26</v>
      </c>
      <c r="F89" s="12" t="s">
        <v>64</v>
      </c>
      <c r="G89" s="12" t="s">
        <v>142</v>
      </c>
      <c r="H89">
        <f>DCOUNT(B92:G101,E92,F88:G89)</f>
        <v>3</v>
      </c>
    </row>
    <row r="90" spans="2:11" x14ac:dyDescent="0.3">
      <c r="B90" t="s">
        <v>64</v>
      </c>
      <c r="C90">
        <f>DSUM(B92:G101,E92,B89:B90)</f>
        <v>66</v>
      </c>
      <c r="D90">
        <f>DSUM(B92:G101,G92,B89:B90)</f>
        <v>11770</v>
      </c>
    </row>
    <row r="92" spans="2:11" x14ac:dyDescent="0.3">
      <c r="B92" s="3" t="s">
        <v>23</v>
      </c>
      <c r="C92" s="2" t="s">
        <v>18</v>
      </c>
      <c r="D92" s="2" t="s">
        <v>40</v>
      </c>
      <c r="E92" s="2" t="s">
        <v>19</v>
      </c>
      <c r="F92" s="2" t="s">
        <v>20</v>
      </c>
      <c r="G92" s="2" t="s">
        <v>26</v>
      </c>
    </row>
    <row r="93" spans="2:11" x14ac:dyDescent="0.3">
      <c r="B93" s="4">
        <v>1</v>
      </c>
      <c r="C93" s="1" t="s">
        <v>21</v>
      </c>
      <c r="D93" s="1" t="s">
        <v>41</v>
      </c>
      <c r="E93" s="1">
        <v>10</v>
      </c>
      <c r="F93" s="1">
        <v>120</v>
      </c>
      <c r="G93" s="1">
        <f>E93*F93</f>
        <v>1200</v>
      </c>
    </row>
    <row r="94" spans="2:11" x14ac:dyDescent="0.3">
      <c r="B94" s="4">
        <v>2</v>
      </c>
      <c r="C94" s="1" t="s">
        <v>22</v>
      </c>
      <c r="D94" s="1" t="s">
        <v>42</v>
      </c>
      <c r="E94" s="1">
        <v>20</v>
      </c>
      <c r="F94" s="1">
        <v>210</v>
      </c>
      <c r="G94" s="1">
        <f t="shared" ref="G94:G101" si="5">E94*F94</f>
        <v>4200</v>
      </c>
    </row>
    <row r="95" spans="2:11" x14ac:dyDescent="0.3">
      <c r="B95" s="4">
        <v>3</v>
      </c>
      <c r="C95" s="1" t="s">
        <v>21</v>
      </c>
      <c r="D95" s="1" t="s">
        <v>42</v>
      </c>
      <c r="E95" s="1">
        <v>10</v>
      </c>
      <c r="F95" s="1">
        <v>140</v>
      </c>
      <c r="G95" s="1">
        <f t="shared" si="5"/>
        <v>1400</v>
      </c>
    </row>
    <row r="96" spans="2:11" x14ac:dyDescent="0.3">
      <c r="B96" s="4">
        <v>4</v>
      </c>
      <c r="C96" s="1" t="s">
        <v>22</v>
      </c>
      <c r="D96" s="1" t="s">
        <v>41</v>
      </c>
      <c r="E96" s="1">
        <v>14</v>
      </c>
      <c r="F96" s="1">
        <v>190</v>
      </c>
      <c r="G96" s="1">
        <f t="shared" si="5"/>
        <v>2660</v>
      </c>
    </row>
    <row r="97" spans="2:11" x14ac:dyDescent="0.3">
      <c r="B97" s="4">
        <v>5</v>
      </c>
      <c r="C97" s="1" t="s">
        <v>21</v>
      </c>
      <c r="D97" s="1" t="s">
        <v>41</v>
      </c>
      <c r="E97" s="1">
        <v>25</v>
      </c>
      <c r="F97" s="1">
        <v>220</v>
      </c>
      <c r="G97" s="1">
        <f t="shared" si="5"/>
        <v>5500</v>
      </c>
    </row>
    <row r="98" spans="2:11" x14ac:dyDescent="0.3">
      <c r="B98" s="4">
        <v>6</v>
      </c>
      <c r="C98" s="1" t="s">
        <v>22</v>
      </c>
      <c r="D98" s="1" t="s">
        <v>42</v>
      </c>
      <c r="E98" s="1">
        <v>10</v>
      </c>
      <c r="F98" s="1">
        <v>230</v>
      </c>
      <c r="G98" s="1">
        <f t="shared" si="5"/>
        <v>2300</v>
      </c>
    </row>
    <row r="99" spans="2:11" x14ac:dyDescent="0.3">
      <c r="B99" s="4">
        <v>7</v>
      </c>
      <c r="C99" s="1" t="s">
        <v>21</v>
      </c>
      <c r="D99" s="1" t="s">
        <v>42</v>
      </c>
      <c r="E99" s="1">
        <v>10</v>
      </c>
      <c r="F99" s="1">
        <v>180</v>
      </c>
      <c r="G99" s="1">
        <f t="shared" si="5"/>
        <v>1800</v>
      </c>
    </row>
    <row r="100" spans="2:11" x14ac:dyDescent="0.3">
      <c r="B100" s="4">
        <v>8</v>
      </c>
      <c r="C100" s="1" t="s">
        <v>21</v>
      </c>
      <c r="D100" s="1" t="s">
        <v>41</v>
      </c>
      <c r="E100" s="1">
        <v>11</v>
      </c>
      <c r="F100" s="1">
        <v>170</v>
      </c>
      <c r="G100" s="1">
        <f t="shared" si="5"/>
        <v>1870</v>
      </c>
    </row>
    <row r="101" spans="2:11" x14ac:dyDescent="0.3">
      <c r="B101" s="4">
        <v>9</v>
      </c>
      <c r="C101" s="1" t="s">
        <v>22</v>
      </c>
      <c r="D101" s="1" t="s">
        <v>42</v>
      </c>
      <c r="E101" s="1">
        <v>21</v>
      </c>
      <c r="F101" s="1">
        <v>150</v>
      </c>
      <c r="G101" s="1">
        <f t="shared" si="5"/>
        <v>3150</v>
      </c>
    </row>
    <row r="102" spans="2:11" x14ac:dyDescent="0.3">
      <c r="B102" s="10"/>
      <c r="C102" s="11"/>
      <c r="D102" s="11"/>
      <c r="E102" s="11"/>
      <c r="F102" s="11"/>
      <c r="G102" s="11"/>
    </row>
    <row r="103" spans="2:11" s="7" customFormat="1" ht="24.75" customHeight="1" thickBot="1" x14ac:dyDescent="0.35">
      <c r="B103" s="36" t="s">
        <v>75</v>
      </c>
      <c r="C103" s="36"/>
      <c r="D103" s="36"/>
      <c r="E103" s="36"/>
      <c r="F103" s="36"/>
      <c r="G103" s="36"/>
      <c r="H103" s="36"/>
      <c r="I103" s="36"/>
      <c r="J103" s="36"/>
      <c r="K103" s="36"/>
    </row>
    <row r="106" spans="2:11" x14ac:dyDescent="0.3">
      <c r="B106" s="30" t="s">
        <v>2</v>
      </c>
      <c r="C106" s="31" t="s">
        <v>3</v>
      </c>
      <c r="D106" s="31" t="s">
        <v>4</v>
      </c>
      <c r="E106" s="31" t="s">
        <v>65</v>
      </c>
      <c r="G106" s="33" t="s">
        <v>67</v>
      </c>
      <c r="H106" s="34" t="s">
        <v>68</v>
      </c>
      <c r="I106" s="35"/>
    </row>
    <row r="107" spans="2:11" x14ac:dyDescent="0.3">
      <c r="B107" s="25">
        <v>12</v>
      </c>
      <c r="C107" s="26">
        <v>32</v>
      </c>
      <c r="D107" s="26">
        <v>45</v>
      </c>
      <c r="E107" s="6">
        <f>SUM(B107:D107)/300</f>
        <v>0.29666666666666669</v>
      </c>
      <c r="G107" s="1">
        <v>10000</v>
      </c>
      <c r="H107" s="28">
        <f>G107+G107*10%</f>
        <v>11000</v>
      </c>
      <c r="I107" s="29"/>
    </row>
    <row r="108" spans="2:11" x14ac:dyDescent="0.3">
      <c r="B108" s="25">
        <v>32</v>
      </c>
      <c r="C108" s="26">
        <v>34</v>
      </c>
      <c r="D108" s="26">
        <v>65</v>
      </c>
      <c r="E108" s="6">
        <f t="shared" ref="E108:E110" si="6">SUM(B108:D108)/300</f>
        <v>0.43666666666666665</v>
      </c>
      <c r="G108" s="1">
        <v>12000</v>
      </c>
      <c r="H108" s="28"/>
      <c r="I108" s="29"/>
    </row>
    <row r="109" spans="2:11" x14ac:dyDescent="0.3">
      <c r="B109" s="25">
        <v>23</v>
      </c>
      <c r="C109" s="26">
        <v>43</v>
      </c>
      <c r="D109" s="26">
        <v>56</v>
      </c>
      <c r="E109" s="6">
        <f t="shared" si="6"/>
        <v>0.40666666666666668</v>
      </c>
      <c r="G109" s="1">
        <v>20000</v>
      </c>
      <c r="H109" s="28"/>
      <c r="I109" s="29"/>
    </row>
    <row r="110" spans="2:11" x14ac:dyDescent="0.3">
      <c r="B110" s="25">
        <v>43</v>
      </c>
      <c r="C110" s="26">
        <v>45</v>
      </c>
      <c r="D110" s="26">
        <v>54</v>
      </c>
      <c r="E110" s="6">
        <f t="shared" si="6"/>
        <v>0.47333333333333333</v>
      </c>
      <c r="G110" s="1">
        <v>21000</v>
      </c>
      <c r="H110" s="28"/>
      <c r="I110" s="29"/>
    </row>
    <row r="113" spans="2:11" x14ac:dyDescent="0.3">
      <c r="B113" s="32" t="s">
        <v>20</v>
      </c>
      <c r="C113" s="33" t="s">
        <v>26</v>
      </c>
      <c r="D113" s="33" t="s">
        <v>66</v>
      </c>
      <c r="G113" s="33" t="s">
        <v>67</v>
      </c>
      <c r="H113" s="34" t="s">
        <v>69</v>
      </c>
      <c r="I113" s="35"/>
    </row>
    <row r="114" spans="2:11" x14ac:dyDescent="0.3">
      <c r="B114" s="4"/>
      <c r="C114" s="1">
        <v>100</v>
      </c>
      <c r="D114" s="1">
        <f>C114+C114*5%</f>
        <v>105</v>
      </c>
      <c r="G114" s="1">
        <v>10000</v>
      </c>
      <c r="H114" s="28">
        <f>G114-G114*10%</f>
        <v>9000</v>
      </c>
      <c r="I114" s="29"/>
    </row>
    <row r="115" spans="2:11" x14ac:dyDescent="0.3">
      <c r="B115" s="4"/>
      <c r="C115" s="1">
        <v>200</v>
      </c>
      <c r="D115" s="1">
        <f>C115*5%</f>
        <v>10</v>
      </c>
      <c r="G115" s="1">
        <v>12000</v>
      </c>
      <c r="H115" s="28"/>
      <c r="I115" s="29"/>
    </row>
    <row r="116" spans="2:11" x14ac:dyDescent="0.3">
      <c r="B116" s="4"/>
      <c r="C116" s="1">
        <v>300</v>
      </c>
      <c r="D116" s="1"/>
      <c r="G116" s="1">
        <v>20000</v>
      </c>
      <c r="H116" s="28"/>
      <c r="I116" s="29"/>
    </row>
    <row r="117" spans="2:11" x14ac:dyDescent="0.3">
      <c r="G117" s="1">
        <v>21000</v>
      </c>
      <c r="H117" s="28"/>
      <c r="I117" s="29"/>
    </row>
    <row r="120" spans="2:11" s="7" customFormat="1" ht="24.75" customHeight="1" thickBot="1" x14ac:dyDescent="0.35">
      <c r="B120" s="38" t="s">
        <v>76</v>
      </c>
      <c r="C120" s="36"/>
      <c r="D120" s="36"/>
      <c r="E120" s="36"/>
      <c r="F120" s="36"/>
      <c r="G120" s="36"/>
      <c r="H120" s="36"/>
      <c r="I120" s="36"/>
      <c r="J120" s="36"/>
      <c r="K120" s="36"/>
    </row>
    <row r="123" spans="2:11" x14ac:dyDescent="0.3">
      <c r="B123" s="5" t="s">
        <v>77</v>
      </c>
    </row>
    <row r="124" spans="2:11" x14ac:dyDescent="0.3">
      <c r="B124" s="5">
        <v>-3</v>
      </c>
      <c r="D124">
        <f>ABS(B124)</f>
        <v>3</v>
      </c>
      <c r="F124" s="39"/>
    </row>
    <row r="125" spans="2:11" x14ac:dyDescent="0.3">
      <c r="B125" s="5">
        <v>3</v>
      </c>
      <c r="D125">
        <f t="shared" ref="D125:D127" si="7">ABS(B125)</f>
        <v>3</v>
      </c>
      <c r="F125" s="39"/>
    </row>
    <row r="126" spans="2:11" x14ac:dyDescent="0.3">
      <c r="B126" s="5">
        <v>4</v>
      </c>
      <c r="D126">
        <f t="shared" si="7"/>
        <v>4</v>
      </c>
      <c r="F126" s="39"/>
    </row>
    <row r="127" spans="2:11" x14ac:dyDescent="0.3">
      <c r="B127" s="5">
        <v>-4</v>
      </c>
      <c r="D127">
        <f t="shared" si="7"/>
        <v>4</v>
      </c>
    </row>
    <row r="137" spans="2:11" s="7" customFormat="1" ht="24" customHeight="1" thickBot="1" x14ac:dyDescent="0.35">
      <c r="B137" s="38" t="s">
        <v>78</v>
      </c>
      <c r="C137" s="36"/>
      <c r="D137" s="36"/>
      <c r="E137" s="36"/>
      <c r="F137" s="36"/>
      <c r="G137" s="36"/>
      <c r="H137" s="36"/>
      <c r="I137" s="36"/>
      <c r="J137" s="36"/>
      <c r="K137" s="36"/>
    </row>
    <row r="139" spans="2:11" x14ac:dyDescent="0.3">
      <c r="G139" s="2" t="s">
        <v>18</v>
      </c>
      <c r="H139" s="2" t="s">
        <v>84</v>
      </c>
    </row>
    <row r="140" spans="2:11" x14ac:dyDescent="0.3">
      <c r="G140" t="s">
        <v>21</v>
      </c>
      <c r="H140">
        <f>DSUM(G142:I147,I142,G139:G140)</f>
        <v>3</v>
      </c>
    </row>
    <row r="142" spans="2:11" x14ac:dyDescent="0.3">
      <c r="B142" s="41" t="s">
        <v>43</v>
      </c>
      <c r="C142" s="41"/>
      <c r="G142" s="2" t="s">
        <v>18</v>
      </c>
      <c r="H142" s="2" t="s">
        <v>40</v>
      </c>
      <c r="I142" s="2" t="s">
        <v>19</v>
      </c>
    </row>
    <row r="143" spans="2:11" x14ac:dyDescent="0.3">
      <c r="B143" s="42" t="s">
        <v>80</v>
      </c>
      <c r="C143" s="42"/>
      <c r="D143" t="str">
        <f>TRIM(B143)</f>
        <v>Deepak Nehra</v>
      </c>
      <c r="G143" s="1" t="s">
        <v>21</v>
      </c>
      <c r="H143" s="1" t="s">
        <v>41</v>
      </c>
      <c r="I143" s="1">
        <v>1</v>
      </c>
    </row>
    <row r="144" spans="2:11" x14ac:dyDescent="0.3">
      <c r="B144" s="42" t="s">
        <v>81</v>
      </c>
      <c r="C144" s="42"/>
      <c r="D144" t="str">
        <f t="shared" ref="D144:D148" si="8">TRIM(B144)</f>
        <v>Deepak EduWorld</v>
      </c>
      <c r="G144" s="1" t="s">
        <v>22</v>
      </c>
      <c r="H144" s="1" t="s">
        <v>42</v>
      </c>
      <c r="I144" s="1">
        <v>1</v>
      </c>
    </row>
    <row r="145" spans="2:11" x14ac:dyDescent="0.3">
      <c r="B145" s="42" t="s">
        <v>82</v>
      </c>
      <c r="C145" s="42"/>
      <c r="D145" t="str">
        <f>TRIM(B145)</f>
        <v>Learn Excel</v>
      </c>
      <c r="G145" s="1" t="s">
        <v>21</v>
      </c>
      <c r="H145" s="1" t="s">
        <v>42</v>
      </c>
      <c r="I145" s="1">
        <v>1</v>
      </c>
    </row>
    <row r="146" spans="2:11" x14ac:dyDescent="0.3">
      <c r="B146" s="42" t="s">
        <v>83</v>
      </c>
      <c r="C146" s="42"/>
      <c r="D146" t="str">
        <f t="shared" si="8"/>
        <v>Excel Tips</v>
      </c>
      <c r="G146" s="1" t="s">
        <v>22</v>
      </c>
      <c r="H146" s="1" t="s">
        <v>41</v>
      </c>
      <c r="I146" s="1">
        <v>1</v>
      </c>
    </row>
    <row r="147" spans="2:11" x14ac:dyDescent="0.3">
      <c r="B147" s="42"/>
      <c r="C147" s="42"/>
      <c r="D147" t="str">
        <f t="shared" si="8"/>
        <v/>
      </c>
      <c r="G147" s="1" t="s">
        <v>21</v>
      </c>
      <c r="H147" s="1" t="s">
        <v>41</v>
      </c>
      <c r="I147" s="1">
        <v>1</v>
      </c>
    </row>
    <row r="148" spans="2:11" x14ac:dyDescent="0.3">
      <c r="D148" t="str">
        <f t="shared" si="8"/>
        <v/>
      </c>
    </row>
    <row r="154" spans="2:11" s="7" customFormat="1" ht="24.75" customHeight="1" thickBot="1" x14ac:dyDescent="0.35">
      <c r="B154" s="38" t="s">
        <v>85</v>
      </c>
      <c r="C154" s="36"/>
      <c r="D154" s="36"/>
      <c r="E154" s="36"/>
      <c r="F154" s="36"/>
      <c r="G154" s="36"/>
      <c r="H154" s="36"/>
      <c r="I154" s="36"/>
      <c r="J154" s="36"/>
      <c r="K154" s="36"/>
    </row>
    <row r="157" spans="2:11" x14ac:dyDescent="0.3">
      <c r="B157" s="3" t="s">
        <v>86</v>
      </c>
      <c r="C157" s="3" t="s">
        <v>87</v>
      </c>
      <c r="D157" s="2" t="s">
        <v>88</v>
      </c>
      <c r="E157" s="1" t="s">
        <v>90</v>
      </c>
      <c r="F157" s="1" t="s">
        <v>91</v>
      </c>
      <c r="G157" s="1" t="s">
        <v>92</v>
      </c>
    </row>
    <row r="158" spans="2:11" x14ac:dyDescent="0.3">
      <c r="B158" s="4" t="s">
        <v>143</v>
      </c>
      <c r="C158" s="4">
        <v>45</v>
      </c>
      <c r="D158" s="1" t="s">
        <v>89</v>
      </c>
      <c r="E158" s="1" t="str">
        <f>UPPER(B158)</f>
        <v>RAJ KUMAR</v>
      </c>
      <c r="F158" s="1" t="str">
        <f>LOWER(B158)</f>
        <v>raj kumar</v>
      </c>
      <c r="G158" s="1" t="str">
        <f>PROPER(B158)</f>
        <v>Raj Kumar</v>
      </c>
    </row>
    <row r="159" spans="2:11" x14ac:dyDescent="0.3">
      <c r="B159" s="4" t="s">
        <v>144</v>
      </c>
      <c r="C159" s="4">
        <v>34</v>
      </c>
      <c r="D159" s="1" t="s">
        <v>89</v>
      </c>
      <c r="E159" s="1" t="str">
        <f t="shared" ref="E159:E162" si="9">UPPER(B159)</f>
        <v>OM</v>
      </c>
      <c r="F159" s="1"/>
      <c r="G159" s="1"/>
    </row>
    <row r="160" spans="2:11" x14ac:dyDescent="0.3">
      <c r="B160" s="4" t="s">
        <v>145</v>
      </c>
      <c r="C160" s="4">
        <v>34</v>
      </c>
      <c r="D160" s="1" t="s">
        <v>89</v>
      </c>
      <c r="E160" s="1" t="str">
        <f t="shared" si="9"/>
        <v>ANIL KUMAR</v>
      </c>
      <c r="F160" s="1"/>
      <c r="G160" s="1"/>
    </row>
    <row r="161" spans="2:11" x14ac:dyDescent="0.3">
      <c r="B161" s="4" t="s">
        <v>146</v>
      </c>
      <c r="C161" s="4">
        <v>32</v>
      </c>
      <c r="D161" s="1" t="s">
        <v>89</v>
      </c>
      <c r="E161" s="1" t="str">
        <f t="shared" si="9"/>
        <v>ABI SHARMA</v>
      </c>
      <c r="F161" s="1"/>
      <c r="G161" s="1"/>
    </row>
    <row r="162" spans="2:11" x14ac:dyDescent="0.3">
      <c r="B162" s="4" t="s">
        <v>143</v>
      </c>
      <c r="C162" s="4">
        <v>23</v>
      </c>
      <c r="D162" s="1" t="s">
        <v>89</v>
      </c>
      <c r="E162" s="1" t="str">
        <f t="shared" si="9"/>
        <v>RAJ KUMAR</v>
      </c>
      <c r="F162" s="1"/>
      <c r="G162" s="1"/>
    </row>
    <row r="171" spans="2:11" s="7" customFormat="1" ht="24" customHeight="1" thickBot="1" x14ac:dyDescent="0.35">
      <c r="B171" s="38" t="s">
        <v>93</v>
      </c>
      <c r="C171" s="36"/>
      <c r="D171" s="36"/>
      <c r="E171" s="36"/>
      <c r="F171" s="36"/>
      <c r="G171" s="36"/>
      <c r="H171" s="36"/>
      <c r="I171" s="36"/>
      <c r="J171" s="36"/>
      <c r="K171" s="36"/>
    </row>
    <row r="173" spans="2:11" x14ac:dyDescent="0.3">
      <c r="B173" s="13" t="s">
        <v>86</v>
      </c>
      <c r="C173" s="13"/>
      <c r="D173" s="13"/>
    </row>
    <row r="174" spans="2:11" x14ac:dyDescent="0.3">
      <c r="B174" s="3" t="s">
        <v>94</v>
      </c>
      <c r="C174" s="2" t="s">
        <v>95</v>
      </c>
      <c r="D174" s="2" t="s">
        <v>96</v>
      </c>
      <c r="F174" s="13" t="s">
        <v>115</v>
      </c>
      <c r="G174" s="13"/>
      <c r="H174" s="13"/>
      <c r="I174" s="13"/>
      <c r="J174" s="13"/>
    </row>
    <row r="175" spans="2:11" x14ac:dyDescent="0.3">
      <c r="B175" s="4" t="s">
        <v>97</v>
      </c>
      <c r="C175" s="1" t="s">
        <v>98</v>
      </c>
      <c r="D175" s="1" t="s">
        <v>99</v>
      </c>
      <c r="F175" s="40" t="str">
        <f>CONCATENATE(B175," - ",C175," ",D175)</f>
        <v>raj - kumar sharma</v>
      </c>
      <c r="G175" s="40"/>
      <c r="H175" s="40"/>
      <c r="I175" s="40"/>
      <c r="J175" s="40"/>
    </row>
    <row r="176" spans="2:11" x14ac:dyDescent="0.3">
      <c r="B176" s="4" t="s">
        <v>100</v>
      </c>
      <c r="C176" s="1" t="s">
        <v>101</v>
      </c>
      <c r="D176" s="1"/>
      <c r="F176" s="40" t="str">
        <f t="shared" ref="F176:F178" si="10">CONCATENATE(B176," - ",C176," ",D176)</f>
        <v xml:space="preserve">om - prakash </v>
      </c>
      <c r="G176" s="40"/>
      <c r="H176" s="40"/>
      <c r="I176" s="40"/>
      <c r="J176" s="40"/>
    </row>
    <row r="177" spans="2:11" x14ac:dyDescent="0.3">
      <c r="B177" s="4" t="s">
        <v>102</v>
      </c>
      <c r="C177" s="1"/>
      <c r="D177" s="1" t="s">
        <v>99</v>
      </c>
      <c r="F177" s="40" t="str">
        <f>B177&amp;" "&amp;C177&amp;" "&amp;D177</f>
        <v>abi  sharma</v>
      </c>
      <c r="G177" s="40"/>
      <c r="H177" s="40"/>
      <c r="I177" s="40"/>
      <c r="J177" s="40"/>
    </row>
    <row r="178" spans="2:11" x14ac:dyDescent="0.3">
      <c r="B178" s="4" t="s">
        <v>103</v>
      </c>
      <c r="C178" s="21" t="s">
        <v>104</v>
      </c>
      <c r="D178" s="21" t="s">
        <v>105</v>
      </c>
      <c r="F178" s="40" t="str">
        <f>B178&amp;" "&amp;C178&amp;" "&amp;D178</f>
        <v>Ram singh dagar</v>
      </c>
      <c r="G178" s="40"/>
      <c r="H178" s="40"/>
      <c r="I178" s="40"/>
      <c r="J178" s="40"/>
    </row>
    <row r="181" spans="2:11" x14ac:dyDescent="0.3">
      <c r="B181" s="3" t="s">
        <v>106</v>
      </c>
      <c r="C181" s="2" t="s">
        <v>107</v>
      </c>
      <c r="D181" s="2" t="s">
        <v>108</v>
      </c>
      <c r="E181" s="2" t="s">
        <v>109</v>
      </c>
      <c r="G181" s="44" t="s">
        <v>114</v>
      </c>
      <c r="H181" s="44"/>
      <c r="I181" s="44"/>
      <c r="J181" s="44"/>
    </row>
    <row r="182" spans="2:11" x14ac:dyDescent="0.3">
      <c r="B182" s="4" t="s">
        <v>110</v>
      </c>
      <c r="C182" s="1" t="s">
        <v>111</v>
      </c>
      <c r="D182" s="1">
        <v>132102</v>
      </c>
      <c r="E182" s="1">
        <v>232323</v>
      </c>
      <c r="G182" s="27"/>
      <c r="H182" s="27"/>
      <c r="I182" s="27"/>
      <c r="J182" s="27"/>
    </row>
    <row r="183" spans="2:11" x14ac:dyDescent="0.3">
      <c r="B183" s="4" t="s">
        <v>112</v>
      </c>
      <c r="C183" s="1" t="s">
        <v>111</v>
      </c>
      <c r="D183" s="1">
        <v>121102</v>
      </c>
      <c r="E183" s="1">
        <v>232344</v>
      </c>
      <c r="G183" s="27"/>
      <c r="H183" s="27"/>
      <c r="I183" s="27"/>
      <c r="J183" s="27"/>
    </row>
    <row r="184" spans="2:11" x14ac:dyDescent="0.3">
      <c r="B184" s="4" t="s">
        <v>113</v>
      </c>
      <c r="C184" s="1" t="s">
        <v>111</v>
      </c>
      <c r="D184" s="1">
        <v>123203</v>
      </c>
      <c r="E184" s="1">
        <v>54344</v>
      </c>
      <c r="G184" s="27"/>
      <c r="H184" s="27"/>
      <c r="I184" s="27"/>
      <c r="J184" s="27"/>
    </row>
    <row r="188" spans="2:11" s="7" customFormat="1" ht="24.75" customHeight="1" thickBot="1" x14ac:dyDescent="0.35">
      <c r="B188" s="38" t="s">
        <v>135</v>
      </c>
      <c r="C188" s="36"/>
      <c r="D188" s="36"/>
      <c r="E188" s="36"/>
      <c r="F188" s="36"/>
      <c r="G188" s="36"/>
      <c r="H188" s="36"/>
      <c r="I188" s="36"/>
      <c r="J188" s="36"/>
      <c r="K188" s="36"/>
    </row>
    <row r="190" spans="2:11" x14ac:dyDescent="0.3">
      <c r="F190" t="str">
        <f>CHAR(10)</f>
        <v xml:space="preserve">
</v>
      </c>
    </row>
    <row r="191" spans="2:11" x14ac:dyDescent="0.3">
      <c r="B191" s="13" t="s">
        <v>86</v>
      </c>
      <c r="C191" s="13"/>
      <c r="D191" s="13"/>
    </row>
    <row r="192" spans="2:11" x14ac:dyDescent="0.3">
      <c r="B192" s="3" t="s">
        <v>94</v>
      </c>
      <c r="C192" s="2" t="s">
        <v>95</v>
      </c>
      <c r="D192" s="2" t="s">
        <v>96</v>
      </c>
      <c r="G192" s="13" t="s">
        <v>115</v>
      </c>
      <c r="H192" s="13"/>
      <c r="I192" s="13"/>
    </row>
    <row r="193" spans="2:11" x14ac:dyDescent="0.3">
      <c r="B193" s="4" t="s">
        <v>97</v>
      </c>
      <c r="C193" s="1" t="s">
        <v>98</v>
      </c>
      <c r="D193" s="1" t="s">
        <v>99</v>
      </c>
      <c r="G193" s="40" t="str">
        <f>_xlfn.CONCAT(B193:D193)</f>
        <v>rajkumarsharma</v>
      </c>
      <c r="H193" s="40"/>
      <c r="I193" s="40"/>
    </row>
    <row r="194" spans="2:11" x14ac:dyDescent="0.3">
      <c r="B194" s="4" t="s">
        <v>100</v>
      </c>
      <c r="C194" s="1" t="s">
        <v>101</v>
      </c>
      <c r="D194" s="1"/>
      <c r="G194" s="40"/>
      <c r="H194" s="40"/>
      <c r="I194" s="40"/>
    </row>
    <row r="195" spans="2:11" x14ac:dyDescent="0.3">
      <c r="B195" s="4" t="s">
        <v>102</v>
      </c>
      <c r="C195" s="1"/>
      <c r="D195" s="1" t="s">
        <v>99</v>
      </c>
      <c r="G195" s="40" t="str">
        <f>_xlfn.TEXTJOIN(" ",FALSE,B195:D195)</f>
        <v>abi  sharma</v>
      </c>
      <c r="H195" s="40"/>
      <c r="I195" s="40"/>
    </row>
    <row r="196" spans="2:11" x14ac:dyDescent="0.3">
      <c r="B196" s="4" t="s">
        <v>103</v>
      </c>
      <c r="C196" s="21" t="s">
        <v>104</v>
      </c>
      <c r="D196" s="21" t="s">
        <v>105</v>
      </c>
      <c r="G196" s="40" t="str">
        <f>_xlfn.TEXTJOIN(" - ",TRUE,B196:D196)</f>
        <v>Ram - singh - dagar</v>
      </c>
      <c r="H196" s="40"/>
      <c r="I196" s="40"/>
    </row>
    <row r="199" spans="2:11" x14ac:dyDescent="0.3">
      <c r="B199" s="3" t="s">
        <v>106</v>
      </c>
      <c r="C199" s="2" t="s">
        <v>107</v>
      </c>
      <c r="D199" s="2" t="s">
        <v>108</v>
      </c>
      <c r="E199" s="2" t="s">
        <v>109</v>
      </c>
      <c r="G199" s="2" t="s">
        <v>114</v>
      </c>
      <c r="H199" s="2"/>
      <c r="I199" s="2"/>
      <c r="J199" s="2"/>
    </row>
    <row r="200" spans="2:11" ht="21.75" customHeight="1" x14ac:dyDescent="0.3">
      <c r="B200" s="4" t="s">
        <v>110</v>
      </c>
      <c r="C200" s="1" t="s">
        <v>111</v>
      </c>
      <c r="D200" s="1">
        <v>132102</v>
      </c>
      <c r="E200" s="1">
        <v>232323</v>
      </c>
      <c r="G200" s="64" t="str">
        <f>_xlfn.TEXTJOIN(CHAR(10),TRUE,B200:E200)</f>
        <v>Delhi
HR
132102
232323</v>
      </c>
      <c r="H200" s="64"/>
      <c r="I200" s="64"/>
      <c r="J200" s="64"/>
    </row>
    <row r="201" spans="2:11" ht="21.75" customHeight="1" x14ac:dyDescent="0.3">
      <c r="B201" s="4" t="s">
        <v>112</v>
      </c>
      <c r="C201" s="1" t="s">
        <v>111</v>
      </c>
      <c r="D201" s="1">
        <v>121102</v>
      </c>
      <c r="E201" s="1">
        <v>232344</v>
      </c>
      <c r="G201" s="64" t="str">
        <f t="shared" ref="G201:G202" si="11">_xlfn.TEXTJOIN(CHAR(10),TRUE,B201:E201)</f>
        <v>Pwl
HR
121102
232344</v>
      </c>
      <c r="H201" s="64"/>
      <c r="I201" s="64"/>
      <c r="J201" s="64"/>
    </row>
    <row r="202" spans="2:11" x14ac:dyDescent="0.3">
      <c r="B202" s="4" t="s">
        <v>113</v>
      </c>
      <c r="C202" s="1" t="s">
        <v>111</v>
      </c>
      <c r="D202" s="1">
        <v>123203</v>
      </c>
      <c r="E202" s="1">
        <v>54344</v>
      </c>
      <c r="G202" s="64" t="str">
        <f t="shared" si="11"/>
        <v>Fbd
HR
123203
54344</v>
      </c>
      <c r="H202" s="64"/>
      <c r="I202" s="64"/>
      <c r="J202" s="64"/>
    </row>
    <row r="205" spans="2:11" s="7" customFormat="1" ht="25.5" customHeight="1" thickBot="1" x14ac:dyDescent="0.35">
      <c r="B205" s="38" t="s">
        <v>137</v>
      </c>
      <c r="C205" s="36"/>
      <c r="D205" s="36"/>
      <c r="E205" s="36"/>
      <c r="F205" s="36"/>
      <c r="G205" s="36"/>
      <c r="H205" s="36"/>
      <c r="I205" s="36"/>
      <c r="J205" s="36"/>
      <c r="K205" s="36"/>
    </row>
    <row r="207" spans="2:11" x14ac:dyDescent="0.3">
      <c r="C207" t="s">
        <v>122</v>
      </c>
      <c r="D207" t="s">
        <v>123</v>
      </c>
      <c r="F207" s="5"/>
      <c r="I207" s="46" t="s">
        <v>129</v>
      </c>
      <c r="J207" s="46"/>
    </row>
    <row r="208" spans="2:11" x14ac:dyDescent="0.3">
      <c r="B208" s="3" t="s">
        <v>116</v>
      </c>
      <c r="C208" s="2" t="s">
        <v>121</v>
      </c>
      <c r="D208" s="2" t="s">
        <v>116</v>
      </c>
      <c r="F208" s="13" t="s">
        <v>124</v>
      </c>
      <c r="G208" s="13"/>
      <c r="H208" s="14"/>
      <c r="I208" s="44" t="s">
        <v>116</v>
      </c>
      <c r="J208" s="44"/>
    </row>
    <row r="209" spans="2:11" x14ac:dyDescent="0.3">
      <c r="B209" s="4" t="s">
        <v>117</v>
      </c>
      <c r="C209" s="1" t="str">
        <f>LEFT(B209,3)</f>
        <v>011</v>
      </c>
      <c r="D209" s="1" t="str">
        <f>RIGHT(B209,5)</f>
        <v>23423</v>
      </c>
      <c r="F209" s="40" t="s">
        <v>125</v>
      </c>
      <c r="G209" s="40"/>
      <c r="H209" s="45"/>
      <c r="I209" s="27" t="str">
        <f>MID(F209,7,9)</f>
        <v>011-32343</v>
      </c>
      <c r="J209" s="27"/>
    </row>
    <row r="210" spans="2:11" x14ac:dyDescent="0.3">
      <c r="B210" s="4" t="s">
        <v>118</v>
      </c>
      <c r="C210" s="1" t="str">
        <f t="shared" ref="C210:C212" si="12">LEFT(B210,3)</f>
        <v>365</v>
      </c>
      <c r="D210" s="1" t="str">
        <f t="shared" ref="D210:D212" si="13">RIGHT(B210,5)</f>
        <v>34222</v>
      </c>
      <c r="F210" s="40" t="s">
        <v>126</v>
      </c>
      <c r="G210" s="40"/>
      <c r="H210" s="45"/>
      <c r="I210" s="27" t="str">
        <f t="shared" ref="I210:I212" si="14">MID(F210,7,9)</f>
        <v>011-32343</v>
      </c>
      <c r="J210" s="27"/>
    </row>
    <row r="211" spans="2:11" x14ac:dyDescent="0.3">
      <c r="B211" s="4" t="s">
        <v>119</v>
      </c>
      <c r="C211" s="1" t="str">
        <f t="shared" si="12"/>
        <v>221</v>
      </c>
      <c r="D211" s="1" t="str">
        <f t="shared" si="13"/>
        <v>34343</v>
      </c>
      <c r="F211" s="40" t="s">
        <v>127</v>
      </c>
      <c r="G211" s="40"/>
      <c r="H211" s="45"/>
      <c r="I211" s="27" t="str">
        <f t="shared" si="14"/>
        <v>011-32343</v>
      </c>
      <c r="J211" s="27"/>
    </row>
    <row r="212" spans="2:11" x14ac:dyDescent="0.3">
      <c r="B212" s="4" t="s">
        <v>120</v>
      </c>
      <c r="C212" s="1" t="str">
        <f t="shared" si="12"/>
        <v>544</v>
      </c>
      <c r="D212" s="1" t="str">
        <f t="shared" si="13"/>
        <v>34432</v>
      </c>
      <c r="F212" s="40" t="s">
        <v>128</v>
      </c>
      <c r="G212" s="40"/>
      <c r="H212" s="45"/>
      <c r="I212" s="27" t="str">
        <f t="shared" si="14"/>
        <v>011-32343</v>
      </c>
      <c r="J212" s="27"/>
    </row>
    <row r="215" spans="2:11" x14ac:dyDescent="0.3">
      <c r="B215" s="13" t="s">
        <v>124</v>
      </c>
      <c r="C215" s="13"/>
      <c r="D215" s="14"/>
      <c r="F215" s="44" t="s">
        <v>116</v>
      </c>
      <c r="G215" s="44"/>
      <c r="H215" s="44" t="s">
        <v>134</v>
      </c>
      <c r="I215" s="44"/>
    </row>
    <row r="216" spans="2:11" x14ac:dyDescent="0.3">
      <c r="B216" s="42" t="s">
        <v>130</v>
      </c>
      <c r="C216" s="42"/>
      <c r="D216" s="42"/>
      <c r="F216" s="42">
        <v>9823244433</v>
      </c>
      <c r="G216" s="42"/>
      <c r="H216" s="27" t="str">
        <f>LEFT(F216,3)&amp;"****"&amp;RIGHT(F216,3)</f>
        <v>982****433</v>
      </c>
      <c r="I216" s="27"/>
    </row>
    <row r="217" spans="2:11" x14ac:dyDescent="0.3">
      <c r="B217" s="42" t="s">
        <v>131</v>
      </c>
      <c r="C217" s="42"/>
      <c r="D217" s="42"/>
      <c r="F217" s="42">
        <v>9823244434</v>
      </c>
      <c r="G217" s="42"/>
      <c r="H217" s="27" t="str">
        <f t="shared" ref="H217:H219" si="15">LEFT(F217,3)&amp;"****"&amp;RIGHT(F217,3)</f>
        <v>982****434</v>
      </c>
      <c r="I217" s="27"/>
    </row>
    <row r="218" spans="2:11" x14ac:dyDescent="0.3">
      <c r="B218" s="42" t="s">
        <v>132</v>
      </c>
      <c r="C218" s="42"/>
      <c r="D218" s="42"/>
      <c r="F218" s="42">
        <v>9823244435</v>
      </c>
      <c r="G218" s="42"/>
      <c r="H218" s="27" t="str">
        <f t="shared" si="15"/>
        <v>982****435</v>
      </c>
      <c r="I218" s="27"/>
    </row>
    <row r="219" spans="2:11" x14ac:dyDescent="0.3">
      <c r="B219" s="42" t="s">
        <v>133</v>
      </c>
      <c r="C219" s="42"/>
      <c r="D219" s="42"/>
      <c r="F219" s="42">
        <v>9823244436</v>
      </c>
      <c r="G219" s="42"/>
      <c r="H219" s="27" t="str">
        <f t="shared" si="15"/>
        <v>982****436</v>
      </c>
      <c r="I219" s="27"/>
    </row>
    <row r="221" spans="2:11" s="7" customFormat="1" ht="25.5" customHeight="1" thickBot="1" x14ac:dyDescent="0.35">
      <c r="B221" s="38" t="s">
        <v>136</v>
      </c>
      <c r="C221" s="36"/>
      <c r="D221" s="36"/>
      <c r="E221" s="36"/>
      <c r="F221" s="36"/>
      <c r="G221" s="36"/>
      <c r="H221" s="36"/>
      <c r="I221" s="36"/>
      <c r="J221" s="36"/>
      <c r="K221" s="36"/>
    </row>
    <row r="224" spans="2:11" x14ac:dyDescent="0.3">
      <c r="B224" s="44" t="s">
        <v>116</v>
      </c>
      <c r="C224" s="44"/>
      <c r="D224" s="44" t="s">
        <v>134</v>
      </c>
      <c r="E224" s="44"/>
    </row>
    <row r="225" spans="2:11" x14ac:dyDescent="0.3">
      <c r="B225" s="42">
        <v>9823244433</v>
      </c>
      <c r="C225" s="42"/>
      <c r="D225" s="27" t="str">
        <f>LEFT(B225,3)&amp;"***"&amp;RIGHT(B225,3)</f>
        <v>982***433</v>
      </c>
      <c r="E225" s="27"/>
      <c r="G225" t="str">
        <f ca="1">_xlfn.FORMULATEXT(D225)</f>
        <v>=LEFT(B225,3)&amp;"***"&amp;RIGHT(B225,3)</v>
      </c>
    </row>
    <row r="226" spans="2:11" x14ac:dyDescent="0.3">
      <c r="B226" s="42">
        <v>9823244434</v>
      </c>
      <c r="C226" s="42"/>
      <c r="D226" s="27" t="str">
        <f t="shared" ref="D226" si="16">LEFT(B226,3)&amp;"***"&amp;RIGHT(B226,3)</f>
        <v>982***434</v>
      </c>
      <c r="E226" s="27"/>
    </row>
    <row r="228" spans="2:11" x14ac:dyDescent="0.3">
      <c r="D228" s="48">
        <f ca="1">NOW()</f>
        <v>43923.365336226852</v>
      </c>
      <c r="E228" s="48"/>
    </row>
    <row r="237" spans="2:11" s="7" customFormat="1" ht="19.5" thickBot="1" x14ac:dyDescent="0.35">
      <c r="B237" s="38" t="s">
        <v>138</v>
      </c>
      <c r="C237" s="36"/>
      <c r="D237" s="36"/>
      <c r="E237" s="36"/>
      <c r="F237" s="36"/>
      <c r="G237" s="36"/>
      <c r="H237" s="36"/>
      <c r="I237" s="36"/>
      <c r="J237" s="36"/>
      <c r="K237" s="36"/>
    </row>
    <row r="240" spans="2:11" x14ac:dyDescent="0.3">
      <c r="B240" s="49"/>
      <c r="C240" s="13" t="s">
        <v>139</v>
      </c>
      <c r="D240" s="13"/>
      <c r="F240" s="52" t="s">
        <v>140</v>
      </c>
      <c r="G240" s="52"/>
      <c r="H240" s="52"/>
      <c r="I240" s="52"/>
    </row>
    <row r="241" spans="2:10" x14ac:dyDescent="0.3">
      <c r="B241" s="49"/>
      <c r="C241" s="51">
        <v>43833</v>
      </c>
      <c r="D241" s="51"/>
      <c r="F241" s="50">
        <f>EDATE(C241,-3)</f>
        <v>43741</v>
      </c>
      <c r="G241" s="50"/>
      <c r="H241" s="50"/>
      <c r="I241" s="50"/>
    </row>
    <row r="242" spans="2:10" x14ac:dyDescent="0.3">
      <c r="B242" s="49"/>
      <c r="C242" s="51">
        <v>43835</v>
      </c>
      <c r="D242" s="51"/>
      <c r="F242" s="50"/>
      <c r="G242" s="50"/>
      <c r="H242" s="50"/>
      <c r="I242" s="50"/>
    </row>
    <row r="243" spans="2:10" x14ac:dyDescent="0.3">
      <c r="B243" s="49"/>
      <c r="C243" s="51">
        <v>43837</v>
      </c>
      <c r="D243" s="51"/>
      <c r="F243" s="50"/>
      <c r="G243" s="50"/>
      <c r="H243" s="50"/>
      <c r="I243" s="50"/>
    </row>
    <row r="244" spans="2:10" x14ac:dyDescent="0.3">
      <c r="B244" s="49"/>
      <c r="C244" s="51">
        <v>43831</v>
      </c>
      <c r="D244" s="51"/>
      <c r="F244" s="50"/>
      <c r="G244" s="50"/>
      <c r="H244" s="50"/>
      <c r="I244" s="50"/>
    </row>
    <row r="245" spans="2:10" x14ac:dyDescent="0.3">
      <c r="B245" s="49"/>
      <c r="C245" s="43"/>
      <c r="D245" s="43"/>
    </row>
    <row r="246" spans="2:10" x14ac:dyDescent="0.3">
      <c r="B246" s="49"/>
      <c r="C246" s="43"/>
      <c r="D246" s="43"/>
    </row>
    <row r="247" spans="2:10" x14ac:dyDescent="0.3">
      <c r="B247" s="49"/>
      <c r="C247" s="13" t="s">
        <v>139</v>
      </c>
      <c r="D247" s="13"/>
      <c r="F247" s="13" t="s">
        <v>139</v>
      </c>
      <c r="G247" s="13"/>
      <c r="I247" s="53"/>
      <c r="J247" s="53"/>
    </row>
    <row r="248" spans="2:10" x14ac:dyDescent="0.3">
      <c r="C248" s="51">
        <v>43833</v>
      </c>
      <c r="D248" s="51"/>
      <c r="F248" s="51">
        <f>EOMONTH(C248,2)</f>
        <v>43921</v>
      </c>
      <c r="G248" s="51"/>
    </row>
    <row r="249" spans="2:10" x14ac:dyDescent="0.3">
      <c r="C249" s="51">
        <v>43866</v>
      </c>
      <c r="D249" s="51"/>
      <c r="F249" s="51"/>
      <c r="G249" s="51"/>
      <c r="I249" s="47"/>
      <c r="J249" s="47"/>
    </row>
    <row r="250" spans="2:10" x14ac:dyDescent="0.3">
      <c r="C250" s="51">
        <v>43837</v>
      </c>
      <c r="D250" s="51"/>
      <c r="F250" s="51"/>
      <c r="G250" s="51"/>
    </row>
    <row r="251" spans="2:10" x14ac:dyDescent="0.3">
      <c r="C251" s="51">
        <v>43831</v>
      </c>
      <c r="D251" s="51"/>
      <c r="F251" s="51"/>
      <c r="G251" s="51"/>
      <c r="I251" s="65"/>
    </row>
  </sheetData>
  <autoFilter ref="B55:G64" xr:uid="{15791976-F3D5-4431-901D-D5B96807BCA4}"/>
  <mergeCells count="112">
    <mergeCell ref="C251:D251"/>
    <mergeCell ref="F248:G248"/>
    <mergeCell ref="F249:G249"/>
    <mergeCell ref="F250:G250"/>
    <mergeCell ref="F251:G251"/>
    <mergeCell ref="F247:G247"/>
    <mergeCell ref="F241:I241"/>
    <mergeCell ref="F242:I242"/>
    <mergeCell ref="F243:I243"/>
    <mergeCell ref="F244:I244"/>
    <mergeCell ref="C249:D249"/>
    <mergeCell ref="C250:D250"/>
    <mergeCell ref="I249:J249"/>
    <mergeCell ref="C246:D246"/>
    <mergeCell ref="C247:D247"/>
    <mergeCell ref="C248:D248"/>
    <mergeCell ref="C240:D240"/>
    <mergeCell ref="F240:I240"/>
    <mergeCell ref="C244:D244"/>
    <mergeCell ref="C241:D241"/>
    <mergeCell ref="C242:D242"/>
    <mergeCell ref="C243:D243"/>
    <mergeCell ref="C245:D245"/>
    <mergeCell ref="B226:C226"/>
    <mergeCell ref="D226:E226"/>
    <mergeCell ref="D228:E228"/>
    <mergeCell ref="F174:J174"/>
    <mergeCell ref="F175:J175"/>
    <mergeCell ref="F176:J176"/>
    <mergeCell ref="F177:J177"/>
    <mergeCell ref="F178:J178"/>
    <mergeCell ref="H218:I218"/>
    <mergeCell ref="H219:I219"/>
    <mergeCell ref="B224:C224"/>
    <mergeCell ref="D224:E224"/>
    <mergeCell ref="B225:C225"/>
    <mergeCell ref="D225:E225"/>
    <mergeCell ref="B218:D218"/>
    <mergeCell ref="B219:D219"/>
    <mergeCell ref="F215:G215"/>
    <mergeCell ref="F216:G216"/>
    <mergeCell ref="F217:G217"/>
    <mergeCell ref="F218:G218"/>
    <mergeCell ref="F219:G219"/>
    <mergeCell ref="I211:J211"/>
    <mergeCell ref="I212:J212"/>
    <mergeCell ref="I207:J207"/>
    <mergeCell ref="B215:D215"/>
    <mergeCell ref="B216:D216"/>
    <mergeCell ref="B217:D217"/>
    <mergeCell ref="H215:I215"/>
    <mergeCell ref="H216:I216"/>
    <mergeCell ref="H217:I217"/>
    <mergeCell ref="B221:K221"/>
    <mergeCell ref="B237:K237"/>
    <mergeCell ref="F208:H208"/>
    <mergeCell ref="F209:H209"/>
    <mergeCell ref="F210:H210"/>
    <mergeCell ref="F211:H211"/>
    <mergeCell ref="F212:H212"/>
    <mergeCell ref="I208:J208"/>
    <mergeCell ref="I209:J209"/>
    <mergeCell ref="I210:J210"/>
    <mergeCell ref="G200:J200"/>
    <mergeCell ref="G201:J201"/>
    <mergeCell ref="G202:J202"/>
    <mergeCell ref="B205:K205"/>
    <mergeCell ref="G194:I194"/>
    <mergeCell ref="G195:I195"/>
    <mergeCell ref="G196:I196"/>
    <mergeCell ref="B191:D191"/>
    <mergeCell ref="G192:I192"/>
    <mergeCell ref="G193:I193"/>
    <mergeCell ref="B171:K171"/>
    <mergeCell ref="B188:K188"/>
    <mergeCell ref="B173:D173"/>
    <mergeCell ref="G181:J181"/>
    <mergeCell ref="G182:J182"/>
    <mergeCell ref="G183:J183"/>
    <mergeCell ref="G184:J184"/>
    <mergeCell ref="B146:C146"/>
    <mergeCell ref="B147:C147"/>
    <mergeCell ref="B154:K154"/>
    <mergeCell ref="B120:K120"/>
    <mergeCell ref="B137:K137"/>
    <mergeCell ref="B142:C142"/>
    <mergeCell ref="B143:C143"/>
    <mergeCell ref="B144:C144"/>
    <mergeCell ref="B145:C145"/>
    <mergeCell ref="H113:I113"/>
    <mergeCell ref="H114:I114"/>
    <mergeCell ref="H115:I115"/>
    <mergeCell ref="H116:I116"/>
    <mergeCell ref="H117:I117"/>
    <mergeCell ref="B1:K1"/>
    <mergeCell ref="B18:K18"/>
    <mergeCell ref="B35:K35"/>
    <mergeCell ref="B52:K52"/>
    <mergeCell ref="B69:K69"/>
    <mergeCell ref="G73:J73"/>
    <mergeCell ref="H106:I106"/>
    <mergeCell ref="H107:I107"/>
    <mergeCell ref="H108:I108"/>
    <mergeCell ref="H109:I109"/>
    <mergeCell ref="H110:I110"/>
    <mergeCell ref="B86:K86"/>
    <mergeCell ref="B103:K103"/>
    <mergeCell ref="C49:D49"/>
    <mergeCell ref="B66:C66"/>
    <mergeCell ref="C50:D50"/>
    <mergeCell ref="G71:J71"/>
    <mergeCell ref="G72:J72"/>
  </mergeCells>
  <phoneticPr fontId="3" type="noConversion"/>
  <dataValidations disablePrompts="1" count="1">
    <dataValidation type="list" allowBlank="1" showInputMessage="1" showErrorMessage="1" sqref="D66" xr:uid="{F10E291F-0572-4284-BD43-1832AB4B2281}">
      <formula1>$I$56:$I$62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9DF4-E6C0-41F0-9855-3C739041337C}">
  <dimension ref="B9:F13"/>
  <sheetViews>
    <sheetView topLeftCell="A7" zoomScale="160" zoomScaleNormal="160" workbookViewId="0">
      <selection activeCell="F11" sqref="F11"/>
    </sheetView>
  </sheetViews>
  <sheetFormatPr defaultRowHeight="18.75" x14ac:dyDescent="0.3"/>
  <sheetData>
    <row r="9" spans="2:6" x14ac:dyDescent="0.3">
      <c r="B9" s="13" t="s">
        <v>124</v>
      </c>
      <c r="C9" s="13"/>
      <c r="D9" s="14"/>
    </row>
    <row r="10" spans="2:6" x14ac:dyDescent="0.3">
      <c r="B10" s="42" t="s">
        <v>130</v>
      </c>
      <c r="C10" s="42"/>
      <c r="D10" s="42"/>
      <c r="F10" t="str">
        <f>LEFT(B10,FIND(" ",B10)-1)</f>
        <v>011</v>
      </c>
    </row>
    <row r="11" spans="2:6" x14ac:dyDescent="0.3">
      <c r="B11" s="42" t="s">
        <v>131</v>
      </c>
      <c r="C11" s="42"/>
      <c r="D11" s="42"/>
      <c r="F11" t="str">
        <f t="shared" ref="F11:F13" si="0">LEFT(B11,FIND("-",B11)-1)</f>
        <v xml:space="preserve">01274 </v>
      </c>
    </row>
    <row r="12" spans="2:6" x14ac:dyDescent="0.3">
      <c r="B12" s="42" t="s">
        <v>132</v>
      </c>
      <c r="C12" s="42"/>
      <c r="D12" s="42"/>
      <c r="F12" t="str">
        <f t="shared" si="0"/>
        <v xml:space="preserve">91 </v>
      </c>
    </row>
    <row r="13" spans="2:6" x14ac:dyDescent="0.3">
      <c r="B13" s="42" t="s">
        <v>133</v>
      </c>
      <c r="C13" s="42"/>
      <c r="D13" s="42"/>
      <c r="F13" t="str">
        <f t="shared" si="0"/>
        <v xml:space="preserve">0112 </v>
      </c>
    </row>
  </sheetData>
  <mergeCells count="5">
    <mergeCell ref="B9:D9"/>
    <mergeCell ref="B10:D10"/>
    <mergeCell ref="B11:D11"/>
    <mergeCell ref="B12:D12"/>
    <mergeCell ref="B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BALJEET DAGAR1144</dc:creator>
  <cp:lastModifiedBy>BALJEET DAGAR1144</cp:lastModifiedBy>
  <dcterms:created xsi:type="dcterms:W3CDTF">2020-03-31T08:27:18Z</dcterms:created>
  <dcterms:modified xsi:type="dcterms:W3CDTF">2020-04-02T15:46:50Z</dcterms:modified>
</cp:coreProperties>
</file>