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" i="1" l="1"/>
  <c r="B16" i="1"/>
  <c r="C16" i="1"/>
  <c r="D16" i="1"/>
  <c r="D14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F15" i="1" s="1"/>
  <c r="H15" i="1" s="1"/>
  <c r="E16" i="1"/>
  <c r="C14" i="1"/>
  <c r="F14" i="1" s="1"/>
  <c r="H14" i="1" s="1"/>
  <c r="C15" i="1"/>
  <c r="B15" i="1"/>
  <c r="D13" i="1"/>
  <c r="F13" i="1" s="1"/>
  <c r="D9" i="1"/>
  <c r="G4" i="1"/>
  <c r="G6" i="1"/>
  <c r="G10" i="1"/>
  <c r="G2" i="1"/>
  <c r="F4" i="1"/>
  <c r="F6" i="1"/>
  <c r="F10" i="1"/>
  <c r="F2" i="1"/>
  <c r="G3" i="1"/>
  <c r="F5" i="1"/>
  <c r="F7" i="1"/>
  <c r="F8" i="1"/>
  <c r="G11" i="1"/>
  <c r="F12" i="1"/>
  <c r="E2" i="1"/>
  <c r="C3" i="1"/>
  <c r="C4" i="1"/>
  <c r="C5" i="1"/>
  <c r="C6" i="1"/>
  <c r="C7" i="1"/>
  <c r="C8" i="1"/>
  <c r="C9" i="1"/>
  <c r="C10" i="1"/>
  <c r="C11" i="1"/>
  <c r="C12" i="1"/>
  <c r="C13" i="1"/>
  <c r="C2" i="1"/>
  <c r="B7" i="1"/>
  <c r="B8" i="1"/>
  <c r="B9" i="1"/>
  <c r="B6" i="1"/>
  <c r="B11" i="1"/>
  <c r="B12" i="1"/>
  <c r="B13" i="1"/>
  <c r="B10" i="1"/>
  <c r="B5" i="1"/>
  <c r="B4" i="1"/>
  <c r="B3" i="1"/>
  <c r="B2" i="1"/>
  <c r="G14" i="1" l="1"/>
  <c r="I14" i="1" s="1"/>
  <c r="F16" i="1"/>
  <c r="H16" i="1" s="1"/>
  <c r="G16" i="1"/>
  <c r="I16" i="1" s="1"/>
  <c r="G15" i="1"/>
  <c r="I15" i="1" s="1"/>
  <c r="F9" i="1"/>
  <c r="G9" i="1"/>
  <c r="G12" i="1"/>
  <c r="G8" i="1"/>
  <c r="G13" i="1"/>
  <c r="F11" i="1"/>
  <c r="G7" i="1"/>
  <c r="G5" i="1"/>
  <c r="F3" i="1"/>
</calcChain>
</file>

<file path=xl/sharedStrings.xml><?xml version="1.0" encoding="utf-8"?>
<sst xmlns="http://schemas.openxmlformats.org/spreadsheetml/2006/main" count="24" uniqueCount="24">
  <si>
    <t>Point Name</t>
  </si>
  <si>
    <t>X</t>
  </si>
  <si>
    <t>Y</t>
  </si>
  <si>
    <t>Inner Right</t>
  </si>
  <si>
    <t>Inner Left</t>
  </si>
  <si>
    <t>Outer Right</t>
  </si>
  <si>
    <t>Outer Left</t>
  </si>
  <si>
    <t>Screw Edge Inner Right</t>
  </si>
  <si>
    <t>Screw Edge Inner Left</t>
  </si>
  <si>
    <t>Radius (mm)</t>
  </si>
  <si>
    <t>Radius (mils)</t>
  </si>
  <si>
    <t>Screw Center Inner Right</t>
  </si>
  <si>
    <t>Screw Center Inner Left</t>
  </si>
  <si>
    <t>Screw Center Outer Right</t>
  </si>
  <si>
    <t>Screw Center Outer Left</t>
  </si>
  <si>
    <t>Screw Edge Outer Right</t>
  </si>
  <si>
    <t>Screw Edge Outer Left</t>
  </si>
  <si>
    <t>Angle (degrees)</t>
  </si>
  <si>
    <t>Angle (rad)</t>
  </si>
  <si>
    <t>X Shifted</t>
  </si>
  <si>
    <t>Y Shifted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</si>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</sst>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4" sqref="H14:I16"/>
    </sheetView>
  </sheetViews>
  <sheetFormatPr defaultRowHeight="15" x14ac:dyDescent="0.25"/>
  <cols>
    <col min="1" max="1" width="23.7109375" bestFit="1" customWidth="1"/>
    <col min="2" max="2" width="12.140625" bestFit="1" customWidth="1"/>
    <col min="3" max="3" width="12.42578125" bestFit="1" customWidth="1"/>
    <col min="4" max="4" width="15.28515625" bestFit="1" customWidth="1"/>
    <col min="5" max="5" width="10.85546875" bestFit="1" customWidth="1"/>
    <col min="6" max="6" width="12.7109375" bestFit="1" customWidth="1"/>
    <col min="7" max="7" width="12" bestFit="1" customWidth="1"/>
    <col min="8" max="8" width="19.42578125" customWidth="1"/>
    <col min="9" max="9" width="13.85546875" customWidth="1"/>
  </cols>
  <sheetData>
    <row r="1" spans="1:9" x14ac:dyDescent="0.25">
      <c r="A1" t="s">
        <v>0</v>
      </c>
      <c r="B1" t="s">
        <v>9</v>
      </c>
      <c r="C1" t="s">
        <v>10</v>
      </c>
      <c r="D1" t="s">
        <v>17</v>
      </c>
      <c r="E1" t="s">
        <v>18</v>
      </c>
      <c r="F1" t="s">
        <v>1</v>
      </c>
      <c r="G1" t="s">
        <v>2</v>
      </c>
      <c r="H1" t="s">
        <v>19</v>
      </c>
      <c r="I1" t="s">
        <v>20</v>
      </c>
    </row>
    <row r="2" spans="1:9" x14ac:dyDescent="0.25">
      <c r="A2" t="s">
        <v>3</v>
      </c>
      <c r="B2">
        <f>37/2</f>
        <v>18.5</v>
      </c>
      <c r="C2">
        <f>B2*39.37007874</f>
        <v>728.34645668999997</v>
      </c>
      <c r="D2">
        <v>60</v>
      </c>
      <c r="E2">
        <f>RADIANS(D2)</f>
        <v>1.0471975511965976</v>
      </c>
      <c r="F2">
        <f>C2*COS(E2)</f>
        <v>364.17322834500004</v>
      </c>
      <c r="G2">
        <f>C2*SIN(E2)</f>
        <v>630.7665342499223</v>
      </c>
      <c r="H2">
        <f>F2+700</f>
        <v>1064.1732283450001</v>
      </c>
      <c r="I2">
        <f>G2-600</f>
        <v>30.766534249922302</v>
      </c>
    </row>
    <row r="3" spans="1:9" x14ac:dyDescent="0.25">
      <c r="A3" t="s">
        <v>4</v>
      </c>
      <c r="B3">
        <f>37/2</f>
        <v>18.5</v>
      </c>
      <c r="C3">
        <f t="shared" ref="C3:C16" si="0">B3*39.37007874</f>
        <v>728.34645668999997</v>
      </c>
      <c r="D3">
        <v>120</v>
      </c>
      <c r="E3">
        <f t="shared" ref="E3:E16" si="1">RADIANS(D3)</f>
        <v>2.0943951023931953</v>
      </c>
      <c r="F3">
        <f t="shared" ref="F3:F13" si="2">C3*COS(E3)</f>
        <v>-364.17322834499981</v>
      </c>
      <c r="G3">
        <f t="shared" ref="G3:G13" si="3">C3*SIN(E3)</f>
        <v>630.76653424992242</v>
      </c>
      <c r="H3">
        <f t="shared" ref="H3:H16" si="4">F3+700</f>
        <v>335.82677165500019</v>
      </c>
      <c r="I3">
        <f t="shared" ref="I3:I16" si="5">G3-600</f>
        <v>30.766534249922415</v>
      </c>
    </row>
    <row r="4" spans="1:9" x14ac:dyDescent="0.25">
      <c r="A4" t="s">
        <v>5</v>
      </c>
      <c r="B4">
        <f>18.5+17</f>
        <v>35.5</v>
      </c>
      <c r="C4">
        <f t="shared" si="0"/>
        <v>1397.63779527</v>
      </c>
      <c r="D4">
        <v>60</v>
      </c>
      <c r="E4">
        <f t="shared" si="1"/>
        <v>1.0471975511965976</v>
      </c>
      <c r="F4">
        <f t="shared" si="2"/>
        <v>698.8188976350001</v>
      </c>
      <c r="G4">
        <f t="shared" si="3"/>
        <v>1210.3898359930943</v>
      </c>
      <c r="H4">
        <f t="shared" si="4"/>
        <v>1398.8188976350002</v>
      </c>
      <c r="I4">
        <f t="shared" si="5"/>
        <v>610.38983599309427</v>
      </c>
    </row>
    <row r="5" spans="1:9" x14ac:dyDescent="0.25">
      <c r="A5" t="s">
        <v>6</v>
      </c>
      <c r="B5">
        <f>18.5+17</f>
        <v>35.5</v>
      </c>
      <c r="C5">
        <f t="shared" si="0"/>
        <v>1397.63779527</v>
      </c>
      <c r="D5">
        <v>120</v>
      </c>
      <c r="E5">
        <f t="shared" si="1"/>
        <v>2.0943951023931953</v>
      </c>
      <c r="F5">
        <f t="shared" si="2"/>
        <v>-698.81889763499964</v>
      </c>
      <c r="G5">
        <f t="shared" si="3"/>
        <v>1210.3898359930945</v>
      </c>
      <c r="H5">
        <f t="shared" si="4"/>
        <v>1.1811023650003563</v>
      </c>
      <c r="I5">
        <f t="shared" si="5"/>
        <v>610.38983599309449</v>
      </c>
    </row>
    <row r="6" spans="1:9" x14ac:dyDescent="0.25">
      <c r="A6" t="s">
        <v>7</v>
      </c>
      <c r="B6">
        <f>35.5-6.5</f>
        <v>29</v>
      </c>
      <c r="C6">
        <f t="shared" si="0"/>
        <v>1141.73228346</v>
      </c>
      <c r="D6">
        <v>60</v>
      </c>
      <c r="E6">
        <f t="shared" si="1"/>
        <v>1.0471975511965976</v>
      </c>
      <c r="F6">
        <f t="shared" si="2"/>
        <v>570.86614173000009</v>
      </c>
      <c r="G6">
        <f t="shared" si="3"/>
        <v>988.76916179717557</v>
      </c>
      <c r="H6">
        <f t="shared" si="4"/>
        <v>1270.86614173</v>
      </c>
      <c r="I6">
        <f t="shared" si="5"/>
        <v>388.76916179717557</v>
      </c>
    </row>
    <row r="7" spans="1:9" x14ac:dyDescent="0.25">
      <c r="A7" t="s">
        <v>8</v>
      </c>
      <c r="B7">
        <f t="shared" ref="B7:B9" si="6">35.5-6.5</f>
        <v>29</v>
      </c>
      <c r="C7">
        <f t="shared" si="0"/>
        <v>1141.73228346</v>
      </c>
      <c r="D7">
        <v>120</v>
      </c>
      <c r="E7">
        <f t="shared" si="1"/>
        <v>2.0943951023931953</v>
      </c>
      <c r="F7">
        <f t="shared" si="2"/>
        <v>-570.86614172999975</v>
      </c>
      <c r="G7">
        <f t="shared" si="3"/>
        <v>988.76916179717568</v>
      </c>
      <c r="H7">
        <f t="shared" si="4"/>
        <v>129.13385827000025</v>
      </c>
      <c r="I7">
        <f t="shared" si="5"/>
        <v>388.76916179717568</v>
      </c>
    </row>
    <row r="8" spans="1:9" x14ac:dyDescent="0.25">
      <c r="A8" t="s">
        <v>11</v>
      </c>
      <c r="B8">
        <f t="shared" si="6"/>
        <v>29</v>
      </c>
      <c r="C8">
        <f t="shared" si="0"/>
        <v>1141.73228346</v>
      </c>
      <c r="D8">
        <v>77.151600000000002</v>
      </c>
      <c r="E8">
        <f t="shared" si="1"/>
        <v>1.3465494431816571</v>
      </c>
      <c r="F8">
        <f t="shared" si="2"/>
        <v>253.88948031045362</v>
      </c>
      <c r="G8">
        <f t="shared" si="3"/>
        <v>1113.1454257564344</v>
      </c>
      <c r="H8">
        <f t="shared" si="4"/>
        <v>953.88948031045356</v>
      </c>
      <c r="I8">
        <f t="shared" si="5"/>
        <v>513.14542575643441</v>
      </c>
    </row>
    <row r="9" spans="1:9" x14ac:dyDescent="0.25">
      <c r="A9" t="s">
        <v>12</v>
      </c>
      <c r="B9">
        <f t="shared" si="6"/>
        <v>29</v>
      </c>
      <c r="C9">
        <f t="shared" si="0"/>
        <v>1141.73228346</v>
      </c>
      <c r="D9">
        <f>180-D8</f>
        <v>102.8484</v>
      </c>
      <c r="E9">
        <f t="shared" si="1"/>
        <v>1.795043210408136</v>
      </c>
      <c r="F9">
        <f t="shared" si="2"/>
        <v>-253.88948031045348</v>
      </c>
      <c r="G9">
        <f t="shared" si="3"/>
        <v>1113.1454257564344</v>
      </c>
      <c r="H9">
        <f t="shared" si="4"/>
        <v>446.11051968954655</v>
      </c>
      <c r="I9">
        <f t="shared" si="5"/>
        <v>513.14542575643441</v>
      </c>
    </row>
    <row r="10" spans="1:9" x14ac:dyDescent="0.25">
      <c r="A10" t="s">
        <v>15</v>
      </c>
      <c r="B10">
        <f>35.5-3.5</f>
        <v>32</v>
      </c>
      <c r="C10">
        <f t="shared" si="0"/>
        <v>1259.8425196799999</v>
      </c>
      <c r="D10">
        <v>60</v>
      </c>
      <c r="E10">
        <f t="shared" si="1"/>
        <v>1.0471975511965976</v>
      </c>
      <c r="F10">
        <f t="shared" si="2"/>
        <v>629.92125984000006</v>
      </c>
      <c r="G10">
        <f t="shared" si="3"/>
        <v>1091.0556268106764</v>
      </c>
      <c r="H10">
        <f t="shared" si="4"/>
        <v>1329.9212598399999</v>
      </c>
      <c r="I10">
        <f t="shared" si="5"/>
        <v>491.05562681067636</v>
      </c>
    </row>
    <row r="11" spans="1:9" x14ac:dyDescent="0.25">
      <c r="A11" t="s">
        <v>16</v>
      </c>
      <c r="B11">
        <f t="shared" ref="B11:B13" si="7">35.5-3.5</f>
        <v>32</v>
      </c>
      <c r="C11">
        <f t="shared" si="0"/>
        <v>1259.8425196799999</v>
      </c>
      <c r="D11">
        <v>120</v>
      </c>
      <c r="E11">
        <f t="shared" si="1"/>
        <v>2.0943951023931953</v>
      </c>
      <c r="F11">
        <f t="shared" si="2"/>
        <v>-629.92125983999972</v>
      </c>
      <c r="G11">
        <f t="shared" si="3"/>
        <v>1091.0556268106766</v>
      </c>
      <c r="H11">
        <f t="shared" si="4"/>
        <v>70.07874016000028</v>
      </c>
      <c r="I11">
        <f t="shared" si="5"/>
        <v>491.05562681067659</v>
      </c>
    </row>
    <row r="12" spans="1:9" x14ac:dyDescent="0.25">
      <c r="A12" t="s">
        <v>13</v>
      </c>
      <c r="B12">
        <f t="shared" si="7"/>
        <v>32</v>
      </c>
      <c r="C12">
        <f t="shared" si="0"/>
        <v>1259.8425196799999</v>
      </c>
      <c r="D12">
        <v>77.151600000000002</v>
      </c>
      <c r="E12">
        <f t="shared" si="1"/>
        <v>1.3465494431816571</v>
      </c>
      <c r="F12">
        <f t="shared" si="2"/>
        <v>280.15390930808672</v>
      </c>
      <c r="G12">
        <f t="shared" si="3"/>
        <v>1228.2984008346862</v>
      </c>
      <c r="H12">
        <f t="shared" si="4"/>
        <v>980.15390930808667</v>
      </c>
      <c r="I12">
        <f t="shared" si="5"/>
        <v>628.29840083468616</v>
      </c>
    </row>
    <row r="13" spans="1:9" x14ac:dyDescent="0.25">
      <c r="A13" t="s">
        <v>14</v>
      </c>
      <c r="B13">
        <f t="shared" si="7"/>
        <v>32</v>
      </c>
      <c r="C13">
        <f t="shared" si="0"/>
        <v>1259.8425196799999</v>
      </c>
      <c r="D13">
        <f>180-D12</f>
        <v>102.8484</v>
      </c>
      <c r="E13">
        <f t="shared" si="1"/>
        <v>1.795043210408136</v>
      </c>
      <c r="F13">
        <f t="shared" si="2"/>
        <v>-280.15390930808661</v>
      </c>
      <c r="G13">
        <f t="shared" si="3"/>
        <v>1228.2984008346862</v>
      </c>
      <c r="H13">
        <f t="shared" si="4"/>
        <v>419.84609069191339</v>
      </c>
      <c r="I13">
        <f t="shared" si="5"/>
        <v>628.29840083468616</v>
      </c>
    </row>
    <row r="14" spans="1:9" x14ac:dyDescent="0.25">
      <c r="A14" t="s">
        <v>21</v>
      </c>
      <c r="B14">
        <f>B3+0.7928</f>
        <v>19.2928</v>
      </c>
      <c r="C14">
        <f>B14*39.37007874</f>
        <v>759.55905511507194</v>
      </c>
      <c r="D14">
        <f>90-17.0813699736</f>
        <v>72.918630026399995</v>
      </c>
      <c r="E14">
        <f t="shared" si="1"/>
        <v>1.2726701800042797</v>
      </c>
      <c r="F14">
        <f>C14*COS(E14)</f>
        <v>223.10492314893702</v>
      </c>
      <c r="G14">
        <f>C14*SIN(E14)</f>
        <v>726.05382133420926</v>
      </c>
      <c r="H14">
        <f t="shared" si="4"/>
        <v>923.10492314893702</v>
      </c>
      <c r="I14">
        <f t="shared" si="5"/>
        <v>126.05382133420926</v>
      </c>
    </row>
    <row r="15" spans="1:9" x14ac:dyDescent="0.25">
      <c r="A15" t="s">
        <v>22</v>
      </c>
      <c r="B15">
        <f t="shared" ref="B15:B16" si="8">B3+0.7928</f>
        <v>19.2928</v>
      </c>
      <c r="C15">
        <f t="shared" si="0"/>
        <v>759.55905511507194</v>
      </c>
      <c r="D15">
        <v>90</v>
      </c>
      <c r="E15">
        <f t="shared" si="1"/>
        <v>1.5707963267948966</v>
      </c>
      <c r="F15">
        <f t="shared" ref="F15:F16" si="9">C15*COS(E15)</f>
        <v>4.6528630139304088E-14</v>
      </c>
      <c r="G15">
        <f t="shared" ref="G15:G16" si="10">C15*SIN(E15)</f>
        <v>759.55905511507194</v>
      </c>
      <c r="H15">
        <f t="shared" si="4"/>
        <v>700</v>
      </c>
      <c r="I15">
        <f t="shared" si="5"/>
        <v>159.55905511507194</v>
      </c>
    </row>
    <row r="16" spans="1:9" x14ac:dyDescent="0.25">
      <c r="A16" t="s">
        <v>23</v>
      </c>
      <c r="B16">
        <f>B3+0.7928</f>
        <v>19.2928</v>
      </c>
      <c r="C16">
        <f t="shared" si="0"/>
        <v>759.55905511507194</v>
      </c>
      <c r="D16">
        <f>90+17.0813699736</f>
        <v>107.0813699736</v>
      </c>
      <c r="E16">
        <f t="shared" si="1"/>
        <v>1.8689224735855137</v>
      </c>
      <c r="F16">
        <f t="shared" si="9"/>
        <v>-223.1049231489371</v>
      </c>
      <c r="G16">
        <f t="shared" si="10"/>
        <v>726.05382133420915</v>
      </c>
      <c r="H16">
        <f t="shared" si="4"/>
        <v>476.89507685106287</v>
      </c>
      <c r="I16">
        <f t="shared" si="5"/>
        <v>126.05382133420915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Status Kuo</dc:creator>
  <cp:lastModifiedBy>Status Kuo</cp:lastModifiedBy>
  <dcterms:created xsi:type="dcterms:W3CDTF">2018-11-30T04:56:05Z</dcterms:created>
  <dcterms:modified xsi:type="dcterms:W3CDTF">2018-11-30T06:07:55Z</dcterms:modified>
</cp:coreProperties>
</file>