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\"/>
    </mc:Choice>
  </mc:AlternateContent>
  <xr:revisionPtr revIDLastSave="0" documentId="13_ncr:1_{95DE041B-2B66-4912-AB9F-BFFEC956F1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trole" sheetId="1" r:id="rId1"/>
    <sheet name="Geral" sheetId="2" r:id="rId2"/>
    <sheet name="Superficies" sheetId="3" r:id="rId3"/>
    <sheet name="Arrastos" sheetId="6" r:id="rId4"/>
    <sheet name="Derivadas" sheetId="4" r:id="rId5"/>
    <sheet name="Traca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2" i="6"/>
  <c r="E3" i="6"/>
  <c r="E2" i="6"/>
  <c r="B3" i="6"/>
  <c r="B2" i="6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A2" authorId="0" shapeId="0" xr:uid="{D188F9C7-6440-44BA-AD07-CDDCE54272B5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asa
CDp = a * V + b</t>
        </r>
      </text>
    </comment>
    <comment ref="D2" authorId="0" shapeId="0" xr:uid="{255A51C8-9326-4065-81D0-62FA49FC59FD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do EH
CDp = a * V + b</t>
        </r>
      </text>
    </comment>
    <comment ref="G2" authorId="0" shapeId="0" xr:uid="{DEAFA198-548B-4DAC-953A-9780511DFBE4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EV
CDp = a * V + b</t>
        </r>
      </text>
    </comment>
    <comment ref="J2" authorId="0" shapeId="0" xr:uid="{A6B1477C-678F-48F7-AB62-8774A3220E5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fuselagem
CDp = a * V + b</t>
        </r>
      </text>
    </comment>
    <comment ref="A3" authorId="0" shapeId="0" xr:uid="{C7F37BBE-BBB0-4A00-B912-2AAC3396128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asa
CDp = a * V + b</t>
        </r>
      </text>
    </comment>
    <comment ref="D3" authorId="0" shapeId="0" xr:uid="{75990D8F-E4E9-429A-9052-1BF7CE632E9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EH
CDp = a * V + b</t>
        </r>
      </text>
    </comment>
    <comment ref="G3" authorId="0" shapeId="0" xr:uid="{E7D1F874-9465-4ABE-AC21-83EFF0D824C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EV
CDp = a * V + b</t>
        </r>
      </text>
    </comment>
    <comment ref="J3" authorId="0" shapeId="0" xr:uid="{6D2047CC-5B20-40EE-BABA-6BC5F7DDA82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fuselagem
CDp = a * V + b</t>
        </r>
      </text>
    </comment>
    <comment ref="A5" authorId="0" shapeId="0" xr:uid="{232255C9-CDC2-416F-9D59-AA348D2CBB8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D5" authorId="0" shapeId="0" xr:uid="{FA5442A0-DBF6-4A5F-B249-3BB550A5F6F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6" authorId="0" shapeId="0" xr:uid="{AA568D3E-A4FF-4565-891F-21D4FE3B64E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D6" authorId="0" shapeId="0" xr:uid="{46FEF2EA-84A4-44EE-84AE-6F190A3AC6C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7" authorId="0" shapeId="0" xr:uid="{ACDD1CE5-1AC9-48F6-85A3-CB34FCF8DEE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D7" authorId="0" shapeId="0" xr:uid="{AF7A1786-8E84-4C19-AC08-DE41FE168B6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<sst xmlns="http://schemas.openxmlformats.org/spreadsheetml/2006/main" count="222" uniqueCount="198">
  <si>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</si>
  <si>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</si>
  <si>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</si>
  <si>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</si>
  <si>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</si>
  <si>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</si>
  <si>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</si>
  <si>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</si>
  <si>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</si>
  <si>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</si>
  <si>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</si>
  <si>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</si>
  <si>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</si>
  <si>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</si>
  <si>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</si>
  <si>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</si>
  <si>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</si>
  <si>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</si>
  <si>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</si>
  <si>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</si>
  <si>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</si>
  <si>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</si>
  <si>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</si>
  <si>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</si>
  <si>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</si>
  <si>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</si>
  <si>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</si>
  <si>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</si>
  <si>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</si>
  <si>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</si>
  <si>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</si>
  <si>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</si>
  <si>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</si>
  <si>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</si>
  <si>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</si>
  <si>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</si>
  <si>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</si>
  <si>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</si>
  <si>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</si>
  <si>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</si>
  <si>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</si>
  <si>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</si>
  <si>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</si>
  <si>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</si>
  <si>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</si>
  <si>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</si>
  <si>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</si>
  <si>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</si>
  <si>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</si>
  <si>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</si>
  <si>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</si>
  <si>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</si>
  <si>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</si>
  <si>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</si>
  <si>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</si>
  <si>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</si>
  <si>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</si>
  <si>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</si>
  <si>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</si>
  <si>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</si>
  <si>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</si>
  <si>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</si>
  <si>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</si>
  <si>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</si>
  <si>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</si>
  <si>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</si>
  <si>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</si>
  <si>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</si>
  <si>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</si>
  <si>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</si>
  <si>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</si>
  <si>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</si>
  <si>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</si>
  <si>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</si>
  <si>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</si>
  <si>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</si>
  <si>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</si>
  <si>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</si>
  <si>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</si>
  <si>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</si>
  <si>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</si>
  <si>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</si>
  <si>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</si>
  <si>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</si>
  <si>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</si>
  <si>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</si>
  <si>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</si>
  <si>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</si>
  <si>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</si>
  <si>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</si>
  <si>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</si>
  <si>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</si>
  <si>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</si>
  <si>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</si>
  <si>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</si>
  <si>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</si>
  <si>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</si>
  <si>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</si>
  <si>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</si>
  <si>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</si>
  <si>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</si>
  <si>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</si>
  <si>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</si>
  <si>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</si>
  <si>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</si>
  <si>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</si>
  <si>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</si>
  <si>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</si>
  <si>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</si>
  <si>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</si>
  <si>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</si>
  <si>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</si>
  <si>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</si>
  <si>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</si>
  <si>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</si>
  <si>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</si>
  <si>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</si>
  <si>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</si>
  <si>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</si>
  <si>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</si>
  <si>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</si>
  <si>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</si>
  <si>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</si>
  <si>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</si>
  <si>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</si>
  <si>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</si>
  <si>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</si>
  <si>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</si>
  <si>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</si>
  <si>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</si>
  <si>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</si>
  <si>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</si>
  <si>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</si>
  <si>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</si>
  <si>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</si>
  <si>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</si>
  <si>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</si>
  <si>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</si>
  <si>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</si>
  <si>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</si>
  <si>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</si>
  <si>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</si>
  <si>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</si>
  <si>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</si>
  <si>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</si>
  <si>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</si>
  <si>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</si>
  <si>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</si>
  <si>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</si>
  <si>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</si>
  <si>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</si>
  <si>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</si>
  <si>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</si>
  <si>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</si>
  <si>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</si>
  <si>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</si>
  <si>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</si>
  <si>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</si>
  <si>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</si>
  <si>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</si>
  <si>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</si>
  <si>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</si>
  <si>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21x6.3</t>
  </si>
  <si>
    <t>To Corrigida</t>
  </si>
  <si>
    <t>Sd</t>
  </si>
  <si>
    <t>Distância da pista (m)</t>
  </si>
  <si>
    <t>z_inicial</t>
  </si>
  <si>
    <t>Altura inicial do CG do avião (m)</t>
  </si>
  <si>
    <t>CLmax</t>
  </si>
  <si>
    <t>CDpw_c1</t>
  </si>
  <si>
    <t>CDpw_c2</t>
  </si>
  <si>
    <t>CDph_c2</t>
  </si>
  <si>
    <t>Arrasto induzido - Asa</t>
  </si>
  <si>
    <t>Arrasto parasita - Asa</t>
  </si>
  <si>
    <t>Arrasto parasita - EH</t>
  </si>
  <si>
    <t>Arrasto induzido - EH</t>
  </si>
  <si>
    <t>Arrasto parasita - EV</t>
  </si>
  <si>
    <t>Arrasto parasita - Fuselagem</t>
  </si>
  <si>
    <t>CDpv_c1</t>
  </si>
  <si>
    <t>CDpv_c2</t>
  </si>
  <si>
    <t>CDph_c1</t>
  </si>
  <si>
    <t>CDpt_c1</t>
  </si>
  <si>
    <t>CDpt_c2</t>
  </si>
  <si>
    <t>CDiw_c1</t>
  </si>
  <si>
    <t>CDiw_c2</t>
  </si>
  <si>
    <t>CDiw_c3</t>
  </si>
  <si>
    <t>CDih_c1</t>
  </si>
  <si>
    <t>CDih_c2</t>
  </si>
  <si>
    <t>CDih_c3</t>
  </si>
  <si>
    <t>CDpv</t>
  </si>
  <si>
    <t>CDpw</t>
  </si>
  <si>
    <t>CDph</t>
  </si>
  <si>
    <t>CDpf</t>
  </si>
  <si>
    <t>O arrasto da fuselagem tá muito grande. Verificar com aerodinâmica</t>
  </si>
  <si>
    <t>Os arrastos estão ponderados?</t>
  </si>
  <si>
    <t>Alfa</t>
  </si>
  <si>
    <t>CDh</t>
  </si>
  <si>
    <t>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</si>
</sst>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166" fontId="0" fillId="14" borderId="13" xfId="0" applyNumberForma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8" fillId="15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7" fontId="8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Arrastos!$N$8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869521066737695E-2"/>
                  <c:y val="-9.9295278365045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Arrastos!$M$9:$M$17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Arrastos!$N$9:$N$17</c:f>
              <c:numCache>
                <c:formatCode>0.000</c:formatCode>
                <c:ptCount val="9"/>
                <c:pt idx="0">
                  <c:v>1.9699999999999999E-2</c:v>
                </c:pt>
                <c:pt idx="1">
                  <c:v>4.0599999999999997E-2</c:v>
                </c:pt>
                <c:pt idx="2">
                  <c:v>6.1199999999999997E-2</c:v>
                </c:pt>
                <c:pt idx="3">
                  <c:v>8.5199999999999998E-2</c:v>
                </c:pt>
                <c:pt idx="4">
                  <c:v>0.1133</c:v>
                </c:pt>
                <c:pt idx="5">
                  <c:v>0.14410000000000001</c:v>
                </c:pt>
                <c:pt idx="6">
                  <c:v>0.17530000000000001</c:v>
                </c:pt>
                <c:pt idx="7">
                  <c:v>0.20760000000000001</c:v>
                </c:pt>
                <c:pt idx="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0-4B77-97E7-3026A311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9232"/>
        <c:axId val="247304968"/>
      </c:scatterChart>
      <c:valAx>
        <c:axId val="247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4968"/>
        <c:crosses val="autoZero"/>
        <c:crossBetween val="midCat"/>
      </c:valAx>
      <c:valAx>
        <c:axId val="247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Arrastos!$Q$8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755636314691435E-2"/>
                  <c:y val="-5.762108262108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Arrastos!$P$9:$P$17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Arrastos!$Q$9:$Q$17</c:f>
              <c:numCache>
                <c:formatCode>0.000</c:formatCode>
                <c:ptCount val="9"/>
                <c:pt idx="0">
                  <c:v>2.1399999999999999E-2</c:v>
                </c:pt>
                <c:pt idx="1">
                  <c:v>3.8100000000000002E-2</c:v>
                </c:pt>
                <c:pt idx="2">
                  <c:v>5.8400000000000001E-2</c:v>
                </c:pt>
                <c:pt idx="3">
                  <c:v>8.2900000000000001E-2</c:v>
                </c:pt>
                <c:pt idx="4">
                  <c:v>0.1094</c:v>
                </c:pt>
                <c:pt idx="5">
                  <c:v>0.1346</c:v>
                </c:pt>
                <c:pt idx="6">
                  <c:v>0.15759999999999999</c:v>
                </c:pt>
                <c:pt idx="7">
                  <c:v>0.1762</c:v>
                </c:pt>
                <c:pt idx="8">
                  <c:v>0.18870000000000001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651-84A2-B7CC620E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74440"/>
        <c:axId val="614676736"/>
      </c:scatterChart>
      <c:valAx>
        <c:axId val="6146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6736"/>
        <c:crosses val="autoZero"/>
        <c:crossBetween val="midCat"/>
      </c:valAx>
      <c:valAx>
        <c:axId val="614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6</xdr:row>
      <xdr:rowOff>175260</xdr:rowOff>
    </xdr:from>
    <xdr:to>
      <xdr:col>22</xdr:col>
      <xdr:colOff>24130</xdr:colOff>
      <xdr:row>16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9E9B55-B030-6052-85D5-815956CB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16</xdr:row>
      <xdr:rowOff>167640</xdr:rowOff>
    </xdr:from>
    <xdr:to>
      <xdr:col>22</xdr:col>
      <xdr:colOff>7620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1AD232-AED7-DDC0-AA36-21BC9660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6" sqref="A6:B6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0" t="s">
        <v>0</v>
      </c>
      <c r="B1" s="40" t="s">
        <v>1</v>
      </c>
      <c r="C1" s="40" t="s">
        <v>2</v>
      </c>
    </row>
    <row r="2" spans="1:3" x14ac:dyDescent="0.3">
      <c r="A2" s="41" t="s">
        <v>3</v>
      </c>
      <c r="B2" s="41">
        <v>1</v>
      </c>
      <c r="C2" s="41" t="s">
        <v>4</v>
      </c>
    </row>
    <row r="3" spans="1:3" x14ac:dyDescent="0.3">
      <c r="A3" s="41" t="s">
        <v>5</v>
      </c>
      <c r="B3" s="49">
        <v>17</v>
      </c>
      <c r="C3" s="41" t="s">
        <v>6</v>
      </c>
    </row>
    <row r="4" spans="1:3" x14ac:dyDescent="0.3">
      <c r="A4" s="42" t="s">
        <v>7</v>
      </c>
      <c r="B4" s="42">
        <v>15</v>
      </c>
      <c r="C4" s="41" t="s">
        <v>8</v>
      </c>
    </row>
    <row r="5" spans="1:3" x14ac:dyDescent="0.3">
      <c r="A5" s="42" t="s">
        <v>9</v>
      </c>
      <c r="B5" s="42">
        <v>0</v>
      </c>
      <c r="C5" s="41" t="s">
        <v>8</v>
      </c>
    </row>
    <row r="6" spans="1:3" x14ac:dyDescent="0.3">
      <c r="A6" s="41" t="s">
        <v>10</v>
      </c>
      <c r="B6" s="41">
        <v>15</v>
      </c>
      <c r="C6" s="41" t="s">
        <v>11</v>
      </c>
    </row>
    <row r="7" spans="1:3" x14ac:dyDescent="0.3">
      <c r="A7" s="41" t="s">
        <v>12</v>
      </c>
      <c r="B7" s="41">
        <v>0</v>
      </c>
      <c r="C7" s="41" t="s">
        <v>13</v>
      </c>
    </row>
    <row r="8" spans="1:3" x14ac:dyDescent="0.3">
      <c r="A8" s="41" t="s">
        <v>14</v>
      </c>
      <c r="B8" s="41">
        <v>0</v>
      </c>
      <c r="C8" s="41" t="s">
        <v>15</v>
      </c>
    </row>
    <row r="9" spans="1:3" x14ac:dyDescent="0.3">
      <c r="A9" s="41" t="s">
        <v>16</v>
      </c>
      <c r="B9" s="41">
        <v>1</v>
      </c>
      <c r="C9" s="4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tabSelected="1" workbookViewId="0">
      <selection activeCell="D16" sqref="D16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0" t="s">
        <v>0</v>
      </c>
      <c r="B1" s="40" t="s">
        <v>1</v>
      </c>
      <c r="C1" s="40" t="s">
        <v>2</v>
      </c>
      <c r="D1" s="39"/>
    </row>
    <row r="2" spans="1:10" x14ac:dyDescent="0.3">
      <c r="A2" s="41" t="s">
        <v>18</v>
      </c>
      <c r="B2" s="41">
        <v>1.0860000000000001</v>
      </c>
      <c r="C2" s="41" t="s">
        <v>19</v>
      </c>
      <c r="I2" t="s">
        <v>153</v>
      </c>
      <c r="J2" t="s">
        <v>18</v>
      </c>
    </row>
    <row r="3" spans="1:10" x14ac:dyDescent="0.3">
      <c r="A3" s="41" t="s">
        <v>20</v>
      </c>
      <c r="B3" s="41">
        <v>9.81</v>
      </c>
      <c r="C3" s="41" t="s">
        <v>21</v>
      </c>
      <c r="I3" s="45">
        <v>1000</v>
      </c>
      <c r="J3" s="46">
        <f>1.255*(1-(0.0065*I3/288.15))^(9.8061/(0.0065*287.05307))</f>
        <v>1.1131837599499996</v>
      </c>
    </row>
    <row r="4" spans="1:10" x14ac:dyDescent="0.3">
      <c r="A4" s="41" t="s">
        <v>22</v>
      </c>
      <c r="B4" s="41">
        <v>0.77</v>
      </c>
      <c r="C4" s="41" t="s">
        <v>23</v>
      </c>
    </row>
    <row r="5" spans="1:10" x14ac:dyDescent="0.3">
      <c r="A5" s="41" t="s">
        <v>24</v>
      </c>
      <c r="B5" s="41">
        <v>1.8919999999999999</v>
      </c>
      <c r="C5" s="41" t="s">
        <v>25</v>
      </c>
    </row>
    <row r="6" spans="1:10" x14ac:dyDescent="0.3">
      <c r="A6" s="41" t="s">
        <v>26</v>
      </c>
      <c r="B6" s="53">
        <v>0.43017</v>
      </c>
      <c r="C6" s="41" t="s">
        <v>27</v>
      </c>
    </row>
    <row r="7" spans="1:10" x14ac:dyDescent="0.3">
      <c r="A7" s="41" t="s">
        <v>28</v>
      </c>
      <c r="B7" s="41">
        <v>0.9</v>
      </c>
      <c r="C7" s="41" t="s">
        <v>29</v>
      </c>
    </row>
    <row r="8" spans="1:10" x14ac:dyDescent="0.3">
      <c r="A8" s="41" t="s">
        <v>30</v>
      </c>
      <c r="B8" s="55">
        <v>0</v>
      </c>
      <c r="C8" s="41" t="s">
        <v>31</v>
      </c>
      <c r="D8" s="41" t="s">
        <v>32</v>
      </c>
    </row>
    <row r="9" spans="1:10" x14ac:dyDescent="0.3">
      <c r="A9" s="41" t="s">
        <v>33</v>
      </c>
      <c r="B9" s="55">
        <v>0.23100000000000001</v>
      </c>
      <c r="C9" s="41" t="s">
        <v>34</v>
      </c>
      <c r="D9" s="41" t="s">
        <v>35</v>
      </c>
    </row>
    <row r="10" spans="1:10" x14ac:dyDescent="0.3">
      <c r="A10" s="41" t="s">
        <v>36</v>
      </c>
      <c r="B10" s="55">
        <v>0</v>
      </c>
      <c r="C10" s="41" t="s">
        <v>37</v>
      </c>
      <c r="D10" s="41" t="s">
        <v>35</v>
      </c>
    </row>
    <row r="11" spans="1:10" x14ac:dyDescent="0.3">
      <c r="A11" s="41" t="s">
        <v>38</v>
      </c>
      <c r="B11" s="55">
        <v>0.27400000000000002</v>
      </c>
      <c r="C11" s="41" t="s">
        <v>39</v>
      </c>
      <c r="D11" s="41" t="s">
        <v>40</v>
      </c>
    </row>
    <row r="12" spans="1:10" x14ac:dyDescent="0.3">
      <c r="A12" s="41" t="s">
        <v>41</v>
      </c>
      <c r="B12" s="55">
        <v>0</v>
      </c>
      <c r="C12" s="41" t="s">
        <v>42</v>
      </c>
      <c r="D12" s="41" t="s">
        <v>43</v>
      </c>
    </row>
    <row r="13" spans="1:10" x14ac:dyDescent="0.3">
      <c r="A13" s="41" t="s">
        <v>44</v>
      </c>
      <c r="B13" s="56">
        <v>0</v>
      </c>
      <c r="C13" s="41" t="s">
        <v>45</v>
      </c>
      <c r="D13" s="41" t="s">
        <v>43</v>
      </c>
    </row>
    <row r="14" spans="1:10" x14ac:dyDescent="0.3">
      <c r="A14" s="41" t="s">
        <v>46</v>
      </c>
      <c r="B14" s="70">
        <v>0.39190000000000003</v>
      </c>
      <c r="C14" s="41">
        <v>0</v>
      </c>
      <c r="D14" s="41">
        <v>0</v>
      </c>
      <c r="F14" s="41" t="s">
        <v>47</v>
      </c>
      <c r="G14" s="41" t="s">
        <v>48</v>
      </c>
      <c r="H14" s="41" t="s">
        <v>49</v>
      </c>
    </row>
    <row r="15" spans="1:10" x14ac:dyDescent="0.3">
      <c r="A15" s="41"/>
      <c r="B15" s="41">
        <v>0</v>
      </c>
      <c r="C15" s="41">
        <v>0.66600000000000004</v>
      </c>
      <c r="D15" s="41">
        <v>0</v>
      </c>
      <c r="F15" s="41" t="s">
        <v>50</v>
      </c>
      <c r="G15" s="41" t="s">
        <v>51</v>
      </c>
      <c r="H15" s="41" t="s">
        <v>52</v>
      </c>
    </row>
    <row r="16" spans="1:10" x14ac:dyDescent="0.3">
      <c r="A16" s="41"/>
      <c r="B16" s="41">
        <v>0</v>
      </c>
      <c r="C16" s="41">
        <v>0</v>
      </c>
      <c r="D16" s="53">
        <v>0.98580000000000001</v>
      </c>
      <c r="F16" s="41" t="s">
        <v>53</v>
      </c>
      <c r="G16" s="41" t="s">
        <v>54</v>
      </c>
      <c r="H16" s="41" t="s">
        <v>55</v>
      </c>
    </row>
    <row r="17" spans="1:3" x14ac:dyDescent="0.3">
      <c r="A17" s="41" t="s">
        <v>156</v>
      </c>
      <c r="B17" s="41">
        <v>4.53E-2</v>
      </c>
      <c r="C17" s="41" t="s">
        <v>158</v>
      </c>
    </row>
    <row r="18" spans="1:3" x14ac:dyDescent="0.3">
      <c r="A18" s="41" t="s">
        <v>157</v>
      </c>
      <c r="B18" s="41">
        <v>0.3</v>
      </c>
      <c r="C18" s="41" t="s">
        <v>159</v>
      </c>
    </row>
    <row r="19" spans="1:3" x14ac:dyDescent="0.3">
      <c r="A19" s="41" t="s">
        <v>160</v>
      </c>
      <c r="B19" s="41">
        <v>0.05</v>
      </c>
      <c r="C19" s="41" t="s">
        <v>161</v>
      </c>
    </row>
    <row r="20" spans="1:3" x14ac:dyDescent="0.3">
      <c r="A20" s="51" t="s">
        <v>164</v>
      </c>
      <c r="B20" s="51">
        <v>58</v>
      </c>
      <c r="C20" s="51" t="s">
        <v>165</v>
      </c>
    </row>
    <row r="21" spans="1:3" x14ac:dyDescent="0.3">
      <c r="A21" s="51" t="s">
        <v>166</v>
      </c>
      <c r="B21" s="51">
        <v>0</v>
      </c>
      <c r="C21" s="51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J17"/>
  <sheetViews>
    <sheetView workbookViewId="0">
      <selection activeCell="C17" sqref="C17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0" x14ac:dyDescent="0.3">
      <c r="A1" s="40" t="s">
        <v>56</v>
      </c>
      <c r="B1" s="39"/>
      <c r="C1" s="40" t="s">
        <v>57</v>
      </c>
      <c r="D1" s="39"/>
      <c r="E1" s="40" t="s">
        <v>58</v>
      </c>
      <c r="F1" s="39"/>
      <c r="G1" s="40" t="s">
        <v>59</v>
      </c>
      <c r="H1" s="39"/>
      <c r="I1" s="39"/>
      <c r="J1" s="39"/>
    </row>
    <row r="2" spans="1:10" x14ac:dyDescent="0.3">
      <c r="A2" s="40" t="s">
        <v>60</v>
      </c>
      <c r="B2" s="41">
        <v>0.76800000000000002</v>
      </c>
      <c r="C2" s="40" t="s">
        <v>61</v>
      </c>
      <c r="D2" s="41">
        <v>0.19070000000000001</v>
      </c>
      <c r="E2" s="40" t="s">
        <v>62</v>
      </c>
      <c r="F2" s="41">
        <v>4.5999999999999999E-2</v>
      </c>
      <c r="G2" s="40" t="s">
        <v>63</v>
      </c>
      <c r="H2" s="41">
        <v>4000</v>
      </c>
      <c r="I2" s="39"/>
      <c r="J2" s="39"/>
    </row>
    <row r="3" spans="1:10" x14ac:dyDescent="0.3">
      <c r="A3" s="40" t="s">
        <v>64</v>
      </c>
      <c r="B3" s="41">
        <v>9.0999999999999998E-2</v>
      </c>
      <c r="C3" s="40" t="s">
        <v>64</v>
      </c>
      <c r="D3" s="41">
        <v>7.0199999999999999E-2</v>
      </c>
      <c r="E3" s="40" t="s">
        <v>64</v>
      </c>
      <c r="F3" s="41">
        <v>6.4580960000000007E-2</v>
      </c>
      <c r="G3" s="40" t="s">
        <v>65</v>
      </c>
      <c r="H3" s="41">
        <v>5100</v>
      </c>
      <c r="I3" s="39"/>
      <c r="J3" s="39"/>
    </row>
    <row r="4" spans="1:10" x14ac:dyDescent="0.3">
      <c r="A4" s="40" t="s">
        <v>66</v>
      </c>
      <c r="B4" s="41">
        <v>0.95</v>
      </c>
      <c r="C4" s="40" t="s">
        <v>66</v>
      </c>
      <c r="D4" s="41">
        <v>-0.54151700000000003</v>
      </c>
      <c r="E4" s="40" t="s">
        <v>66</v>
      </c>
      <c r="F4" s="41">
        <v>0</v>
      </c>
      <c r="G4" s="40" t="s">
        <v>67</v>
      </c>
      <c r="H4" s="41">
        <v>35</v>
      </c>
      <c r="I4" s="39"/>
      <c r="J4" s="39"/>
    </row>
    <row r="5" spans="1:10" x14ac:dyDescent="0.3">
      <c r="A5" s="40" t="s">
        <v>68</v>
      </c>
      <c r="B5" s="41">
        <v>-0.245</v>
      </c>
      <c r="C5" s="40" t="s">
        <v>68</v>
      </c>
      <c r="D5" s="41">
        <v>0</v>
      </c>
      <c r="E5" s="39"/>
      <c r="F5" s="39"/>
      <c r="G5" s="39"/>
      <c r="H5" s="39"/>
      <c r="I5" s="39"/>
      <c r="J5" s="39"/>
    </row>
    <row r="6" spans="1:10" x14ac:dyDescent="0.3">
      <c r="A6" s="40" t="s">
        <v>69</v>
      </c>
      <c r="B6" s="41">
        <v>-10</v>
      </c>
      <c r="C6" s="40" t="s">
        <v>70</v>
      </c>
      <c r="D6" s="41">
        <v>-20</v>
      </c>
      <c r="E6" s="40" t="s">
        <v>71</v>
      </c>
      <c r="F6" s="41">
        <v>-22</v>
      </c>
      <c r="G6" s="39"/>
      <c r="H6" s="39"/>
      <c r="I6" s="39"/>
      <c r="J6" s="39"/>
    </row>
    <row r="7" spans="1:10" x14ac:dyDescent="0.3">
      <c r="A7" s="40" t="s">
        <v>72</v>
      </c>
      <c r="B7" s="41">
        <v>15</v>
      </c>
      <c r="C7" s="40" t="s">
        <v>73</v>
      </c>
      <c r="D7" s="41">
        <v>22</v>
      </c>
      <c r="E7" s="40" t="s">
        <v>71</v>
      </c>
      <c r="F7" s="41">
        <v>22</v>
      </c>
      <c r="G7" s="39"/>
      <c r="H7" s="39"/>
      <c r="I7" s="39"/>
      <c r="J7" s="39"/>
    </row>
    <row r="8" spans="1:10" x14ac:dyDescent="0.3">
      <c r="A8" s="40" t="s">
        <v>74</v>
      </c>
      <c r="B8" s="41">
        <v>2</v>
      </c>
      <c r="C8" s="40" t="s">
        <v>75</v>
      </c>
      <c r="D8" s="41">
        <v>0</v>
      </c>
      <c r="E8" s="39"/>
      <c r="F8" s="39"/>
      <c r="G8" s="39"/>
      <c r="H8" s="39"/>
      <c r="I8" s="39"/>
      <c r="J8" s="39"/>
    </row>
    <row r="9" spans="1:10" x14ac:dyDescent="0.3">
      <c r="A9" s="40" t="s">
        <v>76</v>
      </c>
      <c r="B9" s="54">
        <v>0.70579999999999998</v>
      </c>
      <c r="C9" s="40" t="s">
        <v>77</v>
      </c>
      <c r="D9" s="41">
        <v>0.55000000000000004</v>
      </c>
      <c r="E9" s="39"/>
      <c r="F9" s="39"/>
      <c r="G9" s="39"/>
      <c r="H9" s="39"/>
      <c r="I9" s="39"/>
      <c r="J9" s="39"/>
    </row>
    <row r="10" spans="1:10" x14ac:dyDescent="0.3">
      <c r="A10" s="40" t="s">
        <v>78</v>
      </c>
      <c r="B10" s="54">
        <v>7.4312341000000002</v>
      </c>
      <c r="C10" s="39"/>
      <c r="D10" s="39"/>
      <c r="E10" s="39"/>
      <c r="F10" s="39"/>
      <c r="G10" s="39"/>
      <c r="H10" s="39"/>
      <c r="I10" s="39"/>
      <c r="J10" s="39"/>
    </row>
    <row r="11" spans="1:10" x14ac:dyDescent="0.3">
      <c r="A11" s="40" t="s">
        <v>79</v>
      </c>
      <c r="B11" s="51">
        <v>0.28299999999999997</v>
      </c>
      <c r="E11" s="39"/>
      <c r="F11" s="39"/>
    </row>
    <row r="12" spans="1:10" x14ac:dyDescent="0.3">
      <c r="A12" s="40" t="s">
        <v>168</v>
      </c>
      <c r="B12" s="41">
        <v>2.0699999999999998</v>
      </c>
      <c r="E12" s="39"/>
      <c r="F12" s="39"/>
    </row>
    <row r="13" spans="1:10" x14ac:dyDescent="0.3">
      <c r="E13" s="39"/>
      <c r="F13" s="39"/>
    </row>
    <row r="14" spans="1:10" x14ac:dyDescent="0.3">
      <c r="C14" s="39"/>
      <c r="D14" s="39"/>
      <c r="E14" s="39"/>
      <c r="F14" s="39"/>
    </row>
    <row r="15" spans="1:10" x14ac:dyDescent="0.3">
      <c r="C15" s="39"/>
      <c r="D15" s="39"/>
      <c r="E15" s="39"/>
      <c r="F15" s="39"/>
    </row>
    <row r="16" spans="1:10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F3D1-4BE4-478D-ACB1-41FBCCE0C844}">
  <dimension ref="A1:Q17"/>
  <sheetViews>
    <sheetView workbookViewId="0">
      <selection activeCell="E8" sqref="E8"/>
    </sheetView>
  </sheetViews>
  <sheetFormatPr defaultRowHeight="14.4" x14ac:dyDescent="0.3"/>
  <cols>
    <col min="1" max="1" width="18.88671875" bestFit="1" customWidth="1"/>
    <col min="3" max="3" width="3.21875" customWidth="1"/>
    <col min="4" max="4" width="18.21875" bestFit="1" customWidth="1"/>
    <col min="6" max="6" width="3.21875" customWidth="1"/>
    <col min="8" max="8" width="12.6640625" bestFit="1" customWidth="1"/>
    <col min="9" max="9" width="3.21875" customWidth="1"/>
    <col min="10" max="10" width="15.88671875" customWidth="1"/>
    <col min="12" max="12" width="3.21875" customWidth="1"/>
  </cols>
  <sheetData>
    <row r="1" spans="1:17" x14ac:dyDescent="0.3">
      <c r="A1" s="62" t="s">
        <v>173</v>
      </c>
      <c r="B1" s="62"/>
      <c r="D1" s="62" t="s">
        <v>174</v>
      </c>
      <c r="E1" s="62"/>
      <c r="G1" s="62" t="s">
        <v>176</v>
      </c>
      <c r="H1" s="62"/>
      <c r="J1" s="62" t="s">
        <v>177</v>
      </c>
      <c r="K1" s="62"/>
      <c r="M1" s="52" t="s">
        <v>5</v>
      </c>
      <c r="N1" s="52" t="s">
        <v>190</v>
      </c>
      <c r="O1" s="52" t="s">
        <v>191</v>
      </c>
      <c r="P1" s="52" t="s">
        <v>189</v>
      </c>
      <c r="Q1" s="52" t="s">
        <v>192</v>
      </c>
    </row>
    <row r="2" spans="1:17" x14ac:dyDescent="0.3">
      <c r="A2" s="52" t="s">
        <v>169</v>
      </c>
      <c r="B2" s="58">
        <f>SLOPE(N2:N3,M2:M3)</f>
        <v>-5.1819428571428571E-4</v>
      </c>
      <c r="D2" s="52" t="s">
        <v>180</v>
      </c>
      <c r="E2" s="58">
        <f>SLOPE(O2:O3,M2:M3)</f>
        <v>-1.678797142857143E-4</v>
      </c>
      <c r="G2" s="52" t="s">
        <v>178</v>
      </c>
      <c r="H2" s="58">
        <f>SLOPE(P2:P3,M2:M3)</f>
        <v>-1.8002714285714287E-5</v>
      </c>
      <c r="J2" s="52" t="s">
        <v>181</v>
      </c>
      <c r="K2" s="58">
        <v>0</v>
      </c>
      <c r="M2" s="57">
        <v>5</v>
      </c>
      <c r="N2" s="58">
        <v>1.8453127999999999E-2</v>
      </c>
      <c r="O2" s="58">
        <v>5.9782680000000001E-3</v>
      </c>
      <c r="P2" s="58">
        <v>6.95201E-4</v>
      </c>
      <c r="Q2" s="58">
        <v>0.155943467</v>
      </c>
    </row>
    <row r="3" spans="1:17" x14ac:dyDescent="0.3">
      <c r="A3" s="52" t="s">
        <v>170</v>
      </c>
      <c r="B3" s="58">
        <f>INTERCEPT(N2:N3,M2:M3)</f>
        <v>2.1044099428571428E-2</v>
      </c>
      <c r="D3" s="52" t="s">
        <v>171</v>
      </c>
      <c r="E3" s="58">
        <f>INTERCEPT(O2:O3,M2:M3)</f>
        <v>6.817666571428572E-3</v>
      </c>
      <c r="G3" s="52" t="s">
        <v>179</v>
      </c>
      <c r="H3" s="58">
        <f>INTERCEPT(P2:P3,M2:M3)</f>
        <v>7.8521457142857146E-4</v>
      </c>
      <c r="J3" s="52" t="s">
        <v>182</v>
      </c>
      <c r="K3" s="58">
        <v>0</v>
      </c>
      <c r="M3" s="57">
        <v>12</v>
      </c>
      <c r="N3" s="58">
        <v>1.4825768E-2</v>
      </c>
      <c r="O3" s="58">
        <v>4.8031100000000002E-3</v>
      </c>
      <c r="P3" s="58">
        <v>5.69182E-4</v>
      </c>
      <c r="Q3" s="58">
        <v>0.135074105</v>
      </c>
    </row>
    <row r="4" spans="1:17" x14ac:dyDescent="0.3">
      <c r="A4" s="62" t="s">
        <v>172</v>
      </c>
      <c r="B4" s="62"/>
      <c r="D4" s="62" t="s">
        <v>175</v>
      </c>
      <c r="E4" s="62"/>
      <c r="Q4" t="s">
        <v>193</v>
      </c>
    </row>
    <row r="5" spans="1:17" x14ac:dyDescent="0.3">
      <c r="A5" s="52" t="s">
        <v>183</v>
      </c>
      <c r="B5" s="58">
        <v>1E-4</v>
      </c>
      <c r="D5" s="52" t="s">
        <v>186</v>
      </c>
      <c r="E5" s="58">
        <v>-4.0000000000000003E-5</v>
      </c>
      <c r="Q5" t="s">
        <v>194</v>
      </c>
    </row>
    <row r="6" spans="1:17" x14ac:dyDescent="0.3">
      <c r="A6" s="52" t="s">
        <v>184</v>
      </c>
      <c r="B6" s="58">
        <v>1.46E-2</v>
      </c>
      <c r="D6" s="52" t="s">
        <v>187</v>
      </c>
      <c r="E6" s="58">
        <v>9.7000000000000003E-3</v>
      </c>
    </row>
    <row r="7" spans="1:17" x14ac:dyDescent="0.3">
      <c r="A7" s="52" t="s">
        <v>185</v>
      </c>
      <c r="B7" s="58">
        <v>2.69E-2</v>
      </c>
      <c r="D7" s="52" t="s">
        <v>188</v>
      </c>
      <c r="E7" s="58">
        <v>1.6199999999999999E-2</v>
      </c>
    </row>
    <row r="8" spans="1:17" x14ac:dyDescent="0.3">
      <c r="M8" s="52" t="s">
        <v>195</v>
      </c>
      <c r="N8" s="52" t="s">
        <v>197</v>
      </c>
      <c r="P8" s="52" t="s">
        <v>195</v>
      </c>
      <c r="Q8" s="52" t="s">
        <v>196</v>
      </c>
    </row>
    <row r="9" spans="1:17" x14ac:dyDescent="0.3">
      <c r="J9" s="31"/>
      <c r="M9" s="59">
        <v>0</v>
      </c>
      <c r="N9" s="61">
        <v>1.9699999999999999E-2</v>
      </c>
      <c r="P9" s="59">
        <v>0</v>
      </c>
      <c r="Q9" s="60">
        <v>2.1399999999999999E-2</v>
      </c>
    </row>
    <row r="10" spans="1:17" x14ac:dyDescent="0.3">
      <c r="M10" s="59">
        <v>2.5</v>
      </c>
      <c r="N10" s="61">
        <v>4.0599999999999997E-2</v>
      </c>
      <c r="P10" s="59">
        <v>2.5</v>
      </c>
      <c r="Q10" s="60">
        <v>3.8100000000000002E-2</v>
      </c>
    </row>
    <row r="11" spans="1:17" x14ac:dyDescent="0.3">
      <c r="M11" s="59">
        <v>5</v>
      </c>
      <c r="N11" s="61">
        <v>6.1199999999999997E-2</v>
      </c>
      <c r="P11" s="59">
        <v>5</v>
      </c>
      <c r="Q11" s="60">
        <v>5.8400000000000001E-2</v>
      </c>
    </row>
    <row r="12" spans="1:17" x14ac:dyDescent="0.3">
      <c r="M12" s="59">
        <v>7.5</v>
      </c>
      <c r="N12" s="61">
        <v>8.5199999999999998E-2</v>
      </c>
      <c r="P12" s="59">
        <v>7.5</v>
      </c>
      <c r="Q12" s="60">
        <v>8.2900000000000001E-2</v>
      </c>
    </row>
    <row r="13" spans="1:17" x14ac:dyDescent="0.3">
      <c r="M13" s="59">
        <v>10</v>
      </c>
      <c r="N13" s="61">
        <v>0.1133</v>
      </c>
      <c r="P13" s="59">
        <v>10</v>
      </c>
      <c r="Q13" s="60">
        <v>0.1094</v>
      </c>
    </row>
    <row r="14" spans="1:17" x14ac:dyDescent="0.3">
      <c r="M14" s="59">
        <v>12.5</v>
      </c>
      <c r="N14" s="61">
        <v>0.14410000000000001</v>
      </c>
      <c r="P14" s="59">
        <v>12.5</v>
      </c>
      <c r="Q14" s="60">
        <v>0.1346</v>
      </c>
    </row>
    <row r="15" spans="1:17" x14ac:dyDescent="0.3">
      <c r="M15" s="59">
        <v>15</v>
      </c>
      <c r="N15" s="61">
        <v>0.17530000000000001</v>
      </c>
      <c r="P15" s="59">
        <v>15</v>
      </c>
      <c r="Q15" s="60">
        <v>0.15759999999999999</v>
      </c>
    </row>
    <row r="16" spans="1:17" x14ac:dyDescent="0.3">
      <c r="M16" s="59">
        <v>17.5</v>
      </c>
      <c r="N16" s="61">
        <v>0.20760000000000001</v>
      </c>
      <c r="P16" s="59">
        <v>17.5</v>
      </c>
      <c r="Q16" s="60">
        <v>0.1762</v>
      </c>
    </row>
    <row r="17" spans="13:17" x14ac:dyDescent="0.3">
      <c r="M17" s="59">
        <v>20</v>
      </c>
      <c r="N17" s="61">
        <v>0.23</v>
      </c>
      <c r="P17" s="59">
        <v>20</v>
      </c>
      <c r="Q17" s="60">
        <v>0.18870000000000001</v>
      </c>
    </row>
  </sheetData>
  <mergeCells count="6">
    <mergeCell ref="J1:K1"/>
    <mergeCell ref="A1:B1"/>
    <mergeCell ref="A4:B4"/>
    <mergeCell ref="D1:E1"/>
    <mergeCell ref="D4:E4"/>
    <mergeCell ref="G1:H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BC104"/>
  <sheetViews>
    <sheetView zoomScaleNormal="100" workbookViewId="0">
      <selection activeCell="C8" sqref="C8:C9"/>
    </sheetView>
  </sheetViews>
  <sheetFormatPr defaultRowHeight="14.4" x14ac:dyDescent="0.3"/>
  <cols>
    <col min="2" max="2" width="14.21875" bestFit="1" customWidth="1"/>
    <col min="3" max="3" width="50.6640625" bestFit="1" customWidth="1"/>
  </cols>
  <sheetData>
    <row r="1" spans="1:3" x14ac:dyDescent="0.3">
      <c r="A1" s="40" t="s">
        <v>80</v>
      </c>
      <c r="B1" s="40" t="s">
        <v>1</v>
      </c>
      <c r="C1" s="40" t="s">
        <v>81</v>
      </c>
    </row>
    <row r="2" spans="1:3" x14ac:dyDescent="0.3">
      <c r="A2" s="66" t="s">
        <v>82</v>
      </c>
      <c r="B2" s="68">
        <v>0</v>
      </c>
      <c r="C2" s="67" t="s">
        <v>83</v>
      </c>
    </row>
    <row r="3" spans="1:3" x14ac:dyDescent="0.3">
      <c r="A3" s="66" t="s">
        <v>84</v>
      </c>
      <c r="B3" s="68">
        <v>0</v>
      </c>
    </row>
    <row r="4" spans="1:3" x14ac:dyDescent="0.3">
      <c r="A4" s="66" t="s">
        <v>85</v>
      </c>
      <c r="B4" s="68">
        <v>0</v>
      </c>
    </row>
    <row r="5" spans="1:3" x14ac:dyDescent="0.3">
      <c r="A5" s="66" t="s">
        <v>86</v>
      </c>
      <c r="B5" s="68">
        <v>0</v>
      </c>
    </row>
    <row r="6" spans="1:3" x14ac:dyDescent="0.3">
      <c r="A6" s="66" t="s">
        <v>87</v>
      </c>
      <c r="B6" s="68">
        <v>0</v>
      </c>
    </row>
    <row r="7" spans="1:3" x14ac:dyDescent="0.3">
      <c r="A7" s="66" t="s">
        <v>88</v>
      </c>
      <c r="B7" s="68">
        <v>0</v>
      </c>
    </row>
    <row r="8" spans="1:3" x14ac:dyDescent="0.3">
      <c r="A8" s="66" t="s">
        <v>89</v>
      </c>
      <c r="B8" s="69">
        <v>7.4755370000000001</v>
      </c>
    </row>
    <row r="9" spans="1:3" x14ac:dyDescent="0.3">
      <c r="A9" s="66" t="s">
        <v>90</v>
      </c>
      <c r="B9" s="69">
        <v>-12.895921</v>
      </c>
    </row>
    <row r="10" spans="1:3" x14ac:dyDescent="0.3">
      <c r="A10" s="66" t="s">
        <v>91</v>
      </c>
      <c r="B10" s="68">
        <v>0</v>
      </c>
    </row>
    <row r="11" spans="1:3" x14ac:dyDescent="0.3">
      <c r="A11" s="66" t="s">
        <v>92</v>
      </c>
      <c r="B11" s="68">
        <v>0</v>
      </c>
    </row>
    <row r="12" spans="1:3" x14ac:dyDescent="0.3">
      <c r="A12" s="66" t="s">
        <v>93</v>
      </c>
      <c r="B12" s="68">
        <v>0</v>
      </c>
    </row>
    <row r="13" spans="1:3" x14ac:dyDescent="0.3">
      <c r="A13" s="66" t="s">
        <v>94</v>
      </c>
      <c r="B13" s="68">
        <v>0</v>
      </c>
    </row>
    <row r="14" spans="1:3" x14ac:dyDescent="0.3">
      <c r="A14" s="66" t="s">
        <v>95</v>
      </c>
      <c r="B14" s="68">
        <v>0</v>
      </c>
    </row>
    <row r="15" spans="1:3" x14ac:dyDescent="0.3">
      <c r="A15" s="66" t="s">
        <v>96</v>
      </c>
      <c r="B15" s="68">
        <v>0</v>
      </c>
    </row>
    <row r="16" spans="1:3" x14ac:dyDescent="0.3">
      <c r="A16" s="66" t="s">
        <v>155</v>
      </c>
      <c r="B16" s="69">
        <v>0.67482969110508362</v>
      </c>
    </row>
    <row r="17" spans="1:3" x14ac:dyDescent="0.3">
      <c r="A17" s="66" t="s">
        <v>97</v>
      </c>
      <c r="B17" s="69">
        <v>-1.6776204241430506</v>
      </c>
    </row>
    <row r="18" spans="1:3" x14ac:dyDescent="0.3">
      <c r="A18" s="66" t="s">
        <v>98</v>
      </c>
      <c r="B18" s="68">
        <v>0</v>
      </c>
    </row>
    <row r="19" spans="1:3" x14ac:dyDescent="0.3">
      <c r="A19" s="66" t="s">
        <v>99</v>
      </c>
      <c r="B19" s="68">
        <v>0</v>
      </c>
    </row>
    <row r="20" spans="1:3" x14ac:dyDescent="0.3">
      <c r="A20" s="66" t="s">
        <v>100</v>
      </c>
      <c r="B20" s="68">
        <v>0</v>
      </c>
    </row>
    <row r="21" spans="1:3" x14ac:dyDescent="0.3">
      <c r="A21" s="39"/>
      <c r="B21" s="39"/>
      <c r="C21" s="39"/>
    </row>
    <row r="22" spans="1:3" x14ac:dyDescent="0.3">
      <c r="A22" s="39"/>
      <c r="B22" s="39"/>
      <c r="C22" s="39"/>
    </row>
    <row r="23" spans="1:3" x14ac:dyDescent="0.3">
      <c r="A23" s="39"/>
      <c r="B23" s="39"/>
      <c r="C23" s="39"/>
    </row>
    <row r="24" spans="1:3" x14ac:dyDescent="0.3">
      <c r="A24" s="39"/>
      <c r="B24" s="39"/>
      <c r="C24" s="39"/>
    </row>
    <row r="58" spans="37:55" x14ac:dyDescent="0.3"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</row>
    <row r="59" spans="37:55" x14ac:dyDescent="0.3"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</row>
    <row r="60" spans="37:55" x14ac:dyDescent="0.3"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</row>
    <row r="61" spans="37:55" x14ac:dyDescent="0.3"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</row>
    <row r="62" spans="37:55" x14ac:dyDescent="0.3"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</row>
    <row r="63" spans="37:55" x14ac:dyDescent="0.3"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</row>
    <row r="64" spans="37:55" x14ac:dyDescent="0.3"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</row>
    <row r="65" spans="37:55" x14ac:dyDescent="0.3"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</row>
    <row r="66" spans="37:55" x14ac:dyDescent="0.3"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</row>
    <row r="67" spans="37:55" x14ac:dyDescent="0.3"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</row>
    <row r="68" spans="37:55" x14ac:dyDescent="0.3"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</row>
    <row r="69" spans="37:55" x14ac:dyDescent="0.3"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</row>
    <row r="70" spans="37:55" x14ac:dyDescent="0.3"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</row>
    <row r="71" spans="37:55" x14ac:dyDescent="0.3"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</row>
    <row r="72" spans="37:55" x14ac:dyDescent="0.3"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</row>
    <row r="73" spans="37:55" x14ac:dyDescent="0.3"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</row>
    <row r="74" spans="37:55" x14ac:dyDescent="0.3"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</row>
    <row r="75" spans="37:55" x14ac:dyDescent="0.3"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</row>
    <row r="76" spans="37:55" x14ac:dyDescent="0.3"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</row>
    <row r="77" spans="37:55" x14ac:dyDescent="0.3"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</row>
    <row r="78" spans="37:55" x14ac:dyDescent="0.3"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</row>
    <row r="79" spans="37:55" x14ac:dyDescent="0.3"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</row>
    <row r="80" spans="37:55" x14ac:dyDescent="0.3"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</row>
    <row r="81" spans="37:55" x14ac:dyDescent="0.3"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</row>
    <row r="82" spans="37:55" x14ac:dyDescent="0.3"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</row>
    <row r="83" spans="37:55" x14ac:dyDescent="0.3"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</row>
    <row r="84" spans="37:55" x14ac:dyDescent="0.3"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</row>
    <row r="85" spans="37:55" x14ac:dyDescent="0.3"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</row>
    <row r="86" spans="37:55" x14ac:dyDescent="0.3"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</row>
    <row r="87" spans="37:55" x14ac:dyDescent="0.3"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</row>
    <row r="88" spans="37:55" x14ac:dyDescent="0.3"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</row>
    <row r="89" spans="37:55" x14ac:dyDescent="0.3"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</row>
    <row r="90" spans="37:55" x14ac:dyDescent="0.3"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</row>
    <row r="91" spans="37:55" x14ac:dyDescent="0.3"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</row>
    <row r="92" spans="37:55" x14ac:dyDescent="0.3"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</row>
    <row r="93" spans="37:55" x14ac:dyDescent="0.3"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</row>
    <row r="94" spans="37:55" x14ac:dyDescent="0.3"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</row>
    <row r="95" spans="37:55" x14ac:dyDescent="0.3"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</row>
    <row r="96" spans="37:55" x14ac:dyDescent="0.3"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</row>
    <row r="97" spans="37:55" x14ac:dyDescent="0.3"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</row>
    <row r="98" spans="37:55" x14ac:dyDescent="0.3"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</row>
    <row r="99" spans="37:55" x14ac:dyDescent="0.3"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</row>
    <row r="100" spans="37:55" x14ac:dyDescent="0.3"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</row>
    <row r="101" spans="37:55" x14ac:dyDescent="0.3"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</row>
    <row r="102" spans="37:55" x14ac:dyDescent="0.3"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</row>
    <row r="103" spans="37:55" x14ac:dyDescent="0.3"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</row>
    <row r="104" spans="37:55" x14ac:dyDescent="0.3"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zoomScale="85" zoomScaleNormal="85" workbookViewId="0">
      <selection activeCell="Y2" sqref="Y2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3" t="s">
        <v>101</v>
      </c>
      <c r="B1" s="64"/>
      <c r="C1" s="64"/>
      <c r="D1" s="64"/>
      <c r="E1" s="64"/>
      <c r="F1" s="65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27.6" x14ac:dyDescent="0.3">
      <c r="A2" s="1" t="s">
        <v>102</v>
      </c>
      <c r="B2" s="2" t="s">
        <v>103</v>
      </c>
      <c r="C2" s="2" t="s">
        <v>104</v>
      </c>
      <c r="D2" s="1" t="s">
        <v>105</v>
      </c>
      <c r="E2" s="2" t="s">
        <v>106</v>
      </c>
      <c r="F2" s="1" t="s">
        <v>107</v>
      </c>
      <c r="G2" s="3" t="s">
        <v>108</v>
      </c>
      <c r="H2" s="4" t="s">
        <v>109</v>
      </c>
      <c r="I2" s="3" t="s">
        <v>110</v>
      </c>
      <c r="J2" s="3" t="s">
        <v>111</v>
      </c>
      <c r="K2" s="3" t="s">
        <v>112</v>
      </c>
      <c r="L2" s="4" t="s">
        <v>113</v>
      </c>
      <c r="M2" s="3" t="s">
        <v>114</v>
      </c>
      <c r="N2" s="3" t="s">
        <v>115</v>
      </c>
      <c r="O2" s="3" t="s">
        <v>116</v>
      </c>
      <c r="P2" s="3" t="s">
        <v>117</v>
      </c>
      <c r="Q2" s="4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5" t="s">
        <v>124</v>
      </c>
      <c r="X2" s="5" t="s">
        <v>125</v>
      </c>
      <c r="Y2" s="6" t="s">
        <v>163</v>
      </c>
      <c r="Z2" s="5" t="s">
        <v>126</v>
      </c>
    </row>
    <row r="3" spans="1:30" x14ac:dyDescent="0.3">
      <c r="A3" s="7" t="s">
        <v>127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128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129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130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131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132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133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134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135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136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137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138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139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139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139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140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141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142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143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127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144</v>
      </c>
      <c r="Y22" s="20">
        <v>4.4000000000000004</v>
      </c>
      <c r="Z22" s="8">
        <v>20</v>
      </c>
    </row>
    <row r="23" spans="1:26" x14ac:dyDescent="0.3">
      <c r="A23" s="23" t="s">
        <v>145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146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147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148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149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150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130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129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133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134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133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151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152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47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3">
        <v>5100</v>
      </c>
      <c r="X36" s="44">
        <v>21</v>
      </c>
      <c r="Y36" s="10">
        <v>4.7</v>
      </c>
      <c r="Z36" s="8">
        <v>34</v>
      </c>
    </row>
    <row r="37" spans="1:26" x14ac:dyDescent="0.3">
      <c r="A37" s="48" t="s">
        <v>154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3">
        <v>5100</v>
      </c>
      <c r="X37" s="44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Geral</vt:lpstr>
      <vt:lpstr>Superficies</vt:lpstr>
      <vt:lpstr>Arrastos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2022-07-10T14:49:11Z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