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we\OneDrive - Washington University in St. Louis\GBS_mapping_population\Drought_exp\parental_lines\LICOR\clean\"/>
    </mc:Choice>
  </mc:AlternateContent>
  <xr:revisionPtr revIDLastSave="0" documentId="13_ncr:1_{187AAA84-63C6-45E7-9136-626B64C1BEF5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20210916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AB2" i="1"/>
  <c r="CH2" i="1" s="1"/>
  <c r="AD2" i="1"/>
  <c r="AE2" i="1"/>
  <c r="AF2" i="1"/>
  <c r="AN2" i="1"/>
  <c r="AP2" i="1" s="1"/>
  <c r="BM2" i="1"/>
  <c r="BO2" i="1"/>
  <c r="BP2" i="1"/>
  <c r="BQ2" i="1"/>
  <c r="BV2" i="1"/>
  <c r="BW2" i="1" s="1"/>
  <c r="BY2" i="1"/>
  <c r="CG2" i="1"/>
  <c r="U2" i="1" s="1"/>
  <c r="CI2" i="1"/>
  <c r="V2" i="1" s="1"/>
  <c r="CJ2" i="1"/>
  <c r="CK2" i="1"/>
  <c r="W3" i="1"/>
  <c r="AB3" i="1"/>
  <c r="CH3" i="1" s="1"/>
  <c r="AD3" i="1"/>
  <c r="AE3" i="1"/>
  <c r="AF3" i="1"/>
  <c r="AN3" i="1"/>
  <c r="AP3" i="1" s="1"/>
  <c r="BM3" i="1"/>
  <c r="K3" i="1" s="1"/>
  <c r="BO3" i="1"/>
  <c r="BP3" i="1"/>
  <c r="BQ3" i="1"/>
  <c r="BV3" i="1"/>
  <c r="BW3" i="1" s="1"/>
  <c r="BY3" i="1"/>
  <c r="CG3" i="1"/>
  <c r="U3" i="1" s="1"/>
  <c r="CI3" i="1"/>
  <c r="V3" i="1" s="1"/>
  <c r="CJ3" i="1"/>
  <c r="CK3" i="1"/>
  <c r="W4" i="1"/>
  <c r="AB4" i="1"/>
  <c r="CH4" i="1" s="1"/>
  <c r="AD4" i="1"/>
  <c r="AE4" i="1"/>
  <c r="AF4" i="1"/>
  <c r="AN4" i="1"/>
  <c r="AP4" i="1" s="1"/>
  <c r="BM4" i="1"/>
  <c r="BO4" i="1"/>
  <c r="BP4" i="1"/>
  <c r="BQ4" i="1"/>
  <c r="BV4" i="1"/>
  <c r="BW4" i="1" s="1"/>
  <c r="BY4" i="1"/>
  <c r="CG4" i="1"/>
  <c r="U4" i="1" s="1"/>
  <c r="CI4" i="1"/>
  <c r="V4" i="1" s="1"/>
  <c r="CJ4" i="1"/>
  <c r="CK4" i="1"/>
  <c r="W5" i="1"/>
  <c r="AB5" i="1"/>
  <c r="CH5" i="1" s="1"/>
  <c r="AD5" i="1"/>
  <c r="AE5" i="1"/>
  <c r="AF5" i="1"/>
  <c r="AN5" i="1"/>
  <c r="AP5" i="1" s="1"/>
  <c r="BM5" i="1"/>
  <c r="BO5" i="1"/>
  <c r="BP5" i="1"/>
  <c r="BQ5" i="1"/>
  <c r="BV5" i="1"/>
  <c r="BW5" i="1" s="1"/>
  <c r="BY5" i="1"/>
  <c r="CG5" i="1"/>
  <c r="U5" i="1" s="1"/>
  <c r="CI5" i="1"/>
  <c r="V5" i="1" s="1"/>
  <c r="CJ5" i="1"/>
  <c r="CK5" i="1"/>
  <c r="W6" i="1"/>
  <c r="AB6" i="1"/>
  <c r="CH6" i="1" s="1"/>
  <c r="AD6" i="1"/>
  <c r="AE6" i="1"/>
  <c r="AF6" i="1"/>
  <c r="AN6" i="1"/>
  <c r="AP6" i="1" s="1"/>
  <c r="BM6" i="1"/>
  <c r="BO6" i="1"/>
  <c r="BP6" i="1"/>
  <c r="BQ6" i="1"/>
  <c r="BV6" i="1"/>
  <c r="BW6" i="1" s="1"/>
  <c r="BY6" i="1"/>
  <c r="CG6" i="1"/>
  <c r="U6" i="1" s="1"/>
  <c r="CI6" i="1"/>
  <c r="V6" i="1" s="1"/>
  <c r="CJ6" i="1"/>
  <c r="CK6" i="1"/>
  <c r="W7" i="1"/>
  <c r="AB7" i="1"/>
  <c r="CH7" i="1" s="1"/>
  <c r="AD7" i="1"/>
  <c r="AE7" i="1"/>
  <c r="AF7" i="1"/>
  <c r="AN7" i="1"/>
  <c r="AP7" i="1" s="1"/>
  <c r="BM7" i="1"/>
  <c r="BO7" i="1"/>
  <c r="BP7" i="1"/>
  <c r="BQ7" i="1"/>
  <c r="BV7" i="1"/>
  <c r="BW7" i="1" s="1"/>
  <c r="BY7" i="1"/>
  <c r="CG7" i="1"/>
  <c r="U7" i="1" s="1"/>
  <c r="CI7" i="1"/>
  <c r="V7" i="1" s="1"/>
  <c r="CJ7" i="1"/>
  <c r="CK7" i="1"/>
  <c r="W8" i="1"/>
  <c r="AB8" i="1"/>
  <c r="CH8" i="1" s="1"/>
  <c r="AD8" i="1"/>
  <c r="AE8" i="1"/>
  <c r="AF8" i="1"/>
  <c r="AN8" i="1"/>
  <c r="AP8" i="1" s="1"/>
  <c r="BM8" i="1"/>
  <c r="BO8" i="1"/>
  <c r="BP8" i="1"/>
  <c r="BQ8" i="1"/>
  <c r="BV8" i="1"/>
  <c r="BW8" i="1" s="1"/>
  <c r="BY8" i="1"/>
  <c r="CG8" i="1"/>
  <c r="U8" i="1" s="1"/>
  <c r="CI8" i="1"/>
  <c r="V8" i="1" s="1"/>
  <c r="CJ8" i="1"/>
  <c r="CK8" i="1"/>
  <c r="W9" i="1"/>
  <c r="AB9" i="1"/>
  <c r="CH9" i="1" s="1"/>
  <c r="AD9" i="1"/>
  <c r="AE9" i="1"/>
  <c r="AF9" i="1"/>
  <c r="AN9" i="1"/>
  <c r="AP9" i="1" s="1"/>
  <c r="BM9" i="1"/>
  <c r="BO9" i="1"/>
  <c r="BP9" i="1"/>
  <c r="BQ9" i="1"/>
  <c r="BV9" i="1"/>
  <c r="BW9" i="1" s="1"/>
  <c r="BY9" i="1"/>
  <c r="CG9" i="1"/>
  <c r="U9" i="1" s="1"/>
  <c r="CI9" i="1"/>
  <c r="V9" i="1" s="1"/>
  <c r="CJ9" i="1"/>
  <c r="CK9" i="1"/>
  <c r="W10" i="1"/>
  <c r="AB10" i="1"/>
  <c r="CH10" i="1" s="1"/>
  <c r="AD10" i="1"/>
  <c r="AE10" i="1"/>
  <c r="AF10" i="1"/>
  <c r="AN10" i="1"/>
  <c r="AP10" i="1" s="1"/>
  <c r="BM10" i="1"/>
  <c r="BO10" i="1"/>
  <c r="BP10" i="1"/>
  <c r="BQ10" i="1"/>
  <c r="BV10" i="1"/>
  <c r="BW10" i="1" s="1"/>
  <c r="BY10" i="1"/>
  <c r="CG10" i="1"/>
  <c r="U10" i="1" s="1"/>
  <c r="CI10" i="1"/>
  <c r="V10" i="1" s="1"/>
  <c r="CJ10" i="1"/>
  <c r="CK10" i="1"/>
  <c r="W11" i="1"/>
  <c r="AB11" i="1"/>
  <c r="CH11" i="1" s="1"/>
  <c r="AD11" i="1"/>
  <c r="AE11" i="1"/>
  <c r="AF11" i="1"/>
  <c r="AN11" i="1"/>
  <c r="AP11" i="1" s="1"/>
  <c r="BM11" i="1"/>
  <c r="BO11" i="1"/>
  <c r="BP11" i="1"/>
  <c r="BQ11" i="1"/>
  <c r="BV11" i="1"/>
  <c r="BW11" i="1" s="1"/>
  <c r="BY11" i="1"/>
  <c r="CG11" i="1"/>
  <c r="U11" i="1" s="1"/>
  <c r="CI11" i="1"/>
  <c r="V11" i="1" s="1"/>
  <c r="CJ11" i="1"/>
  <c r="CK11" i="1"/>
  <c r="W12" i="1"/>
  <c r="AB12" i="1"/>
  <c r="CH12" i="1" s="1"/>
  <c r="AD12" i="1"/>
  <c r="AE12" i="1"/>
  <c r="AF12" i="1"/>
  <c r="AN12" i="1"/>
  <c r="AP12" i="1" s="1"/>
  <c r="BM12" i="1"/>
  <c r="BO12" i="1"/>
  <c r="BP12" i="1"/>
  <c r="BQ12" i="1"/>
  <c r="BV12" i="1"/>
  <c r="BW12" i="1" s="1"/>
  <c r="BY12" i="1"/>
  <c r="CG12" i="1"/>
  <c r="U12" i="1" s="1"/>
  <c r="CI12" i="1"/>
  <c r="V12" i="1" s="1"/>
  <c r="CJ12" i="1"/>
  <c r="CK12" i="1"/>
  <c r="W13" i="1"/>
  <c r="AB13" i="1"/>
  <c r="CH13" i="1" s="1"/>
  <c r="AD13" i="1"/>
  <c r="AE13" i="1"/>
  <c r="AF13" i="1"/>
  <c r="AN13" i="1"/>
  <c r="AP13" i="1" s="1"/>
  <c r="BM13" i="1"/>
  <c r="BO13" i="1"/>
  <c r="BP13" i="1"/>
  <c r="BQ13" i="1"/>
  <c r="BV13" i="1"/>
  <c r="BW13" i="1" s="1"/>
  <c r="BY13" i="1"/>
  <c r="CG13" i="1"/>
  <c r="U13" i="1" s="1"/>
  <c r="CI13" i="1"/>
  <c r="V13" i="1" s="1"/>
  <c r="CJ13" i="1"/>
  <c r="CK13" i="1"/>
  <c r="W14" i="1"/>
  <c r="AB14" i="1"/>
  <c r="CH14" i="1" s="1"/>
  <c r="AD14" i="1"/>
  <c r="AE14" i="1"/>
  <c r="AF14" i="1"/>
  <c r="AN14" i="1"/>
  <c r="AP14" i="1" s="1"/>
  <c r="BM14" i="1"/>
  <c r="BO14" i="1"/>
  <c r="BP14" i="1"/>
  <c r="BQ14" i="1"/>
  <c r="BV14" i="1"/>
  <c r="BW14" i="1" s="1"/>
  <c r="BY14" i="1"/>
  <c r="CG14" i="1"/>
  <c r="U14" i="1" s="1"/>
  <c r="CI14" i="1"/>
  <c r="V14" i="1" s="1"/>
  <c r="CJ14" i="1"/>
  <c r="CK14" i="1"/>
  <c r="W15" i="1"/>
  <c r="AB15" i="1"/>
  <c r="CH15" i="1" s="1"/>
  <c r="AD15" i="1"/>
  <c r="AE15" i="1"/>
  <c r="AF15" i="1"/>
  <c r="AN15" i="1"/>
  <c r="AP15" i="1" s="1"/>
  <c r="BM15" i="1"/>
  <c r="BO15" i="1"/>
  <c r="BP15" i="1"/>
  <c r="BQ15" i="1"/>
  <c r="BV15" i="1"/>
  <c r="BW15" i="1" s="1"/>
  <c r="BY15" i="1"/>
  <c r="CG15" i="1"/>
  <c r="U15" i="1" s="1"/>
  <c r="CI15" i="1"/>
  <c r="V15" i="1" s="1"/>
  <c r="CJ15" i="1"/>
  <c r="CK15" i="1"/>
  <c r="W16" i="1"/>
  <c r="AB16" i="1"/>
  <c r="CH16" i="1" s="1"/>
  <c r="AD16" i="1"/>
  <c r="AE16" i="1"/>
  <c r="AF16" i="1"/>
  <c r="AN16" i="1"/>
  <c r="AP16" i="1" s="1"/>
  <c r="BM16" i="1"/>
  <c r="BO16" i="1"/>
  <c r="BP16" i="1"/>
  <c r="BQ16" i="1"/>
  <c r="BV16" i="1"/>
  <c r="BW16" i="1" s="1"/>
  <c r="BY16" i="1"/>
  <c r="CG16" i="1"/>
  <c r="U16" i="1" s="1"/>
  <c r="CI16" i="1"/>
  <c r="V16" i="1" s="1"/>
  <c r="CJ16" i="1"/>
  <c r="CK16" i="1"/>
  <c r="W17" i="1"/>
  <c r="AB17" i="1"/>
  <c r="CH17" i="1" s="1"/>
  <c r="AD17" i="1"/>
  <c r="AE17" i="1"/>
  <c r="AF17" i="1"/>
  <c r="AN17" i="1"/>
  <c r="AP17" i="1" s="1"/>
  <c r="BM17" i="1"/>
  <c r="BO17" i="1"/>
  <c r="BP17" i="1"/>
  <c r="BQ17" i="1"/>
  <c r="BV17" i="1"/>
  <c r="BW17" i="1" s="1"/>
  <c r="BY17" i="1"/>
  <c r="CG17" i="1"/>
  <c r="U17" i="1" s="1"/>
  <c r="CI17" i="1"/>
  <c r="V17" i="1" s="1"/>
  <c r="CJ17" i="1"/>
  <c r="CK17" i="1"/>
  <c r="W18" i="1"/>
  <c r="AB18" i="1"/>
  <c r="CH18" i="1" s="1"/>
  <c r="AD18" i="1"/>
  <c r="AE18" i="1"/>
  <c r="AF18" i="1"/>
  <c r="AN18" i="1"/>
  <c r="AP18" i="1" s="1"/>
  <c r="BM18" i="1"/>
  <c r="BO18" i="1"/>
  <c r="BP18" i="1"/>
  <c r="BQ18" i="1"/>
  <c r="BV18" i="1"/>
  <c r="BW18" i="1" s="1"/>
  <c r="BY18" i="1"/>
  <c r="CG18" i="1"/>
  <c r="U18" i="1" s="1"/>
  <c r="CI18" i="1"/>
  <c r="V18" i="1" s="1"/>
  <c r="CJ18" i="1"/>
  <c r="CK18" i="1"/>
  <c r="W19" i="1"/>
  <c r="AB19" i="1"/>
  <c r="CH19" i="1" s="1"/>
  <c r="AD19" i="1"/>
  <c r="AE19" i="1"/>
  <c r="AF19" i="1"/>
  <c r="AN19" i="1"/>
  <c r="AP19" i="1" s="1"/>
  <c r="BM19" i="1"/>
  <c r="BO19" i="1"/>
  <c r="BP19" i="1"/>
  <c r="BQ19" i="1"/>
  <c r="BV19" i="1"/>
  <c r="BW19" i="1" s="1"/>
  <c r="BY19" i="1"/>
  <c r="CG19" i="1"/>
  <c r="U19" i="1" s="1"/>
  <c r="CI19" i="1"/>
  <c r="V19" i="1" s="1"/>
  <c r="CJ19" i="1"/>
  <c r="CK19" i="1"/>
  <c r="W20" i="1"/>
  <c r="AB20" i="1"/>
  <c r="AD20" i="1"/>
  <c r="AE20" i="1"/>
  <c r="AF20" i="1"/>
  <c r="AN20" i="1"/>
  <c r="AP20" i="1" s="1"/>
  <c r="BM20" i="1"/>
  <c r="BO20" i="1"/>
  <c r="BP20" i="1"/>
  <c r="BQ20" i="1"/>
  <c r="BV20" i="1"/>
  <c r="BW20" i="1" s="1"/>
  <c r="BY20" i="1"/>
  <c r="CG20" i="1"/>
  <c r="U20" i="1" s="1"/>
  <c r="CI20" i="1"/>
  <c r="V20" i="1" s="1"/>
  <c r="CJ20" i="1"/>
  <c r="CK20" i="1"/>
  <c r="W21" i="1"/>
  <c r="AB21" i="1"/>
  <c r="CH21" i="1" s="1"/>
  <c r="AD21" i="1"/>
  <c r="AE21" i="1"/>
  <c r="AF21" i="1"/>
  <c r="AN21" i="1"/>
  <c r="AP21" i="1" s="1"/>
  <c r="BM21" i="1"/>
  <c r="BO21" i="1"/>
  <c r="BP21" i="1"/>
  <c r="BQ21" i="1"/>
  <c r="BV21" i="1"/>
  <c r="BW21" i="1" s="1"/>
  <c r="BY21" i="1"/>
  <c r="CG21" i="1"/>
  <c r="U21" i="1" s="1"/>
  <c r="CI21" i="1"/>
  <c r="V21" i="1" s="1"/>
  <c r="CJ21" i="1"/>
  <c r="CK21" i="1"/>
  <c r="W22" i="1"/>
  <c r="AB22" i="1"/>
  <c r="CH22" i="1" s="1"/>
  <c r="AD22" i="1"/>
  <c r="AE22" i="1"/>
  <c r="AF22" i="1"/>
  <c r="AN22" i="1"/>
  <c r="AP22" i="1" s="1"/>
  <c r="BM22" i="1"/>
  <c r="BO22" i="1"/>
  <c r="BP22" i="1"/>
  <c r="BQ22" i="1"/>
  <c r="BV22" i="1"/>
  <c r="BW22" i="1" s="1"/>
  <c r="BY22" i="1"/>
  <c r="CG22" i="1"/>
  <c r="U22" i="1" s="1"/>
  <c r="CI22" i="1"/>
  <c r="V22" i="1" s="1"/>
  <c r="CJ22" i="1"/>
  <c r="CK22" i="1"/>
  <c r="W23" i="1"/>
  <c r="AB23" i="1"/>
  <c r="CH23" i="1" s="1"/>
  <c r="AD23" i="1"/>
  <c r="AE23" i="1"/>
  <c r="AF23" i="1"/>
  <c r="AN23" i="1"/>
  <c r="AP23" i="1" s="1"/>
  <c r="BM23" i="1"/>
  <c r="K23" i="1" s="1"/>
  <c r="BO23" i="1"/>
  <c r="BP23" i="1"/>
  <c r="BQ23" i="1"/>
  <c r="BV23" i="1"/>
  <c r="BW23" i="1" s="1"/>
  <c r="BY23" i="1"/>
  <c r="CG23" i="1"/>
  <c r="U23" i="1" s="1"/>
  <c r="CI23" i="1"/>
  <c r="V23" i="1" s="1"/>
  <c r="CJ23" i="1"/>
  <c r="CK23" i="1"/>
  <c r="W24" i="1"/>
  <c r="AB24" i="1"/>
  <c r="CH24" i="1" s="1"/>
  <c r="AD24" i="1"/>
  <c r="AE24" i="1"/>
  <c r="AF24" i="1"/>
  <c r="AN24" i="1"/>
  <c r="AP24" i="1" s="1"/>
  <c r="BM24" i="1"/>
  <c r="BN24" i="1" s="1"/>
  <c r="AJ24" i="1" s="1"/>
  <c r="BO24" i="1"/>
  <c r="BP24" i="1"/>
  <c r="BQ24" i="1"/>
  <c r="BV24" i="1"/>
  <c r="BW24" i="1" s="1"/>
  <c r="BY24" i="1"/>
  <c r="CG24" i="1"/>
  <c r="U24" i="1" s="1"/>
  <c r="CI24" i="1"/>
  <c r="V24" i="1" s="1"/>
  <c r="CJ24" i="1"/>
  <c r="CK24" i="1"/>
  <c r="W25" i="1"/>
  <c r="AB25" i="1"/>
  <c r="CH25" i="1" s="1"/>
  <c r="AD25" i="1"/>
  <c r="AE25" i="1"/>
  <c r="AF25" i="1"/>
  <c r="AN25" i="1"/>
  <c r="AP25" i="1" s="1"/>
  <c r="BM25" i="1"/>
  <c r="K25" i="1" s="1"/>
  <c r="BO25" i="1"/>
  <c r="BP25" i="1"/>
  <c r="BQ25" i="1"/>
  <c r="BV25" i="1"/>
  <c r="BW25" i="1" s="1"/>
  <c r="BY25" i="1"/>
  <c r="CG25" i="1"/>
  <c r="U25" i="1" s="1"/>
  <c r="CI25" i="1"/>
  <c r="V25" i="1" s="1"/>
  <c r="CJ25" i="1"/>
  <c r="CK25" i="1"/>
  <c r="W26" i="1"/>
  <c r="AB26" i="1"/>
  <c r="CH26" i="1" s="1"/>
  <c r="AD26" i="1"/>
  <c r="AE26" i="1"/>
  <c r="AF26" i="1"/>
  <c r="AN26" i="1"/>
  <c r="AP26" i="1" s="1"/>
  <c r="BM26" i="1"/>
  <c r="BN26" i="1" s="1"/>
  <c r="AJ26" i="1" s="1"/>
  <c r="BO26" i="1"/>
  <c r="BP26" i="1"/>
  <c r="BQ26" i="1"/>
  <c r="BV26" i="1"/>
  <c r="BW26" i="1" s="1"/>
  <c r="BY26" i="1"/>
  <c r="CG26" i="1"/>
  <c r="U26" i="1" s="1"/>
  <c r="CI26" i="1"/>
  <c r="V26" i="1" s="1"/>
  <c r="CJ26" i="1"/>
  <c r="CK26" i="1"/>
  <c r="W27" i="1"/>
  <c r="AB27" i="1"/>
  <c r="CH27" i="1" s="1"/>
  <c r="AD27" i="1"/>
  <c r="AE27" i="1"/>
  <c r="AF27" i="1"/>
  <c r="AN27" i="1"/>
  <c r="AP27" i="1" s="1"/>
  <c r="BM27" i="1"/>
  <c r="BN27" i="1" s="1"/>
  <c r="AJ27" i="1" s="1"/>
  <c r="BO27" i="1"/>
  <c r="BP27" i="1"/>
  <c r="BQ27" i="1"/>
  <c r="BV27" i="1"/>
  <c r="BW27" i="1" s="1"/>
  <c r="BY27" i="1"/>
  <c r="CG27" i="1"/>
  <c r="U27" i="1" s="1"/>
  <c r="CI27" i="1"/>
  <c r="V27" i="1" s="1"/>
  <c r="CJ27" i="1"/>
  <c r="CK27" i="1"/>
  <c r="W28" i="1"/>
  <c r="AB28" i="1"/>
  <c r="CH28" i="1" s="1"/>
  <c r="AD28" i="1"/>
  <c r="AE28" i="1"/>
  <c r="AF28" i="1"/>
  <c r="AN28" i="1"/>
  <c r="AP28" i="1" s="1"/>
  <c r="BM28" i="1"/>
  <c r="BN28" i="1" s="1"/>
  <c r="BO28" i="1"/>
  <c r="BP28" i="1"/>
  <c r="BQ28" i="1"/>
  <c r="BV28" i="1"/>
  <c r="BW28" i="1" s="1"/>
  <c r="BY28" i="1"/>
  <c r="CG28" i="1"/>
  <c r="U28" i="1" s="1"/>
  <c r="CI28" i="1"/>
  <c r="V28" i="1" s="1"/>
  <c r="CJ28" i="1"/>
  <c r="CK28" i="1"/>
  <c r="W29" i="1"/>
  <c r="AB29" i="1"/>
  <c r="CH29" i="1" s="1"/>
  <c r="AD29" i="1"/>
  <c r="AE29" i="1"/>
  <c r="AF29" i="1"/>
  <c r="AN29" i="1"/>
  <c r="AP29" i="1" s="1"/>
  <c r="BM29" i="1"/>
  <c r="K29" i="1" s="1"/>
  <c r="BO29" i="1"/>
  <c r="BP29" i="1"/>
  <c r="BQ29" i="1"/>
  <c r="BV29" i="1"/>
  <c r="BW29" i="1" s="1"/>
  <c r="BY29" i="1"/>
  <c r="CG29" i="1"/>
  <c r="U29" i="1" s="1"/>
  <c r="CI29" i="1"/>
  <c r="V29" i="1" s="1"/>
  <c r="CJ29" i="1"/>
  <c r="CK29" i="1"/>
  <c r="W30" i="1"/>
  <c r="AB30" i="1"/>
  <c r="CH30" i="1" s="1"/>
  <c r="AD30" i="1"/>
  <c r="AE30" i="1"/>
  <c r="AF30" i="1"/>
  <c r="AN30" i="1"/>
  <c r="AP30" i="1" s="1"/>
  <c r="BM30" i="1"/>
  <c r="K30" i="1" s="1"/>
  <c r="BO30" i="1"/>
  <c r="BP30" i="1"/>
  <c r="BQ30" i="1"/>
  <c r="BV30" i="1"/>
  <c r="BW30" i="1" s="1"/>
  <c r="BY30" i="1"/>
  <c r="CG30" i="1"/>
  <c r="U30" i="1" s="1"/>
  <c r="CI30" i="1"/>
  <c r="V30" i="1" s="1"/>
  <c r="CJ30" i="1"/>
  <c r="CK30" i="1"/>
  <c r="W31" i="1"/>
  <c r="AB31" i="1"/>
  <c r="CH31" i="1" s="1"/>
  <c r="AD31" i="1"/>
  <c r="AE31" i="1"/>
  <c r="AF31" i="1"/>
  <c r="AN31" i="1"/>
  <c r="AP31" i="1" s="1"/>
  <c r="BM31" i="1"/>
  <c r="K31" i="1" s="1"/>
  <c r="BO31" i="1"/>
  <c r="BP31" i="1"/>
  <c r="BQ31" i="1"/>
  <c r="BV31" i="1"/>
  <c r="BW31" i="1" s="1"/>
  <c r="BY31" i="1"/>
  <c r="CG31" i="1"/>
  <c r="U31" i="1" s="1"/>
  <c r="CI31" i="1"/>
  <c r="V31" i="1" s="1"/>
  <c r="CJ31" i="1"/>
  <c r="CK31" i="1"/>
  <c r="W32" i="1"/>
  <c r="AB32" i="1"/>
  <c r="CH32" i="1" s="1"/>
  <c r="AD32" i="1"/>
  <c r="AE32" i="1"/>
  <c r="AF32" i="1"/>
  <c r="AN32" i="1"/>
  <c r="AP32" i="1" s="1"/>
  <c r="BM32" i="1"/>
  <c r="BO32" i="1"/>
  <c r="BP32" i="1"/>
  <c r="BQ32" i="1"/>
  <c r="BV32" i="1"/>
  <c r="BW32" i="1" s="1"/>
  <c r="BY32" i="1"/>
  <c r="CG32" i="1"/>
  <c r="U32" i="1" s="1"/>
  <c r="CI32" i="1"/>
  <c r="V32" i="1" s="1"/>
  <c r="CJ32" i="1"/>
  <c r="CK32" i="1"/>
  <c r="W33" i="1"/>
  <c r="AB33" i="1"/>
  <c r="CH33" i="1" s="1"/>
  <c r="AD33" i="1"/>
  <c r="AE33" i="1"/>
  <c r="AF33" i="1"/>
  <c r="AN33" i="1"/>
  <c r="AP33" i="1" s="1"/>
  <c r="BM33" i="1"/>
  <c r="K33" i="1" s="1"/>
  <c r="BO33" i="1"/>
  <c r="BP33" i="1"/>
  <c r="BQ33" i="1"/>
  <c r="BV33" i="1"/>
  <c r="BW33" i="1" s="1"/>
  <c r="BY33" i="1"/>
  <c r="CG33" i="1"/>
  <c r="U33" i="1" s="1"/>
  <c r="CI33" i="1"/>
  <c r="V33" i="1" s="1"/>
  <c r="CJ33" i="1"/>
  <c r="CK33" i="1"/>
  <c r="W34" i="1"/>
  <c r="AB34" i="1"/>
  <c r="CH34" i="1" s="1"/>
  <c r="AD34" i="1"/>
  <c r="AE34" i="1"/>
  <c r="AF34" i="1"/>
  <c r="AN34" i="1"/>
  <c r="AP34" i="1" s="1"/>
  <c r="BM34" i="1"/>
  <c r="BO34" i="1"/>
  <c r="BP34" i="1"/>
  <c r="BQ34" i="1"/>
  <c r="BV34" i="1"/>
  <c r="BW34" i="1" s="1"/>
  <c r="BY34" i="1"/>
  <c r="CG34" i="1"/>
  <c r="U34" i="1" s="1"/>
  <c r="CI34" i="1"/>
  <c r="V34" i="1" s="1"/>
  <c r="CJ34" i="1"/>
  <c r="CK34" i="1"/>
  <c r="W35" i="1"/>
  <c r="AB35" i="1"/>
  <c r="CH35" i="1" s="1"/>
  <c r="AD35" i="1"/>
  <c r="AE35" i="1"/>
  <c r="AF35" i="1"/>
  <c r="AN35" i="1"/>
  <c r="AP35" i="1" s="1"/>
  <c r="BM35" i="1"/>
  <c r="K35" i="1" s="1"/>
  <c r="BO35" i="1"/>
  <c r="BP35" i="1"/>
  <c r="BQ35" i="1"/>
  <c r="BV35" i="1"/>
  <c r="BW35" i="1" s="1"/>
  <c r="BY35" i="1"/>
  <c r="CG35" i="1"/>
  <c r="U35" i="1" s="1"/>
  <c r="CI35" i="1"/>
  <c r="V35" i="1" s="1"/>
  <c r="CJ35" i="1"/>
  <c r="CK35" i="1"/>
  <c r="W36" i="1"/>
  <c r="AB36" i="1"/>
  <c r="AD36" i="1"/>
  <c r="AE36" i="1"/>
  <c r="AF36" i="1"/>
  <c r="AN36" i="1"/>
  <c r="AP36" i="1" s="1"/>
  <c r="BM36" i="1"/>
  <c r="BN36" i="1" s="1"/>
  <c r="BO36" i="1"/>
  <c r="BP36" i="1"/>
  <c r="BQ36" i="1"/>
  <c r="BV36" i="1"/>
  <c r="BW36" i="1" s="1"/>
  <c r="BY36" i="1"/>
  <c r="CG36" i="1"/>
  <c r="U36" i="1" s="1"/>
  <c r="CI36" i="1"/>
  <c r="V36" i="1" s="1"/>
  <c r="CJ36" i="1"/>
  <c r="CK36" i="1"/>
  <c r="W37" i="1"/>
  <c r="AB37" i="1"/>
  <c r="CH37" i="1" s="1"/>
  <c r="AD37" i="1"/>
  <c r="AE37" i="1"/>
  <c r="AF37" i="1"/>
  <c r="AN37" i="1"/>
  <c r="AP37" i="1" s="1"/>
  <c r="BM37" i="1"/>
  <c r="BN37" i="1" s="1"/>
  <c r="BO37" i="1"/>
  <c r="BP37" i="1"/>
  <c r="BQ37" i="1"/>
  <c r="BV37" i="1"/>
  <c r="BW37" i="1" s="1"/>
  <c r="BY37" i="1"/>
  <c r="CG37" i="1"/>
  <c r="U37" i="1" s="1"/>
  <c r="CI37" i="1"/>
  <c r="V37" i="1" s="1"/>
  <c r="CJ37" i="1"/>
  <c r="CK37" i="1"/>
  <c r="W38" i="1"/>
  <c r="AB38" i="1"/>
  <c r="CH38" i="1" s="1"/>
  <c r="AD38" i="1"/>
  <c r="AE38" i="1"/>
  <c r="AF38" i="1"/>
  <c r="AN38" i="1"/>
  <c r="AP38" i="1" s="1"/>
  <c r="BM38" i="1"/>
  <c r="K38" i="1" s="1"/>
  <c r="BO38" i="1"/>
  <c r="BP38" i="1"/>
  <c r="BQ38" i="1"/>
  <c r="BV38" i="1"/>
  <c r="BW38" i="1" s="1"/>
  <c r="BY38" i="1"/>
  <c r="CG38" i="1"/>
  <c r="U38" i="1" s="1"/>
  <c r="CI38" i="1"/>
  <c r="V38" i="1" s="1"/>
  <c r="CJ38" i="1"/>
  <c r="CK38" i="1"/>
  <c r="W39" i="1"/>
  <c r="AB39" i="1"/>
  <c r="CH39" i="1" s="1"/>
  <c r="AD39" i="1"/>
  <c r="AE39" i="1"/>
  <c r="AF39" i="1"/>
  <c r="AN39" i="1"/>
  <c r="AP39" i="1" s="1"/>
  <c r="BM39" i="1"/>
  <c r="K39" i="1" s="1"/>
  <c r="BO39" i="1"/>
  <c r="BP39" i="1"/>
  <c r="BQ39" i="1"/>
  <c r="BV39" i="1"/>
  <c r="BW39" i="1" s="1"/>
  <c r="BY39" i="1"/>
  <c r="CG39" i="1"/>
  <c r="U39" i="1" s="1"/>
  <c r="CI39" i="1"/>
  <c r="V39" i="1" s="1"/>
  <c r="CJ39" i="1"/>
  <c r="CK39" i="1"/>
  <c r="W40" i="1"/>
  <c r="AB40" i="1"/>
  <c r="CH40" i="1" s="1"/>
  <c r="AD40" i="1"/>
  <c r="AE40" i="1"/>
  <c r="AF40" i="1"/>
  <c r="AN40" i="1"/>
  <c r="AP40" i="1" s="1"/>
  <c r="BM40" i="1"/>
  <c r="BN40" i="1" s="1"/>
  <c r="BO40" i="1"/>
  <c r="BP40" i="1"/>
  <c r="BQ40" i="1"/>
  <c r="BV40" i="1"/>
  <c r="BW40" i="1" s="1"/>
  <c r="BY40" i="1"/>
  <c r="CG40" i="1"/>
  <c r="U40" i="1" s="1"/>
  <c r="CI40" i="1"/>
  <c r="V40" i="1" s="1"/>
  <c r="CJ40" i="1"/>
  <c r="CK40" i="1"/>
  <c r="W41" i="1"/>
  <c r="AB41" i="1"/>
  <c r="CH41" i="1" s="1"/>
  <c r="AD41" i="1"/>
  <c r="AE41" i="1"/>
  <c r="AF41" i="1"/>
  <c r="AN41" i="1"/>
  <c r="AP41" i="1" s="1"/>
  <c r="BM41" i="1"/>
  <c r="BN41" i="1" s="1"/>
  <c r="BO41" i="1"/>
  <c r="BP41" i="1"/>
  <c r="BQ41" i="1"/>
  <c r="BV41" i="1"/>
  <c r="BW41" i="1" s="1"/>
  <c r="BY41" i="1"/>
  <c r="CG41" i="1"/>
  <c r="U41" i="1" s="1"/>
  <c r="CI41" i="1"/>
  <c r="V41" i="1" s="1"/>
  <c r="CJ41" i="1"/>
  <c r="CK41" i="1"/>
  <c r="W42" i="1"/>
  <c r="AB42" i="1"/>
  <c r="CH42" i="1" s="1"/>
  <c r="AD42" i="1"/>
  <c r="AE42" i="1"/>
  <c r="AF42" i="1"/>
  <c r="AN42" i="1"/>
  <c r="AP42" i="1" s="1"/>
  <c r="BM42" i="1"/>
  <c r="K42" i="1" s="1"/>
  <c r="BO42" i="1"/>
  <c r="BP42" i="1"/>
  <c r="BQ42" i="1"/>
  <c r="BV42" i="1"/>
  <c r="BW42" i="1" s="1"/>
  <c r="BY42" i="1"/>
  <c r="CG42" i="1"/>
  <c r="U42" i="1" s="1"/>
  <c r="CI42" i="1"/>
  <c r="V42" i="1" s="1"/>
  <c r="CJ42" i="1"/>
  <c r="CK42" i="1"/>
  <c r="W43" i="1"/>
  <c r="AB43" i="1"/>
  <c r="CH43" i="1" s="1"/>
  <c r="AD43" i="1"/>
  <c r="AE43" i="1"/>
  <c r="AF43" i="1"/>
  <c r="AN43" i="1"/>
  <c r="AP43" i="1" s="1"/>
  <c r="BM43" i="1"/>
  <c r="K43" i="1" s="1"/>
  <c r="BO43" i="1"/>
  <c r="BP43" i="1"/>
  <c r="BQ43" i="1"/>
  <c r="BV43" i="1"/>
  <c r="BW43" i="1" s="1"/>
  <c r="BY43" i="1"/>
  <c r="CG43" i="1"/>
  <c r="U43" i="1" s="1"/>
  <c r="CI43" i="1"/>
  <c r="V43" i="1" s="1"/>
  <c r="CJ43" i="1"/>
  <c r="CK43" i="1"/>
  <c r="W44" i="1"/>
  <c r="AB44" i="1"/>
  <c r="CH44" i="1" s="1"/>
  <c r="AD44" i="1"/>
  <c r="AE44" i="1"/>
  <c r="AF44" i="1"/>
  <c r="AN44" i="1"/>
  <c r="AP44" i="1" s="1"/>
  <c r="BM44" i="1"/>
  <c r="BN44" i="1" s="1"/>
  <c r="BO44" i="1"/>
  <c r="BP44" i="1"/>
  <c r="BQ44" i="1"/>
  <c r="BV44" i="1"/>
  <c r="BW44" i="1" s="1"/>
  <c r="BY44" i="1"/>
  <c r="CG44" i="1"/>
  <c r="U44" i="1" s="1"/>
  <c r="CI44" i="1"/>
  <c r="V44" i="1" s="1"/>
  <c r="CJ44" i="1"/>
  <c r="CK44" i="1"/>
  <c r="W45" i="1"/>
  <c r="AB45" i="1"/>
  <c r="CH45" i="1" s="1"/>
  <c r="AD45" i="1"/>
  <c r="AE45" i="1"/>
  <c r="AF45" i="1"/>
  <c r="AN45" i="1"/>
  <c r="AP45" i="1" s="1"/>
  <c r="BM45" i="1"/>
  <c r="BO45" i="1"/>
  <c r="BP45" i="1"/>
  <c r="BQ45" i="1"/>
  <c r="BV45" i="1"/>
  <c r="BW45" i="1" s="1"/>
  <c r="BY45" i="1"/>
  <c r="CG45" i="1"/>
  <c r="U45" i="1" s="1"/>
  <c r="CI45" i="1"/>
  <c r="V45" i="1" s="1"/>
  <c r="CJ45" i="1"/>
  <c r="CK45" i="1"/>
  <c r="W46" i="1"/>
  <c r="AB46" i="1"/>
  <c r="CH46" i="1" s="1"/>
  <c r="AD46" i="1"/>
  <c r="AE46" i="1"/>
  <c r="AF46" i="1"/>
  <c r="AN46" i="1"/>
  <c r="AP46" i="1" s="1"/>
  <c r="BM46" i="1"/>
  <c r="K46" i="1" s="1"/>
  <c r="BO46" i="1"/>
  <c r="BP46" i="1"/>
  <c r="BQ46" i="1"/>
  <c r="BV46" i="1"/>
  <c r="BW46" i="1" s="1"/>
  <c r="BY46" i="1"/>
  <c r="CG46" i="1"/>
  <c r="U46" i="1" s="1"/>
  <c r="CI46" i="1"/>
  <c r="V46" i="1" s="1"/>
  <c r="CJ46" i="1"/>
  <c r="CK46" i="1"/>
  <c r="W47" i="1"/>
  <c r="AB47" i="1"/>
  <c r="CH47" i="1" s="1"/>
  <c r="AD47" i="1"/>
  <c r="AE47" i="1"/>
  <c r="AF47" i="1"/>
  <c r="AN47" i="1"/>
  <c r="AP47" i="1" s="1"/>
  <c r="BM47" i="1"/>
  <c r="K47" i="1" s="1"/>
  <c r="BO47" i="1"/>
  <c r="BP47" i="1"/>
  <c r="BQ47" i="1"/>
  <c r="BV47" i="1"/>
  <c r="BW47" i="1" s="1"/>
  <c r="BY47" i="1"/>
  <c r="CG47" i="1"/>
  <c r="U47" i="1" s="1"/>
  <c r="CI47" i="1"/>
  <c r="V47" i="1" s="1"/>
  <c r="CJ47" i="1"/>
  <c r="CK47" i="1"/>
  <c r="W48" i="1"/>
  <c r="AB48" i="1"/>
  <c r="AD48" i="1"/>
  <c r="AE48" i="1"/>
  <c r="AF48" i="1"/>
  <c r="AN48" i="1"/>
  <c r="AP48" i="1" s="1"/>
  <c r="BM48" i="1"/>
  <c r="BO48" i="1"/>
  <c r="BP48" i="1"/>
  <c r="BQ48" i="1"/>
  <c r="BV48" i="1"/>
  <c r="BW48" i="1" s="1"/>
  <c r="BY48" i="1"/>
  <c r="CG48" i="1"/>
  <c r="U48" i="1" s="1"/>
  <c r="CI48" i="1"/>
  <c r="V48" i="1" s="1"/>
  <c r="CJ48" i="1"/>
  <c r="CK48" i="1"/>
  <c r="W49" i="1"/>
  <c r="AB49" i="1"/>
  <c r="CH49" i="1" s="1"/>
  <c r="AD49" i="1"/>
  <c r="AE49" i="1"/>
  <c r="AF49" i="1"/>
  <c r="AN49" i="1"/>
  <c r="AP49" i="1" s="1"/>
  <c r="BM49" i="1"/>
  <c r="BN49" i="1" s="1"/>
  <c r="AJ49" i="1" s="1"/>
  <c r="BO49" i="1"/>
  <c r="BP49" i="1"/>
  <c r="BQ49" i="1"/>
  <c r="BV49" i="1"/>
  <c r="BW49" i="1" s="1"/>
  <c r="BY49" i="1"/>
  <c r="CG49" i="1"/>
  <c r="U49" i="1" s="1"/>
  <c r="CI49" i="1"/>
  <c r="V49" i="1" s="1"/>
  <c r="CJ49" i="1"/>
  <c r="CK49" i="1"/>
  <c r="W50" i="1"/>
  <c r="AB50" i="1"/>
  <c r="CH50" i="1" s="1"/>
  <c r="AD50" i="1"/>
  <c r="AE50" i="1"/>
  <c r="AF50" i="1"/>
  <c r="AN50" i="1"/>
  <c r="AP50" i="1" s="1"/>
  <c r="BM50" i="1"/>
  <c r="K50" i="1" s="1"/>
  <c r="BO50" i="1"/>
  <c r="BP50" i="1"/>
  <c r="BQ50" i="1"/>
  <c r="BV50" i="1"/>
  <c r="BW50" i="1" s="1"/>
  <c r="BY50" i="1"/>
  <c r="CG50" i="1"/>
  <c r="U50" i="1" s="1"/>
  <c r="CI50" i="1"/>
  <c r="V50" i="1" s="1"/>
  <c r="CJ50" i="1"/>
  <c r="CK50" i="1"/>
  <c r="W51" i="1"/>
  <c r="AB51" i="1"/>
  <c r="CH51" i="1" s="1"/>
  <c r="AD51" i="1"/>
  <c r="AE51" i="1"/>
  <c r="AF51" i="1"/>
  <c r="AN51" i="1"/>
  <c r="AP51" i="1" s="1"/>
  <c r="BM51" i="1"/>
  <c r="BO51" i="1"/>
  <c r="BP51" i="1"/>
  <c r="BQ51" i="1"/>
  <c r="BV51" i="1"/>
  <c r="BW51" i="1" s="1"/>
  <c r="BY51" i="1"/>
  <c r="CG51" i="1"/>
  <c r="U51" i="1" s="1"/>
  <c r="CI51" i="1"/>
  <c r="V51" i="1" s="1"/>
  <c r="CJ51" i="1"/>
  <c r="CK51" i="1"/>
  <c r="W52" i="1"/>
  <c r="AB52" i="1"/>
  <c r="AD52" i="1"/>
  <c r="AE52" i="1"/>
  <c r="AF52" i="1"/>
  <c r="AN52" i="1"/>
  <c r="AP52" i="1" s="1"/>
  <c r="BM52" i="1"/>
  <c r="K52" i="1" s="1"/>
  <c r="BO52" i="1"/>
  <c r="BP52" i="1"/>
  <c r="BQ52" i="1"/>
  <c r="BV52" i="1"/>
  <c r="BW52" i="1" s="1"/>
  <c r="BY52" i="1"/>
  <c r="CG52" i="1"/>
  <c r="U52" i="1" s="1"/>
  <c r="CI52" i="1"/>
  <c r="V52" i="1" s="1"/>
  <c r="CJ52" i="1"/>
  <c r="CK52" i="1"/>
  <c r="W53" i="1"/>
  <c r="AB53" i="1"/>
  <c r="CH53" i="1" s="1"/>
  <c r="AD53" i="1"/>
  <c r="AE53" i="1"/>
  <c r="AF53" i="1"/>
  <c r="AN53" i="1"/>
  <c r="BM53" i="1"/>
  <c r="BN53" i="1" s="1"/>
  <c r="AJ53" i="1" s="1"/>
  <c r="BO53" i="1"/>
  <c r="BP53" i="1"/>
  <c r="BQ53" i="1"/>
  <c r="BV53" i="1"/>
  <c r="BW53" i="1" s="1"/>
  <c r="BY53" i="1"/>
  <c r="CG53" i="1"/>
  <c r="U53" i="1" s="1"/>
  <c r="CI53" i="1"/>
  <c r="V53" i="1" s="1"/>
  <c r="CJ53" i="1"/>
  <c r="CK53" i="1"/>
  <c r="W54" i="1"/>
  <c r="AB54" i="1"/>
  <c r="CH54" i="1" s="1"/>
  <c r="AD54" i="1"/>
  <c r="AE54" i="1"/>
  <c r="AF54" i="1"/>
  <c r="AN54" i="1"/>
  <c r="AP54" i="1" s="1"/>
  <c r="BM54" i="1"/>
  <c r="K54" i="1" s="1"/>
  <c r="BO54" i="1"/>
  <c r="BP54" i="1"/>
  <c r="BQ54" i="1"/>
  <c r="BV54" i="1"/>
  <c r="BW54" i="1" s="1"/>
  <c r="BY54" i="1"/>
  <c r="CG54" i="1"/>
  <c r="U54" i="1" s="1"/>
  <c r="CI54" i="1"/>
  <c r="V54" i="1" s="1"/>
  <c r="CJ54" i="1"/>
  <c r="CK54" i="1"/>
  <c r="W55" i="1"/>
  <c r="AB55" i="1"/>
  <c r="CH55" i="1" s="1"/>
  <c r="AD55" i="1"/>
  <c r="AE55" i="1"/>
  <c r="AF55" i="1"/>
  <c r="AN55" i="1"/>
  <c r="AP55" i="1" s="1"/>
  <c r="BM55" i="1"/>
  <c r="BN55" i="1" s="1"/>
  <c r="AJ55" i="1" s="1"/>
  <c r="BO55" i="1"/>
  <c r="BP55" i="1"/>
  <c r="BQ55" i="1"/>
  <c r="BV55" i="1"/>
  <c r="BW55" i="1" s="1"/>
  <c r="BY55" i="1"/>
  <c r="CG55" i="1"/>
  <c r="U55" i="1" s="1"/>
  <c r="CI55" i="1"/>
  <c r="V55" i="1" s="1"/>
  <c r="CJ55" i="1"/>
  <c r="CK55" i="1"/>
  <c r="W56" i="1"/>
  <c r="AB56" i="1"/>
  <c r="CH56" i="1" s="1"/>
  <c r="AD56" i="1"/>
  <c r="AE56" i="1"/>
  <c r="AF56" i="1"/>
  <c r="AN56" i="1"/>
  <c r="AP56" i="1" s="1"/>
  <c r="BM56" i="1"/>
  <c r="K56" i="1" s="1"/>
  <c r="BO56" i="1"/>
  <c r="BP56" i="1"/>
  <c r="BQ56" i="1"/>
  <c r="BV56" i="1"/>
  <c r="BW56" i="1" s="1"/>
  <c r="BY56" i="1"/>
  <c r="CG56" i="1"/>
  <c r="U56" i="1" s="1"/>
  <c r="CI56" i="1"/>
  <c r="V56" i="1" s="1"/>
  <c r="CJ56" i="1"/>
  <c r="CK56" i="1"/>
  <c r="W57" i="1"/>
  <c r="AB57" i="1"/>
  <c r="CH57" i="1" s="1"/>
  <c r="AD57" i="1"/>
  <c r="AE57" i="1"/>
  <c r="AF57" i="1"/>
  <c r="AN57" i="1"/>
  <c r="AP57" i="1" s="1"/>
  <c r="BM57" i="1"/>
  <c r="BN57" i="1" s="1"/>
  <c r="AJ57" i="1" s="1"/>
  <c r="BO57" i="1"/>
  <c r="BP57" i="1"/>
  <c r="BQ57" i="1"/>
  <c r="BV57" i="1"/>
  <c r="BW57" i="1" s="1"/>
  <c r="BY57" i="1"/>
  <c r="CG57" i="1"/>
  <c r="U57" i="1" s="1"/>
  <c r="CI57" i="1"/>
  <c r="V57" i="1" s="1"/>
  <c r="CJ57" i="1"/>
  <c r="CK57" i="1"/>
  <c r="W58" i="1"/>
  <c r="AB58" i="1"/>
  <c r="CH58" i="1" s="1"/>
  <c r="AD58" i="1"/>
  <c r="AE58" i="1"/>
  <c r="AF58" i="1"/>
  <c r="AN58" i="1"/>
  <c r="AP58" i="1" s="1"/>
  <c r="BM58" i="1"/>
  <c r="K58" i="1" s="1"/>
  <c r="BO58" i="1"/>
  <c r="BP58" i="1"/>
  <c r="BQ58" i="1"/>
  <c r="BV58" i="1"/>
  <c r="BW58" i="1" s="1"/>
  <c r="BY58" i="1"/>
  <c r="CG58" i="1"/>
  <c r="U58" i="1" s="1"/>
  <c r="CI58" i="1"/>
  <c r="V58" i="1" s="1"/>
  <c r="CJ58" i="1"/>
  <c r="CK58" i="1"/>
  <c r="W59" i="1"/>
  <c r="AB59" i="1"/>
  <c r="AD59" i="1"/>
  <c r="AE59" i="1"/>
  <c r="AF59" i="1"/>
  <c r="AN59" i="1"/>
  <c r="AP59" i="1" s="1"/>
  <c r="BM59" i="1"/>
  <c r="BN59" i="1" s="1"/>
  <c r="AJ59" i="1" s="1"/>
  <c r="BO59" i="1"/>
  <c r="BP59" i="1"/>
  <c r="BQ59" i="1"/>
  <c r="BV59" i="1"/>
  <c r="BW59" i="1" s="1"/>
  <c r="BY59" i="1"/>
  <c r="CG59" i="1"/>
  <c r="U59" i="1" s="1"/>
  <c r="CI59" i="1"/>
  <c r="V59" i="1" s="1"/>
  <c r="CJ59" i="1"/>
  <c r="CK59" i="1"/>
  <c r="W60" i="1"/>
  <c r="AB60" i="1"/>
  <c r="CH60" i="1" s="1"/>
  <c r="AD60" i="1"/>
  <c r="AE60" i="1"/>
  <c r="AF60" i="1"/>
  <c r="AN60" i="1"/>
  <c r="AP60" i="1" s="1"/>
  <c r="BM60" i="1"/>
  <c r="K60" i="1" s="1"/>
  <c r="BO60" i="1"/>
  <c r="BP60" i="1"/>
  <c r="BQ60" i="1"/>
  <c r="BV60" i="1"/>
  <c r="BW60" i="1" s="1"/>
  <c r="BY60" i="1"/>
  <c r="CG60" i="1"/>
  <c r="U60" i="1" s="1"/>
  <c r="CI60" i="1"/>
  <c r="V60" i="1" s="1"/>
  <c r="CJ60" i="1"/>
  <c r="CK60" i="1"/>
  <c r="W61" i="1"/>
  <c r="AB61" i="1"/>
  <c r="CH61" i="1" s="1"/>
  <c r="AD61" i="1"/>
  <c r="AE61" i="1"/>
  <c r="AF61" i="1"/>
  <c r="AN61" i="1"/>
  <c r="AP61" i="1" s="1"/>
  <c r="BM61" i="1"/>
  <c r="BN61" i="1" s="1"/>
  <c r="BO61" i="1"/>
  <c r="BP61" i="1"/>
  <c r="BQ61" i="1"/>
  <c r="BV61" i="1"/>
  <c r="BW61" i="1" s="1"/>
  <c r="BY61" i="1"/>
  <c r="CG61" i="1"/>
  <c r="U61" i="1" s="1"/>
  <c r="CI61" i="1"/>
  <c r="V61" i="1" s="1"/>
  <c r="CJ61" i="1"/>
  <c r="CK61" i="1"/>
  <c r="BZ14" i="1" l="1"/>
  <c r="BZ13" i="1"/>
  <c r="BZ50" i="1"/>
  <c r="AI2" i="1"/>
  <c r="CE47" i="1"/>
  <c r="AI30" i="1"/>
  <c r="AI22" i="1"/>
  <c r="BN38" i="1"/>
  <c r="AJ38" i="1" s="1"/>
  <c r="BZ2" i="1"/>
  <c r="CE39" i="1"/>
  <c r="AI20" i="1"/>
  <c r="BZ49" i="1"/>
  <c r="BZ45" i="1"/>
  <c r="BN25" i="1"/>
  <c r="AJ25" i="1" s="1"/>
  <c r="BZ28" i="1"/>
  <c r="BZ3" i="1"/>
  <c r="BN52" i="1"/>
  <c r="AJ52" i="1" s="1"/>
  <c r="AI38" i="1"/>
  <c r="BZ8" i="1"/>
  <c r="BZ59" i="1"/>
  <c r="BZ54" i="1"/>
  <c r="AI50" i="1"/>
  <c r="CE35" i="1"/>
  <c r="CE33" i="1"/>
  <c r="AI26" i="1"/>
  <c r="AI60" i="1"/>
  <c r="AI58" i="1"/>
  <c r="AI43" i="1"/>
  <c r="CE43" i="1"/>
  <c r="CE58" i="1"/>
  <c r="AI39" i="1"/>
  <c r="BZ37" i="1"/>
  <c r="BZ35" i="1"/>
  <c r="BZ34" i="1"/>
  <c r="BZ33" i="1"/>
  <c r="BZ32" i="1"/>
  <c r="BZ44" i="1"/>
  <c r="BZ19" i="1"/>
  <c r="AI9" i="1"/>
  <c r="BZ7" i="1"/>
  <c r="BZ6" i="1"/>
  <c r="BZ17" i="1"/>
  <c r="BZ16" i="1"/>
  <c r="BZ5" i="1"/>
  <c r="AI7" i="1"/>
  <c r="AI55" i="1"/>
  <c r="BZ61" i="1"/>
  <c r="BZ60" i="1"/>
  <c r="K44" i="1"/>
  <c r="CE44" i="1" s="1"/>
  <c r="BZ43" i="1"/>
  <c r="BN42" i="1"/>
  <c r="AJ42" i="1" s="1"/>
  <c r="AI42" i="1"/>
  <c r="AI41" i="1"/>
  <c r="AI40" i="1"/>
  <c r="AI17" i="1"/>
  <c r="BZ15" i="1"/>
  <c r="BZ48" i="1"/>
  <c r="BZ25" i="1"/>
  <c r="BZ24" i="1"/>
  <c r="AI15" i="1"/>
  <c r="BZ11" i="1"/>
  <c r="AI3" i="1"/>
  <c r="AI61" i="1"/>
  <c r="AI59" i="1"/>
  <c r="BZ58" i="1"/>
  <c r="AI54" i="1"/>
  <c r="BZ52" i="1"/>
  <c r="AI44" i="1"/>
  <c r="BR37" i="1"/>
  <c r="AL37" i="1" s="1"/>
  <c r="BS37" i="1" s="1"/>
  <c r="AK37" i="1" s="1"/>
  <c r="AI35" i="1"/>
  <c r="AI34" i="1"/>
  <c r="AI33" i="1"/>
  <c r="BZ31" i="1"/>
  <c r="BZ23" i="1"/>
  <c r="AI18" i="1"/>
  <c r="AC50" i="1"/>
  <c r="AI11" i="1"/>
  <c r="BZ10" i="1"/>
  <c r="BZ51" i="1"/>
  <c r="BZ41" i="1"/>
  <c r="AI23" i="1"/>
  <c r="BZ40" i="1"/>
  <c r="AI27" i="1"/>
  <c r="BZ26" i="1"/>
  <c r="BZ20" i="1"/>
  <c r="BR41" i="1"/>
  <c r="AL41" i="1" s="1"/>
  <c r="BS41" i="1" s="1"/>
  <c r="AK41" i="1" s="1"/>
  <c r="AI51" i="1"/>
  <c r="AI47" i="1"/>
  <c r="BN43" i="1"/>
  <c r="AJ43" i="1" s="1"/>
  <c r="K27" i="1"/>
  <c r="AC27" i="1" s="1"/>
  <c r="AI21" i="1"/>
  <c r="AI8" i="1"/>
  <c r="AI36" i="1"/>
  <c r="AC30" i="1"/>
  <c r="CE30" i="1"/>
  <c r="AC46" i="1"/>
  <c r="BR24" i="1"/>
  <c r="AL24" i="1" s="1"/>
  <c r="BS24" i="1" s="1"/>
  <c r="BT24" i="1" s="1"/>
  <c r="BU24" i="1" s="1"/>
  <c r="BX24" i="1" s="1"/>
  <c r="L24" i="1" s="1"/>
  <c r="CH59" i="1"/>
  <c r="AI57" i="1"/>
  <c r="BZ56" i="1"/>
  <c r="BN54" i="1"/>
  <c r="AJ54" i="1" s="1"/>
  <c r="BN46" i="1"/>
  <c r="AJ46" i="1" s="1"/>
  <c r="BN35" i="1"/>
  <c r="AJ35" i="1" s="1"/>
  <c r="BN33" i="1"/>
  <c r="AJ33" i="1" s="1"/>
  <c r="AC33" i="1"/>
  <c r="BN29" i="1"/>
  <c r="AJ29" i="1" s="1"/>
  <c r="BR26" i="1"/>
  <c r="AL26" i="1" s="1"/>
  <c r="BS26" i="1" s="1"/>
  <c r="BT26" i="1" s="1"/>
  <c r="BU26" i="1" s="1"/>
  <c r="BX26" i="1" s="1"/>
  <c r="L26" i="1" s="1"/>
  <c r="CA26" i="1" s="1"/>
  <c r="K26" i="1"/>
  <c r="AI19" i="1"/>
  <c r="AI13" i="1"/>
  <c r="AI12" i="1"/>
  <c r="AI5" i="1"/>
  <c r="AI4" i="1"/>
  <c r="K59" i="1"/>
  <c r="CE59" i="1" s="1"/>
  <c r="AI56" i="1"/>
  <c r="K49" i="1"/>
  <c r="AC49" i="1" s="1"/>
  <c r="BN47" i="1"/>
  <c r="AJ47" i="1" s="1"/>
  <c r="BZ46" i="1"/>
  <c r="CE46" i="1"/>
  <c r="BR40" i="1"/>
  <c r="AL40" i="1" s="1"/>
  <c r="BS40" i="1" s="1"/>
  <c r="AK40" i="1" s="1"/>
  <c r="BN39" i="1"/>
  <c r="BR39" i="1" s="1"/>
  <c r="AL39" i="1" s="1"/>
  <c r="BS39" i="1" s="1"/>
  <c r="AI31" i="1"/>
  <c r="BN30" i="1"/>
  <c r="AJ30" i="1" s="1"/>
  <c r="CE29" i="1"/>
  <c r="BZ27" i="1"/>
  <c r="K24" i="1"/>
  <c r="AI14" i="1"/>
  <c r="AI6" i="1"/>
  <c r="BR53" i="1"/>
  <c r="AL53" i="1" s="1"/>
  <c r="BS53" i="1" s="1"/>
  <c r="BT53" i="1" s="1"/>
  <c r="BU53" i="1" s="1"/>
  <c r="BX53" i="1" s="1"/>
  <c r="AI52" i="1"/>
  <c r="AI48" i="1"/>
  <c r="AC47" i="1"/>
  <c r="BZ38" i="1"/>
  <c r="CH36" i="1"/>
  <c r="BN31" i="1"/>
  <c r="AJ31" i="1" s="1"/>
  <c r="K28" i="1"/>
  <c r="AC28" i="1" s="1"/>
  <c r="CH20" i="1"/>
  <c r="AC56" i="1"/>
  <c r="AC25" i="1"/>
  <c r="BZ18" i="1"/>
  <c r="AI16" i="1"/>
  <c r="BZ47" i="1"/>
  <c r="K40" i="1"/>
  <c r="AC40" i="1" s="1"/>
  <c r="BZ39" i="1"/>
  <c r="BZ30" i="1"/>
  <c r="BZ21" i="1"/>
  <c r="BZ12" i="1"/>
  <c r="BZ9" i="1"/>
  <c r="CE60" i="1"/>
  <c r="BZ53" i="1"/>
  <c r="CE50" i="1"/>
  <c r="BN50" i="1"/>
  <c r="AJ50" i="1" s="1"/>
  <c r="BZ36" i="1"/>
  <c r="AC29" i="1"/>
  <c r="CE25" i="1"/>
  <c r="AI10" i="1"/>
  <c r="CE54" i="1"/>
  <c r="AC54" i="1"/>
  <c r="AC58" i="1"/>
  <c r="BR61" i="1"/>
  <c r="AL61" i="1" s="1"/>
  <c r="BS61" i="1" s="1"/>
  <c r="CE42" i="1"/>
  <c r="AC42" i="1"/>
  <c r="K61" i="1"/>
  <c r="BN56" i="1"/>
  <c r="BR55" i="1"/>
  <c r="AL55" i="1" s="1"/>
  <c r="BS55" i="1" s="1"/>
  <c r="AP53" i="1"/>
  <c r="CH52" i="1"/>
  <c r="AC52" i="1" s="1"/>
  <c r="BR49" i="1"/>
  <c r="AL49" i="1" s="1"/>
  <c r="BS49" i="1" s="1"/>
  <c r="BR36" i="1"/>
  <c r="AL36" i="1" s="1"/>
  <c r="BS36" i="1" s="1"/>
  <c r="AJ36" i="1"/>
  <c r="K34" i="1"/>
  <c r="BN34" i="1"/>
  <c r="BR34" i="1" s="1"/>
  <c r="AL34" i="1" s="1"/>
  <c r="BS34" i="1" s="1"/>
  <c r="CE23" i="1"/>
  <c r="AC23" i="1"/>
  <c r="BN58" i="1"/>
  <c r="BR57" i="1"/>
  <c r="AL57" i="1" s="1"/>
  <c r="BS57" i="1" s="1"/>
  <c r="CE56" i="1"/>
  <c r="K55" i="1"/>
  <c r="CE52" i="1"/>
  <c r="CH48" i="1"/>
  <c r="AJ40" i="1"/>
  <c r="CE38" i="1"/>
  <c r="AC38" i="1"/>
  <c r="BZ55" i="1"/>
  <c r="K36" i="1"/>
  <c r="BN60" i="1"/>
  <c r="BR60" i="1" s="1"/>
  <c r="AL60" i="1" s="1"/>
  <c r="BS60" i="1" s="1"/>
  <c r="BR59" i="1"/>
  <c r="AL59" i="1" s="1"/>
  <c r="BS59" i="1" s="1"/>
  <c r="K57" i="1"/>
  <c r="K53" i="1"/>
  <c r="BR44" i="1"/>
  <c r="AL44" i="1" s="1"/>
  <c r="BS44" i="1" s="1"/>
  <c r="BR27" i="1"/>
  <c r="AL27" i="1" s="1"/>
  <c r="BS27" i="1" s="1"/>
  <c r="BN22" i="1"/>
  <c r="BR22" i="1" s="1"/>
  <c r="AL22" i="1" s="1"/>
  <c r="BS22" i="1" s="1"/>
  <c r="K22" i="1"/>
  <c r="BN48" i="1"/>
  <c r="BR48" i="1" s="1"/>
  <c r="AL48" i="1" s="1"/>
  <c r="BS48" i="1" s="1"/>
  <c r="K48" i="1"/>
  <c r="AJ61" i="1"/>
  <c r="AC60" i="1"/>
  <c r="BZ57" i="1"/>
  <c r="AJ44" i="1"/>
  <c r="AJ41" i="1"/>
  <c r="K51" i="1"/>
  <c r="BN51" i="1"/>
  <c r="BR51" i="1" s="1"/>
  <c r="AL51" i="1" s="1"/>
  <c r="BS51" i="1" s="1"/>
  <c r="AI46" i="1"/>
  <c r="AI29" i="1"/>
  <c r="AI49" i="1"/>
  <c r="AJ37" i="1"/>
  <c r="AI37" i="1"/>
  <c r="BN32" i="1"/>
  <c r="K32" i="1"/>
  <c r="BZ29" i="1"/>
  <c r="AI28" i="1"/>
  <c r="AI53" i="1"/>
  <c r="AC43" i="1"/>
  <c r="AC35" i="1"/>
  <c r="BN45" i="1"/>
  <c r="K45" i="1"/>
  <c r="AI45" i="1"/>
  <c r="BZ42" i="1"/>
  <c r="AC39" i="1"/>
  <c r="BN23" i="1"/>
  <c r="K41" i="1"/>
  <c r="K37" i="1"/>
  <c r="AC31" i="1"/>
  <c r="K4" i="1"/>
  <c r="BN4" i="1"/>
  <c r="BR4" i="1" s="1"/>
  <c r="AL4" i="1" s="1"/>
  <c r="BS4" i="1" s="1"/>
  <c r="CE27" i="1"/>
  <c r="BZ22" i="1"/>
  <c r="K21" i="1"/>
  <c r="BN21" i="1"/>
  <c r="AI32" i="1"/>
  <c r="BR28" i="1"/>
  <c r="AL28" i="1" s="1"/>
  <c r="BS28" i="1" s="1"/>
  <c r="AJ28" i="1"/>
  <c r="K20" i="1"/>
  <c r="BN20" i="1"/>
  <c r="BR20" i="1" s="1"/>
  <c r="AL20" i="1" s="1"/>
  <c r="BS20" i="1" s="1"/>
  <c r="CE3" i="1"/>
  <c r="AC3" i="1"/>
  <c r="CE31" i="1"/>
  <c r="AI25" i="1"/>
  <c r="AI24" i="1"/>
  <c r="K19" i="1"/>
  <c r="BN19" i="1"/>
  <c r="BR19" i="1" s="1"/>
  <c r="AL19" i="1" s="1"/>
  <c r="BS19" i="1" s="1"/>
  <c r="K17" i="1"/>
  <c r="BN17" i="1"/>
  <c r="BR17" i="1" s="1"/>
  <c r="AL17" i="1" s="1"/>
  <c r="BS17" i="1" s="1"/>
  <c r="K15" i="1"/>
  <c r="BN15" i="1"/>
  <c r="K13" i="1"/>
  <c r="BN13" i="1"/>
  <c r="K11" i="1"/>
  <c r="BN11" i="1"/>
  <c r="BR11" i="1" s="1"/>
  <c r="AL11" i="1" s="1"/>
  <c r="BS11" i="1" s="1"/>
  <c r="K9" i="1"/>
  <c r="BN9" i="1"/>
  <c r="BR9" i="1" s="1"/>
  <c r="AL9" i="1" s="1"/>
  <c r="BS9" i="1" s="1"/>
  <c r="K7" i="1"/>
  <c r="BN7" i="1"/>
  <c r="K5" i="1"/>
  <c r="BN5" i="1"/>
  <c r="K2" i="1"/>
  <c r="BN2" i="1"/>
  <c r="BR2" i="1" s="1"/>
  <c r="AL2" i="1" s="1"/>
  <c r="BS2" i="1" s="1"/>
  <c r="BN18" i="1"/>
  <c r="BR18" i="1" s="1"/>
  <c r="AL18" i="1" s="1"/>
  <c r="BS18" i="1" s="1"/>
  <c r="K18" i="1"/>
  <c r="K16" i="1"/>
  <c r="BN16" i="1"/>
  <c r="BR16" i="1" s="1"/>
  <c r="AL16" i="1" s="1"/>
  <c r="BS16" i="1" s="1"/>
  <c r="BN14" i="1"/>
  <c r="BR14" i="1" s="1"/>
  <c r="AL14" i="1" s="1"/>
  <c r="BS14" i="1" s="1"/>
  <c r="K14" i="1"/>
  <c r="K12" i="1"/>
  <c r="BN12" i="1"/>
  <c r="BR12" i="1" s="1"/>
  <c r="AL12" i="1" s="1"/>
  <c r="BS12" i="1" s="1"/>
  <c r="BN10" i="1"/>
  <c r="BR10" i="1" s="1"/>
  <c r="AL10" i="1" s="1"/>
  <c r="BS10" i="1" s="1"/>
  <c r="K10" i="1"/>
  <c r="K8" i="1"/>
  <c r="BN8" i="1"/>
  <c r="BN6" i="1"/>
  <c r="BR6" i="1" s="1"/>
  <c r="AL6" i="1" s="1"/>
  <c r="BS6" i="1" s="1"/>
  <c r="K6" i="1"/>
  <c r="BZ4" i="1"/>
  <c r="BN3" i="1"/>
  <c r="AK26" i="1" l="1"/>
  <c r="BR25" i="1"/>
  <c r="AL25" i="1" s="1"/>
  <c r="BS25" i="1" s="1"/>
  <c r="AK25" i="1" s="1"/>
  <c r="BR38" i="1"/>
  <c r="AL38" i="1" s="1"/>
  <c r="BS38" i="1" s="1"/>
  <c r="BT38" i="1" s="1"/>
  <c r="BU38" i="1" s="1"/>
  <c r="BX38" i="1" s="1"/>
  <c r="L38" i="1" s="1"/>
  <c r="CA38" i="1" s="1"/>
  <c r="M38" i="1" s="1"/>
  <c r="BR30" i="1"/>
  <c r="AL30" i="1" s="1"/>
  <c r="BS30" i="1" s="1"/>
  <c r="AK30" i="1" s="1"/>
  <c r="BT37" i="1"/>
  <c r="BU37" i="1" s="1"/>
  <c r="BX37" i="1" s="1"/>
  <c r="L37" i="1" s="1"/>
  <c r="CA37" i="1" s="1"/>
  <c r="M37" i="1" s="1"/>
  <c r="CB37" i="1" s="1"/>
  <c r="BR52" i="1"/>
  <c r="AL52" i="1" s="1"/>
  <c r="BS52" i="1" s="1"/>
  <c r="AK52" i="1" s="1"/>
  <c r="BR35" i="1"/>
  <c r="AL35" i="1" s="1"/>
  <c r="BS35" i="1" s="1"/>
  <c r="AK35" i="1" s="1"/>
  <c r="BT41" i="1"/>
  <c r="BU41" i="1" s="1"/>
  <c r="BX41" i="1" s="1"/>
  <c r="L41" i="1" s="1"/>
  <c r="CA41" i="1" s="1"/>
  <c r="M41" i="1" s="1"/>
  <c r="CB41" i="1" s="1"/>
  <c r="AK53" i="1"/>
  <c r="CE40" i="1"/>
  <c r="AK24" i="1"/>
  <c r="BR43" i="1"/>
  <c r="AL43" i="1" s="1"/>
  <c r="BS43" i="1" s="1"/>
  <c r="BT43" i="1" s="1"/>
  <c r="BU43" i="1" s="1"/>
  <c r="BX43" i="1" s="1"/>
  <c r="L43" i="1" s="1"/>
  <c r="BT40" i="1"/>
  <c r="BU40" i="1" s="1"/>
  <c r="BX40" i="1" s="1"/>
  <c r="L40" i="1" s="1"/>
  <c r="CA40" i="1" s="1"/>
  <c r="M40" i="1" s="1"/>
  <c r="CC40" i="1" s="1"/>
  <c r="BR33" i="1"/>
  <c r="AL33" i="1" s="1"/>
  <c r="BS33" i="1" s="1"/>
  <c r="CE49" i="1"/>
  <c r="AC44" i="1"/>
  <c r="BR42" i="1"/>
  <c r="AL42" i="1" s="1"/>
  <c r="BS42" i="1" s="1"/>
  <c r="BR46" i="1"/>
  <c r="AL46" i="1" s="1"/>
  <c r="BS46" i="1" s="1"/>
  <c r="BT46" i="1" s="1"/>
  <c r="BU46" i="1" s="1"/>
  <c r="BX46" i="1" s="1"/>
  <c r="L46" i="1" s="1"/>
  <c r="CA46" i="1" s="1"/>
  <c r="M46" i="1" s="1"/>
  <c r="BR47" i="1"/>
  <c r="AL47" i="1" s="1"/>
  <c r="BS47" i="1" s="1"/>
  <c r="BT47" i="1" s="1"/>
  <c r="BU47" i="1" s="1"/>
  <c r="BX47" i="1" s="1"/>
  <c r="L47" i="1" s="1"/>
  <c r="CA47" i="1" s="1"/>
  <c r="M47" i="1" s="1"/>
  <c r="BR54" i="1"/>
  <c r="AL54" i="1" s="1"/>
  <c r="BS54" i="1" s="1"/>
  <c r="CE28" i="1"/>
  <c r="AJ39" i="1"/>
  <c r="M26" i="1"/>
  <c r="CC26" i="1" s="1"/>
  <c r="CA24" i="1"/>
  <c r="M24" i="1" s="1"/>
  <c r="CC24" i="1" s="1"/>
  <c r="CD24" i="1"/>
  <c r="AC26" i="1"/>
  <c r="CE26" i="1"/>
  <c r="CE24" i="1"/>
  <c r="AC24" i="1"/>
  <c r="BR29" i="1"/>
  <c r="AL29" i="1" s="1"/>
  <c r="BS29" i="1" s="1"/>
  <c r="AK29" i="1" s="1"/>
  <c r="BR50" i="1"/>
  <c r="AL50" i="1" s="1"/>
  <c r="BS50" i="1" s="1"/>
  <c r="AK50" i="1" s="1"/>
  <c r="BR31" i="1"/>
  <c r="AL31" i="1" s="1"/>
  <c r="BS31" i="1" s="1"/>
  <c r="AC59" i="1"/>
  <c r="BT12" i="1"/>
  <c r="BU12" i="1" s="1"/>
  <c r="BX12" i="1" s="1"/>
  <c r="L12" i="1" s="1"/>
  <c r="CA12" i="1" s="1"/>
  <c r="M12" i="1" s="1"/>
  <c r="AK12" i="1"/>
  <c r="BT60" i="1"/>
  <c r="BU60" i="1" s="1"/>
  <c r="BX60" i="1" s="1"/>
  <c r="L60" i="1" s="1"/>
  <c r="CA60" i="1" s="1"/>
  <c r="M60" i="1" s="1"/>
  <c r="AK60" i="1"/>
  <c r="BT16" i="1"/>
  <c r="BU16" i="1" s="1"/>
  <c r="BX16" i="1" s="1"/>
  <c r="L16" i="1" s="1"/>
  <c r="CA16" i="1" s="1"/>
  <c r="M16" i="1" s="1"/>
  <c r="AK16" i="1"/>
  <c r="BT6" i="1"/>
  <c r="BU6" i="1" s="1"/>
  <c r="BX6" i="1" s="1"/>
  <c r="L6" i="1" s="1"/>
  <c r="CA6" i="1" s="1"/>
  <c r="M6" i="1" s="1"/>
  <c r="AK6" i="1"/>
  <c r="BT19" i="1"/>
  <c r="BU19" i="1" s="1"/>
  <c r="BX19" i="1" s="1"/>
  <c r="L19" i="1" s="1"/>
  <c r="CA19" i="1" s="1"/>
  <c r="M19" i="1" s="1"/>
  <c r="AK19" i="1"/>
  <c r="AK48" i="1"/>
  <c r="BT48" i="1"/>
  <c r="BU48" i="1" s="1"/>
  <c r="BX48" i="1" s="1"/>
  <c r="L48" i="1" s="1"/>
  <c r="CA48" i="1" s="1"/>
  <c r="M48" i="1" s="1"/>
  <c r="AJ8" i="1"/>
  <c r="AJ13" i="1"/>
  <c r="CE37" i="1"/>
  <c r="AC37" i="1"/>
  <c r="CE55" i="1"/>
  <c r="AC55" i="1"/>
  <c r="L53" i="1"/>
  <c r="BT11" i="1"/>
  <c r="BU11" i="1" s="1"/>
  <c r="BX11" i="1" s="1"/>
  <c r="L11" i="1" s="1"/>
  <c r="CA11" i="1" s="1"/>
  <c r="M11" i="1" s="1"/>
  <c r="AK11" i="1"/>
  <c r="CE8" i="1"/>
  <c r="AC8" i="1"/>
  <c r="AC16" i="1"/>
  <c r="CE16" i="1"/>
  <c r="AC5" i="1"/>
  <c r="CE5" i="1"/>
  <c r="AC13" i="1"/>
  <c r="CE13" i="1"/>
  <c r="AJ4" i="1"/>
  <c r="CE41" i="1"/>
  <c r="AC41" i="1"/>
  <c r="CE22" i="1"/>
  <c r="AC22" i="1"/>
  <c r="AK36" i="1"/>
  <c r="BT36" i="1"/>
  <c r="BU36" i="1" s="1"/>
  <c r="BX36" i="1" s="1"/>
  <c r="L36" i="1" s="1"/>
  <c r="AK55" i="1"/>
  <c r="BT55" i="1"/>
  <c r="BU55" i="1" s="1"/>
  <c r="BX55" i="1" s="1"/>
  <c r="L55" i="1" s="1"/>
  <c r="AJ3" i="1"/>
  <c r="AK22" i="1"/>
  <c r="BT22" i="1"/>
  <c r="BU22" i="1" s="1"/>
  <c r="BX22" i="1" s="1"/>
  <c r="L22" i="1" s="1"/>
  <c r="CA22" i="1" s="1"/>
  <c r="M22" i="1" s="1"/>
  <c r="AJ45" i="1"/>
  <c r="BR45" i="1"/>
  <c r="AL45" i="1" s="1"/>
  <c r="BS45" i="1" s="1"/>
  <c r="BT14" i="1"/>
  <c r="BU14" i="1" s="1"/>
  <c r="BX14" i="1" s="1"/>
  <c r="L14" i="1" s="1"/>
  <c r="CA14" i="1" s="1"/>
  <c r="M14" i="1" s="1"/>
  <c r="AK14" i="1"/>
  <c r="AJ15" i="1"/>
  <c r="AJ21" i="1"/>
  <c r="AK57" i="1"/>
  <c r="BT57" i="1"/>
  <c r="BU57" i="1" s="1"/>
  <c r="BX57" i="1" s="1"/>
  <c r="L57" i="1" s="1"/>
  <c r="CA57" i="1" s="1"/>
  <c r="M57" i="1" s="1"/>
  <c r="BT2" i="1"/>
  <c r="BU2" i="1" s="1"/>
  <c r="BX2" i="1" s="1"/>
  <c r="L2" i="1" s="1"/>
  <c r="CA2" i="1" s="1"/>
  <c r="M2" i="1" s="1"/>
  <c r="AK2" i="1"/>
  <c r="BR15" i="1"/>
  <c r="AL15" i="1" s="1"/>
  <c r="BS15" i="1" s="1"/>
  <c r="AJ10" i="1"/>
  <c r="AJ18" i="1"/>
  <c r="AJ2" i="1"/>
  <c r="AC7" i="1"/>
  <c r="CE7" i="1"/>
  <c r="AC15" i="1"/>
  <c r="CE15" i="1"/>
  <c r="AJ20" i="1"/>
  <c r="CE21" i="1"/>
  <c r="AC21" i="1"/>
  <c r="AJ51" i="1"/>
  <c r="CE53" i="1"/>
  <c r="AC53" i="1"/>
  <c r="AJ58" i="1"/>
  <c r="AJ34" i="1"/>
  <c r="AK49" i="1"/>
  <c r="BT49" i="1"/>
  <c r="BU49" i="1" s="1"/>
  <c r="BX49" i="1" s="1"/>
  <c r="L49" i="1" s="1"/>
  <c r="BT10" i="1"/>
  <c r="BU10" i="1" s="1"/>
  <c r="BX10" i="1" s="1"/>
  <c r="L10" i="1" s="1"/>
  <c r="CA10" i="1" s="1"/>
  <c r="M10" i="1" s="1"/>
  <c r="AK10" i="1"/>
  <c r="BT20" i="1"/>
  <c r="BU20" i="1" s="1"/>
  <c r="BX20" i="1" s="1"/>
  <c r="L20" i="1" s="1"/>
  <c r="CA20" i="1" s="1"/>
  <c r="M20" i="1" s="1"/>
  <c r="AK20" i="1"/>
  <c r="BT18" i="1"/>
  <c r="BU18" i="1" s="1"/>
  <c r="BX18" i="1" s="1"/>
  <c r="L18" i="1" s="1"/>
  <c r="CA18" i="1" s="1"/>
  <c r="M18" i="1" s="1"/>
  <c r="AK18" i="1"/>
  <c r="AK44" i="1"/>
  <c r="BT44" i="1"/>
  <c r="BU44" i="1" s="1"/>
  <c r="BX44" i="1" s="1"/>
  <c r="L44" i="1" s="1"/>
  <c r="CA44" i="1" s="1"/>
  <c r="M44" i="1" s="1"/>
  <c r="AJ56" i="1"/>
  <c r="AJ12" i="1"/>
  <c r="BR3" i="1"/>
  <c r="AL3" i="1" s="1"/>
  <c r="BS3" i="1" s="1"/>
  <c r="CE2" i="1"/>
  <c r="AC2" i="1"/>
  <c r="AJ9" i="1"/>
  <c r="AJ17" i="1"/>
  <c r="AC20" i="1"/>
  <c r="CE20" i="1"/>
  <c r="BR21" i="1"/>
  <c r="AL21" i="1" s="1"/>
  <c r="BS21" i="1" s="1"/>
  <c r="AC51" i="1"/>
  <c r="CE51" i="1"/>
  <c r="CD26" i="1"/>
  <c r="CE57" i="1"/>
  <c r="AC57" i="1"/>
  <c r="AC34" i="1"/>
  <c r="CE34" i="1"/>
  <c r="CE61" i="1"/>
  <c r="AC61" i="1"/>
  <c r="BR56" i="1"/>
  <c r="AL56" i="1" s="1"/>
  <c r="BS56" i="1" s="1"/>
  <c r="CE10" i="1"/>
  <c r="AC10" i="1"/>
  <c r="AJ7" i="1"/>
  <c r="CE12" i="1"/>
  <c r="AC12" i="1"/>
  <c r="AK51" i="1"/>
  <c r="BT51" i="1"/>
  <c r="BU51" i="1" s="1"/>
  <c r="BX51" i="1" s="1"/>
  <c r="L51" i="1" s="1"/>
  <c r="CA51" i="1" s="1"/>
  <c r="M51" i="1" s="1"/>
  <c r="AK59" i="1"/>
  <c r="BT59" i="1"/>
  <c r="BU59" i="1" s="1"/>
  <c r="BX59" i="1" s="1"/>
  <c r="L59" i="1" s="1"/>
  <c r="CA59" i="1" s="1"/>
  <c r="M59" i="1" s="1"/>
  <c r="AK61" i="1"/>
  <c r="BT61" i="1"/>
  <c r="BU61" i="1" s="1"/>
  <c r="BX61" i="1" s="1"/>
  <c r="L61" i="1" s="1"/>
  <c r="BT9" i="1"/>
  <c r="BU9" i="1" s="1"/>
  <c r="BX9" i="1" s="1"/>
  <c r="L9" i="1" s="1"/>
  <c r="CA9" i="1" s="1"/>
  <c r="M9" i="1" s="1"/>
  <c r="AK9" i="1"/>
  <c r="AJ16" i="1"/>
  <c r="AJ5" i="1"/>
  <c r="AJ48" i="1"/>
  <c r="BR13" i="1"/>
  <c r="AL13" i="1" s="1"/>
  <c r="BS13" i="1" s="1"/>
  <c r="BT17" i="1"/>
  <c r="BU17" i="1" s="1"/>
  <c r="BX17" i="1" s="1"/>
  <c r="L17" i="1" s="1"/>
  <c r="CA17" i="1" s="1"/>
  <c r="M17" i="1" s="1"/>
  <c r="AK17" i="1"/>
  <c r="AJ22" i="1"/>
  <c r="BT4" i="1"/>
  <c r="BU4" i="1" s="1"/>
  <c r="BX4" i="1" s="1"/>
  <c r="L4" i="1" s="1"/>
  <c r="CA4" i="1" s="1"/>
  <c r="M4" i="1" s="1"/>
  <c r="AK4" i="1"/>
  <c r="AC9" i="1"/>
  <c r="CE9" i="1"/>
  <c r="BR5" i="1"/>
  <c r="AL5" i="1" s="1"/>
  <c r="BS5" i="1" s="1"/>
  <c r="CE6" i="1"/>
  <c r="AC6" i="1"/>
  <c r="CE14" i="1"/>
  <c r="AC14" i="1"/>
  <c r="AJ11" i="1"/>
  <c r="AJ19" i="1"/>
  <c r="CE32" i="1"/>
  <c r="AC32" i="1"/>
  <c r="AK27" i="1"/>
  <c r="BT27" i="1"/>
  <c r="BU27" i="1" s="1"/>
  <c r="BX27" i="1" s="1"/>
  <c r="L27" i="1" s="1"/>
  <c r="CA27" i="1" s="1"/>
  <c r="M27" i="1" s="1"/>
  <c r="AJ60" i="1"/>
  <c r="CE18" i="1"/>
  <c r="AC18" i="1"/>
  <c r="AC4" i="1"/>
  <c r="CE4" i="1"/>
  <c r="AC17" i="1"/>
  <c r="CE17" i="1"/>
  <c r="BR7" i="1"/>
  <c r="AL7" i="1" s="1"/>
  <c r="BS7" i="1" s="1"/>
  <c r="AJ6" i="1"/>
  <c r="AJ14" i="1"/>
  <c r="BR8" i="1"/>
  <c r="AL8" i="1" s="1"/>
  <c r="BS8" i="1" s="1"/>
  <c r="AC11" i="1"/>
  <c r="CE11" i="1"/>
  <c r="AC19" i="1"/>
  <c r="CE19" i="1"/>
  <c r="AK34" i="1"/>
  <c r="BT34" i="1"/>
  <c r="BU34" i="1" s="1"/>
  <c r="BX34" i="1" s="1"/>
  <c r="L34" i="1" s="1"/>
  <c r="CA34" i="1" s="1"/>
  <c r="M34" i="1" s="1"/>
  <c r="AK28" i="1"/>
  <c r="BT28" i="1"/>
  <c r="BU28" i="1" s="1"/>
  <c r="BX28" i="1" s="1"/>
  <c r="L28" i="1" s="1"/>
  <c r="AJ23" i="1"/>
  <c r="BR23" i="1"/>
  <c r="AL23" i="1" s="1"/>
  <c r="BS23" i="1" s="1"/>
  <c r="CE45" i="1"/>
  <c r="AC45" i="1"/>
  <c r="BT39" i="1"/>
  <c r="BU39" i="1" s="1"/>
  <c r="BX39" i="1" s="1"/>
  <c r="L39" i="1" s="1"/>
  <c r="CA39" i="1" s="1"/>
  <c r="M39" i="1" s="1"/>
  <c r="AK39" i="1"/>
  <c r="AJ32" i="1"/>
  <c r="CE48" i="1"/>
  <c r="AC48" i="1"/>
  <c r="AC36" i="1"/>
  <c r="CE36" i="1"/>
  <c r="BR32" i="1"/>
  <c r="AL32" i="1" s="1"/>
  <c r="BS32" i="1" s="1"/>
  <c r="BR58" i="1"/>
  <c r="AL58" i="1" s="1"/>
  <c r="BS58" i="1" s="1"/>
  <c r="CD37" i="1" l="1"/>
  <c r="CF37" i="1" s="1"/>
  <c r="BT25" i="1"/>
  <c r="BU25" i="1" s="1"/>
  <c r="BX25" i="1" s="1"/>
  <c r="L25" i="1" s="1"/>
  <c r="CA25" i="1" s="1"/>
  <c r="M25" i="1" s="1"/>
  <c r="CC25" i="1" s="1"/>
  <c r="BT35" i="1"/>
  <c r="BU35" i="1" s="1"/>
  <c r="BX35" i="1" s="1"/>
  <c r="L35" i="1" s="1"/>
  <c r="CA35" i="1" s="1"/>
  <c r="M35" i="1" s="1"/>
  <c r="CC35" i="1" s="1"/>
  <c r="BT30" i="1"/>
  <c r="BU30" i="1" s="1"/>
  <c r="BX30" i="1" s="1"/>
  <c r="L30" i="1" s="1"/>
  <c r="CA30" i="1" s="1"/>
  <c r="M30" i="1" s="1"/>
  <c r="AK43" i="1"/>
  <c r="AK38" i="1"/>
  <c r="BT52" i="1"/>
  <c r="BU52" i="1" s="1"/>
  <c r="BX52" i="1" s="1"/>
  <c r="L52" i="1" s="1"/>
  <c r="CA52" i="1" s="1"/>
  <c r="M52" i="1" s="1"/>
  <c r="CB52" i="1" s="1"/>
  <c r="CB26" i="1"/>
  <c r="CC37" i="1"/>
  <c r="CD41" i="1"/>
  <c r="CF41" i="1" s="1"/>
  <c r="CD57" i="1"/>
  <c r="CF57" i="1" s="1"/>
  <c r="AK46" i="1"/>
  <c r="BT50" i="1"/>
  <c r="BU50" i="1" s="1"/>
  <c r="BX50" i="1" s="1"/>
  <c r="L50" i="1" s="1"/>
  <c r="CA50" i="1" s="1"/>
  <c r="M50" i="1" s="1"/>
  <c r="AK47" i="1"/>
  <c r="BT29" i="1"/>
  <c r="BU29" i="1" s="1"/>
  <c r="BX29" i="1" s="1"/>
  <c r="L29" i="1" s="1"/>
  <c r="CA29" i="1" s="1"/>
  <c r="M29" i="1" s="1"/>
  <c r="CB29" i="1" s="1"/>
  <c r="CD27" i="1"/>
  <c r="CF27" i="1" s="1"/>
  <c r="CB40" i="1"/>
  <c r="CD40" i="1"/>
  <c r="CF40" i="1" s="1"/>
  <c r="CD12" i="1"/>
  <c r="CF12" i="1" s="1"/>
  <c r="BT42" i="1"/>
  <c r="BU42" i="1" s="1"/>
  <c r="BX42" i="1" s="1"/>
  <c r="L42" i="1" s="1"/>
  <c r="AK42" i="1"/>
  <c r="CD22" i="1"/>
  <c r="CF22" i="1" s="1"/>
  <c r="AK33" i="1"/>
  <c r="BT33" i="1"/>
  <c r="BU33" i="1" s="1"/>
  <c r="BX33" i="1" s="1"/>
  <c r="L33" i="1" s="1"/>
  <c r="CA33" i="1" s="1"/>
  <c r="M33" i="1" s="1"/>
  <c r="BT54" i="1"/>
  <c r="BU54" i="1" s="1"/>
  <c r="BX54" i="1" s="1"/>
  <c r="L54" i="1" s="1"/>
  <c r="CA54" i="1" s="1"/>
  <c r="M54" i="1" s="1"/>
  <c r="AK54" i="1"/>
  <c r="CF26" i="1"/>
  <c r="CD47" i="1"/>
  <c r="CF47" i="1" s="1"/>
  <c r="CD14" i="1"/>
  <c r="CF14" i="1" s="1"/>
  <c r="CD19" i="1"/>
  <c r="CF19" i="1" s="1"/>
  <c r="CD11" i="1"/>
  <c r="CF11" i="1" s="1"/>
  <c r="CD46" i="1"/>
  <c r="CF46" i="1" s="1"/>
  <c r="CB24" i="1"/>
  <c r="CC41" i="1"/>
  <c r="CD60" i="1"/>
  <c r="CF60" i="1" s="1"/>
  <c r="AK31" i="1"/>
  <c r="BT31" i="1"/>
  <c r="BU31" i="1" s="1"/>
  <c r="BX31" i="1" s="1"/>
  <c r="L31" i="1" s="1"/>
  <c r="CA31" i="1" s="1"/>
  <c r="M31" i="1" s="1"/>
  <c r="CD51" i="1"/>
  <c r="CF51" i="1" s="1"/>
  <c r="CF24" i="1"/>
  <c r="BT8" i="1"/>
  <c r="BU8" i="1" s="1"/>
  <c r="BX8" i="1" s="1"/>
  <c r="L8" i="1" s="1"/>
  <c r="CA8" i="1" s="1"/>
  <c r="M8" i="1" s="1"/>
  <c r="AK8" i="1"/>
  <c r="CB6" i="1"/>
  <c r="CC6" i="1"/>
  <c r="AK23" i="1"/>
  <c r="BT23" i="1"/>
  <c r="BU23" i="1" s="1"/>
  <c r="BX23" i="1" s="1"/>
  <c r="L23" i="1" s="1"/>
  <c r="CA61" i="1"/>
  <c r="M61" i="1" s="1"/>
  <c r="CD61" i="1"/>
  <c r="CF61" i="1" s="1"/>
  <c r="CB51" i="1"/>
  <c r="CC51" i="1"/>
  <c r="BT56" i="1"/>
  <c r="BU56" i="1" s="1"/>
  <c r="BX56" i="1" s="1"/>
  <c r="L56" i="1" s="1"/>
  <c r="CA56" i="1" s="1"/>
  <c r="M56" i="1" s="1"/>
  <c r="AK56" i="1"/>
  <c r="CD17" i="1"/>
  <c r="CF17" i="1" s="1"/>
  <c r="CC44" i="1"/>
  <c r="CB44" i="1"/>
  <c r="CD18" i="1"/>
  <c r="CF18" i="1" s="1"/>
  <c r="CB57" i="1"/>
  <c r="CC57" i="1"/>
  <c r="BT3" i="1"/>
  <c r="BU3" i="1" s="1"/>
  <c r="BX3" i="1" s="1"/>
  <c r="L3" i="1" s="1"/>
  <c r="CA3" i="1" s="1"/>
  <c r="M3" i="1" s="1"/>
  <c r="AK3" i="1"/>
  <c r="CA55" i="1"/>
  <c r="M55" i="1" s="1"/>
  <c r="CD55" i="1"/>
  <c r="CF55" i="1" s="1"/>
  <c r="CB16" i="1"/>
  <c r="CC16" i="1"/>
  <c r="BT58" i="1"/>
  <c r="BU58" i="1" s="1"/>
  <c r="BX58" i="1" s="1"/>
  <c r="L58" i="1" s="1"/>
  <c r="AK58" i="1"/>
  <c r="CA28" i="1"/>
  <c r="M28" i="1" s="1"/>
  <c r="CD28" i="1"/>
  <c r="CF28" i="1" s="1"/>
  <c r="CB27" i="1"/>
  <c r="CC27" i="1"/>
  <c r="BT5" i="1"/>
  <c r="BU5" i="1" s="1"/>
  <c r="BX5" i="1" s="1"/>
  <c r="L5" i="1" s="1"/>
  <c r="AK5" i="1"/>
  <c r="CD9" i="1"/>
  <c r="CF9" i="1" s="1"/>
  <c r="CB46" i="1"/>
  <c r="CC46" i="1"/>
  <c r="CD10" i="1"/>
  <c r="CF10" i="1" s="1"/>
  <c r="AK45" i="1"/>
  <c r="BT45" i="1"/>
  <c r="BU45" i="1" s="1"/>
  <c r="BX45" i="1" s="1"/>
  <c r="L45" i="1" s="1"/>
  <c r="CD59" i="1"/>
  <c r="CF59" i="1" s="1"/>
  <c r="CD16" i="1"/>
  <c r="CF16" i="1" s="1"/>
  <c r="CA43" i="1"/>
  <c r="M43" i="1" s="1"/>
  <c r="CD43" i="1"/>
  <c r="CF43" i="1" s="1"/>
  <c r="CB18" i="1"/>
  <c r="CC18" i="1"/>
  <c r="CA49" i="1"/>
  <c r="M49" i="1" s="1"/>
  <c r="CD49" i="1"/>
  <c r="CF49" i="1" s="1"/>
  <c r="BT15" i="1"/>
  <c r="BU15" i="1" s="1"/>
  <c r="BX15" i="1" s="1"/>
  <c r="L15" i="1" s="1"/>
  <c r="AK15" i="1"/>
  <c r="CA36" i="1"/>
  <c r="M36" i="1" s="1"/>
  <c r="CD36" i="1"/>
  <c r="CF36" i="1" s="1"/>
  <c r="CB11" i="1"/>
  <c r="CC11" i="1"/>
  <c r="CB38" i="1"/>
  <c r="CC38" i="1"/>
  <c r="CB10" i="1"/>
  <c r="CC10" i="1"/>
  <c r="CB14" i="1"/>
  <c r="CC14" i="1"/>
  <c r="CB39" i="1"/>
  <c r="CC39" i="1"/>
  <c r="CB34" i="1"/>
  <c r="CC34" i="1"/>
  <c r="CB17" i="1"/>
  <c r="CC17" i="1"/>
  <c r="BT21" i="1"/>
  <c r="BU21" i="1" s="1"/>
  <c r="BX21" i="1" s="1"/>
  <c r="L21" i="1" s="1"/>
  <c r="CA21" i="1" s="1"/>
  <c r="M21" i="1" s="1"/>
  <c r="AK21" i="1"/>
  <c r="CD4" i="1"/>
  <c r="CF4" i="1" s="1"/>
  <c r="CB19" i="1"/>
  <c r="CC19" i="1"/>
  <c r="CB60" i="1"/>
  <c r="CC60" i="1"/>
  <c r="CB48" i="1"/>
  <c r="CC48" i="1"/>
  <c r="CD39" i="1"/>
  <c r="CF39" i="1" s="1"/>
  <c r="AK32" i="1"/>
  <c r="BT32" i="1"/>
  <c r="BU32" i="1" s="1"/>
  <c r="BX32" i="1" s="1"/>
  <c r="L32" i="1" s="1"/>
  <c r="BT7" i="1"/>
  <c r="BU7" i="1" s="1"/>
  <c r="BX7" i="1" s="1"/>
  <c r="L7" i="1" s="1"/>
  <c r="CA7" i="1" s="1"/>
  <c r="M7" i="1" s="1"/>
  <c r="AK7" i="1"/>
  <c r="BT13" i="1"/>
  <c r="BU13" i="1" s="1"/>
  <c r="BX13" i="1" s="1"/>
  <c r="L13" i="1" s="1"/>
  <c r="CA13" i="1" s="1"/>
  <c r="M13" i="1" s="1"/>
  <c r="AK13" i="1"/>
  <c r="CB47" i="1"/>
  <c r="CC47" i="1"/>
  <c r="CB20" i="1"/>
  <c r="CC20" i="1"/>
  <c r="CD34" i="1"/>
  <c r="CF34" i="1" s="1"/>
  <c r="CB2" i="1"/>
  <c r="CC2" i="1"/>
  <c r="CC22" i="1"/>
  <c r="CB22" i="1"/>
  <c r="CD6" i="1"/>
  <c r="CF6" i="1" s="1"/>
  <c r="CB4" i="1"/>
  <c r="CC4" i="1"/>
  <c r="CB9" i="1"/>
  <c r="CC9" i="1"/>
  <c r="CD38" i="1"/>
  <c r="CF38" i="1" s="1"/>
  <c r="CD48" i="1"/>
  <c r="CF48" i="1" s="1"/>
  <c r="CC59" i="1"/>
  <c r="CB59" i="1"/>
  <c r="CD44" i="1"/>
  <c r="CF44" i="1" s="1"/>
  <c r="CD20" i="1"/>
  <c r="CF20" i="1" s="1"/>
  <c r="CD2" i="1"/>
  <c r="CF2" i="1" s="1"/>
  <c r="CA53" i="1"/>
  <c r="M53" i="1" s="1"/>
  <c r="CD53" i="1"/>
  <c r="CF53" i="1" s="1"/>
  <c r="CB12" i="1"/>
  <c r="CC12" i="1"/>
  <c r="CB25" i="1" l="1"/>
  <c r="CD25" i="1"/>
  <c r="CF25" i="1" s="1"/>
  <c r="CD30" i="1"/>
  <c r="CF30" i="1" s="1"/>
  <c r="CB35" i="1"/>
  <c r="CD35" i="1"/>
  <c r="CF35" i="1" s="1"/>
  <c r="CC52" i="1"/>
  <c r="CD50" i="1"/>
  <c r="CF50" i="1" s="1"/>
  <c r="CD52" i="1"/>
  <c r="CF52" i="1" s="1"/>
  <c r="CD29" i="1"/>
  <c r="CF29" i="1" s="1"/>
  <c r="CC29" i="1"/>
  <c r="CD13" i="1"/>
  <c r="CF13" i="1" s="1"/>
  <c r="CA42" i="1"/>
  <c r="M42" i="1" s="1"/>
  <c r="CD42" i="1"/>
  <c r="CF42" i="1" s="1"/>
  <c r="CC33" i="1"/>
  <c r="CB33" i="1"/>
  <c r="CD33" i="1"/>
  <c r="CF33" i="1" s="1"/>
  <c r="CC54" i="1"/>
  <c r="CB54" i="1"/>
  <c r="CD56" i="1"/>
  <c r="CF56" i="1" s="1"/>
  <c r="CD31" i="1"/>
  <c r="CF31" i="1" s="1"/>
  <c r="CD54" i="1"/>
  <c r="CF54" i="1" s="1"/>
  <c r="CD21" i="1"/>
  <c r="CF21" i="1" s="1"/>
  <c r="CD8" i="1"/>
  <c r="CF8" i="1" s="1"/>
  <c r="CB31" i="1"/>
  <c r="CC31" i="1"/>
  <c r="CB3" i="1"/>
  <c r="CC3" i="1"/>
  <c r="CA23" i="1"/>
  <c r="M23" i="1" s="1"/>
  <c r="CD23" i="1"/>
  <c r="CF23" i="1" s="1"/>
  <c r="CB50" i="1"/>
  <c r="CC50" i="1"/>
  <c r="CB7" i="1"/>
  <c r="CC7" i="1"/>
  <c r="CB56" i="1"/>
  <c r="CC56" i="1"/>
  <c r="CC28" i="1"/>
  <c r="CB28" i="1"/>
  <c r="CC30" i="1"/>
  <c r="CB30" i="1"/>
  <c r="CA45" i="1"/>
  <c r="M45" i="1" s="1"/>
  <c r="CD45" i="1"/>
  <c r="CF45" i="1" s="1"/>
  <c r="CB43" i="1"/>
  <c r="CC43" i="1"/>
  <c r="CA5" i="1"/>
  <c r="M5" i="1" s="1"/>
  <c r="CD5" i="1"/>
  <c r="CF5" i="1" s="1"/>
  <c r="CA15" i="1"/>
  <c r="M15" i="1" s="1"/>
  <c r="CD15" i="1"/>
  <c r="CF15" i="1" s="1"/>
  <c r="CB8" i="1"/>
  <c r="CC8" i="1"/>
  <c r="CB21" i="1"/>
  <c r="CC21" i="1"/>
  <c r="CB55" i="1"/>
  <c r="CC55" i="1"/>
  <c r="CD3" i="1"/>
  <c r="CF3" i="1" s="1"/>
  <c r="CA32" i="1"/>
  <c r="M32" i="1" s="1"/>
  <c r="CD32" i="1"/>
  <c r="CF32" i="1" s="1"/>
  <c r="CA58" i="1"/>
  <c r="M58" i="1" s="1"/>
  <c r="CD58" i="1"/>
  <c r="CF58" i="1" s="1"/>
  <c r="CB36" i="1"/>
  <c r="CC36" i="1"/>
  <c r="CB53" i="1"/>
  <c r="CC53" i="1"/>
  <c r="CB13" i="1"/>
  <c r="CC13" i="1"/>
  <c r="CC49" i="1"/>
  <c r="CB49" i="1"/>
  <c r="CB61" i="1"/>
  <c r="CC61" i="1"/>
  <c r="CD7" i="1"/>
  <c r="CF7" i="1" s="1"/>
  <c r="CB42" i="1" l="1"/>
  <c r="CC42" i="1"/>
  <c r="CB45" i="1"/>
  <c r="CC45" i="1"/>
  <c r="CB15" i="1"/>
  <c r="CC15" i="1"/>
  <c r="CB5" i="1"/>
  <c r="CC5" i="1"/>
  <c r="CC23" i="1"/>
  <c r="CB23" i="1"/>
  <c r="CB58" i="1"/>
  <c r="CC58" i="1"/>
  <c r="CB32" i="1"/>
  <c r="CC32" i="1"/>
</calcChain>
</file>

<file path=xl/sharedStrings.xml><?xml version="1.0" encoding="utf-8"?>
<sst xmlns="http://schemas.openxmlformats.org/spreadsheetml/2006/main" count="329" uniqueCount="173">
  <si>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</si>
  <si>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</si>
  <si>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</si>
  <si>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</si>
  <si>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</si>
  <si>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</si>
  <si>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</si>
  <si>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</si>
  <si>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</si>
  <si>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</si>
  <si>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</si>
  <si>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</si>
  <si>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</si>
  <si>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</si>
  <si>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</si>
  <si>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</si>
  <si>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</si>
  <si>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</si>
  <si>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</si>
  <si>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</si>
  <si>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</si>
  <si>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</si>
  <si>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</si>
  <si>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</si>
  <si>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</si>
  <si>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</si>
  <si>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</si>
  <si>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</si>
  <si>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</si>
  <si>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</si>
  <si>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</si>
  <si>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</si>
  <si>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</si>
  <si>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</si>
  <si>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</si>
  <si>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</si>
  <si>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</si>
  <si>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</si>
  <si>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</si>
  <si>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</si>
  <si>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</si>
  <si>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</si>
  <si>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</si>
  <si>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</si>
  <si>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</si>
  <si>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</si>
  <si>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</si>
  <si>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</si>
  <si>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</si>
  <si>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</si>
  <si>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</si>
  <si>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</si>
  <si>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</si>
  <si>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</si>
  <si>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</si>
  <si>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</si>
  <si>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</si>
  <si>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</si>
  <si>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</si>
  <si>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</si>
  <si>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</si>
  <si>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</si>
  <si>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</si>
  <si>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</si>
  <si>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</si>
  <si>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</si>
  <si>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</si>
  <si>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</si>
  <si>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</si>
  <si>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</si>
  <si>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</si>
  <si>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</si>
  <si>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</si>
  <si>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</si>
  <si>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</si>
  <si>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</si>
  <si>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</si>
  <si>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</si>
  <si>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</si>
  <si>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</si>
  <si>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</si>
  <si>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</si>
  <si>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</si>
  <si>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11:56:42</t>
  </si>
  <si>
    <t>11:56:45</t>
  </si>
  <si>
    <t>11:56:48</t>
  </si>
  <si>
    <t>14:46:50</t>
  </si>
  <si>
    <t>14:46:52</t>
  </si>
  <si>
    <t>14:46:54</t>
  </si>
  <si>
    <t>14:54:03</t>
  </si>
  <si>
    <t>14:54:05</t>
  </si>
  <si>
    <t>14:54:07</t>
  </si>
  <si>
    <t>15:00:31</t>
  </si>
  <si>
    <t>15:00:36</t>
  </si>
  <si>
    <t>15:00:38</t>
  </si>
  <si>
    <t>15:08:16</t>
  </si>
  <si>
    <t>15:08:18</t>
  </si>
  <si>
    <t>15:08:20</t>
  </si>
  <si>
    <t>15:15:34</t>
  </si>
  <si>
    <t>15:15:37</t>
  </si>
  <si>
    <t>15:15:39</t>
  </si>
  <si>
    <t>15:23:36</t>
  </si>
  <si>
    <t>15:23:38</t>
  </si>
  <si>
    <t>15:23:40</t>
  </si>
  <si>
    <t>15:32:22</t>
  </si>
  <si>
    <t>15:32:24</t>
  </si>
  <si>
    <t>15:32:26</t>
  </si>
  <si>
    <t>15:39:12</t>
  </si>
  <si>
    <t>15:39:14</t>
  </si>
  <si>
    <t>15:39:16</t>
  </si>
  <si>
    <t>15:45:40</t>
  </si>
  <si>
    <t>15:45:42</t>
  </si>
  <si>
    <t>15:45:44</t>
  </si>
  <si>
    <t>15:52:06</t>
  </si>
  <si>
    <t>15:52:08</t>
  </si>
  <si>
    <t>15:52:11</t>
  </si>
  <si>
    <t>15:59:05</t>
  </si>
  <si>
    <t>15:59:07</t>
  </si>
  <si>
    <t>15:59:09</t>
  </si>
  <si>
    <t>16:05:47</t>
  </si>
  <si>
    <t>16:05:49</t>
  </si>
  <si>
    <t>16:05:51</t>
  </si>
  <si>
    <t>16:12:00</t>
  </si>
  <si>
    <t>16:12:02</t>
  </si>
  <si>
    <t>16:12:04</t>
  </si>
  <si>
    <t>16:19:10</t>
  </si>
  <si>
    <t>16:19:12</t>
  </si>
  <si>
    <t>16:19:14</t>
  </si>
  <si>
    <t>16:25:16</t>
  </si>
  <si>
    <t>16:25:19</t>
  </si>
  <si>
    <t>16:25:21</t>
  </si>
  <si>
    <t>16:32:58</t>
  </si>
  <si>
    <t>16:33:01</t>
  </si>
  <si>
    <t>16:33:03</t>
  </si>
  <si>
    <t>16:40:25</t>
  </si>
  <si>
    <t>16:40:27</t>
  </si>
  <si>
    <t>16:40:29</t>
  </si>
  <si>
    <t>16:56:31</t>
  </si>
  <si>
    <t>16:56:33</t>
  </si>
  <si>
    <t>16:56:35</t>
  </si>
  <si>
    <t>17:04:40</t>
  </si>
  <si>
    <t>17:04:42</t>
  </si>
  <si>
    <t>17:04:44</t>
  </si>
  <si>
    <t>Date</t>
  </si>
  <si>
    <t>Accession</t>
  </si>
  <si>
    <t>Bio_rep</t>
  </si>
  <si>
    <t>Tec_rep</t>
  </si>
  <si>
    <t>Trt</t>
  </si>
  <si>
    <t>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</si>
  <si>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</si>
  <si>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</si>
  <si>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</si>
  <si>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</si>
  <si>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</si>
  <si>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</si>
  <si>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</si>
  <si>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</si>
  <si>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</si>
  <si>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</si>
  <si>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</si>
  <si>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</si>
  <si>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</si>
  <si>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</si>
  <si>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</si>
  <si>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</si>
  <si>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</si>
  <si>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</si>
  <si>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</si>
  <si>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</si>
  <si>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GFL007</t>
  </si>
  <si>
    <t>Control</t>
  </si>
  <si>
    <t>Drought</t>
  </si>
  <si>
    <t>STL0701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</si>
</sst>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164" fontId="0" fillId="0" borderId="0" xfId="0" applyNumberFormat="1" applyProtection="1">
      <protection locked="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61"/>
  <sheetViews>
    <sheetView tabSelected="1" zoomScaleNormal="100"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K26" sqref="K26"/>
    </sheetView>
  </sheetViews>
  <sheetFormatPr defaultRowHeight="15" x14ac:dyDescent="0.25"/>
  <cols>
    <col min="2" max="2" width="9.140625" style="3"/>
    <col min="7" max="7" width="10.42578125" style="5" bestFit="1" customWidth="1"/>
  </cols>
  <sheetData>
    <row r="1" spans="1:89" x14ac:dyDescent="0.25">
      <c r="A1" s="1" t="s">
        <v>0</v>
      </c>
      <c r="B1" s="2" t="s">
        <v>148</v>
      </c>
      <c r="C1" s="1" t="s">
        <v>144</v>
      </c>
      <c r="D1" s="1" t="s">
        <v>147</v>
      </c>
      <c r="E1" s="1" t="s">
        <v>145</v>
      </c>
      <c r="F1" s="1" t="s">
        <v>146</v>
      </c>
      <c r="G1" s="4" t="s">
        <v>143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</row>
    <row r="2" spans="1:89" x14ac:dyDescent="0.25">
      <c r="A2" s="1">
        <v>1</v>
      </c>
      <c r="B2" s="2" t="s">
        <v>149</v>
      </c>
      <c r="C2" s="1" t="s">
        <v>169</v>
      </c>
      <c r="D2" s="1" t="s">
        <v>170</v>
      </c>
      <c r="E2" s="1">
        <v>1</v>
      </c>
      <c r="F2" s="1">
        <v>1</v>
      </c>
      <c r="G2" s="4">
        <v>44455</v>
      </c>
      <c r="H2" s="1" t="s">
        <v>83</v>
      </c>
      <c r="I2" s="1">
        <v>2423.9999596141279</v>
      </c>
      <c r="J2" s="1">
        <v>1</v>
      </c>
      <c r="K2">
        <f t="shared" ref="K2:K33" si="0">(AT2-AU2*(1000-AV2)/(1000-AW2))*BM2</f>
        <v>20.613034444819633</v>
      </c>
      <c r="L2">
        <f t="shared" ref="L2:L33" si="1">IF(BX2&lt;&gt;0,1/(1/BX2-1/AP2),0)</f>
        <v>0.21882337857575879</v>
      </c>
      <c r="M2">
        <f t="shared" ref="M2:M33" si="2">((CA2-BN2/2)*AU2-K2)/(CA2+BN2/2)</f>
        <v>228.03925936199687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t="e">
        <f t="shared" ref="U2:U33" si="3">CG2/Q2</f>
        <v>#DIV/0!</v>
      </c>
      <c r="V2" t="e">
        <f t="shared" ref="V2:V33" si="4">CI2/S2</f>
        <v>#DIV/0!</v>
      </c>
      <c r="W2" t="e">
        <f t="shared" ref="W2:W33" si="5">(S2-T2)/S2</f>
        <v>#DIV/0!</v>
      </c>
      <c r="X2" s="1">
        <v>-1</v>
      </c>
      <c r="Y2" s="1">
        <v>0.85</v>
      </c>
      <c r="Z2" s="1">
        <v>0.85</v>
      </c>
      <c r="AA2" s="1">
        <v>10.071352958679199</v>
      </c>
      <c r="AB2">
        <f t="shared" ref="AB2:AB33" si="6">(AA2*Z2+(100-AA2)*Y2)/100</f>
        <v>0.85</v>
      </c>
      <c r="AC2">
        <f t="shared" ref="AC2:AC33" si="7">(K2-X2)/CH2</f>
        <v>2.3153703557895273E-2</v>
      </c>
      <c r="AD2" t="e">
        <f t="shared" ref="AD2:AD33" si="8">(S2-T2)/(S2-R2)</f>
        <v>#DIV/0!</v>
      </c>
      <c r="AE2" t="e">
        <f t="shared" ref="AE2:AE33" si="9">(Q2-S2)/(Q2-R2)</f>
        <v>#DIV/0!</v>
      </c>
      <c r="AF2" t="e">
        <f t="shared" ref="AF2:AF33" si="10">(Q2-S2)/S2</f>
        <v>#DIV/0!</v>
      </c>
      <c r="AG2" s="1">
        <v>0</v>
      </c>
      <c r="AH2" s="1">
        <v>0.5</v>
      </c>
      <c r="AI2" t="e">
        <f t="shared" ref="AI2:AI33" si="11">W2*AH2*AB2*AG2</f>
        <v>#DIV/0!</v>
      </c>
      <c r="AJ2">
        <f t="shared" ref="AJ2:AJ33" si="12">BN2*1000</f>
        <v>4.0483600090719003</v>
      </c>
      <c r="AK2">
        <f t="shared" ref="AK2:AK33" si="13">(BS2-BY2)</f>
        <v>1.8432854329095323</v>
      </c>
      <c r="AL2">
        <f t="shared" ref="AL2:AL33" si="14">(AR2+BR2*J2)</f>
        <v>26.369609125686168</v>
      </c>
      <c r="AM2" s="1">
        <v>2</v>
      </c>
      <c r="AN2">
        <f t="shared" ref="AN2:AN33" si="15">(AM2*BG2+BH2)</f>
        <v>5</v>
      </c>
      <c r="AO2" s="1">
        <v>0.5</v>
      </c>
      <c r="AP2">
        <f t="shared" ref="AP2:AP33" si="16">AN2*(AO2+1)*(AO2+1)/(AO2*AO2+1)</f>
        <v>9</v>
      </c>
      <c r="AQ2" s="1">
        <v>26.343549728393555</v>
      </c>
      <c r="AR2" s="1">
        <v>26.380767822265625</v>
      </c>
      <c r="AS2" s="1">
        <v>26.289358139038086</v>
      </c>
      <c r="AT2" s="1">
        <v>400.1243896484375</v>
      </c>
      <c r="AU2" s="1">
        <v>391.25271606445313</v>
      </c>
      <c r="AV2" s="1">
        <v>14.49559211730957</v>
      </c>
      <c r="AW2" s="1">
        <v>16.087608337402344</v>
      </c>
      <c r="AX2" s="1">
        <v>42.010089874267578</v>
      </c>
      <c r="AY2" s="1">
        <v>46.623954772949219</v>
      </c>
      <c r="AZ2" s="1">
        <v>500.40087890625</v>
      </c>
      <c r="BA2" s="1">
        <v>1098.1871337890625</v>
      </c>
      <c r="BB2" s="1">
        <v>129.31620788574219</v>
      </c>
      <c r="BC2" s="1">
        <v>99.796066284179688</v>
      </c>
      <c r="BD2" s="1">
        <v>2.4003796577453613</v>
      </c>
      <c r="BE2" s="1">
        <v>-0.15501493215560913</v>
      </c>
      <c r="BF2" s="1">
        <v>0.66666668653488159</v>
      </c>
      <c r="BG2" s="1">
        <v>0</v>
      </c>
      <c r="BH2" s="1">
        <v>5</v>
      </c>
      <c r="BI2" s="1">
        <v>1</v>
      </c>
      <c r="BJ2" s="1">
        <v>0</v>
      </c>
      <c r="BK2" s="1">
        <v>0.15999999642372131</v>
      </c>
      <c r="BL2" s="1">
        <v>111115</v>
      </c>
      <c r="BM2">
        <f t="shared" ref="BM2:BM33" si="17">AZ2*0.000001/(AM2*0.0001)</f>
        <v>2.5020043945312498</v>
      </c>
      <c r="BN2">
        <f t="shared" ref="BN2:BN33" si="18">(AW2-AV2)/(1000-AW2)*BM2</f>
        <v>4.0483600090719003E-3</v>
      </c>
      <c r="BO2">
        <f t="shared" ref="BO2:BO33" si="19">(AR2+273.15)</f>
        <v>299.5307678222656</v>
      </c>
      <c r="BP2">
        <f t="shared" ref="BP2:BP33" si="20">(AQ2+273.15)</f>
        <v>299.49354972839353</v>
      </c>
      <c r="BQ2">
        <f t="shared" ref="BQ2:BQ33" si="21">(BA2*BI2+BB2*BJ2)*BK2</f>
        <v>175.70993747882676</v>
      </c>
      <c r="BR2">
        <f t="shared" ref="BR2:BR33" si="22">((BQ2+0.00000010773*(BP2^4-BO2^4))-BN2*44100)/(AN2*56+0.00000043092*BO2^3)</f>
        <v>-1.1158696579458113E-2</v>
      </c>
      <c r="BS2">
        <f t="shared" ref="BS2:BS33" si="23">0.61365*EXP(17.502*AL2/(240.97+AL2))</f>
        <v>3.4487654609028584</v>
      </c>
      <c r="BT2">
        <f t="shared" ref="BT2:BT33" si="24">BS2*1000/BC2</f>
        <v>34.558130288243419</v>
      </c>
      <c r="BU2">
        <f t="shared" ref="BU2:BU33" si="25">(BT2-AW2)</f>
        <v>18.470521950841075</v>
      </c>
      <c r="BV2">
        <f t="shared" ref="BV2:BV33" si="26">IF(J2,AR2,(AQ2+AR2)/2)</f>
        <v>26.380767822265625</v>
      </c>
      <c r="BW2">
        <f t="shared" ref="BW2:BW33" si="27">0.61365*EXP(17.502*BV2/(240.97+BV2))</f>
        <v>3.4510370304043785</v>
      </c>
      <c r="BX2">
        <f t="shared" ref="BX2:BX33" si="28">IF(BU2&lt;&gt;0,(1000-(BT2+AW2)/2)/BU2*BN2,0)</f>
        <v>0.21362925899618318</v>
      </c>
      <c r="BY2">
        <f t="shared" ref="BY2:BY33" si="29">AW2*BC2/1000</f>
        <v>1.6054800279933261</v>
      </c>
      <c r="BZ2">
        <f t="shared" ref="BZ2:BZ33" si="30">(BW2-BY2)</f>
        <v>1.8455570024110524</v>
      </c>
      <c r="CA2">
        <f t="shared" ref="CA2:CA33" si="31">1/(1.6/L2+1.37/AP2)</f>
        <v>0.13397542898874429</v>
      </c>
      <c r="CB2">
        <f t="shared" ref="CB2:CB33" si="32">M2*BC2*0.001</f>
        <v>22.757421042685085</v>
      </c>
      <c r="CC2">
        <f t="shared" ref="CC2:CC33" si="33">M2/AU2</f>
        <v>0.58284390113839046</v>
      </c>
      <c r="CD2">
        <f t="shared" ref="CD2:CD33" si="34">(1-BN2*BC2/BS2/L2)*100</f>
        <v>46.465325143020564</v>
      </c>
      <c r="CE2">
        <f t="shared" ref="CE2:CE33" si="35">(AU2-K2/(AP2/1.35))</f>
        <v>388.1607608977302</v>
      </c>
      <c r="CF2">
        <f t="shared" ref="CF2:CF33" si="36">K2*CD2/100/CE2</f>
        <v>2.4675120314780571E-2</v>
      </c>
      <c r="CG2">
        <f t="shared" ref="CG2:CG33" si="37">(Q2-P2)</f>
        <v>0</v>
      </c>
      <c r="CH2">
        <f t="shared" ref="CH2:CH33" si="38">BA2*AB2</f>
        <v>933.45906372070306</v>
      </c>
      <c r="CI2">
        <f t="shared" ref="CI2:CI33" si="39">(S2-R2)</f>
        <v>0</v>
      </c>
      <c r="CJ2" t="e">
        <f t="shared" ref="CJ2:CJ33" si="40">(S2-T2)/(S2-P2)</f>
        <v>#DIV/0!</v>
      </c>
      <c r="CK2" t="e">
        <f t="shared" ref="CK2:CK33" si="41">(Q2-S2)/(Q2-P2)</f>
        <v>#DIV/0!</v>
      </c>
    </row>
    <row r="3" spans="1:89" x14ac:dyDescent="0.25">
      <c r="A3" s="1">
        <v>2</v>
      </c>
      <c r="B3" s="2" t="s">
        <v>149</v>
      </c>
      <c r="C3" s="1" t="s">
        <v>169</v>
      </c>
      <c r="D3" s="1" t="s">
        <v>170</v>
      </c>
      <c r="E3" s="1">
        <v>1</v>
      </c>
      <c r="F3" s="1">
        <v>2</v>
      </c>
      <c r="G3" s="4">
        <v>44455</v>
      </c>
      <c r="H3" s="1" t="s">
        <v>84</v>
      </c>
      <c r="I3" s="1">
        <v>2426.9999594073743</v>
      </c>
      <c r="J3" s="1">
        <v>1</v>
      </c>
      <c r="K3">
        <f t="shared" si="0"/>
        <v>20.405683652057299</v>
      </c>
      <c r="L3">
        <f t="shared" si="1"/>
        <v>0.2192900889405876</v>
      </c>
      <c r="M3">
        <f t="shared" si="2"/>
        <v>229.91985760286818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3"/>
        <v>#DIV/0!</v>
      </c>
      <c r="V3" t="e">
        <f t="shared" si="4"/>
        <v>#DIV/0!</v>
      </c>
      <c r="W3" t="e">
        <f t="shared" si="5"/>
        <v>#DIV/0!</v>
      </c>
      <c r="X3" s="1">
        <v>-1</v>
      </c>
      <c r="Y3" s="1">
        <v>0.85</v>
      </c>
      <c r="Z3" s="1">
        <v>0.85</v>
      </c>
      <c r="AA3" s="1">
        <v>10.071352958679199</v>
      </c>
      <c r="AB3">
        <f t="shared" si="6"/>
        <v>0.85</v>
      </c>
      <c r="AC3">
        <f t="shared" si="7"/>
        <v>2.2934725447705036E-2</v>
      </c>
      <c r="AD3" t="e">
        <f t="shared" si="8"/>
        <v>#DIV/0!</v>
      </c>
      <c r="AE3" t="e">
        <f t="shared" si="9"/>
        <v>#DIV/0!</v>
      </c>
      <c r="AF3" t="e">
        <f t="shared" si="10"/>
        <v>#DIV/0!</v>
      </c>
      <c r="AG3" s="1">
        <v>0</v>
      </c>
      <c r="AH3" s="1">
        <v>0.5</v>
      </c>
      <c r="AI3" t="e">
        <f t="shared" si="11"/>
        <v>#DIV/0!</v>
      </c>
      <c r="AJ3">
        <f t="shared" si="12"/>
        <v>4.0540785093075318</v>
      </c>
      <c r="AK3">
        <f t="shared" si="13"/>
        <v>1.8420583970062099</v>
      </c>
      <c r="AL3">
        <f t="shared" si="14"/>
        <v>26.363650605735454</v>
      </c>
      <c r="AM3" s="1">
        <v>2</v>
      </c>
      <c r="AN3">
        <f t="shared" si="15"/>
        <v>5</v>
      </c>
      <c r="AO3" s="1">
        <v>0.5</v>
      </c>
      <c r="AP3">
        <f t="shared" si="16"/>
        <v>9</v>
      </c>
      <c r="AQ3" s="1">
        <v>26.340194702148438</v>
      </c>
      <c r="AR3" s="1">
        <v>26.375688552856445</v>
      </c>
      <c r="AS3" s="1">
        <v>26.285451889038086</v>
      </c>
      <c r="AT3" s="1">
        <v>400.08071899414063</v>
      </c>
      <c r="AU3" s="1">
        <v>391.29074096679688</v>
      </c>
      <c r="AV3" s="1">
        <v>14.493507385253906</v>
      </c>
      <c r="AW3" s="1">
        <v>16.087812423706055</v>
      </c>
      <c r="AX3" s="1">
        <v>42.012214660644531</v>
      </c>
      <c r="AY3" s="1">
        <v>46.633617401123047</v>
      </c>
      <c r="AZ3" s="1">
        <v>500.38821411132813</v>
      </c>
      <c r="BA3" s="1">
        <v>1098.0361328125</v>
      </c>
      <c r="BB3" s="1">
        <v>126.00037384033203</v>
      </c>
      <c r="BC3" s="1">
        <v>99.795707702636719</v>
      </c>
      <c r="BD3" s="1">
        <v>2.4003796577453613</v>
      </c>
      <c r="BE3" s="1">
        <v>-0.15501493215560913</v>
      </c>
      <c r="BF3" s="1">
        <v>0.66666668653488159</v>
      </c>
      <c r="BG3" s="1">
        <v>0</v>
      </c>
      <c r="BH3" s="1">
        <v>5</v>
      </c>
      <c r="BI3" s="1">
        <v>1</v>
      </c>
      <c r="BJ3" s="1">
        <v>0</v>
      </c>
      <c r="BK3" s="1">
        <v>0.15999999642372131</v>
      </c>
      <c r="BL3" s="1">
        <v>111115</v>
      </c>
      <c r="BM3">
        <f t="shared" si="17"/>
        <v>2.5019410705566405</v>
      </c>
      <c r="BN3">
        <f t="shared" si="18"/>
        <v>4.0540785093075319E-3</v>
      </c>
      <c r="BO3">
        <f t="shared" si="19"/>
        <v>299.52568855285642</v>
      </c>
      <c r="BP3">
        <f t="shared" si="20"/>
        <v>299.49019470214841</v>
      </c>
      <c r="BQ3">
        <f t="shared" si="21"/>
        <v>175.68577732311678</v>
      </c>
      <c r="BR3">
        <f t="shared" si="22"/>
        <v>-1.2037947120990353E-2</v>
      </c>
      <c r="BS3">
        <f t="shared" si="23"/>
        <v>3.4475530232172269</v>
      </c>
      <c r="BT3">
        <f t="shared" si="24"/>
        <v>34.546105264266174</v>
      </c>
      <c r="BU3">
        <f t="shared" si="25"/>
        <v>18.458292840560119</v>
      </c>
      <c r="BV3">
        <f t="shared" si="26"/>
        <v>26.375688552856445</v>
      </c>
      <c r="BW3">
        <f t="shared" si="27"/>
        <v>3.4500028844769584</v>
      </c>
      <c r="BX3">
        <f t="shared" si="28"/>
        <v>0.21407405357955075</v>
      </c>
      <c r="BY3">
        <f t="shared" si="29"/>
        <v>1.605494626211017</v>
      </c>
      <c r="BZ3">
        <f t="shared" si="30"/>
        <v>1.8445082582659413</v>
      </c>
      <c r="CA3">
        <f t="shared" si="31"/>
        <v>0.13425533447632934</v>
      </c>
      <c r="CB3">
        <f t="shared" si="32"/>
        <v>22.945014904367692</v>
      </c>
      <c r="CC3">
        <f t="shared" si="33"/>
        <v>0.58759340186477382</v>
      </c>
      <c r="CD3">
        <f t="shared" si="34"/>
        <v>46.485181223501392</v>
      </c>
      <c r="CE3">
        <f t="shared" si="35"/>
        <v>388.22988841898825</v>
      </c>
      <c r="CF3">
        <f t="shared" si="36"/>
        <v>2.4432995265207643E-2</v>
      </c>
      <c r="CG3">
        <f t="shared" si="37"/>
        <v>0</v>
      </c>
      <c r="CH3">
        <f t="shared" si="38"/>
        <v>933.33071289062502</v>
      </c>
      <c r="CI3">
        <f t="shared" si="39"/>
        <v>0</v>
      </c>
      <c r="CJ3" t="e">
        <f t="shared" si="40"/>
        <v>#DIV/0!</v>
      </c>
      <c r="CK3" t="e">
        <f t="shared" si="41"/>
        <v>#DIV/0!</v>
      </c>
    </row>
    <row r="4" spans="1:89" x14ac:dyDescent="0.25">
      <c r="A4" s="1">
        <v>3</v>
      </c>
      <c r="B4" s="2" t="s">
        <v>149</v>
      </c>
      <c r="C4" s="1" t="s">
        <v>169</v>
      </c>
      <c r="D4" s="1" t="s">
        <v>170</v>
      </c>
      <c r="E4" s="1">
        <v>1</v>
      </c>
      <c r="F4" s="1">
        <v>3</v>
      </c>
      <c r="G4" s="4">
        <v>44455</v>
      </c>
      <c r="H4" s="1" t="s">
        <v>85</v>
      </c>
      <c r="I4" s="1">
        <v>2429.9999592006207</v>
      </c>
      <c r="J4" s="1">
        <v>1</v>
      </c>
      <c r="K4">
        <f t="shared" si="0"/>
        <v>20.445024699044858</v>
      </c>
      <c r="L4">
        <f t="shared" si="1"/>
        <v>0.21797289787429922</v>
      </c>
      <c r="M4">
        <f t="shared" si="2"/>
        <v>228.72336204279779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3"/>
        <v>#DIV/0!</v>
      </c>
      <c r="V4" t="e">
        <f t="shared" si="4"/>
        <v>#DIV/0!</v>
      </c>
      <c r="W4" t="e">
        <f t="shared" si="5"/>
        <v>#DIV/0!</v>
      </c>
      <c r="X4" s="1">
        <v>-1</v>
      </c>
      <c r="Y4" s="1">
        <v>0.85</v>
      </c>
      <c r="Z4" s="1">
        <v>0.85</v>
      </c>
      <c r="AA4" s="1">
        <v>10.071352958679199</v>
      </c>
      <c r="AB4">
        <f t="shared" si="6"/>
        <v>0.85</v>
      </c>
      <c r="AC4">
        <f t="shared" si="7"/>
        <v>2.2979099207820694E-2</v>
      </c>
      <c r="AD4" t="e">
        <f t="shared" si="8"/>
        <v>#DIV/0!</v>
      </c>
      <c r="AE4" t="e">
        <f t="shared" si="9"/>
        <v>#DIV/0!</v>
      </c>
      <c r="AF4" t="e">
        <f t="shared" si="10"/>
        <v>#DIV/0!</v>
      </c>
      <c r="AG4" s="1">
        <v>0</v>
      </c>
      <c r="AH4" s="1">
        <v>0.5</v>
      </c>
      <c r="AI4" t="e">
        <f t="shared" si="11"/>
        <v>#DIV/0!</v>
      </c>
      <c r="AJ4">
        <f t="shared" si="12"/>
        <v>4.0325448539949882</v>
      </c>
      <c r="AK4">
        <f t="shared" si="13"/>
        <v>1.8430848565938076</v>
      </c>
      <c r="AL4">
        <f t="shared" si="14"/>
        <v>26.366071835832066</v>
      </c>
      <c r="AM4" s="1">
        <v>2</v>
      </c>
      <c r="AN4">
        <f t="shared" si="15"/>
        <v>5</v>
      </c>
      <c r="AO4" s="1">
        <v>0.5</v>
      </c>
      <c r="AP4">
        <f t="shared" si="16"/>
        <v>9</v>
      </c>
      <c r="AQ4" s="1">
        <v>26.337961196899414</v>
      </c>
      <c r="AR4" s="1">
        <v>26.374971389770508</v>
      </c>
      <c r="AS4" s="1">
        <v>26.281227111816406</v>
      </c>
      <c r="AT4" s="1">
        <v>400.07809448242188</v>
      </c>
      <c r="AU4" s="1">
        <v>391.27581787109375</v>
      </c>
      <c r="AV4" s="1">
        <v>14.496611595153809</v>
      </c>
      <c r="AW4" s="1">
        <v>16.082450866699219</v>
      </c>
      <c r="AX4" s="1">
        <v>42.026786804199219</v>
      </c>
      <c r="AY4" s="1">
        <v>46.624256134033203</v>
      </c>
      <c r="AZ4" s="1">
        <v>500.39013671875</v>
      </c>
      <c r="BA4" s="1">
        <v>1097.929931640625</v>
      </c>
      <c r="BB4" s="1">
        <v>121.07440948486328</v>
      </c>
      <c r="BC4" s="1">
        <v>99.795783996582031</v>
      </c>
      <c r="BD4" s="1">
        <v>2.4003796577453613</v>
      </c>
      <c r="BE4" s="1">
        <v>-0.15501493215560913</v>
      </c>
      <c r="BF4" s="1">
        <v>0.66666668653488159</v>
      </c>
      <c r="BG4" s="1">
        <v>0</v>
      </c>
      <c r="BH4" s="1">
        <v>5</v>
      </c>
      <c r="BI4" s="1">
        <v>1</v>
      </c>
      <c r="BJ4" s="1">
        <v>0</v>
      </c>
      <c r="BK4" s="1">
        <v>0.15999999642372131</v>
      </c>
      <c r="BL4" s="1">
        <v>111115</v>
      </c>
      <c r="BM4">
        <f t="shared" si="17"/>
        <v>2.5019506835937499</v>
      </c>
      <c r="BN4">
        <f t="shared" si="18"/>
        <v>4.0325448539949883E-3</v>
      </c>
      <c r="BO4">
        <f t="shared" si="19"/>
        <v>299.52497138977049</v>
      </c>
      <c r="BP4">
        <f t="shared" si="20"/>
        <v>299.48796119689939</v>
      </c>
      <c r="BQ4">
        <f t="shared" si="21"/>
        <v>175.66878513599659</v>
      </c>
      <c r="BR4">
        <f t="shared" si="22"/>
        <v>-8.8995539384404947E-3</v>
      </c>
      <c r="BS4">
        <f t="shared" si="23"/>
        <v>3.4480456494225664</v>
      </c>
      <c r="BT4">
        <f t="shared" si="24"/>
        <v>34.551015196600495</v>
      </c>
      <c r="BU4">
        <f t="shared" si="25"/>
        <v>18.468564329901277</v>
      </c>
      <c r="BV4">
        <f t="shared" si="26"/>
        <v>26.374971389770508</v>
      </c>
      <c r="BW4">
        <f t="shared" si="27"/>
        <v>3.4498568909336615</v>
      </c>
      <c r="BX4">
        <f t="shared" si="28"/>
        <v>0.21281859933880709</v>
      </c>
      <c r="BY4">
        <f t="shared" si="29"/>
        <v>1.6049607928287588</v>
      </c>
      <c r="BZ4">
        <f t="shared" si="30"/>
        <v>1.8448960981049027</v>
      </c>
      <c r="CA4">
        <f t="shared" si="31"/>
        <v>0.13346529795392839</v>
      </c>
      <c r="CB4">
        <f t="shared" si="32"/>
        <v>22.825627233395078</v>
      </c>
      <c r="CC4">
        <f t="shared" si="33"/>
        <v>0.58455787860151109</v>
      </c>
      <c r="CD4">
        <f t="shared" si="34"/>
        <v>46.455373173757032</v>
      </c>
      <c r="CE4">
        <f t="shared" si="35"/>
        <v>388.209064166237</v>
      </c>
      <c r="CF4">
        <f t="shared" si="36"/>
        <v>2.4465715502564815E-2</v>
      </c>
      <c r="CG4">
        <f t="shared" si="37"/>
        <v>0</v>
      </c>
      <c r="CH4">
        <f t="shared" si="38"/>
        <v>933.24044189453127</v>
      </c>
      <c r="CI4">
        <f t="shared" si="39"/>
        <v>0</v>
      </c>
      <c r="CJ4" t="e">
        <f t="shared" si="40"/>
        <v>#DIV/0!</v>
      </c>
      <c r="CK4" t="e">
        <f t="shared" si="41"/>
        <v>#DIV/0!</v>
      </c>
    </row>
    <row r="5" spans="1:89" x14ac:dyDescent="0.25">
      <c r="A5" s="1">
        <v>7</v>
      </c>
      <c r="B5" s="2" t="s">
        <v>150</v>
      </c>
      <c r="C5" s="1" t="s">
        <v>169</v>
      </c>
      <c r="D5" s="1" t="s">
        <v>170</v>
      </c>
      <c r="E5" s="1">
        <v>1</v>
      </c>
      <c r="F5" s="1">
        <v>1</v>
      </c>
      <c r="G5" s="4">
        <v>44455</v>
      </c>
      <c r="H5" s="1" t="s">
        <v>86</v>
      </c>
      <c r="I5" s="1">
        <v>12631.999959614128</v>
      </c>
      <c r="J5" s="1">
        <v>1</v>
      </c>
      <c r="K5">
        <f t="shared" si="0"/>
        <v>23.181530949100683</v>
      </c>
      <c r="L5">
        <f t="shared" si="1"/>
        <v>0.46581911804681775</v>
      </c>
      <c r="M5">
        <f t="shared" si="2"/>
        <v>297.39308283060916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t="e">
        <f t="shared" si="3"/>
        <v>#DIV/0!</v>
      </c>
      <c r="V5" t="e">
        <f t="shared" si="4"/>
        <v>#DIV/0!</v>
      </c>
      <c r="W5" t="e">
        <f t="shared" si="5"/>
        <v>#DIV/0!</v>
      </c>
      <c r="X5" s="1">
        <v>-1</v>
      </c>
      <c r="Y5" s="1">
        <v>0.85</v>
      </c>
      <c r="Z5" s="1">
        <v>0.85</v>
      </c>
      <c r="AA5" s="1">
        <v>10.029844284057617</v>
      </c>
      <c r="AB5">
        <f t="shared" si="6"/>
        <v>0.85</v>
      </c>
      <c r="AC5">
        <f t="shared" si="7"/>
        <v>2.5845703523392452E-2</v>
      </c>
      <c r="AD5" t="e">
        <f t="shared" si="8"/>
        <v>#DIV/0!</v>
      </c>
      <c r="AE5" t="e">
        <f t="shared" si="9"/>
        <v>#DIV/0!</v>
      </c>
      <c r="AF5" t="e">
        <f t="shared" si="10"/>
        <v>#DIV/0!</v>
      </c>
      <c r="AG5" s="1">
        <v>0</v>
      </c>
      <c r="AH5" s="1">
        <v>0.5</v>
      </c>
      <c r="AI5" t="e">
        <f t="shared" si="11"/>
        <v>#DIV/0!</v>
      </c>
      <c r="AJ5">
        <f t="shared" si="12"/>
        <v>7.4152700518796344</v>
      </c>
      <c r="AK5">
        <f t="shared" si="13"/>
        <v>1.624681382104902</v>
      </c>
      <c r="AL5">
        <f t="shared" si="14"/>
        <v>26.020048325777587</v>
      </c>
      <c r="AM5" s="1">
        <v>2</v>
      </c>
      <c r="AN5">
        <f t="shared" si="15"/>
        <v>5</v>
      </c>
      <c r="AO5" s="1">
        <v>0.5</v>
      </c>
      <c r="AP5">
        <f t="shared" si="16"/>
        <v>9</v>
      </c>
      <c r="AQ5" s="1">
        <v>27.225807189941406</v>
      </c>
      <c r="AR5" s="1">
        <v>26.508932113647461</v>
      </c>
      <c r="AS5" s="1">
        <v>27.204362869262695</v>
      </c>
      <c r="AT5" s="1">
        <v>400.10397338867188</v>
      </c>
      <c r="AU5" s="1">
        <v>389.68368530273438</v>
      </c>
      <c r="AV5" s="1">
        <v>14.693906784057617</v>
      </c>
      <c r="AW5" s="1">
        <v>17.605512619018555</v>
      </c>
      <c r="AX5" s="1">
        <v>40.353275299072266</v>
      </c>
      <c r="AY5" s="1">
        <v>48.349296569824219</v>
      </c>
      <c r="AZ5" s="1">
        <v>500.39193725585938</v>
      </c>
      <c r="BA5" s="1">
        <v>1100.7191162109375</v>
      </c>
      <c r="BB5" s="1">
        <v>315.47943115234375</v>
      </c>
      <c r="BC5" s="1">
        <v>99.604148864746094</v>
      </c>
      <c r="BD5" s="1">
        <v>2.4003796577453613</v>
      </c>
      <c r="BE5" s="1">
        <v>-0.15501493215560913</v>
      </c>
      <c r="BF5" s="1">
        <v>0.66666668653488159</v>
      </c>
      <c r="BG5" s="1">
        <v>0</v>
      </c>
      <c r="BH5" s="1">
        <v>5</v>
      </c>
      <c r="BI5" s="1">
        <v>1</v>
      </c>
      <c r="BJ5" s="1">
        <v>0</v>
      </c>
      <c r="BK5" s="1">
        <v>0.15999999642372131</v>
      </c>
      <c r="BL5" s="1">
        <v>111115</v>
      </c>
      <c r="BM5">
        <f t="shared" si="17"/>
        <v>2.5019596862792968</v>
      </c>
      <c r="BN5">
        <f t="shared" si="18"/>
        <v>7.4152700518796341E-3</v>
      </c>
      <c r="BO5">
        <f t="shared" si="19"/>
        <v>299.65893211364744</v>
      </c>
      <c r="BP5">
        <f t="shared" si="20"/>
        <v>300.37580718994138</v>
      </c>
      <c r="BQ5">
        <f t="shared" si="21"/>
        <v>176.11505465727168</v>
      </c>
      <c r="BR5">
        <f t="shared" si="22"/>
        <v>-0.48888378786987252</v>
      </c>
      <c r="BS5">
        <f t="shared" si="23"/>
        <v>3.3782634818497921</v>
      </c>
      <c r="BT5">
        <f t="shared" si="24"/>
        <v>33.916895233321902</v>
      </c>
      <c r="BU5">
        <f t="shared" si="25"/>
        <v>16.311382614303348</v>
      </c>
      <c r="BV5">
        <f t="shared" si="26"/>
        <v>26.508932113647461</v>
      </c>
      <c r="BW5">
        <f t="shared" si="27"/>
        <v>3.4772211926871064</v>
      </c>
      <c r="BX5">
        <f t="shared" si="28"/>
        <v>0.44289585614714516</v>
      </c>
      <c r="BY5">
        <f t="shared" si="29"/>
        <v>1.7535820997448901</v>
      </c>
      <c r="BZ5">
        <f t="shared" si="30"/>
        <v>1.7236390929422163</v>
      </c>
      <c r="CA5">
        <f t="shared" si="31"/>
        <v>0.27878202277325437</v>
      </c>
      <c r="CB5">
        <f t="shared" si="32"/>
        <v>29.62158489360576</v>
      </c>
      <c r="CC5">
        <f t="shared" si="33"/>
        <v>0.76316534165286587</v>
      </c>
      <c r="CD5">
        <f t="shared" si="34"/>
        <v>53.06535111900196</v>
      </c>
      <c r="CE5">
        <f t="shared" si="35"/>
        <v>386.20645566036927</v>
      </c>
      <c r="CF5">
        <f t="shared" si="36"/>
        <v>3.1851774129115606E-2</v>
      </c>
      <c r="CG5">
        <f t="shared" si="37"/>
        <v>0</v>
      </c>
      <c r="CH5">
        <f t="shared" si="38"/>
        <v>935.61124877929683</v>
      </c>
      <c r="CI5">
        <f t="shared" si="39"/>
        <v>0</v>
      </c>
      <c r="CJ5" t="e">
        <f t="shared" si="40"/>
        <v>#DIV/0!</v>
      </c>
      <c r="CK5" t="e">
        <f t="shared" si="41"/>
        <v>#DIV/0!</v>
      </c>
    </row>
    <row r="6" spans="1:89" x14ac:dyDescent="0.25">
      <c r="A6" s="1">
        <v>8</v>
      </c>
      <c r="B6" s="2" t="s">
        <v>150</v>
      </c>
      <c r="C6" s="1" t="s">
        <v>169</v>
      </c>
      <c r="D6" s="1" t="s">
        <v>170</v>
      </c>
      <c r="E6" s="1">
        <v>1</v>
      </c>
      <c r="F6" s="1">
        <v>2</v>
      </c>
      <c r="G6" s="4">
        <v>44455</v>
      </c>
      <c r="H6" s="1" t="s">
        <v>87</v>
      </c>
      <c r="I6" s="1">
        <v>12633.999959476292</v>
      </c>
      <c r="J6" s="1">
        <v>1</v>
      </c>
      <c r="K6">
        <f t="shared" si="0"/>
        <v>22.86345451612608</v>
      </c>
      <c r="L6">
        <f t="shared" si="1"/>
        <v>0.4642297681985067</v>
      </c>
      <c r="M6">
        <f t="shared" si="2"/>
        <v>298.29283404907244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t="e">
        <f t="shared" si="3"/>
        <v>#DIV/0!</v>
      </c>
      <c r="V6" t="e">
        <f t="shared" si="4"/>
        <v>#DIV/0!</v>
      </c>
      <c r="W6" t="e">
        <f t="shared" si="5"/>
        <v>#DIV/0!</v>
      </c>
      <c r="X6" s="1">
        <v>-1</v>
      </c>
      <c r="Y6" s="1">
        <v>0.85</v>
      </c>
      <c r="Z6" s="1">
        <v>0.85</v>
      </c>
      <c r="AA6" s="1">
        <v>10.029844284057617</v>
      </c>
      <c r="AB6">
        <f t="shared" si="6"/>
        <v>0.85</v>
      </c>
      <c r="AC6">
        <f t="shared" si="7"/>
        <v>2.5472716383687671E-2</v>
      </c>
      <c r="AD6" t="e">
        <f t="shared" si="8"/>
        <v>#DIV/0!</v>
      </c>
      <c r="AE6" t="e">
        <f t="shared" si="9"/>
        <v>#DIV/0!</v>
      </c>
      <c r="AF6" t="e">
        <f t="shared" si="10"/>
        <v>#DIV/0!</v>
      </c>
      <c r="AG6" s="1">
        <v>0</v>
      </c>
      <c r="AH6" s="1">
        <v>0.5</v>
      </c>
      <c r="AI6" t="e">
        <f t="shared" si="11"/>
        <v>#DIV/0!</v>
      </c>
      <c r="AJ6">
        <f t="shared" si="12"/>
        <v>7.3999878072694028</v>
      </c>
      <c r="AK6">
        <f t="shared" si="13"/>
        <v>1.6266016888910915</v>
      </c>
      <c r="AL6">
        <f t="shared" si="14"/>
        <v>26.02632854818588</v>
      </c>
      <c r="AM6" s="1">
        <v>2</v>
      </c>
      <c r="AN6">
        <f t="shared" si="15"/>
        <v>5</v>
      </c>
      <c r="AO6" s="1">
        <v>0.5</v>
      </c>
      <c r="AP6">
        <f t="shared" si="16"/>
        <v>9</v>
      </c>
      <c r="AQ6" s="1">
        <v>27.224628448486328</v>
      </c>
      <c r="AR6" s="1">
        <v>26.512298583984375</v>
      </c>
      <c r="AS6" s="1">
        <v>27.202875137329102</v>
      </c>
      <c r="AT6" s="1">
        <v>400.02593994140625</v>
      </c>
      <c r="AU6" s="1">
        <v>389.73507690429688</v>
      </c>
      <c r="AV6" s="1">
        <v>14.69327449798584</v>
      </c>
      <c r="AW6" s="1">
        <v>17.598880767822266</v>
      </c>
      <c r="AX6" s="1">
        <v>40.354228973388672</v>
      </c>
      <c r="AY6" s="1">
        <v>48.334308624267578</v>
      </c>
      <c r="AZ6" s="1">
        <v>500.3951416015625</v>
      </c>
      <c r="BA6" s="1">
        <v>1102.14599609375</v>
      </c>
      <c r="BB6" s="1">
        <v>320.0667724609375</v>
      </c>
      <c r="BC6" s="1">
        <v>99.603904724121094</v>
      </c>
      <c r="BD6" s="1">
        <v>2.4003796577453613</v>
      </c>
      <c r="BE6" s="1">
        <v>-0.15501493215560913</v>
      </c>
      <c r="BF6" s="1">
        <v>0.66666668653488159</v>
      </c>
      <c r="BG6" s="1">
        <v>0</v>
      </c>
      <c r="BH6" s="1">
        <v>5</v>
      </c>
      <c r="BI6" s="1">
        <v>1</v>
      </c>
      <c r="BJ6" s="1">
        <v>0</v>
      </c>
      <c r="BK6" s="1">
        <v>0.15999999642372131</v>
      </c>
      <c r="BL6" s="1">
        <v>111115</v>
      </c>
      <c r="BM6">
        <f t="shared" si="17"/>
        <v>2.5019757080078122</v>
      </c>
      <c r="BN6">
        <f t="shared" si="18"/>
        <v>7.3999878072694026E-3</v>
      </c>
      <c r="BO6">
        <f t="shared" si="19"/>
        <v>299.66229858398435</v>
      </c>
      <c r="BP6">
        <f t="shared" si="20"/>
        <v>300.37462844848631</v>
      </c>
      <c r="BQ6">
        <f t="shared" si="21"/>
        <v>176.34335543341876</v>
      </c>
      <c r="BR6">
        <f t="shared" si="22"/>
        <v>-0.48597003579849624</v>
      </c>
      <c r="BS6">
        <f t="shared" si="23"/>
        <v>3.3795189321404275</v>
      </c>
      <c r="BT6">
        <f t="shared" si="24"/>
        <v>33.929582795984594</v>
      </c>
      <c r="BU6">
        <f t="shared" si="25"/>
        <v>16.330702028162328</v>
      </c>
      <c r="BV6">
        <f t="shared" si="26"/>
        <v>26.512298583984375</v>
      </c>
      <c r="BW6">
        <f t="shared" si="27"/>
        <v>3.477911299368988</v>
      </c>
      <c r="BX6">
        <f t="shared" si="28"/>
        <v>0.44145884198898161</v>
      </c>
      <c r="BY6">
        <f t="shared" si="29"/>
        <v>1.7529172432493361</v>
      </c>
      <c r="BZ6">
        <f t="shared" si="30"/>
        <v>1.724994056119652</v>
      </c>
      <c r="CA6">
        <f t="shared" si="31"/>
        <v>0.27787106701235437</v>
      </c>
      <c r="CB6">
        <f t="shared" si="32"/>
        <v>29.711131022511875</v>
      </c>
      <c r="CC6">
        <f t="shared" si="33"/>
        <v>0.76537333108028416</v>
      </c>
      <c r="CD6">
        <f t="shared" si="34"/>
        <v>53.019298308998145</v>
      </c>
      <c r="CE6">
        <f t="shared" si="35"/>
        <v>386.30555872687796</v>
      </c>
      <c r="CF6">
        <f t="shared" si="36"/>
        <v>3.1379416836756949E-2</v>
      </c>
      <c r="CG6">
        <f t="shared" si="37"/>
        <v>0</v>
      </c>
      <c r="CH6">
        <f t="shared" si="38"/>
        <v>936.8240966796875</v>
      </c>
      <c r="CI6">
        <f t="shared" si="39"/>
        <v>0</v>
      </c>
      <c r="CJ6" t="e">
        <f t="shared" si="40"/>
        <v>#DIV/0!</v>
      </c>
      <c r="CK6" t="e">
        <f t="shared" si="41"/>
        <v>#DIV/0!</v>
      </c>
    </row>
    <row r="7" spans="1:89" x14ac:dyDescent="0.25">
      <c r="A7" s="1">
        <v>9</v>
      </c>
      <c r="B7" s="2" t="s">
        <v>150</v>
      </c>
      <c r="C7" s="1" t="s">
        <v>169</v>
      </c>
      <c r="D7" s="1" t="s">
        <v>170</v>
      </c>
      <c r="E7" s="1">
        <v>1</v>
      </c>
      <c r="F7" s="1">
        <v>3</v>
      </c>
      <c r="G7" s="4">
        <v>44455</v>
      </c>
      <c r="H7" s="1" t="s">
        <v>88</v>
      </c>
      <c r="I7" s="1">
        <v>12635.999959338456</v>
      </c>
      <c r="J7" s="1">
        <v>1</v>
      </c>
      <c r="K7">
        <f t="shared" si="0"/>
        <v>22.78276136123668</v>
      </c>
      <c r="L7">
        <f t="shared" si="1"/>
        <v>0.46356744923346554</v>
      </c>
      <c r="M7">
        <f t="shared" si="2"/>
        <v>298.48027699430321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3"/>
        <v>#DIV/0!</v>
      </c>
      <c r="V7" t="e">
        <f t="shared" si="4"/>
        <v>#DIV/0!</v>
      </c>
      <c r="W7" t="e">
        <f t="shared" si="5"/>
        <v>#DIV/0!</v>
      </c>
      <c r="X7" s="1">
        <v>-1</v>
      </c>
      <c r="Y7" s="1">
        <v>0.85</v>
      </c>
      <c r="Z7" s="1">
        <v>0.85</v>
      </c>
      <c r="AA7" s="1">
        <v>10.071352958679199</v>
      </c>
      <c r="AB7">
        <f t="shared" si="6"/>
        <v>0.85</v>
      </c>
      <c r="AC7">
        <f t="shared" si="7"/>
        <v>2.5496102565988304E-2</v>
      </c>
      <c r="AD7" t="e">
        <f t="shared" si="8"/>
        <v>#DIV/0!</v>
      </c>
      <c r="AE7" t="e">
        <f t="shared" si="9"/>
        <v>#DIV/0!</v>
      </c>
      <c r="AF7" t="e">
        <f t="shared" si="10"/>
        <v>#DIV/0!</v>
      </c>
      <c r="AG7" s="1">
        <v>0</v>
      </c>
      <c r="AH7" s="1">
        <v>0.5</v>
      </c>
      <c r="AI7" t="e">
        <f t="shared" si="11"/>
        <v>#DIV/0!</v>
      </c>
      <c r="AJ7">
        <f t="shared" si="12"/>
        <v>7.3953993451842521</v>
      </c>
      <c r="AK7">
        <f t="shared" si="13"/>
        <v>1.6277904492851383</v>
      </c>
      <c r="AL7">
        <f t="shared" si="14"/>
        <v>26.030525797688121</v>
      </c>
      <c r="AM7" s="1">
        <v>2</v>
      </c>
      <c r="AN7">
        <f t="shared" si="15"/>
        <v>5</v>
      </c>
      <c r="AO7" s="1">
        <v>0.5</v>
      </c>
      <c r="AP7">
        <f t="shared" si="16"/>
        <v>9</v>
      </c>
      <c r="AQ7" s="1">
        <v>27.223508834838867</v>
      </c>
      <c r="AR7" s="1">
        <v>26.518697738647461</v>
      </c>
      <c r="AS7" s="1">
        <v>27.201845169067383</v>
      </c>
      <c r="AT7" s="1">
        <v>400.01223754882813</v>
      </c>
      <c r="AU7" s="1">
        <v>389.75390625</v>
      </c>
      <c r="AV7" s="1">
        <v>14.691525459289551</v>
      </c>
      <c r="AW7" s="1">
        <v>17.595447540283203</v>
      </c>
      <c r="AX7" s="1">
        <v>40.351894378662109</v>
      </c>
      <c r="AY7" s="1">
        <v>48.327838897705078</v>
      </c>
      <c r="AZ7" s="1">
        <v>500.37664794921875</v>
      </c>
      <c r="BA7" s="1">
        <v>1097.41162109375</v>
      </c>
      <c r="BB7" s="1">
        <v>239.66348266601563</v>
      </c>
      <c r="BC7" s="1">
        <v>99.603477478027344</v>
      </c>
      <c r="BD7" s="1">
        <v>2.4003796577453613</v>
      </c>
      <c r="BE7" s="1">
        <v>-0.15501493215560913</v>
      </c>
      <c r="BF7" s="1">
        <v>0.66666668653488159</v>
      </c>
      <c r="BG7" s="1">
        <v>0</v>
      </c>
      <c r="BH7" s="1">
        <v>5</v>
      </c>
      <c r="BI7" s="1">
        <v>1</v>
      </c>
      <c r="BJ7" s="1">
        <v>0</v>
      </c>
      <c r="BK7" s="1">
        <v>0.15999999642372131</v>
      </c>
      <c r="BL7" s="1">
        <v>111115</v>
      </c>
      <c r="BM7">
        <f t="shared" si="17"/>
        <v>2.5018832397460939</v>
      </c>
      <c r="BN7">
        <f t="shared" si="18"/>
        <v>7.3953993451842523E-3</v>
      </c>
      <c r="BO7">
        <f t="shared" si="19"/>
        <v>299.66869773864744</v>
      </c>
      <c r="BP7">
        <f t="shared" si="20"/>
        <v>300.37350883483884</v>
      </c>
      <c r="BQ7">
        <f t="shared" si="21"/>
        <v>175.58585545035021</v>
      </c>
      <c r="BR7">
        <f t="shared" si="22"/>
        <v>-0.48817194095934008</v>
      </c>
      <c r="BS7">
        <f t="shared" si="23"/>
        <v>3.3803582120795479</v>
      </c>
      <c r="BT7">
        <f t="shared" si="24"/>
        <v>33.938154547116682</v>
      </c>
      <c r="BU7">
        <f t="shared" si="25"/>
        <v>16.342707006833479</v>
      </c>
      <c r="BV7">
        <f t="shared" si="26"/>
        <v>26.518697738647461</v>
      </c>
      <c r="BW7">
        <f t="shared" si="27"/>
        <v>3.4792234182754185</v>
      </c>
      <c r="BX7">
        <f t="shared" si="28"/>
        <v>0.44085986235974095</v>
      </c>
      <c r="BY7">
        <f t="shared" si="29"/>
        <v>1.7525677627944096</v>
      </c>
      <c r="BZ7">
        <f t="shared" si="30"/>
        <v>1.7266556554810089</v>
      </c>
      <c r="CA7">
        <f t="shared" si="31"/>
        <v>0.27749137271984892</v>
      </c>
      <c r="CB7">
        <f t="shared" si="32"/>
        <v>29.729673547237443</v>
      </c>
      <c r="CC7">
        <f t="shared" si="33"/>
        <v>0.76581728164348117</v>
      </c>
      <c r="CD7">
        <f t="shared" si="34"/>
        <v>52.993223064975467</v>
      </c>
      <c r="CE7">
        <f t="shared" si="35"/>
        <v>386.33649204581451</v>
      </c>
      <c r="CF7">
        <f t="shared" si="36"/>
        <v>3.1250787324251662E-2</v>
      </c>
      <c r="CG7">
        <f t="shared" si="37"/>
        <v>0</v>
      </c>
      <c r="CH7">
        <f t="shared" si="38"/>
        <v>932.79987792968745</v>
      </c>
      <c r="CI7">
        <f t="shared" si="39"/>
        <v>0</v>
      </c>
      <c r="CJ7" t="e">
        <f t="shared" si="40"/>
        <v>#DIV/0!</v>
      </c>
      <c r="CK7" t="e">
        <f t="shared" si="41"/>
        <v>#DIV/0!</v>
      </c>
    </row>
    <row r="8" spans="1:89" x14ac:dyDescent="0.25">
      <c r="A8" s="1">
        <v>10</v>
      </c>
      <c r="B8" s="2" t="s">
        <v>151</v>
      </c>
      <c r="C8" s="1" t="s">
        <v>169</v>
      </c>
      <c r="D8" s="1" t="s">
        <v>170</v>
      </c>
      <c r="E8" s="1">
        <v>1</v>
      </c>
      <c r="F8" s="1">
        <v>1</v>
      </c>
      <c r="G8" s="4">
        <v>44455</v>
      </c>
      <c r="H8" s="1" t="s">
        <v>89</v>
      </c>
      <c r="I8" s="1">
        <v>13063.999983459711</v>
      </c>
      <c r="J8" s="1">
        <v>1</v>
      </c>
      <c r="K8">
        <f t="shared" si="0"/>
        <v>23.411915417256896</v>
      </c>
      <c r="L8">
        <f t="shared" si="1"/>
        <v>0.33811600435679623</v>
      </c>
      <c r="M8">
        <f t="shared" si="2"/>
        <v>265.44360745485506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3"/>
        <v>#DIV/0!</v>
      </c>
      <c r="V8" t="e">
        <f t="shared" si="4"/>
        <v>#DIV/0!</v>
      </c>
      <c r="W8" t="e">
        <f t="shared" si="5"/>
        <v>#DIV/0!</v>
      </c>
      <c r="X8" s="1">
        <v>-1</v>
      </c>
      <c r="Y8" s="1">
        <v>0.85</v>
      </c>
      <c r="Z8" s="1">
        <v>0.85</v>
      </c>
      <c r="AA8" s="1">
        <v>10.071352958679199</v>
      </c>
      <c r="AB8">
        <f t="shared" si="6"/>
        <v>0.85</v>
      </c>
      <c r="AC8">
        <f t="shared" si="7"/>
        <v>2.6128351988919208E-2</v>
      </c>
      <c r="AD8" t="e">
        <f t="shared" si="8"/>
        <v>#DIV/0!</v>
      </c>
      <c r="AE8" t="e">
        <f t="shared" si="9"/>
        <v>#DIV/0!</v>
      </c>
      <c r="AF8" t="e">
        <f t="shared" si="10"/>
        <v>#DIV/0!</v>
      </c>
      <c r="AG8" s="1">
        <v>0</v>
      </c>
      <c r="AH8" s="1">
        <v>0.5</v>
      </c>
      <c r="AI8" t="e">
        <f t="shared" si="11"/>
        <v>#DIV/0!</v>
      </c>
      <c r="AJ8">
        <f t="shared" si="12"/>
        <v>6.1676865881027201</v>
      </c>
      <c r="AK8">
        <f t="shared" si="13"/>
        <v>1.8355165133897391</v>
      </c>
      <c r="AL8">
        <f t="shared" si="14"/>
        <v>26.809639098460391</v>
      </c>
      <c r="AM8" s="1">
        <v>2</v>
      </c>
      <c r="AN8">
        <f t="shared" si="15"/>
        <v>5</v>
      </c>
      <c r="AO8" s="1">
        <v>0.5</v>
      </c>
      <c r="AP8">
        <f t="shared" si="16"/>
        <v>9</v>
      </c>
      <c r="AQ8" s="1">
        <v>27.625938415527344</v>
      </c>
      <c r="AR8" s="1">
        <v>27.118879318237305</v>
      </c>
      <c r="AS8" s="1">
        <v>27.573623657226563</v>
      </c>
      <c r="AT8" s="1">
        <v>399.9808349609375</v>
      </c>
      <c r="AU8" s="1">
        <v>389.66256713867188</v>
      </c>
      <c r="AV8" s="1">
        <v>14.683229446411133</v>
      </c>
      <c r="AW8" s="1">
        <v>17.106264114379883</v>
      </c>
      <c r="AX8" s="1">
        <v>39.389522552490234</v>
      </c>
      <c r="AY8" s="1">
        <v>45.889606475830078</v>
      </c>
      <c r="AZ8" s="1">
        <v>500.37918090820313</v>
      </c>
      <c r="BA8" s="1">
        <v>1099.185302734375</v>
      </c>
      <c r="BB8" s="1">
        <v>295.37078857421875</v>
      </c>
      <c r="BC8" s="1">
        <v>99.602203369140625</v>
      </c>
      <c r="BD8" s="1">
        <v>2.8310651779174805</v>
      </c>
      <c r="BE8" s="1">
        <v>-0.20036652684211731</v>
      </c>
      <c r="BF8" s="1">
        <v>0.66666668653488159</v>
      </c>
      <c r="BG8" s="1">
        <v>0</v>
      </c>
      <c r="BH8" s="1">
        <v>5</v>
      </c>
      <c r="BI8" s="1">
        <v>1</v>
      </c>
      <c r="BJ8" s="1">
        <v>0</v>
      </c>
      <c r="BK8" s="1">
        <v>0.15999999642372131</v>
      </c>
      <c r="BL8" s="1">
        <v>111115</v>
      </c>
      <c r="BM8">
        <f t="shared" si="17"/>
        <v>2.5018959045410156</v>
      </c>
      <c r="BN8">
        <f t="shared" si="18"/>
        <v>6.1676865881027196E-3</v>
      </c>
      <c r="BO8">
        <f t="shared" si="19"/>
        <v>300.26887931823728</v>
      </c>
      <c r="BP8">
        <f t="shared" si="20"/>
        <v>300.77593841552732</v>
      </c>
      <c r="BQ8">
        <f t="shared" si="21"/>
        <v>175.86964450650703</v>
      </c>
      <c r="BR8">
        <f t="shared" si="22"/>
        <v>-0.30924021977691457</v>
      </c>
      <c r="BS8">
        <f t="shared" si="23"/>
        <v>3.5393381105964363</v>
      </c>
      <c r="BT8">
        <f t="shared" si="24"/>
        <v>35.534737092904678</v>
      </c>
      <c r="BU8">
        <f t="shared" si="25"/>
        <v>18.428472978524795</v>
      </c>
      <c r="BV8">
        <f t="shared" si="26"/>
        <v>27.118879318237305</v>
      </c>
      <c r="BW8">
        <f t="shared" si="27"/>
        <v>3.6042259453318772</v>
      </c>
      <c r="BX8">
        <f t="shared" si="28"/>
        <v>0.32587344575623195</v>
      </c>
      <c r="BY8">
        <f t="shared" si="29"/>
        <v>1.7038215972066972</v>
      </c>
      <c r="BZ8">
        <f t="shared" si="30"/>
        <v>1.90040434812518</v>
      </c>
      <c r="CA8">
        <f t="shared" si="31"/>
        <v>0.2047365415505252</v>
      </c>
      <c r="CB8">
        <f t="shared" si="32"/>
        <v>26.438768172756806</v>
      </c>
      <c r="CC8">
        <f t="shared" si="33"/>
        <v>0.68121402936913322</v>
      </c>
      <c r="CD8">
        <f t="shared" si="34"/>
        <v>48.666194338208527</v>
      </c>
      <c r="CE8">
        <f t="shared" si="35"/>
        <v>386.15077982608335</v>
      </c>
      <c r="CF8">
        <f t="shared" si="36"/>
        <v>2.9505801491300353E-2</v>
      </c>
      <c r="CG8">
        <f t="shared" si="37"/>
        <v>0</v>
      </c>
      <c r="CH8">
        <f t="shared" si="38"/>
        <v>934.3075073242187</v>
      </c>
      <c r="CI8">
        <f t="shared" si="39"/>
        <v>0</v>
      </c>
      <c r="CJ8" t="e">
        <f t="shared" si="40"/>
        <v>#DIV/0!</v>
      </c>
      <c r="CK8" t="e">
        <f t="shared" si="41"/>
        <v>#DIV/0!</v>
      </c>
    </row>
    <row r="9" spans="1:89" x14ac:dyDescent="0.25">
      <c r="A9" s="1">
        <v>11</v>
      </c>
      <c r="B9" s="2" t="s">
        <v>151</v>
      </c>
      <c r="C9" s="1" t="s">
        <v>169</v>
      </c>
      <c r="D9" s="1" t="s">
        <v>170</v>
      </c>
      <c r="E9" s="1">
        <v>1</v>
      </c>
      <c r="F9" s="1">
        <v>2</v>
      </c>
      <c r="G9" s="4">
        <v>44455</v>
      </c>
      <c r="H9" s="1" t="s">
        <v>90</v>
      </c>
      <c r="I9" s="1">
        <v>13065.999983321875</v>
      </c>
      <c r="J9" s="1">
        <v>1</v>
      </c>
      <c r="K9">
        <f t="shared" si="0"/>
        <v>23.595375784460725</v>
      </c>
      <c r="L9">
        <f t="shared" si="1"/>
        <v>0.33760547652747563</v>
      </c>
      <c r="M9">
        <f t="shared" si="2"/>
        <v>264.36757496205797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t="e">
        <f t="shared" si="3"/>
        <v>#DIV/0!</v>
      </c>
      <c r="V9" t="e">
        <f t="shared" si="4"/>
        <v>#DIV/0!</v>
      </c>
      <c r="W9" t="e">
        <f t="shared" si="5"/>
        <v>#DIV/0!</v>
      </c>
      <c r="X9" s="1">
        <v>-1</v>
      </c>
      <c r="Y9" s="1">
        <v>0.85</v>
      </c>
      <c r="Z9" s="1">
        <v>0.85</v>
      </c>
      <c r="AA9" s="1">
        <v>10.071352958679199</v>
      </c>
      <c r="AB9">
        <f t="shared" si="6"/>
        <v>0.85</v>
      </c>
      <c r="AC9">
        <f t="shared" si="7"/>
        <v>2.6325936718629327E-2</v>
      </c>
      <c r="AD9" t="e">
        <f t="shared" si="8"/>
        <v>#DIV/0!</v>
      </c>
      <c r="AE9" t="e">
        <f t="shared" si="9"/>
        <v>#DIV/0!</v>
      </c>
      <c r="AF9" t="e">
        <f t="shared" si="10"/>
        <v>#DIV/0!</v>
      </c>
      <c r="AG9" s="1">
        <v>0</v>
      </c>
      <c r="AH9" s="1">
        <v>0.5</v>
      </c>
      <c r="AI9" t="e">
        <f t="shared" si="11"/>
        <v>#DIV/0!</v>
      </c>
      <c r="AJ9">
        <f t="shared" si="12"/>
        <v>6.1608756354163052</v>
      </c>
      <c r="AK9">
        <f t="shared" si="13"/>
        <v>1.8361659665064487</v>
      </c>
      <c r="AL9">
        <f t="shared" si="14"/>
        <v>26.810319009532297</v>
      </c>
      <c r="AM9" s="1">
        <v>2</v>
      </c>
      <c r="AN9">
        <f t="shared" si="15"/>
        <v>5</v>
      </c>
      <c r="AO9" s="1">
        <v>0.5</v>
      </c>
      <c r="AP9">
        <f t="shared" si="16"/>
        <v>9</v>
      </c>
      <c r="AQ9" s="1">
        <v>27.628273010253906</v>
      </c>
      <c r="AR9" s="1">
        <v>27.118446350097656</v>
      </c>
      <c r="AS9" s="1">
        <v>27.575576782226563</v>
      </c>
      <c r="AT9" s="1">
        <v>400.02926635742188</v>
      </c>
      <c r="AU9" s="1">
        <v>389.638427734375</v>
      </c>
      <c r="AV9" s="1">
        <v>14.680702209472656</v>
      </c>
      <c r="AW9" s="1">
        <v>17.101158142089844</v>
      </c>
      <c r="AX9" s="1">
        <v>39.377388000488281</v>
      </c>
      <c r="AY9" s="1">
        <v>45.869667053222656</v>
      </c>
      <c r="AZ9" s="1">
        <v>500.36172485351563</v>
      </c>
      <c r="BA9" s="1">
        <v>1099.1341552734375</v>
      </c>
      <c r="BB9" s="1">
        <v>319.63616943359375</v>
      </c>
      <c r="BC9" s="1">
        <v>99.602241516113281</v>
      </c>
      <c r="BD9" s="1">
        <v>2.8310651779174805</v>
      </c>
      <c r="BE9" s="1">
        <v>-0.20036652684211731</v>
      </c>
      <c r="BF9" s="1">
        <v>0.66666668653488159</v>
      </c>
      <c r="BG9" s="1">
        <v>0</v>
      </c>
      <c r="BH9" s="1">
        <v>5</v>
      </c>
      <c r="BI9" s="1">
        <v>1</v>
      </c>
      <c r="BJ9" s="1">
        <v>0</v>
      </c>
      <c r="BK9" s="1">
        <v>0.15999999642372131</v>
      </c>
      <c r="BL9" s="1">
        <v>111115</v>
      </c>
      <c r="BM9">
        <f t="shared" si="17"/>
        <v>2.5018086242675777</v>
      </c>
      <c r="BN9">
        <f t="shared" si="18"/>
        <v>6.1608756354163052E-3</v>
      </c>
      <c r="BO9">
        <f t="shared" si="19"/>
        <v>300.26844635009763</v>
      </c>
      <c r="BP9">
        <f t="shared" si="20"/>
        <v>300.77827301025388</v>
      </c>
      <c r="BQ9">
        <f t="shared" si="21"/>
        <v>175.86146091293995</v>
      </c>
      <c r="BR9">
        <f t="shared" si="22"/>
        <v>-0.30812734056536062</v>
      </c>
      <c r="BS9">
        <f t="shared" si="23"/>
        <v>3.5394796499801284</v>
      </c>
      <c r="BT9">
        <f t="shared" si="24"/>
        <v>35.53614452951367</v>
      </c>
      <c r="BU9">
        <f t="shared" si="25"/>
        <v>18.434986387423827</v>
      </c>
      <c r="BV9">
        <f t="shared" si="26"/>
        <v>27.118446350097656</v>
      </c>
      <c r="BW9">
        <f t="shared" si="27"/>
        <v>3.6041343747041612</v>
      </c>
      <c r="BX9">
        <f t="shared" si="28"/>
        <v>0.32539919322841615</v>
      </c>
      <c r="BY9">
        <f t="shared" si="29"/>
        <v>1.7033136834736797</v>
      </c>
      <c r="BZ9">
        <f t="shared" si="30"/>
        <v>1.9008206912304815</v>
      </c>
      <c r="CA9">
        <f t="shared" si="31"/>
        <v>0.20443702618295234</v>
      </c>
      <c r="CB9">
        <f t="shared" si="32"/>
        <v>26.33160305040008</v>
      </c>
      <c r="CC9">
        <f t="shared" si="33"/>
        <v>0.67849461486453566</v>
      </c>
      <c r="CD9">
        <f t="shared" si="34"/>
        <v>48.647374620984692</v>
      </c>
      <c r="CE9">
        <f t="shared" si="35"/>
        <v>386.0991213667059</v>
      </c>
      <c r="CF9">
        <f t="shared" si="36"/>
        <v>2.9729492288053497E-2</v>
      </c>
      <c r="CG9">
        <f t="shared" si="37"/>
        <v>0</v>
      </c>
      <c r="CH9">
        <f t="shared" si="38"/>
        <v>934.2640319824219</v>
      </c>
      <c r="CI9">
        <f t="shared" si="39"/>
        <v>0</v>
      </c>
      <c r="CJ9" t="e">
        <f t="shared" si="40"/>
        <v>#DIV/0!</v>
      </c>
      <c r="CK9" t="e">
        <f t="shared" si="41"/>
        <v>#DIV/0!</v>
      </c>
    </row>
    <row r="10" spans="1:89" x14ac:dyDescent="0.25">
      <c r="A10" s="1">
        <v>12</v>
      </c>
      <c r="B10" s="2" t="s">
        <v>151</v>
      </c>
      <c r="C10" s="1" t="s">
        <v>169</v>
      </c>
      <c r="D10" s="1" t="s">
        <v>170</v>
      </c>
      <c r="E10" s="1">
        <v>1</v>
      </c>
      <c r="F10" s="1">
        <v>3</v>
      </c>
      <c r="G10" s="4">
        <v>44455</v>
      </c>
      <c r="H10" s="1" t="s">
        <v>91</v>
      </c>
      <c r="I10" s="1">
        <v>13067.99998318404</v>
      </c>
      <c r="J10" s="1">
        <v>1</v>
      </c>
      <c r="K10">
        <f t="shared" si="0"/>
        <v>23.611477217602079</v>
      </c>
      <c r="L10">
        <f t="shared" si="1"/>
        <v>0.33695655229853599</v>
      </c>
      <c r="M10">
        <f t="shared" si="2"/>
        <v>264.06150739052867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3"/>
        <v>#DIV/0!</v>
      </c>
      <c r="V10" t="e">
        <f t="shared" si="4"/>
        <v>#DIV/0!</v>
      </c>
      <c r="W10" t="e">
        <f t="shared" si="5"/>
        <v>#DIV/0!</v>
      </c>
      <c r="X10" s="1">
        <v>-1</v>
      </c>
      <c r="Y10" s="1">
        <v>0.85</v>
      </c>
      <c r="Z10" s="1">
        <v>0.85</v>
      </c>
      <c r="AA10" s="1">
        <v>10.071352958679199</v>
      </c>
      <c r="AB10">
        <f t="shared" si="6"/>
        <v>0.85</v>
      </c>
      <c r="AC10">
        <f t="shared" si="7"/>
        <v>2.6342035951991197E-2</v>
      </c>
      <c r="AD10" t="e">
        <f t="shared" si="8"/>
        <v>#DIV/0!</v>
      </c>
      <c r="AE10" t="e">
        <f t="shared" si="9"/>
        <v>#DIV/0!</v>
      </c>
      <c r="AF10" t="e">
        <f t="shared" si="10"/>
        <v>#DIV/0!</v>
      </c>
      <c r="AG10" s="1">
        <v>0</v>
      </c>
      <c r="AH10" s="1">
        <v>0.5</v>
      </c>
      <c r="AI10" t="e">
        <f t="shared" si="11"/>
        <v>#DIV/0!</v>
      </c>
      <c r="AJ10">
        <f t="shared" si="12"/>
        <v>6.1515999909409826</v>
      </c>
      <c r="AK10">
        <f t="shared" si="13"/>
        <v>1.8368152609216553</v>
      </c>
      <c r="AL10">
        <f t="shared" si="14"/>
        <v>26.811059804230673</v>
      </c>
      <c r="AM10" s="1">
        <v>2</v>
      </c>
      <c r="AN10">
        <f t="shared" si="15"/>
        <v>5</v>
      </c>
      <c r="AO10" s="1">
        <v>0.5</v>
      </c>
      <c r="AP10">
        <f t="shared" si="16"/>
        <v>9</v>
      </c>
      <c r="AQ10" s="1">
        <v>27.630117416381836</v>
      </c>
      <c r="AR10" s="1">
        <v>27.117652893066406</v>
      </c>
      <c r="AS10" s="1">
        <v>27.577201843261719</v>
      </c>
      <c r="AT10" s="1">
        <v>400.02090454101563</v>
      </c>
      <c r="AU10" s="1">
        <v>389.62533569335938</v>
      </c>
      <c r="AV10" s="1">
        <v>14.679349899291992</v>
      </c>
      <c r="AW10" s="1">
        <v>17.096120834350586</v>
      </c>
      <c r="AX10" s="1">
        <v>39.369670867919922</v>
      </c>
      <c r="AY10" s="1">
        <v>45.851390838623047</v>
      </c>
      <c r="AZ10" s="1">
        <v>500.37274169921875</v>
      </c>
      <c r="BA10" s="1">
        <v>1099.1815185546875</v>
      </c>
      <c r="BB10" s="1">
        <v>285.19818115234375</v>
      </c>
      <c r="BC10" s="1">
        <v>99.602630615234375</v>
      </c>
      <c r="BD10" s="1">
        <v>2.8310651779174805</v>
      </c>
      <c r="BE10" s="1">
        <v>-0.20036652684211731</v>
      </c>
      <c r="BF10" s="1">
        <v>0.66666668653488159</v>
      </c>
      <c r="BG10" s="1">
        <v>0</v>
      </c>
      <c r="BH10" s="1">
        <v>5</v>
      </c>
      <c r="BI10" s="1">
        <v>1</v>
      </c>
      <c r="BJ10" s="1">
        <v>0</v>
      </c>
      <c r="BK10" s="1">
        <v>0.15999999642372131</v>
      </c>
      <c r="BL10" s="1">
        <v>111115</v>
      </c>
      <c r="BM10">
        <f t="shared" si="17"/>
        <v>2.5018637084960935</v>
      </c>
      <c r="BN10">
        <f t="shared" si="18"/>
        <v>6.1515999909409827E-3</v>
      </c>
      <c r="BO10">
        <f t="shared" si="19"/>
        <v>300.26765289306638</v>
      </c>
      <c r="BP10">
        <f t="shared" si="20"/>
        <v>300.78011741638181</v>
      </c>
      <c r="BQ10">
        <f t="shared" si="21"/>
        <v>175.86903903777056</v>
      </c>
      <c r="BR10">
        <f t="shared" si="22"/>
        <v>-0.30659308883573216</v>
      </c>
      <c r="BS10">
        <f t="shared" si="23"/>
        <v>3.5396338693388891</v>
      </c>
      <c r="BT10">
        <f t="shared" si="24"/>
        <v>35.53755405329121</v>
      </c>
      <c r="BU10">
        <f t="shared" si="25"/>
        <v>18.441433218940624</v>
      </c>
      <c r="BV10">
        <f t="shared" si="26"/>
        <v>27.117652893066406</v>
      </c>
      <c r="BW10">
        <f t="shared" si="27"/>
        <v>3.6039665677232104</v>
      </c>
      <c r="BX10">
        <f t="shared" si="28"/>
        <v>0.32479630313158819</v>
      </c>
      <c r="BY10">
        <f t="shared" si="29"/>
        <v>1.7028186084172339</v>
      </c>
      <c r="BZ10">
        <f t="shared" si="30"/>
        <v>1.9011479593059766</v>
      </c>
      <c r="CA10">
        <f t="shared" si="31"/>
        <v>0.20405627602245546</v>
      </c>
      <c r="CB10">
        <f t="shared" si="32"/>
        <v>26.301220780320811</v>
      </c>
      <c r="CC10">
        <f t="shared" si="33"/>
        <v>0.67773187008133573</v>
      </c>
      <c r="CD10">
        <f t="shared" si="34"/>
        <v>48.627979347291664</v>
      </c>
      <c r="CE10">
        <f t="shared" si="35"/>
        <v>386.08361411071905</v>
      </c>
      <c r="CF10">
        <f t="shared" si="36"/>
        <v>2.9739113097074693E-2</v>
      </c>
      <c r="CG10">
        <f t="shared" si="37"/>
        <v>0</v>
      </c>
      <c r="CH10">
        <f t="shared" si="38"/>
        <v>934.30429077148438</v>
      </c>
      <c r="CI10">
        <f t="shared" si="39"/>
        <v>0</v>
      </c>
      <c r="CJ10" t="e">
        <f t="shared" si="40"/>
        <v>#DIV/0!</v>
      </c>
      <c r="CK10" t="e">
        <f t="shared" si="41"/>
        <v>#DIV/0!</v>
      </c>
    </row>
    <row r="11" spans="1:89" x14ac:dyDescent="0.25">
      <c r="A11" s="1">
        <v>13</v>
      </c>
      <c r="B11" s="2" t="s">
        <v>152</v>
      </c>
      <c r="C11" s="1" t="s">
        <v>169</v>
      </c>
      <c r="D11" s="1" t="s">
        <v>170</v>
      </c>
      <c r="E11" s="1">
        <v>1</v>
      </c>
      <c r="F11" s="1">
        <v>1</v>
      </c>
      <c r="G11" s="4">
        <v>44455</v>
      </c>
      <c r="H11" s="1" t="s">
        <v>92</v>
      </c>
      <c r="I11" s="1">
        <v>13452.999956650659</v>
      </c>
      <c r="J11" s="1">
        <v>1</v>
      </c>
      <c r="K11">
        <f t="shared" si="0"/>
        <v>21.994853284817072</v>
      </c>
      <c r="L11">
        <f t="shared" si="1"/>
        <v>0.38061353971578216</v>
      </c>
      <c r="M11">
        <f t="shared" si="2"/>
        <v>284.55424548010825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t="e">
        <f t="shared" si="3"/>
        <v>#DIV/0!</v>
      </c>
      <c r="V11" t="e">
        <f t="shared" si="4"/>
        <v>#DIV/0!</v>
      </c>
      <c r="W11" t="e">
        <f t="shared" si="5"/>
        <v>#DIV/0!</v>
      </c>
      <c r="X11" s="1">
        <v>-1</v>
      </c>
      <c r="Y11" s="1">
        <v>0.85</v>
      </c>
      <c r="Z11" s="1">
        <v>0.85</v>
      </c>
      <c r="AA11" s="1">
        <v>10.071352958679199</v>
      </c>
      <c r="AB11">
        <f t="shared" si="6"/>
        <v>0.85</v>
      </c>
      <c r="AC11">
        <f t="shared" si="7"/>
        <v>2.4612520669888477E-2</v>
      </c>
      <c r="AD11" t="e">
        <f t="shared" si="8"/>
        <v>#DIV/0!</v>
      </c>
      <c r="AE11" t="e">
        <f t="shared" si="9"/>
        <v>#DIV/0!</v>
      </c>
      <c r="AF11" t="e">
        <f t="shared" si="10"/>
        <v>#DIV/0!</v>
      </c>
      <c r="AG11" s="1">
        <v>0</v>
      </c>
      <c r="AH11" s="1">
        <v>0.5</v>
      </c>
      <c r="AI11" t="e">
        <f t="shared" si="11"/>
        <v>#DIV/0!</v>
      </c>
      <c r="AJ11">
        <f t="shared" si="12"/>
        <v>6.6161892291997892</v>
      </c>
      <c r="AK11">
        <f t="shared" si="13"/>
        <v>1.757714110668906</v>
      </c>
      <c r="AL11">
        <f t="shared" si="14"/>
        <v>26.413485923255074</v>
      </c>
      <c r="AM11" s="1">
        <v>2</v>
      </c>
      <c r="AN11">
        <f t="shared" si="15"/>
        <v>5</v>
      </c>
      <c r="AO11" s="1">
        <v>0.5</v>
      </c>
      <c r="AP11">
        <f t="shared" si="16"/>
        <v>9</v>
      </c>
      <c r="AQ11" s="1">
        <v>27.548677444458008</v>
      </c>
      <c r="AR11" s="1">
        <v>26.780191421508789</v>
      </c>
      <c r="AS11" s="1">
        <v>27.502269744873047</v>
      </c>
      <c r="AT11" s="1">
        <v>399.90744018554688</v>
      </c>
      <c r="AU11" s="1">
        <v>390.08447265625</v>
      </c>
      <c r="AV11" s="1">
        <v>14.469988822937012</v>
      </c>
      <c r="AW11" s="1">
        <v>17.069353103637695</v>
      </c>
      <c r="AX11" s="1">
        <v>38.989711761474609</v>
      </c>
      <c r="AY11" s="1">
        <v>45.993759155273438</v>
      </c>
      <c r="AZ11" s="1">
        <v>500.37274169921875</v>
      </c>
      <c r="BA11" s="1">
        <v>1099.1466064453125</v>
      </c>
      <c r="BB11" s="1">
        <v>324.96023559570313</v>
      </c>
      <c r="BC11" s="1">
        <v>99.593162536621094</v>
      </c>
      <c r="BD11" s="1">
        <v>2.8310651779174805</v>
      </c>
      <c r="BE11" s="1">
        <v>-0.20036652684211731</v>
      </c>
      <c r="BF11" s="1">
        <v>0.66666668653488159</v>
      </c>
      <c r="BG11" s="1">
        <v>0</v>
      </c>
      <c r="BH11" s="1">
        <v>5</v>
      </c>
      <c r="BI11" s="1">
        <v>1</v>
      </c>
      <c r="BJ11" s="1">
        <v>0</v>
      </c>
      <c r="BK11" s="1">
        <v>0.15999999642372131</v>
      </c>
      <c r="BL11" s="1">
        <v>111115</v>
      </c>
      <c r="BM11">
        <f t="shared" si="17"/>
        <v>2.5018637084960935</v>
      </c>
      <c r="BN11">
        <f t="shared" si="18"/>
        <v>6.6161892291997891E-3</v>
      </c>
      <c r="BO11">
        <f t="shared" si="19"/>
        <v>299.93019142150877</v>
      </c>
      <c r="BP11">
        <f t="shared" si="20"/>
        <v>300.69867744445799</v>
      </c>
      <c r="BQ11">
        <f t="shared" si="21"/>
        <v>175.86345310039542</v>
      </c>
      <c r="BR11">
        <f t="shared" si="22"/>
        <v>-0.36670549825371429</v>
      </c>
      <c r="BS11">
        <f t="shared" si="23"/>
        <v>3.4577049687144727</v>
      </c>
      <c r="BT11">
        <f t="shared" si="24"/>
        <v>34.718296724868544</v>
      </c>
      <c r="BU11">
        <f t="shared" si="25"/>
        <v>17.648943621230849</v>
      </c>
      <c r="BV11">
        <f t="shared" si="26"/>
        <v>26.780191421508789</v>
      </c>
      <c r="BW11">
        <f t="shared" si="27"/>
        <v>3.5332126278218929</v>
      </c>
      <c r="BX11">
        <f t="shared" si="28"/>
        <v>0.36517034231705775</v>
      </c>
      <c r="BY11">
        <f t="shared" si="29"/>
        <v>1.6999908580455667</v>
      </c>
      <c r="BZ11">
        <f t="shared" si="30"/>
        <v>1.8332217697763262</v>
      </c>
      <c r="CA11">
        <f t="shared" si="31"/>
        <v>0.22957045240362822</v>
      </c>
      <c r="CB11">
        <f t="shared" si="32"/>
        <v>28.339657220585998</v>
      </c>
      <c r="CC11">
        <f t="shared" si="33"/>
        <v>0.72946827014789428</v>
      </c>
      <c r="CD11">
        <f t="shared" si="34"/>
        <v>49.931420081277381</v>
      </c>
      <c r="CE11">
        <f t="shared" si="35"/>
        <v>386.78524466352746</v>
      </c>
      <c r="CF11">
        <f t="shared" si="36"/>
        <v>2.8393902666727675E-2</v>
      </c>
      <c r="CG11">
        <f t="shared" si="37"/>
        <v>0</v>
      </c>
      <c r="CH11">
        <f t="shared" si="38"/>
        <v>934.27461547851556</v>
      </c>
      <c r="CI11">
        <f t="shared" si="39"/>
        <v>0</v>
      </c>
      <c r="CJ11" t="e">
        <f t="shared" si="40"/>
        <v>#DIV/0!</v>
      </c>
      <c r="CK11" t="e">
        <f t="shared" si="41"/>
        <v>#DIV/0!</v>
      </c>
    </row>
    <row r="12" spans="1:89" x14ac:dyDescent="0.25">
      <c r="A12" s="1">
        <v>14</v>
      </c>
      <c r="B12" s="2" t="s">
        <v>152</v>
      </c>
      <c r="C12" s="1" t="s">
        <v>169</v>
      </c>
      <c r="D12" s="1" t="s">
        <v>170</v>
      </c>
      <c r="E12" s="1">
        <v>1</v>
      </c>
      <c r="F12" s="1">
        <v>2</v>
      </c>
      <c r="G12" s="4">
        <v>44455</v>
      </c>
      <c r="H12" s="1" t="s">
        <v>93</v>
      </c>
      <c r="I12" s="1">
        <v>13457.99995630607</v>
      </c>
      <c r="J12" s="1">
        <v>1</v>
      </c>
      <c r="K12">
        <f t="shared" si="0"/>
        <v>22.060753463555656</v>
      </c>
      <c r="L12">
        <f t="shared" si="1"/>
        <v>0.37929243827153314</v>
      </c>
      <c r="M12">
        <f t="shared" si="2"/>
        <v>283.96650338010352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t="e">
        <f t="shared" si="3"/>
        <v>#DIV/0!</v>
      </c>
      <c r="V12" t="e">
        <f t="shared" si="4"/>
        <v>#DIV/0!</v>
      </c>
      <c r="W12" t="e">
        <f t="shared" si="5"/>
        <v>#DIV/0!</v>
      </c>
      <c r="X12" s="1">
        <v>-1</v>
      </c>
      <c r="Y12" s="1">
        <v>0.85</v>
      </c>
      <c r="Z12" s="1">
        <v>0.85</v>
      </c>
      <c r="AA12" s="1">
        <v>10.071352958679199</v>
      </c>
      <c r="AB12">
        <f t="shared" si="6"/>
        <v>0.85</v>
      </c>
      <c r="AC12">
        <f t="shared" si="7"/>
        <v>2.4685814903017481E-2</v>
      </c>
      <c r="AD12" t="e">
        <f t="shared" si="8"/>
        <v>#DIV/0!</v>
      </c>
      <c r="AE12" t="e">
        <f t="shared" si="9"/>
        <v>#DIV/0!</v>
      </c>
      <c r="AF12" t="e">
        <f t="shared" si="10"/>
        <v>#DIV/0!</v>
      </c>
      <c r="AG12" s="1">
        <v>0</v>
      </c>
      <c r="AH12" s="1">
        <v>0.5</v>
      </c>
      <c r="AI12" t="e">
        <f t="shared" si="11"/>
        <v>#DIV/0!</v>
      </c>
      <c r="AJ12">
        <f t="shared" si="12"/>
        <v>6.6057493977776138</v>
      </c>
      <c r="AK12">
        <f t="shared" si="13"/>
        <v>1.7608052392167588</v>
      </c>
      <c r="AL12">
        <f t="shared" si="14"/>
        <v>26.424062734349341</v>
      </c>
      <c r="AM12" s="1">
        <v>2</v>
      </c>
      <c r="AN12">
        <f t="shared" si="15"/>
        <v>5</v>
      </c>
      <c r="AO12" s="1">
        <v>0.5</v>
      </c>
      <c r="AP12">
        <f t="shared" si="16"/>
        <v>9</v>
      </c>
      <c r="AQ12" s="1">
        <v>27.549522399902344</v>
      </c>
      <c r="AR12" s="1">
        <v>26.789596557617188</v>
      </c>
      <c r="AS12" s="1">
        <v>27.501340866088867</v>
      </c>
      <c r="AT12" s="1">
        <v>399.96359252929688</v>
      </c>
      <c r="AU12" s="1">
        <v>390.11605834960938</v>
      </c>
      <c r="AV12" s="1">
        <v>14.46465015411377</v>
      </c>
      <c r="AW12" s="1">
        <v>17.059877395629883</v>
      </c>
      <c r="AX12" s="1">
        <v>38.973640441894531</v>
      </c>
      <c r="AY12" s="1">
        <v>45.966236114501953</v>
      </c>
      <c r="AZ12" s="1">
        <v>500.3843994140625</v>
      </c>
      <c r="BA12" s="1">
        <v>1099.0238037109375</v>
      </c>
      <c r="BB12" s="1">
        <v>252.6572265625</v>
      </c>
      <c r="BC12" s="1">
        <v>99.593780517578125</v>
      </c>
      <c r="BD12" s="1">
        <v>2.8310651779174805</v>
      </c>
      <c r="BE12" s="1">
        <v>-0.20036652684211731</v>
      </c>
      <c r="BF12" s="1">
        <v>0.66666668653488159</v>
      </c>
      <c r="BG12" s="1">
        <v>0</v>
      </c>
      <c r="BH12" s="1">
        <v>5</v>
      </c>
      <c r="BI12" s="1">
        <v>1</v>
      </c>
      <c r="BJ12" s="1">
        <v>0</v>
      </c>
      <c r="BK12" s="1">
        <v>0.15999999642372131</v>
      </c>
      <c r="BL12" s="1">
        <v>111115</v>
      </c>
      <c r="BM12">
        <f t="shared" si="17"/>
        <v>2.5019219970703124</v>
      </c>
      <c r="BN12">
        <f t="shared" si="18"/>
        <v>6.605749397777614E-3</v>
      </c>
      <c r="BO12">
        <f t="shared" si="19"/>
        <v>299.93959655761716</v>
      </c>
      <c r="BP12">
        <f t="shared" si="20"/>
        <v>300.69952239990232</v>
      </c>
      <c r="BQ12">
        <f t="shared" si="21"/>
        <v>175.84380466333459</v>
      </c>
      <c r="BR12">
        <f t="shared" si="22"/>
        <v>-0.36553382326784656</v>
      </c>
      <c r="BS12">
        <f t="shared" si="23"/>
        <v>3.4598629242139136</v>
      </c>
      <c r="BT12">
        <f t="shared" si="24"/>
        <v>34.739748870194298</v>
      </c>
      <c r="BU12">
        <f t="shared" si="25"/>
        <v>17.679871474564415</v>
      </c>
      <c r="BV12">
        <f t="shared" si="26"/>
        <v>26.789596557617188</v>
      </c>
      <c r="BW12">
        <f t="shared" si="27"/>
        <v>3.5351680062904691</v>
      </c>
      <c r="BX12">
        <f t="shared" si="28"/>
        <v>0.36395410068617934</v>
      </c>
      <c r="BY12">
        <f t="shared" si="29"/>
        <v>1.6990576849971548</v>
      </c>
      <c r="BZ12">
        <f t="shared" si="30"/>
        <v>1.8361103212933143</v>
      </c>
      <c r="CA12">
        <f t="shared" si="31"/>
        <v>0.2288013709396331</v>
      </c>
      <c r="CB12">
        <f t="shared" si="32"/>
        <v>28.281297611982136</v>
      </c>
      <c r="CC12">
        <f t="shared" si="33"/>
        <v>0.72790262616060253</v>
      </c>
      <c r="CD12">
        <f t="shared" si="34"/>
        <v>49.867283884978384</v>
      </c>
      <c r="CE12">
        <f t="shared" si="35"/>
        <v>386.80694533007602</v>
      </c>
      <c r="CF12">
        <f t="shared" si="36"/>
        <v>2.8440798929938747E-2</v>
      </c>
      <c r="CG12">
        <f t="shared" si="37"/>
        <v>0</v>
      </c>
      <c r="CH12">
        <f t="shared" si="38"/>
        <v>934.17023315429685</v>
      </c>
      <c r="CI12">
        <f t="shared" si="39"/>
        <v>0</v>
      </c>
      <c r="CJ12" t="e">
        <f t="shared" si="40"/>
        <v>#DIV/0!</v>
      </c>
      <c r="CK12" t="e">
        <f t="shared" si="41"/>
        <v>#DIV/0!</v>
      </c>
    </row>
    <row r="13" spans="1:89" x14ac:dyDescent="0.25">
      <c r="A13" s="1">
        <v>15</v>
      </c>
      <c r="B13" s="2" t="s">
        <v>152</v>
      </c>
      <c r="C13" s="1" t="s">
        <v>169</v>
      </c>
      <c r="D13" s="1" t="s">
        <v>170</v>
      </c>
      <c r="E13" s="1">
        <v>1</v>
      </c>
      <c r="F13" s="1">
        <v>3</v>
      </c>
      <c r="G13" s="4">
        <v>44455</v>
      </c>
      <c r="H13" s="1" t="s">
        <v>94</v>
      </c>
      <c r="I13" s="1">
        <v>13459.999956168234</v>
      </c>
      <c r="J13" s="1">
        <v>1</v>
      </c>
      <c r="K13">
        <f t="shared" si="0"/>
        <v>22.074728291394965</v>
      </c>
      <c r="L13">
        <f t="shared" si="1"/>
        <v>0.3793381384465106</v>
      </c>
      <c r="M13">
        <f t="shared" si="2"/>
        <v>283.91353464521609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3"/>
        <v>#DIV/0!</v>
      </c>
      <c r="V13" t="e">
        <f t="shared" si="4"/>
        <v>#DIV/0!</v>
      </c>
      <c r="W13" t="e">
        <f t="shared" si="5"/>
        <v>#DIV/0!</v>
      </c>
      <c r="X13" s="1">
        <v>-1</v>
      </c>
      <c r="Y13" s="1">
        <v>0.85</v>
      </c>
      <c r="Z13" s="1">
        <v>0.85</v>
      </c>
      <c r="AA13" s="1">
        <v>10.071352958679199</v>
      </c>
      <c r="AB13">
        <f t="shared" si="6"/>
        <v>0.85</v>
      </c>
      <c r="AC13">
        <f t="shared" si="7"/>
        <v>2.4702316492539775E-2</v>
      </c>
      <c r="AD13" t="e">
        <f t="shared" si="8"/>
        <v>#DIV/0!</v>
      </c>
      <c r="AE13" t="e">
        <f t="shared" si="9"/>
        <v>#DIV/0!</v>
      </c>
      <c r="AF13" t="e">
        <f t="shared" si="10"/>
        <v>#DIV/0!</v>
      </c>
      <c r="AG13" s="1">
        <v>0</v>
      </c>
      <c r="AH13" s="1">
        <v>0.5</v>
      </c>
      <c r="AI13" t="e">
        <f t="shared" si="11"/>
        <v>#DIV/0!</v>
      </c>
      <c r="AJ13">
        <f t="shared" si="12"/>
        <v>6.6056554111913925</v>
      </c>
      <c r="AK13">
        <f t="shared" si="13"/>
        <v>1.7605822534003404</v>
      </c>
      <c r="AL13">
        <f t="shared" si="14"/>
        <v>26.420915704373865</v>
      </c>
      <c r="AM13" s="1">
        <v>2</v>
      </c>
      <c r="AN13">
        <f t="shared" si="15"/>
        <v>5</v>
      </c>
      <c r="AO13" s="1">
        <v>0.5</v>
      </c>
      <c r="AP13">
        <f t="shared" si="16"/>
        <v>9</v>
      </c>
      <c r="AQ13" s="1">
        <v>27.548591613769531</v>
      </c>
      <c r="AR13" s="1">
        <v>26.786382675170898</v>
      </c>
      <c r="AS13" s="1">
        <v>27.500288009643555</v>
      </c>
      <c r="AT13" s="1">
        <v>399.96392822265625</v>
      </c>
      <c r="AU13" s="1">
        <v>390.11083984375</v>
      </c>
      <c r="AV13" s="1">
        <v>14.460505485534668</v>
      </c>
      <c r="AW13" s="1">
        <v>17.055706024169922</v>
      </c>
      <c r="AX13" s="1">
        <v>38.964508056640625</v>
      </c>
      <c r="AY13" s="1">
        <v>45.9573974609375</v>
      </c>
      <c r="AZ13" s="1">
        <v>500.38455200195313</v>
      </c>
      <c r="BA13" s="1">
        <v>1098.9552001953125</v>
      </c>
      <c r="BB13" s="1">
        <v>208.27978515625</v>
      </c>
      <c r="BC13" s="1">
        <v>99.593559265136719</v>
      </c>
      <c r="BD13" s="1">
        <v>2.8310651779174805</v>
      </c>
      <c r="BE13" s="1">
        <v>-0.20036652684211731</v>
      </c>
      <c r="BF13" s="1">
        <v>0.66666668653488159</v>
      </c>
      <c r="BG13" s="1">
        <v>0</v>
      </c>
      <c r="BH13" s="1">
        <v>5</v>
      </c>
      <c r="BI13" s="1">
        <v>1</v>
      </c>
      <c r="BJ13" s="1">
        <v>0</v>
      </c>
      <c r="BK13" s="1">
        <v>0.15999999642372131</v>
      </c>
      <c r="BL13" s="1">
        <v>111115</v>
      </c>
      <c r="BM13">
        <f t="shared" si="17"/>
        <v>2.5019227600097658</v>
      </c>
      <c r="BN13">
        <f t="shared" si="18"/>
        <v>6.6056554111913928E-3</v>
      </c>
      <c r="BO13">
        <f t="shared" si="19"/>
        <v>299.93638267517088</v>
      </c>
      <c r="BP13">
        <f t="shared" si="20"/>
        <v>300.69859161376951</v>
      </c>
      <c r="BQ13">
        <f t="shared" si="21"/>
        <v>175.83282810107994</v>
      </c>
      <c r="BR13">
        <f t="shared" si="22"/>
        <v>-0.36546697079703183</v>
      </c>
      <c r="BS13">
        <f t="shared" si="23"/>
        <v>3.4592207221272568</v>
      </c>
      <c r="BT13">
        <f t="shared" si="24"/>
        <v>34.733377817316111</v>
      </c>
      <c r="BU13">
        <f t="shared" si="25"/>
        <v>17.677671793146189</v>
      </c>
      <c r="BV13">
        <f t="shared" si="26"/>
        <v>26.786382675170898</v>
      </c>
      <c r="BW13">
        <f t="shared" si="27"/>
        <v>3.5344997165823404</v>
      </c>
      <c r="BX13">
        <f t="shared" si="28"/>
        <v>0.36399617922124083</v>
      </c>
      <c r="BY13">
        <f t="shared" si="29"/>
        <v>1.6986384687269165</v>
      </c>
      <c r="BZ13">
        <f t="shared" si="30"/>
        <v>1.8358612478554239</v>
      </c>
      <c r="CA13">
        <f t="shared" si="31"/>
        <v>0.22882797849035638</v>
      </c>
      <c r="CB13">
        <f t="shared" si="32"/>
        <v>28.275959438862774</v>
      </c>
      <c r="CC13">
        <f t="shared" si="33"/>
        <v>0.72777658462126094</v>
      </c>
      <c r="CD13">
        <f t="shared" si="34"/>
        <v>49.864842273904529</v>
      </c>
      <c r="CE13">
        <f t="shared" si="35"/>
        <v>386.79963060004076</v>
      </c>
      <c r="CF13">
        <f t="shared" si="36"/>
        <v>2.8457960075662803E-2</v>
      </c>
      <c r="CG13">
        <f t="shared" si="37"/>
        <v>0</v>
      </c>
      <c r="CH13">
        <f t="shared" si="38"/>
        <v>934.11192016601558</v>
      </c>
      <c r="CI13">
        <f t="shared" si="39"/>
        <v>0</v>
      </c>
      <c r="CJ13" t="e">
        <f t="shared" si="40"/>
        <v>#DIV/0!</v>
      </c>
      <c r="CK13" t="e">
        <f t="shared" si="41"/>
        <v>#DIV/0!</v>
      </c>
    </row>
    <row r="14" spans="1:89" x14ac:dyDescent="0.25">
      <c r="A14" s="1">
        <v>16</v>
      </c>
      <c r="B14" s="2" t="s">
        <v>153</v>
      </c>
      <c r="C14" s="1" t="s">
        <v>169</v>
      </c>
      <c r="D14" s="1" t="s">
        <v>170</v>
      </c>
      <c r="E14" s="1">
        <v>1</v>
      </c>
      <c r="F14" s="1">
        <v>1</v>
      </c>
      <c r="G14" s="4">
        <v>44455</v>
      </c>
      <c r="H14" s="1" t="s">
        <v>95</v>
      </c>
      <c r="I14" s="1">
        <v>13918.499924569391</v>
      </c>
      <c r="J14" s="1">
        <v>1</v>
      </c>
      <c r="K14">
        <f t="shared" si="0"/>
        <v>23.90727780497949</v>
      </c>
      <c r="L14">
        <f t="shared" si="1"/>
        <v>0.4772828312106332</v>
      </c>
      <c r="M14">
        <f t="shared" si="2"/>
        <v>296.31564389529103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t="e">
        <f t="shared" si="3"/>
        <v>#DIV/0!</v>
      </c>
      <c r="V14" t="e">
        <f t="shared" si="4"/>
        <v>#DIV/0!</v>
      </c>
      <c r="W14" t="e">
        <f t="shared" si="5"/>
        <v>#DIV/0!</v>
      </c>
      <c r="X14" s="1">
        <v>-1</v>
      </c>
      <c r="Y14" s="1">
        <v>0.85</v>
      </c>
      <c r="Z14" s="1">
        <v>0.85</v>
      </c>
      <c r="AA14" s="1">
        <v>10.071352958679199</v>
      </c>
      <c r="AB14">
        <f t="shared" si="6"/>
        <v>0.85</v>
      </c>
      <c r="AC14">
        <f t="shared" si="7"/>
        <v>2.6682430563611501E-2</v>
      </c>
      <c r="AD14" t="e">
        <f t="shared" si="8"/>
        <v>#DIV/0!</v>
      </c>
      <c r="AE14" t="e">
        <f t="shared" si="9"/>
        <v>#DIV/0!</v>
      </c>
      <c r="AF14" t="e">
        <f t="shared" si="10"/>
        <v>#DIV/0!</v>
      </c>
      <c r="AG14" s="1">
        <v>0</v>
      </c>
      <c r="AH14" s="1">
        <v>0.5</v>
      </c>
      <c r="AI14" t="e">
        <f t="shared" si="11"/>
        <v>#DIV/0!</v>
      </c>
      <c r="AJ14">
        <f t="shared" si="12"/>
        <v>7.622846689539454</v>
      </c>
      <c r="AK14">
        <f t="shared" si="13"/>
        <v>1.6322074095783887</v>
      </c>
      <c r="AL14">
        <f t="shared" si="14"/>
        <v>25.888942314978326</v>
      </c>
      <c r="AM14" s="1">
        <v>2</v>
      </c>
      <c r="AN14">
        <f t="shared" si="15"/>
        <v>5</v>
      </c>
      <c r="AO14" s="1">
        <v>0.5</v>
      </c>
      <c r="AP14">
        <f t="shared" si="16"/>
        <v>9</v>
      </c>
      <c r="AQ14" s="1">
        <v>27.451087951660156</v>
      </c>
      <c r="AR14" s="1">
        <v>26.397148132324219</v>
      </c>
      <c r="AS14" s="1">
        <v>27.418895721435547</v>
      </c>
      <c r="AT14" s="1">
        <v>399.99868774414063</v>
      </c>
      <c r="AU14" s="1">
        <v>389.2568359375</v>
      </c>
      <c r="AV14" s="1">
        <v>14.276748657226563</v>
      </c>
      <c r="AW14" s="1">
        <v>17.271007537841797</v>
      </c>
      <c r="AX14" s="1">
        <v>38.686302185058594</v>
      </c>
      <c r="AY14" s="1">
        <v>46.799972534179688</v>
      </c>
      <c r="AZ14" s="1">
        <v>500.37039184570313</v>
      </c>
      <c r="BA14" s="1">
        <v>1098.2012939453125</v>
      </c>
      <c r="BB14" s="1">
        <v>231.02717590332031</v>
      </c>
      <c r="BC14" s="1">
        <v>99.585395812988281</v>
      </c>
      <c r="BD14" s="1">
        <v>2.8310651779174805</v>
      </c>
      <c r="BE14" s="1">
        <v>-0.20036652684211731</v>
      </c>
      <c r="BF14" s="1">
        <v>0.66666668653488159</v>
      </c>
      <c r="BG14" s="1">
        <v>0</v>
      </c>
      <c r="BH14" s="1">
        <v>5</v>
      </c>
      <c r="BI14" s="1">
        <v>1</v>
      </c>
      <c r="BJ14" s="1">
        <v>0</v>
      </c>
      <c r="BK14" s="1">
        <v>0.15999999642372131</v>
      </c>
      <c r="BL14" s="1">
        <v>111115</v>
      </c>
      <c r="BM14">
        <f t="shared" si="17"/>
        <v>2.5018519592285156</v>
      </c>
      <c r="BN14">
        <f t="shared" si="18"/>
        <v>7.6228466895394541E-3</v>
      </c>
      <c r="BO14">
        <f t="shared" si="19"/>
        <v>299.5471481323242</v>
      </c>
      <c r="BP14">
        <f t="shared" si="20"/>
        <v>300.60108795166013</v>
      </c>
      <c r="BQ14">
        <f t="shared" si="21"/>
        <v>175.71220310377612</v>
      </c>
      <c r="BR14">
        <f t="shared" si="22"/>
        <v>-0.50820581734589143</v>
      </c>
      <c r="BS14">
        <f t="shared" si="23"/>
        <v>3.3521475313234683</v>
      </c>
      <c r="BT14">
        <f t="shared" si="24"/>
        <v>33.661035375292137</v>
      </c>
      <c r="BU14">
        <f t="shared" si="25"/>
        <v>16.39002783745034</v>
      </c>
      <c r="BV14">
        <f t="shared" si="26"/>
        <v>26.397148132324219</v>
      </c>
      <c r="BW14">
        <f t="shared" si="27"/>
        <v>3.4543739273625</v>
      </c>
      <c r="BX14">
        <f t="shared" si="28"/>
        <v>0.4532465219619265</v>
      </c>
      <c r="BY14">
        <f t="shared" si="29"/>
        <v>1.7199401217450796</v>
      </c>
      <c r="BZ14">
        <f t="shared" si="30"/>
        <v>1.7344338056174204</v>
      </c>
      <c r="CA14">
        <f t="shared" si="31"/>
        <v>0.28534478820867454</v>
      </c>
      <c r="CB14">
        <f t="shared" si="32"/>
        <v>29.508710682893042</v>
      </c>
      <c r="CC14">
        <f t="shared" si="33"/>
        <v>0.76123427140754996</v>
      </c>
      <c r="CD14">
        <f t="shared" si="34"/>
        <v>52.552437902611928</v>
      </c>
      <c r="CE14">
        <f t="shared" si="35"/>
        <v>385.6707442667531</v>
      </c>
      <c r="CF14">
        <f t="shared" si="36"/>
        <v>3.2576640850872654E-2</v>
      </c>
      <c r="CG14">
        <f t="shared" si="37"/>
        <v>0</v>
      </c>
      <c r="CH14">
        <f t="shared" si="38"/>
        <v>933.47109985351563</v>
      </c>
      <c r="CI14">
        <f t="shared" si="39"/>
        <v>0</v>
      </c>
      <c r="CJ14" t="e">
        <f t="shared" si="40"/>
        <v>#DIV/0!</v>
      </c>
      <c r="CK14" t="e">
        <f t="shared" si="41"/>
        <v>#DIV/0!</v>
      </c>
    </row>
    <row r="15" spans="1:89" x14ac:dyDescent="0.25">
      <c r="A15" s="1">
        <v>17</v>
      </c>
      <c r="B15" s="2" t="s">
        <v>153</v>
      </c>
      <c r="C15" s="1" t="s">
        <v>169</v>
      </c>
      <c r="D15" s="1" t="s">
        <v>170</v>
      </c>
      <c r="E15" s="1">
        <v>1</v>
      </c>
      <c r="F15" s="1">
        <v>2</v>
      </c>
      <c r="G15" s="4">
        <v>44455</v>
      </c>
      <c r="H15" s="1" t="s">
        <v>96</v>
      </c>
      <c r="I15" s="1">
        <v>13920.499924431555</v>
      </c>
      <c r="J15" s="1">
        <v>1</v>
      </c>
      <c r="K15">
        <f t="shared" si="0"/>
        <v>23.940872532999755</v>
      </c>
      <c r="L15">
        <f t="shared" si="1"/>
        <v>0.47689689583806749</v>
      </c>
      <c r="M15">
        <f t="shared" si="2"/>
        <v>296.13822944661939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t="e">
        <f t="shared" si="3"/>
        <v>#DIV/0!</v>
      </c>
      <c r="V15" t="e">
        <f t="shared" si="4"/>
        <v>#DIV/0!</v>
      </c>
      <c r="W15" t="e">
        <f t="shared" si="5"/>
        <v>#DIV/0!</v>
      </c>
      <c r="X15" s="1">
        <v>-1</v>
      </c>
      <c r="Y15" s="1">
        <v>0.85</v>
      </c>
      <c r="Z15" s="1">
        <v>0.85</v>
      </c>
      <c r="AA15" s="1">
        <v>10.071352958679199</v>
      </c>
      <c r="AB15">
        <f t="shared" si="6"/>
        <v>0.85</v>
      </c>
      <c r="AC15">
        <f t="shared" si="7"/>
        <v>2.6721722517410673E-2</v>
      </c>
      <c r="AD15" t="e">
        <f t="shared" si="8"/>
        <v>#DIV/0!</v>
      </c>
      <c r="AE15" t="e">
        <f t="shared" si="9"/>
        <v>#DIV/0!</v>
      </c>
      <c r="AF15" t="e">
        <f t="shared" si="10"/>
        <v>#DIV/0!</v>
      </c>
      <c r="AG15" s="1">
        <v>0</v>
      </c>
      <c r="AH15" s="1">
        <v>0.5</v>
      </c>
      <c r="AI15" t="e">
        <f t="shared" si="11"/>
        <v>#DIV/0!</v>
      </c>
      <c r="AJ15">
        <f t="shared" si="12"/>
        <v>7.6187721509082902</v>
      </c>
      <c r="AK15">
        <f t="shared" si="13"/>
        <v>1.632596841934649</v>
      </c>
      <c r="AL15">
        <f t="shared" si="14"/>
        <v>25.889664468911722</v>
      </c>
      <c r="AM15" s="1">
        <v>2</v>
      </c>
      <c r="AN15">
        <f t="shared" si="15"/>
        <v>5</v>
      </c>
      <c r="AO15" s="1">
        <v>0.5</v>
      </c>
      <c r="AP15">
        <f t="shared" si="16"/>
        <v>9</v>
      </c>
      <c r="AQ15" s="1">
        <v>27.452478408813477</v>
      </c>
      <c r="AR15" s="1">
        <v>26.39727783203125</v>
      </c>
      <c r="AS15" s="1">
        <v>27.420732498168945</v>
      </c>
      <c r="AT15" s="1">
        <v>400.01702880859375</v>
      </c>
      <c r="AU15" s="1">
        <v>389.26199340820313</v>
      </c>
      <c r="AV15" s="1">
        <v>14.275691032409668</v>
      </c>
      <c r="AW15" s="1">
        <v>17.268461227416992</v>
      </c>
      <c r="AX15" s="1">
        <v>38.680461883544922</v>
      </c>
      <c r="AY15" s="1">
        <v>46.789470672607422</v>
      </c>
      <c r="AZ15" s="1">
        <v>500.35299682617188</v>
      </c>
      <c r="BA15" s="1">
        <v>1098.0655517578125</v>
      </c>
      <c r="BB15" s="1">
        <v>227.66778564453125</v>
      </c>
      <c r="BC15" s="1">
        <v>99.585830688476563</v>
      </c>
      <c r="BD15" s="1">
        <v>2.8310651779174805</v>
      </c>
      <c r="BE15" s="1">
        <v>-0.20036652684211731</v>
      </c>
      <c r="BF15" s="1">
        <v>0.66666668653488159</v>
      </c>
      <c r="BG15" s="1">
        <v>0</v>
      </c>
      <c r="BH15" s="1">
        <v>5</v>
      </c>
      <c r="BI15" s="1">
        <v>1</v>
      </c>
      <c r="BJ15" s="1">
        <v>0</v>
      </c>
      <c r="BK15" s="1">
        <v>0.15999999642372131</v>
      </c>
      <c r="BL15" s="1">
        <v>111115</v>
      </c>
      <c r="BM15">
        <f t="shared" si="17"/>
        <v>2.5017649841308591</v>
      </c>
      <c r="BN15">
        <f t="shared" si="18"/>
        <v>7.6187721509082904E-3</v>
      </c>
      <c r="BO15">
        <f t="shared" si="19"/>
        <v>299.54727783203123</v>
      </c>
      <c r="BP15">
        <f t="shared" si="20"/>
        <v>300.60247840881345</v>
      </c>
      <c r="BQ15">
        <f t="shared" si="21"/>
        <v>175.69048435426157</v>
      </c>
      <c r="BR15">
        <f t="shared" si="22"/>
        <v>-0.50761336311952798</v>
      </c>
      <c r="BS15">
        <f t="shared" si="23"/>
        <v>3.3522908979787198</v>
      </c>
      <c r="BT15">
        <f t="shared" si="24"/>
        <v>33.662328011957079</v>
      </c>
      <c r="BU15">
        <f t="shared" si="25"/>
        <v>16.393866784540087</v>
      </c>
      <c r="BV15">
        <f t="shared" si="26"/>
        <v>26.39727783203125</v>
      </c>
      <c r="BW15">
        <f t="shared" si="27"/>
        <v>3.4544003602351077</v>
      </c>
      <c r="BX15">
        <f t="shared" si="28"/>
        <v>0.45289846557553459</v>
      </c>
      <c r="BY15">
        <f t="shared" si="29"/>
        <v>1.7196940560440708</v>
      </c>
      <c r="BZ15">
        <f t="shared" si="30"/>
        <v>1.7347063041910369</v>
      </c>
      <c r="CA15">
        <f t="shared" si="31"/>
        <v>0.28512407003876589</v>
      </c>
      <c r="CB15">
        <f t="shared" si="32"/>
        <v>29.491171578056264</v>
      </c>
      <c r="CC15">
        <f t="shared" si="33"/>
        <v>0.76076841423373009</v>
      </c>
      <c r="CD15">
        <f t="shared" si="34"/>
        <v>52.541244838207568</v>
      </c>
      <c r="CE15">
        <f t="shared" si="35"/>
        <v>385.67086252825317</v>
      </c>
      <c r="CF15">
        <f t="shared" si="36"/>
        <v>3.2615459647395838E-2</v>
      </c>
      <c r="CG15">
        <f t="shared" si="37"/>
        <v>0</v>
      </c>
      <c r="CH15">
        <f t="shared" si="38"/>
        <v>933.3557189941406</v>
      </c>
      <c r="CI15">
        <f t="shared" si="39"/>
        <v>0</v>
      </c>
      <c r="CJ15" t="e">
        <f t="shared" si="40"/>
        <v>#DIV/0!</v>
      </c>
      <c r="CK15" t="e">
        <f t="shared" si="41"/>
        <v>#DIV/0!</v>
      </c>
    </row>
    <row r="16" spans="1:89" x14ac:dyDescent="0.25">
      <c r="A16" s="1">
        <v>18</v>
      </c>
      <c r="B16" s="2" t="s">
        <v>153</v>
      </c>
      <c r="C16" s="1" t="s">
        <v>169</v>
      </c>
      <c r="D16" s="1" t="s">
        <v>170</v>
      </c>
      <c r="E16" s="1">
        <v>1</v>
      </c>
      <c r="F16" s="1">
        <v>3</v>
      </c>
      <c r="G16" s="4">
        <v>44455</v>
      </c>
      <c r="H16" s="1" t="s">
        <v>97</v>
      </c>
      <c r="I16" s="1">
        <v>13922.499924293719</v>
      </c>
      <c r="J16" s="1">
        <v>1</v>
      </c>
      <c r="K16">
        <f t="shared" si="0"/>
        <v>23.929596241524429</v>
      </c>
      <c r="L16">
        <f t="shared" si="1"/>
        <v>0.47617103571799335</v>
      </c>
      <c r="M16">
        <f t="shared" si="2"/>
        <v>296.04558720983079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3"/>
        <v>#DIV/0!</v>
      </c>
      <c r="V16" t="e">
        <f t="shared" si="4"/>
        <v>#DIV/0!</v>
      </c>
      <c r="W16" t="e">
        <f t="shared" si="5"/>
        <v>#DIV/0!</v>
      </c>
      <c r="X16" s="1">
        <v>-1</v>
      </c>
      <c r="Y16" s="1">
        <v>0.85</v>
      </c>
      <c r="Z16" s="1">
        <v>0.85</v>
      </c>
      <c r="AA16" s="1">
        <v>10.071352958679199</v>
      </c>
      <c r="AB16">
        <f t="shared" si="6"/>
        <v>0.85</v>
      </c>
      <c r="AC16">
        <f t="shared" si="7"/>
        <v>2.6711556383463037E-2</v>
      </c>
      <c r="AD16" t="e">
        <f t="shared" si="8"/>
        <v>#DIV/0!</v>
      </c>
      <c r="AE16" t="e">
        <f t="shared" si="9"/>
        <v>#DIV/0!</v>
      </c>
      <c r="AF16" t="e">
        <f t="shared" si="10"/>
        <v>#DIV/0!</v>
      </c>
      <c r="AG16" s="1">
        <v>0</v>
      </c>
      <c r="AH16" s="1">
        <v>0.5</v>
      </c>
      <c r="AI16" t="e">
        <f t="shared" si="11"/>
        <v>#DIV/0!</v>
      </c>
      <c r="AJ16">
        <f t="shared" si="12"/>
        <v>7.6179071828836751</v>
      </c>
      <c r="AK16">
        <f t="shared" si="13"/>
        <v>1.6347652130685941</v>
      </c>
      <c r="AL16">
        <f t="shared" si="14"/>
        <v>25.899755979446031</v>
      </c>
      <c r="AM16" s="1">
        <v>2</v>
      </c>
      <c r="AN16">
        <f t="shared" si="15"/>
        <v>5</v>
      </c>
      <c r="AO16" s="1">
        <v>0.5</v>
      </c>
      <c r="AP16">
        <f t="shared" si="16"/>
        <v>9</v>
      </c>
      <c r="AQ16" s="1">
        <v>27.454200744628906</v>
      </c>
      <c r="AR16" s="1">
        <v>26.407621383666992</v>
      </c>
      <c r="AS16" s="1">
        <v>27.421377182006836</v>
      </c>
      <c r="AT16" s="1">
        <v>400.013671875</v>
      </c>
      <c r="AU16" s="1">
        <v>389.26327514648438</v>
      </c>
      <c r="AV16" s="1">
        <v>14.274312973022461</v>
      </c>
      <c r="AW16" s="1">
        <v>17.266748428344727</v>
      </c>
      <c r="AX16" s="1">
        <v>38.672962188720703</v>
      </c>
      <c r="AY16" s="1">
        <v>46.780277252197266</v>
      </c>
      <c r="AZ16" s="1">
        <v>500.35302734375</v>
      </c>
      <c r="BA16" s="1">
        <v>1097.98681640625</v>
      </c>
      <c r="BB16" s="1">
        <v>222.4425048828125</v>
      </c>
      <c r="BC16" s="1">
        <v>99.586189270019531</v>
      </c>
      <c r="BD16" s="1">
        <v>2.8310651779174805</v>
      </c>
      <c r="BE16" s="1">
        <v>-0.20036652684211731</v>
      </c>
      <c r="BF16" s="1">
        <v>0.66666668653488159</v>
      </c>
      <c r="BG16" s="1">
        <v>0</v>
      </c>
      <c r="BH16" s="1">
        <v>5</v>
      </c>
      <c r="BI16" s="1">
        <v>1</v>
      </c>
      <c r="BJ16" s="1">
        <v>0</v>
      </c>
      <c r="BK16" s="1">
        <v>0.15999999642372131</v>
      </c>
      <c r="BL16" s="1">
        <v>111115</v>
      </c>
      <c r="BM16">
        <f t="shared" si="17"/>
        <v>2.5017651367187499</v>
      </c>
      <c r="BN16">
        <f t="shared" si="18"/>
        <v>7.6179071828836754E-3</v>
      </c>
      <c r="BO16">
        <f t="shared" si="19"/>
        <v>299.55762138366697</v>
      </c>
      <c r="BP16">
        <f t="shared" si="20"/>
        <v>300.60420074462888</v>
      </c>
      <c r="BQ16">
        <f t="shared" si="21"/>
        <v>175.67788669829315</v>
      </c>
      <c r="BR16">
        <f t="shared" si="22"/>
        <v>-0.50786540422096282</v>
      </c>
      <c r="BS16">
        <f t="shared" si="23"/>
        <v>3.3542948901315444</v>
      </c>
      <c r="BT16">
        <f t="shared" si="24"/>
        <v>33.682329996950251</v>
      </c>
      <c r="BU16">
        <f t="shared" si="25"/>
        <v>16.415581568605525</v>
      </c>
      <c r="BV16">
        <f t="shared" si="26"/>
        <v>26.407621383666992</v>
      </c>
      <c r="BW16">
        <f t="shared" si="27"/>
        <v>3.4565089506061533</v>
      </c>
      <c r="BX16">
        <f t="shared" si="28"/>
        <v>0.45224377074967309</v>
      </c>
      <c r="BY16">
        <f t="shared" si="29"/>
        <v>1.7195296770629502</v>
      </c>
      <c r="BZ16">
        <f t="shared" si="30"/>
        <v>1.736979273543203</v>
      </c>
      <c r="CA16">
        <f t="shared" si="31"/>
        <v>0.28470890537511206</v>
      </c>
      <c r="CB16">
        <f t="shared" si="32"/>
        <v>29.482051880432284</v>
      </c>
      <c r="CC16">
        <f t="shared" si="33"/>
        <v>0.76052791545368703</v>
      </c>
      <c r="CD16">
        <f t="shared" si="34"/>
        <v>52.502519231088684</v>
      </c>
      <c r="CE16">
        <f t="shared" si="35"/>
        <v>385.67383571025573</v>
      </c>
      <c r="CF16">
        <f t="shared" si="36"/>
        <v>3.2575818490489704E-2</v>
      </c>
      <c r="CG16">
        <f t="shared" si="37"/>
        <v>0</v>
      </c>
      <c r="CH16">
        <f t="shared" si="38"/>
        <v>933.28879394531248</v>
      </c>
      <c r="CI16">
        <f t="shared" si="39"/>
        <v>0</v>
      </c>
      <c r="CJ16" t="e">
        <f t="shared" si="40"/>
        <v>#DIV/0!</v>
      </c>
      <c r="CK16" t="e">
        <f t="shared" si="41"/>
        <v>#DIV/0!</v>
      </c>
    </row>
    <row r="17" spans="1:89" x14ac:dyDescent="0.25">
      <c r="A17" s="1">
        <v>19</v>
      </c>
      <c r="B17" s="2" t="s">
        <v>154</v>
      </c>
      <c r="C17" s="1" t="s">
        <v>169</v>
      </c>
      <c r="D17" s="1" t="s">
        <v>170</v>
      </c>
      <c r="E17" s="1">
        <v>1</v>
      </c>
      <c r="F17" s="1">
        <v>1</v>
      </c>
      <c r="G17" s="4">
        <v>44455</v>
      </c>
      <c r="H17" s="1" t="s">
        <v>98</v>
      </c>
      <c r="I17" s="1">
        <v>14357.499894314446</v>
      </c>
      <c r="J17" s="1">
        <v>1</v>
      </c>
      <c r="K17">
        <f t="shared" si="0"/>
        <v>28.370401950637451</v>
      </c>
      <c r="L17">
        <f t="shared" si="1"/>
        <v>0.6976559903964612</v>
      </c>
      <c r="M17">
        <f t="shared" si="2"/>
        <v>309.3136880169825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3"/>
        <v>#DIV/0!</v>
      </c>
      <c r="V17" t="e">
        <f t="shared" si="4"/>
        <v>#DIV/0!</v>
      </c>
      <c r="W17" t="e">
        <f t="shared" si="5"/>
        <v>#DIV/0!</v>
      </c>
      <c r="X17" s="1">
        <v>-1</v>
      </c>
      <c r="Y17" s="1">
        <v>0.85</v>
      </c>
      <c r="Z17" s="1">
        <v>0.85</v>
      </c>
      <c r="AA17" s="1">
        <v>10.029844284057617</v>
      </c>
      <c r="AB17">
        <f t="shared" si="6"/>
        <v>0.85</v>
      </c>
      <c r="AC17">
        <f t="shared" si="7"/>
        <v>3.1347410461536829E-2</v>
      </c>
      <c r="AD17" t="e">
        <f t="shared" si="8"/>
        <v>#DIV/0!</v>
      </c>
      <c r="AE17" t="e">
        <f t="shared" si="9"/>
        <v>#DIV/0!</v>
      </c>
      <c r="AF17" t="e">
        <f t="shared" si="10"/>
        <v>#DIV/0!</v>
      </c>
      <c r="AG17" s="1">
        <v>0</v>
      </c>
      <c r="AH17" s="1">
        <v>0.5</v>
      </c>
      <c r="AI17" t="e">
        <f t="shared" si="11"/>
        <v>#DIV/0!</v>
      </c>
      <c r="AJ17">
        <f t="shared" si="12"/>
        <v>9.7638187476654306</v>
      </c>
      <c r="AK17">
        <f t="shared" si="13"/>
        <v>1.4637650665938555</v>
      </c>
      <c r="AL17">
        <f t="shared" si="14"/>
        <v>25.31597361132501</v>
      </c>
      <c r="AM17" s="1">
        <v>2</v>
      </c>
      <c r="AN17">
        <f t="shared" si="15"/>
        <v>5</v>
      </c>
      <c r="AO17" s="1">
        <v>0.5</v>
      </c>
      <c r="AP17">
        <f t="shared" si="16"/>
        <v>9</v>
      </c>
      <c r="AQ17" s="1">
        <v>27.505243301391602</v>
      </c>
      <c r="AR17" s="1">
        <v>26.133193969726563</v>
      </c>
      <c r="AS17" s="1">
        <v>27.464235305786133</v>
      </c>
      <c r="AT17" s="1">
        <v>399.8603515625</v>
      </c>
      <c r="AU17" s="1">
        <v>387.01040649414063</v>
      </c>
      <c r="AV17" s="1">
        <v>14.005999565124512</v>
      </c>
      <c r="AW17" s="1">
        <v>17.838964462280273</v>
      </c>
      <c r="AX17" s="1">
        <v>37.828426361083984</v>
      </c>
      <c r="AY17" s="1">
        <v>48.180778503417969</v>
      </c>
      <c r="AZ17" s="1">
        <v>500.37725830078125</v>
      </c>
      <c r="BA17" s="1">
        <v>1102.2733154296875</v>
      </c>
      <c r="BB17" s="1">
        <v>215.62034606933594</v>
      </c>
      <c r="BC17" s="1">
        <v>99.574546813964844</v>
      </c>
      <c r="BD17" s="1">
        <v>2.8310651779174805</v>
      </c>
      <c r="BE17" s="1">
        <v>-0.20036652684211731</v>
      </c>
      <c r="BF17" s="1">
        <v>0.66666668653488159</v>
      </c>
      <c r="BG17" s="1">
        <v>0</v>
      </c>
      <c r="BH17" s="1">
        <v>5</v>
      </c>
      <c r="BI17" s="1">
        <v>1</v>
      </c>
      <c r="BJ17" s="1">
        <v>0</v>
      </c>
      <c r="BK17" s="1">
        <v>0.15999999642372131</v>
      </c>
      <c r="BL17" s="1">
        <v>111115</v>
      </c>
      <c r="BM17">
        <f t="shared" si="17"/>
        <v>2.5018862915039062</v>
      </c>
      <c r="BN17">
        <f t="shared" si="18"/>
        <v>9.7638187476654301E-3</v>
      </c>
      <c r="BO17">
        <f t="shared" si="19"/>
        <v>299.28319396972654</v>
      </c>
      <c r="BP17">
        <f t="shared" si="20"/>
        <v>300.65524330139158</v>
      </c>
      <c r="BQ17">
        <f t="shared" si="21"/>
        <v>176.36372652671344</v>
      </c>
      <c r="BR17">
        <f t="shared" si="22"/>
        <v>-0.81722035840155116</v>
      </c>
      <c r="BS17">
        <f t="shared" si="23"/>
        <v>3.2400718685558378</v>
      </c>
      <c r="BT17">
        <f t="shared" si="24"/>
        <v>32.539157568141036</v>
      </c>
      <c r="BU17">
        <f t="shared" si="25"/>
        <v>14.700193105860762</v>
      </c>
      <c r="BV17">
        <f t="shared" si="26"/>
        <v>26.133193969726563</v>
      </c>
      <c r="BW17">
        <f t="shared" si="27"/>
        <v>3.4009444547370715</v>
      </c>
      <c r="BX17">
        <f t="shared" si="28"/>
        <v>0.64746614231172117</v>
      </c>
      <c r="BY17">
        <f t="shared" si="29"/>
        <v>1.7763068019619823</v>
      </c>
      <c r="BZ17">
        <f t="shared" si="30"/>
        <v>1.6246376527750892</v>
      </c>
      <c r="CA17">
        <f t="shared" si="31"/>
        <v>0.40889491470861544</v>
      </c>
      <c r="CB17">
        <f t="shared" si="32"/>
        <v>30.79977030764714</v>
      </c>
      <c r="CC17">
        <f t="shared" si="33"/>
        <v>0.79923868409379717</v>
      </c>
      <c r="CD17">
        <f t="shared" si="34"/>
        <v>56.989739185314377</v>
      </c>
      <c r="CE17">
        <f t="shared" si="35"/>
        <v>382.75484620154498</v>
      </c>
      <c r="CF17">
        <f t="shared" si="36"/>
        <v>4.2241707029830836E-2</v>
      </c>
      <c r="CG17">
        <f t="shared" si="37"/>
        <v>0</v>
      </c>
      <c r="CH17">
        <f t="shared" si="38"/>
        <v>936.93231811523435</v>
      </c>
      <c r="CI17">
        <f t="shared" si="39"/>
        <v>0</v>
      </c>
      <c r="CJ17" t="e">
        <f t="shared" si="40"/>
        <v>#DIV/0!</v>
      </c>
      <c r="CK17" t="e">
        <f t="shared" si="41"/>
        <v>#DIV/0!</v>
      </c>
    </row>
    <row r="18" spans="1:89" x14ac:dyDescent="0.25">
      <c r="A18" s="1">
        <v>20</v>
      </c>
      <c r="B18" s="2" t="s">
        <v>154</v>
      </c>
      <c r="C18" s="1" t="s">
        <v>169</v>
      </c>
      <c r="D18" s="1" t="s">
        <v>170</v>
      </c>
      <c r="E18" s="1">
        <v>1</v>
      </c>
      <c r="F18" s="1">
        <v>2</v>
      </c>
      <c r="G18" s="4">
        <v>44455</v>
      </c>
      <c r="H18" s="1" t="s">
        <v>99</v>
      </c>
      <c r="I18" s="1">
        <v>14360.499894107692</v>
      </c>
      <c r="J18" s="1">
        <v>1</v>
      </c>
      <c r="K18">
        <f t="shared" si="0"/>
        <v>28.406913474696982</v>
      </c>
      <c r="L18">
        <f t="shared" si="1"/>
        <v>0.69684432698562293</v>
      </c>
      <c r="M18">
        <f t="shared" si="2"/>
        <v>309.18044366645393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3"/>
        <v>#DIV/0!</v>
      </c>
      <c r="V18" t="e">
        <f t="shared" si="4"/>
        <v>#DIV/0!</v>
      </c>
      <c r="W18" t="e">
        <f t="shared" si="5"/>
        <v>#DIV/0!</v>
      </c>
      <c r="X18" s="1">
        <v>-1</v>
      </c>
      <c r="Y18" s="1">
        <v>0.85</v>
      </c>
      <c r="Z18" s="1">
        <v>0.85</v>
      </c>
      <c r="AA18" s="1">
        <v>10.071352958679199</v>
      </c>
      <c r="AB18">
        <f t="shared" si="6"/>
        <v>0.85</v>
      </c>
      <c r="AC18">
        <f t="shared" si="7"/>
        <v>3.1518641897773834E-2</v>
      </c>
      <c r="AD18" t="e">
        <f t="shared" si="8"/>
        <v>#DIV/0!</v>
      </c>
      <c r="AE18" t="e">
        <f t="shared" si="9"/>
        <v>#DIV/0!</v>
      </c>
      <c r="AF18" t="e">
        <f t="shared" si="10"/>
        <v>#DIV/0!</v>
      </c>
      <c r="AG18" s="1">
        <v>0</v>
      </c>
      <c r="AH18" s="1">
        <v>0.5</v>
      </c>
      <c r="AI18" t="e">
        <f t="shared" si="11"/>
        <v>#DIV/0!</v>
      </c>
      <c r="AJ18">
        <f t="shared" si="12"/>
        <v>9.7655052604177222</v>
      </c>
      <c r="AK18">
        <f t="shared" si="13"/>
        <v>1.465587648139127</v>
      </c>
      <c r="AL18">
        <f t="shared" si="14"/>
        <v>25.324790772857117</v>
      </c>
      <c r="AM18" s="1">
        <v>2</v>
      </c>
      <c r="AN18">
        <f t="shared" si="15"/>
        <v>5</v>
      </c>
      <c r="AO18" s="1">
        <v>0.5</v>
      </c>
      <c r="AP18">
        <f t="shared" si="16"/>
        <v>9</v>
      </c>
      <c r="AQ18" s="1">
        <v>27.505897521972656</v>
      </c>
      <c r="AR18" s="1">
        <v>26.145252227783203</v>
      </c>
      <c r="AS18" s="1">
        <v>27.46527099609375</v>
      </c>
      <c r="AT18" s="1">
        <v>399.91683959960938</v>
      </c>
      <c r="AU18" s="1">
        <v>387.0517578125</v>
      </c>
      <c r="AV18" s="1">
        <v>14.004072189331055</v>
      </c>
      <c r="AW18" s="1">
        <v>17.837739944458008</v>
      </c>
      <c r="AX18" s="1">
        <v>37.821750640869141</v>
      </c>
      <c r="AY18" s="1">
        <v>48.17559814453125</v>
      </c>
      <c r="AZ18" s="1">
        <v>500.37255859375</v>
      </c>
      <c r="BA18" s="1">
        <v>1097.6478271484375</v>
      </c>
      <c r="BB18" s="1">
        <v>207.02578735351563</v>
      </c>
      <c r="BC18" s="1">
        <v>99.574485778808594</v>
      </c>
      <c r="BD18" s="1">
        <v>2.8310651779174805</v>
      </c>
      <c r="BE18" s="1">
        <v>-0.20036652684211731</v>
      </c>
      <c r="BF18" s="1">
        <v>0.66666668653488159</v>
      </c>
      <c r="BG18" s="1">
        <v>0</v>
      </c>
      <c r="BH18" s="1">
        <v>5</v>
      </c>
      <c r="BI18" s="1">
        <v>1</v>
      </c>
      <c r="BJ18" s="1">
        <v>0</v>
      </c>
      <c r="BK18" s="1">
        <v>0.15999999642372131</v>
      </c>
      <c r="BL18" s="1">
        <v>111115</v>
      </c>
      <c r="BM18">
        <f t="shared" si="17"/>
        <v>2.5018627929687494</v>
      </c>
      <c r="BN18">
        <f t="shared" si="18"/>
        <v>9.7655052604177228E-3</v>
      </c>
      <c r="BO18">
        <f t="shared" si="19"/>
        <v>299.29525222778318</v>
      </c>
      <c r="BP18">
        <f t="shared" si="20"/>
        <v>300.65589752197263</v>
      </c>
      <c r="BQ18">
        <f t="shared" si="21"/>
        <v>175.62364841825547</v>
      </c>
      <c r="BR18">
        <f t="shared" si="22"/>
        <v>-0.82046145492608513</v>
      </c>
      <c r="BS18">
        <f t="shared" si="23"/>
        <v>3.241771430564647</v>
      </c>
      <c r="BT18">
        <f t="shared" si="24"/>
        <v>32.556245761246601</v>
      </c>
      <c r="BU18">
        <f t="shared" si="25"/>
        <v>14.718505816788593</v>
      </c>
      <c r="BV18">
        <f t="shared" si="26"/>
        <v>26.145252227783203</v>
      </c>
      <c r="BW18">
        <f t="shared" si="27"/>
        <v>3.4033694549997944</v>
      </c>
      <c r="BX18">
        <f t="shared" si="28"/>
        <v>0.64676700289156919</v>
      </c>
      <c r="BY18">
        <f t="shared" si="29"/>
        <v>1.77618378242552</v>
      </c>
      <c r="BZ18">
        <f t="shared" si="30"/>
        <v>1.6271856725742744</v>
      </c>
      <c r="CA18">
        <f t="shared" si="31"/>
        <v>0.40844877778808397</v>
      </c>
      <c r="CB18">
        <f t="shared" si="32"/>
        <v>30.786483690951048</v>
      </c>
      <c r="CC18">
        <f t="shared" si="33"/>
        <v>0.79880904149318088</v>
      </c>
      <c r="CD18">
        <f t="shared" si="34"/>
        <v>56.954809787029234</v>
      </c>
      <c r="CE18">
        <f t="shared" si="35"/>
        <v>382.79072079129543</v>
      </c>
      <c r="CF18">
        <f t="shared" si="36"/>
        <v>4.2266185299462335E-2</v>
      </c>
      <c r="CG18">
        <f t="shared" si="37"/>
        <v>0</v>
      </c>
      <c r="CH18">
        <f t="shared" si="38"/>
        <v>933.00065307617183</v>
      </c>
      <c r="CI18">
        <f t="shared" si="39"/>
        <v>0</v>
      </c>
      <c r="CJ18" t="e">
        <f t="shared" si="40"/>
        <v>#DIV/0!</v>
      </c>
      <c r="CK18" t="e">
        <f t="shared" si="41"/>
        <v>#DIV/0!</v>
      </c>
    </row>
    <row r="19" spans="1:89" x14ac:dyDescent="0.25">
      <c r="A19" s="1">
        <v>21</v>
      </c>
      <c r="B19" s="2" t="s">
        <v>154</v>
      </c>
      <c r="C19" s="1" t="s">
        <v>169</v>
      </c>
      <c r="D19" s="1" t="s">
        <v>170</v>
      </c>
      <c r="E19" s="1">
        <v>1</v>
      </c>
      <c r="F19" s="1">
        <v>3</v>
      </c>
      <c r="G19" s="4">
        <v>44455</v>
      </c>
      <c r="H19" s="1" t="s">
        <v>100</v>
      </c>
      <c r="I19" s="1">
        <v>14362.499893969856</v>
      </c>
      <c r="J19" s="1">
        <v>1</v>
      </c>
      <c r="K19">
        <f t="shared" si="0"/>
        <v>28.383313013767289</v>
      </c>
      <c r="L19">
        <f t="shared" si="1"/>
        <v>0.69708072560631029</v>
      </c>
      <c r="M19">
        <f t="shared" si="2"/>
        <v>309.27033131923827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3"/>
        <v>#DIV/0!</v>
      </c>
      <c r="V19" t="e">
        <f t="shared" si="4"/>
        <v>#DIV/0!</v>
      </c>
      <c r="W19" t="e">
        <f t="shared" si="5"/>
        <v>#DIV/0!</v>
      </c>
      <c r="X19" s="1">
        <v>-1</v>
      </c>
      <c r="Y19" s="1">
        <v>0.85</v>
      </c>
      <c r="Z19" s="1">
        <v>0.85</v>
      </c>
      <c r="AA19" s="1">
        <v>10.029844284057617</v>
      </c>
      <c r="AB19">
        <f t="shared" si="6"/>
        <v>0.85</v>
      </c>
      <c r="AC19">
        <f t="shared" si="7"/>
        <v>3.1428395788034455E-2</v>
      </c>
      <c r="AD19" t="e">
        <f t="shared" si="8"/>
        <v>#DIV/0!</v>
      </c>
      <c r="AE19" t="e">
        <f t="shared" si="9"/>
        <v>#DIV/0!</v>
      </c>
      <c r="AF19" t="e">
        <f t="shared" si="10"/>
        <v>#DIV/0!</v>
      </c>
      <c r="AG19" s="1">
        <v>0</v>
      </c>
      <c r="AH19" s="1">
        <v>0.5</v>
      </c>
      <c r="AI19" t="e">
        <f t="shared" si="11"/>
        <v>#DIV/0!</v>
      </c>
      <c r="AJ19">
        <f t="shared" si="12"/>
        <v>9.7690549858627129</v>
      </c>
      <c r="AK19">
        <f t="shared" si="13"/>
        <v>1.4656546446628136</v>
      </c>
      <c r="AL19">
        <f t="shared" si="14"/>
        <v>25.325362511453378</v>
      </c>
      <c r="AM19" s="1">
        <v>2</v>
      </c>
      <c r="AN19">
        <f t="shared" si="15"/>
        <v>5</v>
      </c>
      <c r="AO19" s="1">
        <v>0.5</v>
      </c>
      <c r="AP19">
        <f t="shared" si="16"/>
        <v>9</v>
      </c>
      <c r="AQ19" s="1">
        <v>27.506383895874023</v>
      </c>
      <c r="AR19" s="1">
        <v>26.145090103149414</v>
      </c>
      <c r="AS19" s="1">
        <v>27.465330123901367</v>
      </c>
      <c r="AT19" s="1">
        <v>399.91976928710938</v>
      </c>
      <c r="AU19" s="1">
        <v>387.0633544921875</v>
      </c>
      <c r="AV19" s="1">
        <v>14.003100395202637</v>
      </c>
      <c r="AW19" s="1">
        <v>17.838211059570313</v>
      </c>
      <c r="AX19" s="1">
        <v>37.817970275878906</v>
      </c>
      <c r="AY19" s="1">
        <v>48.175403594970703</v>
      </c>
      <c r="AZ19" s="1">
        <v>500.36587524414063</v>
      </c>
      <c r="BA19" s="1">
        <v>1099.916259765625</v>
      </c>
      <c r="BB19" s="1">
        <v>204.24581909179688</v>
      </c>
      <c r="BC19" s="1">
        <v>99.57427978515625</v>
      </c>
      <c r="BD19" s="1">
        <v>2.8310651779174805</v>
      </c>
      <c r="BE19" s="1">
        <v>-0.20036652684211731</v>
      </c>
      <c r="BF19" s="1">
        <v>0.66666668653488159</v>
      </c>
      <c r="BG19" s="1">
        <v>0</v>
      </c>
      <c r="BH19" s="1">
        <v>5</v>
      </c>
      <c r="BI19" s="1">
        <v>1</v>
      </c>
      <c r="BJ19" s="1">
        <v>0</v>
      </c>
      <c r="BK19" s="1">
        <v>0.15999999642372131</v>
      </c>
      <c r="BL19" s="1">
        <v>111115</v>
      </c>
      <c r="BM19">
        <f t="shared" si="17"/>
        <v>2.5018293762207029</v>
      </c>
      <c r="BN19">
        <f t="shared" si="18"/>
        <v>9.7690549858627136E-3</v>
      </c>
      <c r="BO19">
        <f t="shared" si="19"/>
        <v>299.29509010314939</v>
      </c>
      <c r="BP19">
        <f t="shared" si="20"/>
        <v>300.656383895874</v>
      </c>
      <c r="BQ19">
        <f t="shared" si="21"/>
        <v>175.98659762889292</v>
      </c>
      <c r="BR19">
        <f t="shared" si="22"/>
        <v>-0.81972759169603615</v>
      </c>
      <c r="BS19">
        <f t="shared" si="23"/>
        <v>3.2418816635751364</v>
      </c>
      <c r="BT19">
        <f t="shared" si="24"/>
        <v>32.55742015478188</v>
      </c>
      <c r="BU19">
        <f t="shared" si="25"/>
        <v>14.719209095211568</v>
      </c>
      <c r="BV19">
        <f t="shared" si="26"/>
        <v>26.145090103149414</v>
      </c>
      <c r="BW19">
        <f t="shared" si="27"/>
        <v>3.4033368405864519</v>
      </c>
      <c r="BX19">
        <f t="shared" si="28"/>
        <v>0.64697064075070154</v>
      </c>
      <c r="BY19">
        <f t="shared" si="29"/>
        <v>1.7762270189123228</v>
      </c>
      <c r="BZ19">
        <f t="shared" si="30"/>
        <v>1.6271098216741291</v>
      </c>
      <c r="CA19">
        <f t="shared" si="31"/>
        <v>0.40857872274360674</v>
      </c>
      <c r="CB19">
        <f t="shared" si="32"/>
        <v>30.795370500029804</v>
      </c>
      <c r="CC19">
        <f t="shared" si="33"/>
        <v>0.79901733845351819</v>
      </c>
      <c r="CD19">
        <f t="shared" si="34"/>
        <v>56.955318833642352</v>
      </c>
      <c r="CE19">
        <f t="shared" si="35"/>
        <v>382.80585754012242</v>
      </c>
      <c r="CF19">
        <f t="shared" si="36"/>
        <v>4.2229778108469777E-2</v>
      </c>
      <c r="CG19">
        <f t="shared" si="37"/>
        <v>0</v>
      </c>
      <c r="CH19">
        <f t="shared" si="38"/>
        <v>934.92882080078118</v>
      </c>
      <c r="CI19">
        <f t="shared" si="39"/>
        <v>0</v>
      </c>
      <c r="CJ19" t="e">
        <f t="shared" si="40"/>
        <v>#DIV/0!</v>
      </c>
      <c r="CK19" t="e">
        <f t="shared" si="41"/>
        <v>#DIV/0!</v>
      </c>
    </row>
    <row r="20" spans="1:89" x14ac:dyDescent="0.25">
      <c r="A20" s="1">
        <v>22</v>
      </c>
      <c r="B20" s="2" t="s">
        <v>155</v>
      </c>
      <c r="C20" s="1" t="s">
        <v>169</v>
      </c>
      <c r="D20" s="1" t="s">
        <v>170</v>
      </c>
      <c r="E20" s="1">
        <v>1</v>
      </c>
      <c r="F20" s="1">
        <v>1</v>
      </c>
      <c r="G20" s="4">
        <v>44455</v>
      </c>
      <c r="H20" s="1" t="s">
        <v>101</v>
      </c>
      <c r="I20" s="1">
        <v>14839.999861061573</v>
      </c>
      <c r="J20" s="1">
        <v>1</v>
      </c>
      <c r="K20">
        <f t="shared" si="0"/>
        <v>26.077612756462674</v>
      </c>
      <c r="L20">
        <f t="shared" si="1"/>
        <v>0.68591195753590251</v>
      </c>
      <c r="M20">
        <f t="shared" si="2"/>
        <v>314.89985303989766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t="e">
        <f t="shared" si="3"/>
        <v>#DIV/0!</v>
      </c>
      <c r="V20" t="e">
        <f t="shared" si="4"/>
        <v>#DIV/0!</v>
      </c>
      <c r="W20" t="e">
        <f t="shared" si="5"/>
        <v>#DIV/0!</v>
      </c>
      <c r="X20" s="1">
        <v>-1</v>
      </c>
      <c r="Y20" s="1">
        <v>0.85</v>
      </c>
      <c r="Z20" s="1">
        <v>0.85</v>
      </c>
      <c r="AA20" s="1">
        <v>10.11320686340332</v>
      </c>
      <c r="AB20">
        <f t="shared" si="6"/>
        <v>0.84999999999999987</v>
      </c>
      <c r="AC20">
        <f t="shared" si="7"/>
        <v>2.8981829133666842E-2</v>
      </c>
      <c r="AD20" t="e">
        <f t="shared" si="8"/>
        <v>#DIV/0!</v>
      </c>
      <c r="AE20" t="e">
        <f t="shared" si="9"/>
        <v>#DIV/0!</v>
      </c>
      <c r="AF20" t="e">
        <f t="shared" si="10"/>
        <v>#DIV/0!</v>
      </c>
      <c r="AG20" s="1">
        <v>0</v>
      </c>
      <c r="AH20" s="1">
        <v>0.5</v>
      </c>
      <c r="AI20" t="e">
        <f t="shared" si="11"/>
        <v>#DIV/0!</v>
      </c>
      <c r="AJ20">
        <f t="shared" si="12"/>
        <v>9.6129431259401077</v>
      </c>
      <c r="AK20">
        <f t="shared" si="13"/>
        <v>1.4644043943914364</v>
      </c>
      <c r="AL20">
        <f t="shared" si="14"/>
        <v>25.16589573490068</v>
      </c>
      <c r="AM20" s="1">
        <v>2</v>
      </c>
      <c r="AN20">
        <f t="shared" si="15"/>
        <v>5</v>
      </c>
      <c r="AO20" s="1">
        <v>0.5</v>
      </c>
      <c r="AP20">
        <f t="shared" si="16"/>
        <v>9</v>
      </c>
      <c r="AQ20" s="1">
        <v>27.41082763671875</v>
      </c>
      <c r="AR20" s="1">
        <v>25.958944320678711</v>
      </c>
      <c r="AS20" s="1">
        <v>27.372993469238281</v>
      </c>
      <c r="AT20" s="1">
        <v>400.0106201171875</v>
      </c>
      <c r="AU20" s="1">
        <v>388.09591674804688</v>
      </c>
      <c r="AV20" s="1">
        <v>13.769186973571777</v>
      </c>
      <c r="AW20" s="1">
        <v>17.544166564941406</v>
      </c>
      <c r="AX20" s="1">
        <v>37.392898559570313</v>
      </c>
      <c r="AY20" s="1">
        <v>47.644584655761719</v>
      </c>
      <c r="AZ20" s="1">
        <v>500.362548828125</v>
      </c>
      <c r="BA20" s="1">
        <v>1099.1719970703125</v>
      </c>
      <c r="BB20" s="1">
        <v>168.87904357910156</v>
      </c>
      <c r="BC20" s="1">
        <v>99.569175720214844</v>
      </c>
      <c r="BD20" s="1">
        <v>2.8310651779174805</v>
      </c>
      <c r="BE20" s="1">
        <v>-0.20036652684211731</v>
      </c>
      <c r="BF20" s="1">
        <v>0.66666668653488159</v>
      </c>
      <c r="BG20" s="1">
        <v>0</v>
      </c>
      <c r="BH20" s="1">
        <v>5</v>
      </c>
      <c r="BI20" s="1">
        <v>1</v>
      </c>
      <c r="BJ20" s="1">
        <v>0</v>
      </c>
      <c r="BK20" s="1">
        <v>0.15999999642372131</v>
      </c>
      <c r="BL20" s="1">
        <v>111115</v>
      </c>
      <c r="BM20">
        <f t="shared" si="17"/>
        <v>2.5018127441406248</v>
      </c>
      <c r="BN20">
        <f t="shared" si="18"/>
        <v>9.6129431259401078E-3</v>
      </c>
      <c r="BO20">
        <f t="shared" si="19"/>
        <v>299.10894432067869</v>
      </c>
      <c r="BP20">
        <f t="shared" si="20"/>
        <v>300.56082763671873</v>
      </c>
      <c r="BQ20">
        <f t="shared" si="21"/>
        <v>175.86751560030461</v>
      </c>
      <c r="BR20">
        <f t="shared" si="22"/>
        <v>-0.79304858577803228</v>
      </c>
      <c r="BS20">
        <f t="shared" si="23"/>
        <v>3.2112625979608054</v>
      </c>
      <c r="BT20">
        <f t="shared" si="24"/>
        <v>32.251573589243293</v>
      </c>
      <c r="BU20">
        <f t="shared" si="25"/>
        <v>14.707407024301887</v>
      </c>
      <c r="BV20">
        <f t="shared" si="26"/>
        <v>25.958944320678711</v>
      </c>
      <c r="BW20">
        <f t="shared" si="27"/>
        <v>3.366069707884678</v>
      </c>
      <c r="BX20">
        <f t="shared" si="28"/>
        <v>0.63733881175950591</v>
      </c>
      <c r="BY20">
        <f t="shared" si="29"/>
        <v>1.7468582035693689</v>
      </c>
      <c r="BZ20">
        <f t="shared" si="30"/>
        <v>1.619211504315309</v>
      </c>
      <c r="CA20">
        <f t="shared" si="31"/>
        <v>0.40243341568594732</v>
      </c>
      <c r="CB20">
        <f t="shared" si="32"/>
        <v>31.354318801599401</v>
      </c>
      <c r="CC20">
        <f t="shared" si="33"/>
        <v>0.81139697546555656</v>
      </c>
      <c r="CD20">
        <f t="shared" si="34"/>
        <v>56.545266614892796</v>
      </c>
      <c r="CE20">
        <f t="shared" si="35"/>
        <v>384.18427483457748</v>
      </c>
      <c r="CF20">
        <f t="shared" si="36"/>
        <v>3.8381726233564124E-2</v>
      </c>
      <c r="CG20">
        <f t="shared" si="37"/>
        <v>0</v>
      </c>
      <c r="CH20">
        <f t="shared" si="38"/>
        <v>934.29619750976553</v>
      </c>
      <c r="CI20">
        <f t="shared" si="39"/>
        <v>0</v>
      </c>
      <c r="CJ20" t="e">
        <f t="shared" si="40"/>
        <v>#DIV/0!</v>
      </c>
      <c r="CK20" t="e">
        <f t="shared" si="41"/>
        <v>#DIV/0!</v>
      </c>
    </row>
    <row r="21" spans="1:89" x14ac:dyDescent="0.25">
      <c r="A21" s="1">
        <v>23</v>
      </c>
      <c r="B21" s="2" t="s">
        <v>155</v>
      </c>
      <c r="C21" s="1" t="s">
        <v>169</v>
      </c>
      <c r="D21" s="1" t="s">
        <v>170</v>
      </c>
      <c r="E21" s="1">
        <v>1</v>
      </c>
      <c r="F21" s="1">
        <v>2</v>
      </c>
      <c r="G21" s="4">
        <v>44455</v>
      </c>
      <c r="H21" s="1" t="s">
        <v>102</v>
      </c>
      <c r="I21" s="1">
        <v>14841.999860923737</v>
      </c>
      <c r="J21" s="1">
        <v>1</v>
      </c>
      <c r="K21">
        <f t="shared" si="0"/>
        <v>26.116194828532919</v>
      </c>
      <c r="L21">
        <f t="shared" si="1"/>
        <v>0.68585482457843416</v>
      </c>
      <c r="M21">
        <f t="shared" si="2"/>
        <v>314.79945627301464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t="e">
        <f t="shared" si="3"/>
        <v>#DIV/0!</v>
      </c>
      <c r="V21" t="e">
        <f t="shared" si="4"/>
        <v>#DIV/0!</v>
      </c>
      <c r="W21" t="e">
        <f t="shared" si="5"/>
        <v>#DIV/0!</v>
      </c>
      <c r="X21" s="1">
        <v>-1</v>
      </c>
      <c r="Y21" s="1">
        <v>0.85</v>
      </c>
      <c r="Z21" s="1">
        <v>0.85</v>
      </c>
      <c r="AA21" s="1">
        <v>10.11320686340332</v>
      </c>
      <c r="AB21">
        <f t="shared" si="6"/>
        <v>0.84999999999999987</v>
      </c>
      <c r="AC21">
        <f t="shared" si="7"/>
        <v>2.9025400230604483E-2</v>
      </c>
      <c r="AD21" t="e">
        <f t="shared" si="8"/>
        <v>#DIV/0!</v>
      </c>
      <c r="AE21" t="e">
        <f t="shared" si="9"/>
        <v>#DIV/0!</v>
      </c>
      <c r="AF21" t="e">
        <f t="shared" si="10"/>
        <v>#DIV/0!</v>
      </c>
      <c r="AG21" s="1">
        <v>0</v>
      </c>
      <c r="AH21" s="1">
        <v>0.5</v>
      </c>
      <c r="AI21" t="e">
        <f t="shared" si="11"/>
        <v>#DIV/0!</v>
      </c>
      <c r="AJ21">
        <f t="shared" si="12"/>
        <v>9.6149026400198405</v>
      </c>
      <c r="AK21">
        <f t="shared" si="13"/>
        <v>1.464811143284884</v>
      </c>
      <c r="AL21">
        <f t="shared" si="14"/>
        <v>25.167779586451353</v>
      </c>
      <c r="AM21" s="1">
        <v>2</v>
      </c>
      <c r="AN21">
        <f t="shared" si="15"/>
        <v>5</v>
      </c>
      <c r="AO21" s="1">
        <v>0.5</v>
      </c>
      <c r="AP21">
        <f t="shared" si="16"/>
        <v>9</v>
      </c>
      <c r="AQ21" s="1">
        <v>27.411630630493164</v>
      </c>
      <c r="AR21" s="1">
        <v>25.96122932434082</v>
      </c>
      <c r="AS21" s="1">
        <v>27.373624801635742</v>
      </c>
      <c r="AT21" s="1">
        <v>400.02774047851563</v>
      </c>
      <c r="AU21" s="1">
        <v>388.09765625</v>
      </c>
      <c r="AV21" s="1">
        <v>13.768092155456543</v>
      </c>
      <c r="AW21" s="1">
        <v>17.543731689453125</v>
      </c>
      <c r="AX21" s="1">
        <v>37.388099670410156</v>
      </c>
      <c r="AY21" s="1">
        <v>47.641078948974609</v>
      </c>
      <c r="AZ21" s="1">
        <v>500.37728881835938</v>
      </c>
      <c r="BA21" s="1">
        <v>1099.0858154296875</v>
      </c>
      <c r="BB21" s="1">
        <v>178.81190490722656</v>
      </c>
      <c r="BC21" s="1">
        <v>99.568992614746094</v>
      </c>
      <c r="BD21" s="1">
        <v>2.8310651779174805</v>
      </c>
      <c r="BE21" s="1">
        <v>-0.20036652684211731</v>
      </c>
      <c r="BF21" s="1">
        <v>0.66666668653488159</v>
      </c>
      <c r="BG21" s="1">
        <v>0</v>
      </c>
      <c r="BH21" s="1">
        <v>5</v>
      </c>
      <c r="BI21" s="1">
        <v>1</v>
      </c>
      <c r="BJ21" s="1">
        <v>0</v>
      </c>
      <c r="BK21" s="1">
        <v>0.15999999642372131</v>
      </c>
      <c r="BL21" s="1">
        <v>111115</v>
      </c>
      <c r="BM21">
        <f t="shared" si="17"/>
        <v>2.5018864440917969</v>
      </c>
      <c r="BN21">
        <f t="shared" si="18"/>
        <v>9.6149026400198408E-3</v>
      </c>
      <c r="BO21">
        <f t="shared" si="19"/>
        <v>299.1112293243408</v>
      </c>
      <c r="BP21">
        <f t="shared" si="20"/>
        <v>300.56163063049314</v>
      </c>
      <c r="BQ21">
        <f t="shared" si="21"/>
        <v>175.85372653811282</v>
      </c>
      <c r="BR21">
        <f t="shared" si="22"/>
        <v>-0.79344973788946782</v>
      </c>
      <c r="BS21">
        <f t="shared" si="23"/>
        <v>3.2116228343071294</v>
      </c>
      <c r="BT21">
        <f t="shared" si="24"/>
        <v>32.255250856394525</v>
      </c>
      <c r="BU21">
        <f t="shared" si="25"/>
        <v>14.7115191669414</v>
      </c>
      <c r="BV21">
        <f t="shared" si="26"/>
        <v>25.96122932434082</v>
      </c>
      <c r="BW21">
        <f t="shared" si="27"/>
        <v>3.366525005082651</v>
      </c>
      <c r="BX21">
        <f t="shared" si="28"/>
        <v>0.63728948378849637</v>
      </c>
      <c r="BY21">
        <f t="shared" si="29"/>
        <v>1.7468116910222453</v>
      </c>
      <c r="BZ21">
        <f t="shared" si="30"/>
        <v>1.6197133140604056</v>
      </c>
      <c r="CA21">
        <f t="shared" si="31"/>
        <v>0.4024019483319371</v>
      </c>
      <c r="CB21">
        <f t="shared" si="32"/>
        <v>31.34426473677388</v>
      </c>
      <c r="CC21">
        <f t="shared" si="33"/>
        <v>0.81113464923949707</v>
      </c>
      <c r="CD21">
        <f t="shared" si="34"/>
        <v>56.537743641802443</v>
      </c>
      <c r="CE21">
        <f t="shared" si="35"/>
        <v>384.18022702572006</v>
      </c>
      <c r="CF21">
        <f t="shared" si="36"/>
        <v>3.8433803310135191E-2</v>
      </c>
      <c r="CG21">
        <f t="shared" si="37"/>
        <v>0</v>
      </c>
      <c r="CH21">
        <f t="shared" si="38"/>
        <v>934.22294311523422</v>
      </c>
      <c r="CI21">
        <f t="shared" si="39"/>
        <v>0</v>
      </c>
      <c r="CJ21" t="e">
        <f t="shared" si="40"/>
        <v>#DIV/0!</v>
      </c>
      <c r="CK21" t="e">
        <f t="shared" si="41"/>
        <v>#DIV/0!</v>
      </c>
    </row>
    <row r="22" spans="1:89" x14ac:dyDescent="0.25">
      <c r="A22" s="1">
        <v>24</v>
      </c>
      <c r="B22" s="2" t="s">
        <v>155</v>
      </c>
      <c r="C22" s="1" t="s">
        <v>169</v>
      </c>
      <c r="D22" s="1" t="s">
        <v>170</v>
      </c>
      <c r="E22" s="1">
        <v>1</v>
      </c>
      <c r="F22" s="1">
        <v>3</v>
      </c>
      <c r="G22" s="4">
        <v>44455</v>
      </c>
      <c r="H22" s="1" t="s">
        <v>103</v>
      </c>
      <c r="I22" s="1">
        <v>14843.999860785902</v>
      </c>
      <c r="J22" s="1">
        <v>1</v>
      </c>
      <c r="K22">
        <f t="shared" si="0"/>
        <v>25.952855893469785</v>
      </c>
      <c r="L22">
        <f t="shared" si="1"/>
        <v>0.68461969474125106</v>
      </c>
      <c r="M22">
        <f t="shared" si="2"/>
        <v>315.09734476052313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t="e">
        <f t="shared" si="3"/>
        <v>#DIV/0!</v>
      </c>
      <c r="V22" t="e">
        <f t="shared" si="4"/>
        <v>#DIV/0!</v>
      </c>
      <c r="W22" t="e">
        <f t="shared" si="5"/>
        <v>#DIV/0!</v>
      </c>
      <c r="X22" s="1">
        <v>-1</v>
      </c>
      <c r="Y22" s="1">
        <v>0.85</v>
      </c>
      <c r="Z22" s="1">
        <v>0.85</v>
      </c>
      <c r="AA22" s="1">
        <v>10.11320686340332</v>
      </c>
      <c r="AB22">
        <f t="shared" si="6"/>
        <v>0.84999999999999987</v>
      </c>
      <c r="AC22">
        <f t="shared" si="7"/>
        <v>2.8853691815019032E-2</v>
      </c>
      <c r="AD22" t="e">
        <f t="shared" si="8"/>
        <v>#DIV/0!</v>
      </c>
      <c r="AE22" t="e">
        <f t="shared" si="9"/>
        <v>#DIV/0!</v>
      </c>
      <c r="AF22" t="e">
        <f t="shared" si="10"/>
        <v>#DIV/0!</v>
      </c>
      <c r="AG22" s="1">
        <v>0</v>
      </c>
      <c r="AH22" s="1">
        <v>0.5</v>
      </c>
      <c r="AI22" t="e">
        <f t="shared" si="11"/>
        <v>#DIV/0!</v>
      </c>
      <c r="AJ22">
        <f t="shared" si="12"/>
        <v>9.608428377265648</v>
      </c>
      <c r="AK22">
        <f t="shared" si="13"/>
        <v>1.466273070793173</v>
      </c>
      <c r="AL22">
        <f t="shared" si="14"/>
        <v>25.172394412016516</v>
      </c>
      <c r="AM22" s="1">
        <v>2</v>
      </c>
      <c r="AN22">
        <f t="shared" si="15"/>
        <v>5</v>
      </c>
      <c r="AO22" s="1">
        <v>0.5</v>
      </c>
      <c r="AP22">
        <f t="shared" si="16"/>
        <v>9</v>
      </c>
      <c r="AQ22" s="1">
        <v>27.411931991577148</v>
      </c>
      <c r="AR22" s="1">
        <v>25.965068817138672</v>
      </c>
      <c r="AS22" s="1">
        <v>27.373031616210938</v>
      </c>
      <c r="AT22" s="1">
        <v>399.97506713867188</v>
      </c>
      <c r="AU22" s="1">
        <v>388.11114501953125</v>
      </c>
      <c r="AV22" s="1">
        <v>13.764808654785156</v>
      </c>
      <c r="AW22" s="1">
        <v>17.537952423095703</v>
      </c>
      <c r="AX22" s="1">
        <v>37.378437042236328</v>
      </c>
      <c r="AY22" s="1">
        <v>47.624439239501953</v>
      </c>
      <c r="AZ22" s="1">
        <v>500.37405395507813</v>
      </c>
      <c r="BA22" s="1">
        <v>1098.966552734375</v>
      </c>
      <c r="BB22" s="1">
        <v>184.74285888671875</v>
      </c>
      <c r="BC22" s="1">
        <v>99.568771362304688</v>
      </c>
      <c r="BD22" s="1">
        <v>2.8310651779174805</v>
      </c>
      <c r="BE22" s="1">
        <v>-0.20036652684211731</v>
      </c>
      <c r="BF22" s="1">
        <v>0.66666668653488159</v>
      </c>
      <c r="BG22" s="1">
        <v>0</v>
      </c>
      <c r="BH22" s="1">
        <v>5</v>
      </c>
      <c r="BI22" s="1">
        <v>1</v>
      </c>
      <c r="BJ22" s="1">
        <v>0</v>
      </c>
      <c r="BK22" s="1">
        <v>0.15999999642372131</v>
      </c>
      <c r="BL22" s="1">
        <v>111115</v>
      </c>
      <c r="BM22">
        <f t="shared" si="17"/>
        <v>2.5018702697753903</v>
      </c>
      <c r="BN22">
        <f t="shared" si="18"/>
        <v>9.608428377265648E-3</v>
      </c>
      <c r="BO22">
        <f t="shared" si="19"/>
        <v>299.11506881713865</v>
      </c>
      <c r="BP22">
        <f t="shared" si="20"/>
        <v>300.56193199157713</v>
      </c>
      <c r="BQ22">
        <f t="shared" si="21"/>
        <v>175.83464450728934</v>
      </c>
      <c r="BR22">
        <f t="shared" si="22"/>
        <v>-0.79267440512215748</v>
      </c>
      <c r="BS22">
        <f t="shared" si="23"/>
        <v>3.2125054457713667</v>
      </c>
      <c r="BT22">
        <f t="shared" si="24"/>
        <v>32.264186871221909</v>
      </c>
      <c r="BU22">
        <f t="shared" si="25"/>
        <v>14.726234448126206</v>
      </c>
      <c r="BV22">
        <f t="shared" si="26"/>
        <v>25.965068817138672</v>
      </c>
      <c r="BW22">
        <f t="shared" si="27"/>
        <v>3.3672901623166136</v>
      </c>
      <c r="BX22">
        <f t="shared" si="28"/>
        <v>0.63622294389288159</v>
      </c>
      <c r="BY22">
        <f t="shared" si="29"/>
        <v>1.7462323749781936</v>
      </c>
      <c r="BZ22">
        <f t="shared" si="30"/>
        <v>1.62105778733842</v>
      </c>
      <c r="CA22">
        <f t="shared" si="31"/>
        <v>0.40172159226870818</v>
      </c>
      <c r="CB22">
        <f t="shared" si="32"/>
        <v>31.373855477329826</v>
      </c>
      <c r="CC22">
        <f t="shared" si="33"/>
        <v>0.81187399229328039</v>
      </c>
      <c r="CD22">
        <f t="shared" si="34"/>
        <v>56.500702401363846</v>
      </c>
      <c r="CE22">
        <f t="shared" si="35"/>
        <v>384.21821663551077</v>
      </c>
      <c r="CF22">
        <f t="shared" si="36"/>
        <v>3.8164629468713553E-2</v>
      </c>
      <c r="CG22">
        <f t="shared" si="37"/>
        <v>0</v>
      </c>
      <c r="CH22">
        <f t="shared" si="38"/>
        <v>934.12156982421857</v>
      </c>
      <c r="CI22">
        <f t="shared" si="39"/>
        <v>0</v>
      </c>
      <c r="CJ22" t="e">
        <f t="shared" si="40"/>
        <v>#DIV/0!</v>
      </c>
      <c r="CK22" t="e">
        <f t="shared" si="41"/>
        <v>#DIV/0!</v>
      </c>
    </row>
    <row r="23" spans="1:89" x14ac:dyDescent="0.25">
      <c r="A23" s="1">
        <v>25</v>
      </c>
      <c r="B23" s="2" t="s">
        <v>156</v>
      </c>
      <c r="C23" s="1" t="s">
        <v>169</v>
      </c>
      <c r="D23" s="1" t="s">
        <v>170</v>
      </c>
      <c r="E23" s="1">
        <v>1</v>
      </c>
      <c r="F23" s="1">
        <v>1</v>
      </c>
      <c r="G23" s="4">
        <v>44455</v>
      </c>
      <c r="H23" s="1" t="s">
        <v>104</v>
      </c>
      <c r="I23" s="1">
        <v>15366.999824741855</v>
      </c>
      <c r="J23" s="1">
        <v>1</v>
      </c>
      <c r="K23">
        <f t="shared" si="0"/>
        <v>25.671063601072582</v>
      </c>
      <c r="L23">
        <f t="shared" si="1"/>
        <v>0.42582599516409103</v>
      </c>
      <c r="M23">
        <f t="shared" si="2"/>
        <v>278.75270742434162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3"/>
        <v>#DIV/0!</v>
      </c>
      <c r="V23" t="e">
        <f t="shared" si="4"/>
        <v>#DIV/0!</v>
      </c>
      <c r="W23" t="e">
        <f t="shared" si="5"/>
        <v>#DIV/0!</v>
      </c>
      <c r="X23" s="1">
        <v>-1</v>
      </c>
      <c r="Y23" s="1">
        <v>0.85</v>
      </c>
      <c r="Z23" s="1">
        <v>0.85</v>
      </c>
      <c r="AA23" s="1">
        <v>10.029844284057617</v>
      </c>
      <c r="AB23">
        <f t="shared" si="6"/>
        <v>0.85</v>
      </c>
      <c r="AC23">
        <f t="shared" si="7"/>
        <v>2.8543183740752476E-2</v>
      </c>
      <c r="AD23" t="e">
        <f t="shared" si="8"/>
        <v>#DIV/0!</v>
      </c>
      <c r="AE23" t="e">
        <f t="shared" si="9"/>
        <v>#DIV/0!</v>
      </c>
      <c r="AF23" t="e">
        <f t="shared" si="10"/>
        <v>#DIV/0!</v>
      </c>
      <c r="AG23" s="1">
        <v>0</v>
      </c>
      <c r="AH23" s="1">
        <v>0.5</v>
      </c>
      <c r="AI23" t="e">
        <f t="shared" si="11"/>
        <v>#DIV/0!</v>
      </c>
      <c r="AJ23">
        <f t="shared" si="12"/>
        <v>7.3748586237807023</v>
      </c>
      <c r="AK23">
        <f t="shared" si="13"/>
        <v>1.7600799937485885</v>
      </c>
      <c r="AL23">
        <f t="shared" si="14"/>
        <v>26.175677080412605</v>
      </c>
      <c r="AM23" s="1">
        <v>2</v>
      </c>
      <c r="AN23">
        <f t="shared" si="15"/>
        <v>5</v>
      </c>
      <c r="AO23" s="1">
        <v>0.5</v>
      </c>
      <c r="AP23">
        <f t="shared" si="16"/>
        <v>9</v>
      </c>
      <c r="AQ23" s="1">
        <v>27.4588623046875</v>
      </c>
      <c r="AR23" s="1">
        <v>26.655691146850586</v>
      </c>
      <c r="AS23" s="1">
        <v>27.418684005737305</v>
      </c>
      <c r="AT23" s="1">
        <v>400.14639282226563</v>
      </c>
      <c r="AU23" s="1">
        <v>388.73983764648438</v>
      </c>
      <c r="AV23" s="1">
        <v>13.667214393615723</v>
      </c>
      <c r="AW23" s="1">
        <v>16.566095352172852</v>
      </c>
      <c r="AX23" s="1">
        <v>37.010452270507813</v>
      </c>
      <c r="AY23" s="1">
        <v>44.860546112060547</v>
      </c>
      <c r="AZ23" s="1">
        <v>500.37832641601563</v>
      </c>
      <c r="BA23" s="1">
        <v>1099.3070068359375</v>
      </c>
      <c r="BB23" s="1">
        <v>225.36811828613281</v>
      </c>
      <c r="BC23" s="1">
        <v>99.565696716308594</v>
      </c>
      <c r="BD23" s="1">
        <v>2.8310651779174805</v>
      </c>
      <c r="BE23" s="1">
        <v>-0.20036652684211731</v>
      </c>
      <c r="BF23" s="1">
        <v>0.66666668653488159</v>
      </c>
      <c r="BG23" s="1">
        <v>0</v>
      </c>
      <c r="BH23" s="1">
        <v>5</v>
      </c>
      <c r="BI23" s="1">
        <v>1</v>
      </c>
      <c r="BJ23" s="1">
        <v>0</v>
      </c>
      <c r="BK23" s="1">
        <v>0.15999999642372131</v>
      </c>
      <c r="BL23" s="1">
        <v>111115</v>
      </c>
      <c r="BM23">
        <f t="shared" si="17"/>
        <v>2.5018916320800781</v>
      </c>
      <c r="BN23">
        <f t="shared" si="18"/>
        <v>7.3748586237807022E-3</v>
      </c>
      <c r="BO23">
        <f t="shared" si="19"/>
        <v>299.80569114685056</v>
      </c>
      <c r="BP23">
        <f t="shared" si="20"/>
        <v>300.60886230468748</v>
      </c>
      <c r="BQ23">
        <f t="shared" si="21"/>
        <v>175.88911716232178</v>
      </c>
      <c r="BR23">
        <f t="shared" si="22"/>
        <v>-0.48001406643797934</v>
      </c>
      <c r="BS23">
        <f t="shared" si="23"/>
        <v>3.40949481935648</v>
      </c>
      <c r="BT23">
        <f t="shared" si="24"/>
        <v>34.243669574985397</v>
      </c>
      <c r="BU23">
        <f t="shared" si="25"/>
        <v>17.677574222812545</v>
      </c>
      <c r="BV23">
        <f t="shared" si="26"/>
        <v>26.655691146850586</v>
      </c>
      <c r="BW23">
        <f t="shared" si="27"/>
        <v>3.5074171874548408</v>
      </c>
      <c r="BX23">
        <f t="shared" si="28"/>
        <v>0.40658865954485529</v>
      </c>
      <c r="BY23">
        <f t="shared" si="29"/>
        <v>1.6494148256078915</v>
      </c>
      <c r="BZ23">
        <f t="shared" si="30"/>
        <v>1.8580023618469492</v>
      </c>
      <c r="CA23">
        <f t="shared" si="31"/>
        <v>0.25577897268903738</v>
      </c>
      <c r="CB23">
        <f t="shared" si="32"/>
        <v>27.754207526261901</v>
      </c>
      <c r="CC23">
        <f t="shared" si="33"/>
        <v>0.71706751001382107</v>
      </c>
      <c r="CD23">
        <f t="shared" si="34"/>
        <v>49.424378134363856</v>
      </c>
      <c r="CE23">
        <f t="shared" si="35"/>
        <v>384.88917810632347</v>
      </c>
      <c r="CF23">
        <f t="shared" si="36"/>
        <v>3.2964718851622873E-2</v>
      </c>
      <c r="CG23">
        <f t="shared" si="37"/>
        <v>0</v>
      </c>
      <c r="CH23">
        <f t="shared" si="38"/>
        <v>934.41095581054685</v>
      </c>
      <c r="CI23">
        <f t="shared" si="39"/>
        <v>0</v>
      </c>
      <c r="CJ23" t="e">
        <f t="shared" si="40"/>
        <v>#DIV/0!</v>
      </c>
      <c r="CK23" t="e">
        <f t="shared" si="41"/>
        <v>#DIV/0!</v>
      </c>
    </row>
    <row r="24" spans="1:89" x14ac:dyDescent="0.25">
      <c r="A24" s="1">
        <v>26</v>
      </c>
      <c r="B24" s="2" t="s">
        <v>156</v>
      </c>
      <c r="C24" s="1" t="s">
        <v>169</v>
      </c>
      <c r="D24" s="1" t="s">
        <v>170</v>
      </c>
      <c r="E24" s="1">
        <v>1</v>
      </c>
      <c r="F24" s="1">
        <v>2</v>
      </c>
      <c r="G24" s="4">
        <v>44455</v>
      </c>
      <c r="H24" s="1" t="s">
        <v>105</v>
      </c>
      <c r="I24" s="1">
        <v>15368.99982460402</v>
      </c>
      <c r="J24" s="1">
        <v>1</v>
      </c>
      <c r="K24">
        <f t="shared" si="0"/>
        <v>25.482332160492508</v>
      </c>
      <c r="L24">
        <f t="shared" si="1"/>
        <v>0.4253376139918516</v>
      </c>
      <c r="M24">
        <f t="shared" si="2"/>
        <v>279.39375260607477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3"/>
        <v>#DIV/0!</v>
      </c>
      <c r="V24" t="e">
        <f t="shared" si="4"/>
        <v>#DIV/0!</v>
      </c>
      <c r="W24" t="e">
        <f t="shared" si="5"/>
        <v>#DIV/0!</v>
      </c>
      <c r="X24" s="1">
        <v>-1</v>
      </c>
      <c r="Y24" s="1">
        <v>0.85</v>
      </c>
      <c r="Z24" s="1">
        <v>0.85</v>
      </c>
      <c r="AA24" s="1">
        <v>10.029844284057617</v>
      </c>
      <c r="AB24">
        <f t="shared" si="6"/>
        <v>0.85</v>
      </c>
      <c r="AC24">
        <f t="shared" si="7"/>
        <v>2.834552945062975E-2</v>
      </c>
      <c r="AD24" t="e">
        <f t="shared" si="8"/>
        <v>#DIV/0!</v>
      </c>
      <c r="AE24" t="e">
        <f t="shared" si="9"/>
        <v>#DIV/0!</v>
      </c>
      <c r="AF24" t="e">
        <f t="shared" si="10"/>
        <v>#DIV/0!</v>
      </c>
      <c r="AG24" s="1">
        <v>0</v>
      </c>
      <c r="AH24" s="1">
        <v>0.5</v>
      </c>
      <c r="AI24" t="e">
        <f t="shared" si="11"/>
        <v>#DIV/0!</v>
      </c>
      <c r="AJ24">
        <f t="shared" si="12"/>
        <v>7.3720821014901894</v>
      </c>
      <c r="AK24">
        <f t="shared" si="13"/>
        <v>1.7613296185909284</v>
      </c>
      <c r="AL24">
        <f t="shared" si="14"/>
        <v>26.182121893203004</v>
      </c>
      <c r="AM24" s="1">
        <v>2</v>
      </c>
      <c r="AN24">
        <f t="shared" si="15"/>
        <v>5</v>
      </c>
      <c r="AO24" s="1">
        <v>0.5</v>
      </c>
      <c r="AP24">
        <f t="shared" si="16"/>
        <v>9</v>
      </c>
      <c r="AQ24" s="1">
        <v>27.461435317993164</v>
      </c>
      <c r="AR24" s="1">
        <v>26.661952972412109</v>
      </c>
      <c r="AS24" s="1">
        <v>27.420904159545898</v>
      </c>
      <c r="AT24" s="1">
        <v>400.10006713867188</v>
      </c>
      <c r="AU24" s="1">
        <v>388.76962280273438</v>
      </c>
      <c r="AV24" s="1">
        <v>13.668926239013672</v>
      </c>
      <c r="AW24" s="1">
        <v>16.566629409790039</v>
      </c>
      <c r="AX24" s="1">
        <v>37.009426116943359</v>
      </c>
      <c r="AY24" s="1">
        <v>44.855129241943359</v>
      </c>
      <c r="AZ24" s="1">
        <v>500.39297485351563</v>
      </c>
      <c r="BA24" s="1">
        <v>1099.1392822265625</v>
      </c>
      <c r="BB24" s="1">
        <v>173.62260437011719</v>
      </c>
      <c r="BC24" s="1">
        <v>99.565452575683594</v>
      </c>
      <c r="BD24" s="1">
        <v>2.8310651779174805</v>
      </c>
      <c r="BE24" s="1">
        <v>-0.20036652684211731</v>
      </c>
      <c r="BF24" s="1">
        <v>0.66666668653488159</v>
      </c>
      <c r="BG24" s="1">
        <v>0</v>
      </c>
      <c r="BH24" s="1">
        <v>5</v>
      </c>
      <c r="BI24" s="1">
        <v>1</v>
      </c>
      <c r="BJ24" s="1">
        <v>0</v>
      </c>
      <c r="BK24" s="1">
        <v>0.15999999642372131</v>
      </c>
      <c r="BL24" s="1">
        <v>111115</v>
      </c>
      <c r="BM24">
        <f t="shared" si="17"/>
        <v>2.501964874267578</v>
      </c>
      <c r="BN24">
        <f t="shared" si="18"/>
        <v>7.3720821014901898E-3</v>
      </c>
      <c r="BO24">
        <f t="shared" si="19"/>
        <v>299.81195297241209</v>
      </c>
      <c r="BP24">
        <f t="shared" si="20"/>
        <v>300.61143531799314</v>
      </c>
      <c r="BQ24">
        <f t="shared" si="21"/>
        <v>175.86228122542161</v>
      </c>
      <c r="BR24">
        <f t="shared" si="22"/>
        <v>-0.47983107920910439</v>
      </c>
      <c r="BS24">
        <f t="shared" si="23"/>
        <v>3.4107935734303036</v>
      </c>
      <c r="BT24">
        <f t="shared" si="24"/>
        <v>34.256797766651303</v>
      </c>
      <c r="BU24">
        <f t="shared" si="25"/>
        <v>17.690168356861264</v>
      </c>
      <c r="BV24">
        <f t="shared" si="26"/>
        <v>26.661952972412109</v>
      </c>
      <c r="BW24">
        <f t="shared" si="27"/>
        <v>3.5087106484888642</v>
      </c>
      <c r="BX24">
        <f t="shared" si="28"/>
        <v>0.40614338527714555</v>
      </c>
      <c r="BY24">
        <f t="shared" si="29"/>
        <v>1.6494639548393752</v>
      </c>
      <c r="BZ24">
        <f t="shared" si="30"/>
        <v>1.8592466936494889</v>
      </c>
      <c r="CA24">
        <f t="shared" si="31"/>
        <v>0.25549702818919601</v>
      </c>
      <c r="CB24">
        <f t="shared" si="32"/>
        <v>27.817965425042413</v>
      </c>
      <c r="CC24">
        <f t="shared" si="33"/>
        <v>0.71866148026653298</v>
      </c>
      <c r="CD24">
        <f t="shared" si="34"/>
        <v>49.404765993220778</v>
      </c>
      <c r="CE24">
        <f t="shared" si="35"/>
        <v>384.94727297866052</v>
      </c>
      <c r="CF24">
        <f t="shared" si="36"/>
        <v>3.2704444107607596E-2</v>
      </c>
      <c r="CG24">
        <f t="shared" si="37"/>
        <v>0</v>
      </c>
      <c r="CH24">
        <f t="shared" si="38"/>
        <v>934.26838989257806</v>
      </c>
      <c r="CI24">
        <f t="shared" si="39"/>
        <v>0</v>
      </c>
      <c r="CJ24" t="e">
        <f t="shared" si="40"/>
        <v>#DIV/0!</v>
      </c>
      <c r="CK24" t="e">
        <f t="shared" si="41"/>
        <v>#DIV/0!</v>
      </c>
    </row>
    <row r="25" spans="1:89" x14ac:dyDescent="0.25">
      <c r="A25" s="1">
        <v>27</v>
      </c>
      <c r="B25" s="2" t="s">
        <v>156</v>
      </c>
      <c r="C25" s="1" t="s">
        <v>169</v>
      </c>
      <c r="D25" s="1" t="s">
        <v>170</v>
      </c>
      <c r="E25" s="1">
        <v>1</v>
      </c>
      <c r="F25" s="1">
        <v>3</v>
      </c>
      <c r="G25" s="4">
        <v>44455</v>
      </c>
      <c r="H25" s="1" t="s">
        <v>106</v>
      </c>
      <c r="I25" s="1">
        <v>15370.999824466184</v>
      </c>
      <c r="J25" s="1">
        <v>1</v>
      </c>
      <c r="K25">
        <f t="shared" si="0"/>
        <v>25.312389887550509</v>
      </c>
      <c r="L25">
        <f t="shared" si="1"/>
        <v>0.42392526325821395</v>
      </c>
      <c r="M25">
        <f t="shared" si="2"/>
        <v>279.72981536793094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3"/>
        <v>#DIV/0!</v>
      </c>
      <c r="V25" t="e">
        <f t="shared" si="4"/>
        <v>#DIV/0!</v>
      </c>
      <c r="W25" t="e">
        <f t="shared" si="5"/>
        <v>#DIV/0!</v>
      </c>
      <c r="X25" s="1">
        <v>-1</v>
      </c>
      <c r="Y25" s="1">
        <v>0.85</v>
      </c>
      <c r="Z25" s="1">
        <v>0.85</v>
      </c>
      <c r="AA25" s="1">
        <v>10.029844284057617</v>
      </c>
      <c r="AB25">
        <f t="shared" si="6"/>
        <v>0.85</v>
      </c>
      <c r="AC25">
        <f t="shared" si="7"/>
        <v>2.8166608706925899E-2</v>
      </c>
      <c r="AD25" t="e">
        <f t="shared" si="8"/>
        <v>#DIV/0!</v>
      </c>
      <c r="AE25" t="e">
        <f t="shared" si="9"/>
        <v>#DIV/0!</v>
      </c>
      <c r="AF25" t="e">
        <f t="shared" si="10"/>
        <v>#DIV/0!</v>
      </c>
      <c r="AG25" s="1">
        <v>0</v>
      </c>
      <c r="AH25" s="1">
        <v>0.5</v>
      </c>
      <c r="AI25" t="e">
        <f t="shared" si="11"/>
        <v>#DIV/0!</v>
      </c>
      <c r="AJ25">
        <f t="shared" si="12"/>
        <v>7.3600989280519578</v>
      </c>
      <c r="AK25">
        <f t="shared" si="13"/>
        <v>1.7640497353339961</v>
      </c>
      <c r="AL25">
        <f t="shared" si="14"/>
        <v>26.193877878410234</v>
      </c>
      <c r="AM25" s="1">
        <v>2</v>
      </c>
      <c r="AN25">
        <f t="shared" si="15"/>
        <v>5</v>
      </c>
      <c r="AO25" s="1">
        <v>0.5</v>
      </c>
      <c r="AP25">
        <f t="shared" si="16"/>
        <v>9</v>
      </c>
      <c r="AQ25" s="1">
        <v>27.464509963989258</v>
      </c>
      <c r="AR25" s="1">
        <v>26.672245025634766</v>
      </c>
      <c r="AS25" s="1">
        <v>27.424083709716797</v>
      </c>
      <c r="AT25" s="1">
        <v>400.03863525390625</v>
      </c>
      <c r="AU25" s="1">
        <v>388.77789306640625</v>
      </c>
      <c r="AV25" s="1">
        <v>13.670028686523438</v>
      </c>
      <c r="AW25" s="1">
        <v>16.563047409057617</v>
      </c>
      <c r="AX25" s="1">
        <v>37.005897521972656</v>
      </c>
      <c r="AY25" s="1">
        <v>44.837539672851563</v>
      </c>
      <c r="AZ25" s="1">
        <v>500.39035034179688</v>
      </c>
      <c r="BA25" s="1">
        <v>1099.0230712890625</v>
      </c>
      <c r="BB25" s="1">
        <v>191.67514038085938</v>
      </c>
      <c r="BC25" s="1">
        <v>99.56585693359375</v>
      </c>
      <c r="BD25" s="1">
        <v>2.8310651779174805</v>
      </c>
      <c r="BE25" s="1">
        <v>-0.20036652684211731</v>
      </c>
      <c r="BF25" s="1">
        <v>0.66666668653488159</v>
      </c>
      <c r="BG25" s="1">
        <v>0</v>
      </c>
      <c r="BH25" s="1">
        <v>5</v>
      </c>
      <c r="BI25" s="1">
        <v>1</v>
      </c>
      <c r="BJ25" s="1">
        <v>0</v>
      </c>
      <c r="BK25" s="1">
        <v>0.15999999642372131</v>
      </c>
      <c r="BL25" s="1">
        <v>111115</v>
      </c>
      <c r="BM25">
        <f t="shared" si="17"/>
        <v>2.5019517517089844</v>
      </c>
      <c r="BN25">
        <f t="shared" si="18"/>
        <v>7.360098928051958E-3</v>
      </c>
      <c r="BO25">
        <f t="shared" si="19"/>
        <v>299.82224502563474</v>
      </c>
      <c r="BP25">
        <f t="shared" si="20"/>
        <v>300.61450996398924</v>
      </c>
      <c r="BQ25">
        <f t="shared" si="21"/>
        <v>175.84368747583721</v>
      </c>
      <c r="BR25">
        <f t="shared" si="22"/>
        <v>-0.47836714722453272</v>
      </c>
      <c r="BS25">
        <f t="shared" si="23"/>
        <v>3.4131637440485574</v>
      </c>
      <c r="BT25">
        <f t="shared" si="24"/>
        <v>34.280463696756954</v>
      </c>
      <c r="BU25">
        <f t="shared" si="25"/>
        <v>17.717416287699336</v>
      </c>
      <c r="BV25">
        <f t="shared" si="26"/>
        <v>26.672245025634766</v>
      </c>
      <c r="BW25">
        <f t="shared" si="27"/>
        <v>3.5108375099510836</v>
      </c>
      <c r="BX25">
        <f t="shared" si="28"/>
        <v>0.4048554357916056</v>
      </c>
      <c r="BY25">
        <f t="shared" si="29"/>
        <v>1.6491140087145613</v>
      </c>
      <c r="BZ25">
        <f t="shared" si="30"/>
        <v>1.8617235012365223</v>
      </c>
      <c r="CA25">
        <f t="shared" si="31"/>
        <v>0.2546815304572751</v>
      </c>
      <c r="CB25">
        <f t="shared" si="32"/>
        <v>27.851538776984007</v>
      </c>
      <c r="CC25">
        <f t="shared" si="33"/>
        <v>0.71951060067129624</v>
      </c>
      <c r="CD25">
        <f t="shared" si="34"/>
        <v>49.353706732156198</v>
      </c>
      <c r="CE25">
        <f t="shared" si="35"/>
        <v>384.9810345832737</v>
      </c>
      <c r="CF25">
        <f t="shared" si="36"/>
        <v>3.2449917138189351E-2</v>
      </c>
      <c r="CG25">
        <f t="shared" si="37"/>
        <v>0</v>
      </c>
      <c r="CH25">
        <f t="shared" si="38"/>
        <v>934.16961059570315</v>
      </c>
      <c r="CI25">
        <f t="shared" si="39"/>
        <v>0</v>
      </c>
      <c r="CJ25" t="e">
        <f t="shared" si="40"/>
        <v>#DIV/0!</v>
      </c>
      <c r="CK25" t="e">
        <f t="shared" si="41"/>
        <v>#DIV/0!</v>
      </c>
    </row>
    <row r="26" spans="1:89" x14ac:dyDescent="0.25">
      <c r="A26" s="1">
        <v>28</v>
      </c>
      <c r="B26" s="2" t="s">
        <v>157</v>
      </c>
      <c r="C26" s="1" t="s">
        <v>169</v>
      </c>
      <c r="D26" s="1" t="s">
        <v>171</v>
      </c>
      <c r="E26" s="1">
        <v>1</v>
      </c>
      <c r="F26" s="1">
        <v>1</v>
      </c>
      <c r="G26" s="4">
        <v>44455</v>
      </c>
      <c r="H26" s="1" t="s">
        <v>107</v>
      </c>
      <c r="I26" s="1">
        <v>15777.99979641661</v>
      </c>
      <c r="J26" s="1">
        <v>1</v>
      </c>
      <c r="K26">
        <f t="shared" si="0"/>
        <v>1.3595491863348064</v>
      </c>
      <c r="L26">
        <f t="shared" si="1"/>
        <v>1.3382104102141449E-2</v>
      </c>
      <c r="M26">
        <f t="shared" si="2"/>
        <v>223.33466606279103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t="e">
        <f t="shared" si="4"/>
        <v>#DIV/0!</v>
      </c>
      <c r="W26" t="e">
        <f t="shared" si="5"/>
        <v>#DIV/0!</v>
      </c>
      <c r="X26" s="1">
        <v>-1</v>
      </c>
      <c r="Y26" s="1">
        <v>0.85</v>
      </c>
      <c r="Z26" s="1">
        <v>0.85</v>
      </c>
      <c r="AA26" s="1">
        <v>10.155411720275879</v>
      </c>
      <c r="AB26">
        <f t="shared" si="6"/>
        <v>0.84999999999999987</v>
      </c>
      <c r="AC26">
        <f t="shared" si="7"/>
        <v>2.5190087106404281E-3</v>
      </c>
      <c r="AD26" t="e">
        <f t="shared" si="8"/>
        <v>#DIV/0!</v>
      </c>
      <c r="AE26" t="e">
        <f t="shared" si="9"/>
        <v>#DIV/0!</v>
      </c>
      <c r="AF26" t="e">
        <f t="shared" si="10"/>
        <v>#DIV/0!</v>
      </c>
      <c r="AG26" s="1">
        <v>0</v>
      </c>
      <c r="AH26" s="1">
        <v>0.5</v>
      </c>
      <c r="AI26" t="e">
        <f t="shared" si="11"/>
        <v>#DIV/0!</v>
      </c>
      <c r="AJ26">
        <f t="shared" si="12"/>
        <v>0.35793279137592809</v>
      </c>
      <c r="AK26">
        <f t="shared" si="13"/>
        <v>2.5949481298471486</v>
      </c>
      <c r="AL26">
        <f t="shared" si="14"/>
        <v>28.829163587185874</v>
      </c>
      <c r="AM26" s="1">
        <v>2</v>
      </c>
      <c r="AN26">
        <f t="shared" si="15"/>
        <v>5</v>
      </c>
      <c r="AO26" s="1">
        <v>0.5</v>
      </c>
      <c r="AP26">
        <f t="shared" si="16"/>
        <v>9</v>
      </c>
      <c r="AQ26" s="1">
        <v>27.891983032226563</v>
      </c>
      <c r="AR26" s="1">
        <v>28.295299530029297</v>
      </c>
      <c r="AS26" s="1">
        <v>27.846179962158203</v>
      </c>
      <c r="AT26" s="1">
        <v>400.03628540039063</v>
      </c>
      <c r="AU26" s="1">
        <v>399.43576049804688</v>
      </c>
      <c r="AV26" s="1">
        <v>13.792834281921387</v>
      </c>
      <c r="AW26" s="1">
        <v>13.93389892578125</v>
      </c>
      <c r="AX26" s="1">
        <v>36.414497375488281</v>
      </c>
      <c r="AY26" s="1">
        <v>36.78692626953125</v>
      </c>
      <c r="AZ26" s="1">
        <v>500.40234375</v>
      </c>
      <c r="BA26" s="1">
        <v>1101.9970703125</v>
      </c>
      <c r="BB26" s="1">
        <v>463.91543579101563</v>
      </c>
      <c r="BC26" s="1">
        <v>99.558509826660156</v>
      </c>
      <c r="BD26" s="1">
        <v>2.8310651779174805</v>
      </c>
      <c r="BE26" s="1">
        <v>-0.20036652684211731</v>
      </c>
      <c r="BF26" s="1">
        <v>0.66666668653488159</v>
      </c>
      <c r="BG26" s="1">
        <v>0</v>
      </c>
      <c r="BH26" s="1">
        <v>5</v>
      </c>
      <c r="BI26" s="1">
        <v>1</v>
      </c>
      <c r="BJ26" s="1">
        <v>0</v>
      </c>
      <c r="BK26" s="1">
        <v>0.15999999642372131</v>
      </c>
      <c r="BL26" s="1">
        <v>111115</v>
      </c>
      <c r="BM26">
        <f t="shared" si="17"/>
        <v>2.5020117187499999</v>
      </c>
      <c r="BN26">
        <f t="shared" si="18"/>
        <v>3.579327913759281E-4</v>
      </c>
      <c r="BO26">
        <f t="shared" si="19"/>
        <v>301.44529953002927</v>
      </c>
      <c r="BP26">
        <f t="shared" si="20"/>
        <v>301.04198303222654</v>
      </c>
      <c r="BQ26">
        <f t="shared" si="21"/>
        <v>176.31952730895136</v>
      </c>
      <c r="BR26">
        <f t="shared" si="22"/>
        <v>0.53386405715657637</v>
      </c>
      <c r="BS26">
        <f t="shared" si="23"/>
        <v>3.9821863429732303</v>
      </c>
      <c r="BT26">
        <f t="shared" si="24"/>
        <v>39.998452667748403</v>
      </c>
      <c r="BU26">
        <f t="shared" si="25"/>
        <v>26.064553741967153</v>
      </c>
      <c r="BV26">
        <f t="shared" si="26"/>
        <v>28.295299530029297</v>
      </c>
      <c r="BW26">
        <f t="shared" si="27"/>
        <v>3.8606603108910482</v>
      </c>
      <c r="BX26">
        <f t="shared" si="28"/>
        <v>1.3362235787658359E-2</v>
      </c>
      <c r="BY26">
        <f t="shared" si="29"/>
        <v>1.3872382131260819</v>
      </c>
      <c r="BZ26">
        <f t="shared" si="30"/>
        <v>2.4734220977649661</v>
      </c>
      <c r="CA26">
        <f t="shared" si="31"/>
        <v>8.3531801414117555E-3</v>
      </c>
      <c r="CB26">
        <f t="shared" si="32"/>
        <v>22.234866545846245</v>
      </c>
      <c r="CC26">
        <f t="shared" si="33"/>
        <v>0.55912536670307234</v>
      </c>
      <c r="CD26">
        <f t="shared" si="34"/>
        <v>33.129604432295693</v>
      </c>
      <c r="CE26">
        <f t="shared" si="35"/>
        <v>399.23182812009668</v>
      </c>
      <c r="CF26">
        <f t="shared" si="36"/>
        <v>1.1281997971357208E-3</v>
      </c>
      <c r="CG26">
        <f t="shared" si="37"/>
        <v>0</v>
      </c>
      <c r="CH26">
        <f t="shared" si="38"/>
        <v>936.69750976562489</v>
      </c>
      <c r="CI26">
        <f t="shared" si="39"/>
        <v>0</v>
      </c>
      <c r="CJ26" t="e">
        <f t="shared" si="40"/>
        <v>#DIV/0!</v>
      </c>
      <c r="CK26" t="e">
        <f t="shared" si="41"/>
        <v>#DIV/0!</v>
      </c>
    </row>
    <row r="27" spans="1:89" x14ac:dyDescent="0.25">
      <c r="A27" s="1">
        <v>29</v>
      </c>
      <c r="B27" s="2" t="s">
        <v>157</v>
      </c>
      <c r="C27" s="1" t="s">
        <v>169</v>
      </c>
      <c r="D27" s="1" t="s">
        <v>171</v>
      </c>
      <c r="E27" s="1">
        <v>1</v>
      </c>
      <c r="F27" s="1">
        <v>2</v>
      </c>
      <c r="G27" s="4">
        <v>44455</v>
      </c>
      <c r="H27" s="1" t="s">
        <v>108</v>
      </c>
      <c r="I27" s="1">
        <v>15779.999796278775</v>
      </c>
      <c r="J27" s="1">
        <v>1</v>
      </c>
      <c r="K27">
        <f t="shared" si="0"/>
        <v>1.2417313781082673</v>
      </c>
      <c r="L27">
        <f t="shared" si="1"/>
        <v>1.3354137355267267E-2</v>
      </c>
      <c r="M27">
        <f t="shared" si="2"/>
        <v>236.8415345234356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3"/>
        <v>#DIV/0!</v>
      </c>
      <c r="V27" t="e">
        <f t="shared" si="4"/>
        <v>#DIV/0!</v>
      </c>
      <c r="W27" t="e">
        <f t="shared" si="5"/>
        <v>#DIV/0!</v>
      </c>
      <c r="X27" s="1">
        <v>-1</v>
      </c>
      <c r="Y27" s="1">
        <v>0.85</v>
      </c>
      <c r="Z27" s="1">
        <v>0.85</v>
      </c>
      <c r="AA27" s="1">
        <v>10.155411720275879</v>
      </c>
      <c r="AB27">
        <f t="shared" si="6"/>
        <v>0.84999999999999987</v>
      </c>
      <c r="AC27">
        <f t="shared" si="7"/>
        <v>2.3933679024062231E-3</v>
      </c>
      <c r="AD27" t="e">
        <f t="shared" si="8"/>
        <v>#DIV/0!</v>
      </c>
      <c r="AE27" t="e">
        <f t="shared" si="9"/>
        <v>#DIV/0!</v>
      </c>
      <c r="AF27" t="e">
        <f t="shared" si="10"/>
        <v>#DIV/0!</v>
      </c>
      <c r="AG27" s="1">
        <v>0</v>
      </c>
      <c r="AH27" s="1">
        <v>0.5</v>
      </c>
      <c r="AI27" t="e">
        <f t="shared" si="11"/>
        <v>#DIV/0!</v>
      </c>
      <c r="AJ27">
        <f t="shared" si="12"/>
        <v>0.35701357869586914</v>
      </c>
      <c r="AK27">
        <f t="shared" si="13"/>
        <v>2.5937143050154523</v>
      </c>
      <c r="AL27">
        <f t="shared" si="14"/>
        <v>28.823497705489412</v>
      </c>
      <c r="AM27" s="1">
        <v>2</v>
      </c>
      <c r="AN27">
        <f t="shared" si="15"/>
        <v>5</v>
      </c>
      <c r="AO27" s="1">
        <v>0.5</v>
      </c>
      <c r="AP27">
        <f t="shared" si="16"/>
        <v>9</v>
      </c>
      <c r="AQ27" s="1">
        <v>27.894018173217773</v>
      </c>
      <c r="AR27" s="1">
        <v>28.289199829101563</v>
      </c>
      <c r="AS27" s="1">
        <v>27.847829818725586</v>
      </c>
      <c r="AT27" s="1">
        <v>399.98501586914063</v>
      </c>
      <c r="AU27" s="1">
        <v>399.43173217773438</v>
      </c>
      <c r="AV27" s="1">
        <v>13.792465209960938</v>
      </c>
      <c r="AW27" s="1">
        <v>13.93316650390625</v>
      </c>
      <c r="AX27" s="1">
        <v>36.409194946289063</v>
      </c>
      <c r="AY27" s="1">
        <v>36.780612945556641</v>
      </c>
      <c r="AZ27" s="1">
        <v>500.40655517578125</v>
      </c>
      <c r="BA27" s="1">
        <v>1101.9329833984375</v>
      </c>
      <c r="BB27" s="1">
        <v>554.30267333984375</v>
      </c>
      <c r="BC27" s="1">
        <v>99.558486938476563</v>
      </c>
      <c r="BD27" s="1">
        <v>2.8310651779174805</v>
      </c>
      <c r="BE27" s="1">
        <v>-0.20036652684211731</v>
      </c>
      <c r="BF27" s="1">
        <v>0.66666668653488159</v>
      </c>
      <c r="BG27" s="1">
        <v>0</v>
      </c>
      <c r="BH27" s="1">
        <v>5</v>
      </c>
      <c r="BI27" s="1">
        <v>1</v>
      </c>
      <c r="BJ27" s="1">
        <v>0</v>
      </c>
      <c r="BK27" s="1">
        <v>0.15999999642372131</v>
      </c>
      <c r="BL27" s="1">
        <v>111115</v>
      </c>
      <c r="BM27">
        <f t="shared" si="17"/>
        <v>2.5020327758789058</v>
      </c>
      <c r="BN27">
        <f t="shared" si="18"/>
        <v>3.5701357869586916E-4</v>
      </c>
      <c r="BO27">
        <f t="shared" si="19"/>
        <v>301.43919982910154</v>
      </c>
      <c r="BP27">
        <f t="shared" si="20"/>
        <v>301.04401817321775</v>
      </c>
      <c r="BQ27">
        <f t="shared" si="21"/>
        <v>176.30927340293056</v>
      </c>
      <c r="BR27">
        <f t="shared" si="22"/>
        <v>0.53429787638784942</v>
      </c>
      <c r="BS27">
        <f t="shared" si="23"/>
        <v>3.9808792804062216</v>
      </c>
      <c r="BT27">
        <f t="shared" si="24"/>
        <v>39.985333273156883</v>
      </c>
      <c r="BU27">
        <f t="shared" si="25"/>
        <v>26.052166769250633</v>
      </c>
      <c r="BV27">
        <f t="shared" si="26"/>
        <v>28.289199829101563</v>
      </c>
      <c r="BW27">
        <f t="shared" si="27"/>
        <v>3.8592907138659709</v>
      </c>
      <c r="BX27">
        <f t="shared" si="28"/>
        <v>1.3334351936677726E-2</v>
      </c>
      <c r="BY27">
        <f t="shared" si="29"/>
        <v>1.3871649753907696</v>
      </c>
      <c r="BZ27">
        <f t="shared" si="30"/>
        <v>2.4721257384752011</v>
      </c>
      <c r="CA27">
        <f t="shared" si="31"/>
        <v>8.3357453010586297E-3</v>
      </c>
      <c r="CB27">
        <f t="shared" si="32"/>
        <v>23.579584821340209</v>
      </c>
      <c r="CC27">
        <f t="shared" si="33"/>
        <v>0.59294621694715199</v>
      </c>
      <c r="CD27">
        <f t="shared" si="34"/>
        <v>33.139722408306028</v>
      </c>
      <c r="CE27">
        <f t="shared" si="35"/>
        <v>399.24547247101816</v>
      </c>
      <c r="CF27">
        <f t="shared" si="36"/>
        <v>1.030710077223943E-3</v>
      </c>
      <c r="CG27">
        <f t="shared" si="37"/>
        <v>0</v>
      </c>
      <c r="CH27">
        <f t="shared" si="38"/>
        <v>936.64303588867176</v>
      </c>
      <c r="CI27">
        <f t="shared" si="39"/>
        <v>0</v>
      </c>
      <c r="CJ27" t="e">
        <f t="shared" si="40"/>
        <v>#DIV/0!</v>
      </c>
      <c r="CK27" t="e">
        <f t="shared" si="41"/>
        <v>#DIV/0!</v>
      </c>
    </row>
    <row r="28" spans="1:89" x14ac:dyDescent="0.25">
      <c r="A28" s="1">
        <v>30</v>
      </c>
      <c r="B28" s="2" t="s">
        <v>157</v>
      </c>
      <c r="C28" s="1" t="s">
        <v>169</v>
      </c>
      <c r="D28" s="1" t="s">
        <v>171</v>
      </c>
      <c r="E28" s="1">
        <v>1</v>
      </c>
      <c r="F28" s="1">
        <v>3</v>
      </c>
      <c r="G28" s="4">
        <v>44455</v>
      </c>
      <c r="H28" s="1" t="s">
        <v>109</v>
      </c>
      <c r="I28" s="1">
        <v>15781.999796140939</v>
      </c>
      <c r="J28" s="1">
        <v>1</v>
      </c>
      <c r="K28">
        <f t="shared" si="0"/>
        <v>1.2391965884571832</v>
      </c>
      <c r="L28">
        <f t="shared" si="1"/>
        <v>1.37759804629356E-2</v>
      </c>
      <c r="M28">
        <f t="shared" si="2"/>
        <v>241.56952827570549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3"/>
        <v>#DIV/0!</v>
      </c>
      <c r="V28" t="e">
        <f t="shared" si="4"/>
        <v>#DIV/0!</v>
      </c>
      <c r="W28" t="e">
        <f t="shared" si="5"/>
        <v>#DIV/0!</v>
      </c>
      <c r="X28" s="1">
        <v>-1</v>
      </c>
      <c r="Y28" s="1">
        <v>0.85</v>
      </c>
      <c r="Z28" s="1">
        <v>0.85</v>
      </c>
      <c r="AA28" s="1">
        <v>10.155411720275879</v>
      </c>
      <c r="AB28">
        <f t="shared" si="6"/>
        <v>0.84999999999999987</v>
      </c>
      <c r="AC28">
        <f t="shared" si="7"/>
        <v>2.3910412197293935E-3</v>
      </c>
      <c r="AD28" t="e">
        <f t="shared" si="8"/>
        <v>#DIV/0!</v>
      </c>
      <c r="AE28" t="e">
        <f t="shared" si="9"/>
        <v>#DIV/0!</v>
      </c>
      <c r="AF28" t="e">
        <f t="shared" si="10"/>
        <v>#DIV/0!</v>
      </c>
      <c r="AG28" s="1">
        <v>0</v>
      </c>
      <c r="AH28" s="1">
        <v>0.5</v>
      </c>
      <c r="AI28" t="e">
        <f t="shared" si="11"/>
        <v>#DIV/0!</v>
      </c>
      <c r="AJ28">
        <f t="shared" si="12"/>
        <v>0.36807473350459907</v>
      </c>
      <c r="AK28">
        <f t="shared" si="13"/>
        <v>2.5923299784928853</v>
      </c>
      <c r="AL28">
        <f t="shared" si="14"/>
        <v>28.817540668864027</v>
      </c>
      <c r="AM28" s="1">
        <v>2</v>
      </c>
      <c r="AN28">
        <f t="shared" si="15"/>
        <v>5</v>
      </c>
      <c r="AO28" s="1">
        <v>0.5</v>
      </c>
      <c r="AP28">
        <f t="shared" si="16"/>
        <v>9</v>
      </c>
      <c r="AQ28" s="1">
        <v>27.895944595336914</v>
      </c>
      <c r="AR28" s="1">
        <v>28.284751892089844</v>
      </c>
      <c r="AS28" s="1">
        <v>27.848875045776367</v>
      </c>
      <c r="AT28" s="1">
        <v>399.95632934570313</v>
      </c>
      <c r="AU28" s="1">
        <v>399.40228271484375</v>
      </c>
      <c r="AV28" s="1">
        <v>13.788202285766602</v>
      </c>
      <c r="AW28" s="1">
        <v>13.933266639709473</v>
      </c>
      <c r="AX28" s="1">
        <v>36.393863677978516</v>
      </c>
      <c r="AY28" s="1">
        <v>36.776760101318359</v>
      </c>
      <c r="AZ28" s="1">
        <v>500.3934326171875</v>
      </c>
      <c r="BA28" s="1">
        <v>1101.758056640625</v>
      </c>
      <c r="BB28" s="1">
        <v>555.98101806640625</v>
      </c>
      <c r="BC28" s="1">
        <v>99.558525085449219</v>
      </c>
      <c r="BD28" s="1">
        <v>2.8310651779174805</v>
      </c>
      <c r="BE28" s="1">
        <v>-0.20036652684211731</v>
      </c>
      <c r="BF28" s="1">
        <v>0.66666668653488159</v>
      </c>
      <c r="BG28" s="1">
        <v>0</v>
      </c>
      <c r="BH28" s="1">
        <v>5</v>
      </c>
      <c r="BI28" s="1">
        <v>1</v>
      </c>
      <c r="BJ28" s="1">
        <v>0</v>
      </c>
      <c r="BK28" s="1">
        <v>0.15999999642372131</v>
      </c>
      <c r="BL28" s="1">
        <v>111115</v>
      </c>
      <c r="BM28">
        <f t="shared" si="17"/>
        <v>2.5019671630859368</v>
      </c>
      <c r="BN28">
        <f t="shared" si="18"/>
        <v>3.6807473350459905E-4</v>
      </c>
      <c r="BO28">
        <f t="shared" si="19"/>
        <v>301.43475189208982</v>
      </c>
      <c r="BP28">
        <f t="shared" si="20"/>
        <v>301.04594459533689</v>
      </c>
      <c r="BQ28">
        <f t="shared" si="21"/>
        <v>176.28128512230614</v>
      </c>
      <c r="BR28">
        <f t="shared" si="22"/>
        <v>0.53278877677418179</v>
      </c>
      <c r="BS28">
        <f t="shared" si="23"/>
        <v>3.9795054547646536</v>
      </c>
      <c r="BT28">
        <f t="shared" si="24"/>
        <v>39.971518776007564</v>
      </c>
      <c r="BU28">
        <f t="shared" si="25"/>
        <v>26.038252136298091</v>
      </c>
      <c r="BV28">
        <f t="shared" si="26"/>
        <v>28.284751892089844</v>
      </c>
      <c r="BW28">
        <f t="shared" si="27"/>
        <v>3.8582922630696967</v>
      </c>
      <c r="BX28">
        <f t="shared" si="28"/>
        <v>1.3754926285626719E-2</v>
      </c>
      <c r="BY28">
        <f t="shared" si="29"/>
        <v>1.3871754762717683</v>
      </c>
      <c r="BZ28">
        <f t="shared" si="30"/>
        <v>2.4711167867979285</v>
      </c>
      <c r="CA28">
        <f t="shared" si="31"/>
        <v>8.5987180388318561E-3</v>
      </c>
      <c r="CB28">
        <f t="shared" si="32"/>
        <v>24.05030594071696</v>
      </c>
      <c r="CC28">
        <f t="shared" si="33"/>
        <v>0.60482761048257672</v>
      </c>
      <c r="CD28">
        <f t="shared" si="34"/>
        <v>33.155937301310722</v>
      </c>
      <c r="CE28">
        <f t="shared" si="35"/>
        <v>399.21640322657515</v>
      </c>
      <c r="CF28">
        <f t="shared" si="36"/>
        <v>1.0291842734619738E-3</v>
      </c>
      <c r="CG28">
        <f t="shared" si="37"/>
        <v>0</v>
      </c>
      <c r="CH28">
        <f t="shared" si="38"/>
        <v>936.49434814453116</v>
      </c>
      <c r="CI28">
        <f t="shared" si="39"/>
        <v>0</v>
      </c>
      <c r="CJ28" t="e">
        <f t="shared" si="40"/>
        <v>#DIV/0!</v>
      </c>
      <c r="CK28" t="e">
        <f t="shared" si="41"/>
        <v>#DIV/0!</v>
      </c>
    </row>
    <row r="29" spans="1:89" x14ac:dyDescent="0.25">
      <c r="A29" s="1">
        <v>31</v>
      </c>
      <c r="B29" s="2" t="s">
        <v>158</v>
      </c>
      <c r="C29" s="1" t="s">
        <v>169</v>
      </c>
      <c r="D29" s="1" t="s">
        <v>171</v>
      </c>
      <c r="E29" s="1">
        <v>1</v>
      </c>
      <c r="F29" s="1">
        <v>1</v>
      </c>
      <c r="G29" s="4">
        <v>44455</v>
      </c>
      <c r="H29" s="1" t="s">
        <v>110</v>
      </c>
      <c r="I29" s="1">
        <v>16166.499769642018</v>
      </c>
      <c r="J29" s="1">
        <v>1</v>
      </c>
      <c r="K29">
        <f t="shared" si="0"/>
        <v>1.4979249296397139</v>
      </c>
      <c r="L29">
        <f t="shared" si="1"/>
        <v>1.5482329943210277E-2</v>
      </c>
      <c r="M29">
        <f t="shared" si="2"/>
        <v>230.91371717545397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3"/>
        <v>#DIV/0!</v>
      </c>
      <c r="V29" t="e">
        <f t="shared" si="4"/>
        <v>#DIV/0!</v>
      </c>
      <c r="W29" t="e">
        <f t="shared" si="5"/>
        <v>#DIV/0!</v>
      </c>
      <c r="X29" s="1">
        <v>-1</v>
      </c>
      <c r="Y29" s="1">
        <v>0.85</v>
      </c>
      <c r="Z29" s="1">
        <v>0.85</v>
      </c>
      <c r="AA29" s="1">
        <v>9.9886770248413086</v>
      </c>
      <c r="AB29">
        <f t="shared" si="6"/>
        <v>0.85</v>
      </c>
      <c r="AC29">
        <f t="shared" si="7"/>
        <v>2.6684453463330072E-3</v>
      </c>
      <c r="AD29" t="e">
        <f t="shared" si="8"/>
        <v>#DIV/0!</v>
      </c>
      <c r="AE29" t="e">
        <f t="shared" si="9"/>
        <v>#DIV/0!</v>
      </c>
      <c r="AF29" t="e">
        <f t="shared" si="10"/>
        <v>#DIV/0!</v>
      </c>
      <c r="AG29" s="1">
        <v>0</v>
      </c>
      <c r="AH29" s="1">
        <v>0.5</v>
      </c>
      <c r="AI29" t="e">
        <f t="shared" si="11"/>
        <v>#DIV/0!</v>
      </c>
      <c r="AJ29">
        <f t="shared" si="12"/>
        <v>0.41509158716718142</v>
      </c>
      <c r="AK29">
        <f t="shared" si="13"/>
        <v>2.6012807450154609</v>
      </c>
      <c r="AL29">
        <f t="shared" si="14"/>
        <v>28.862238370257057</v>
      </c>
      <c r="AM29">
        <v>1.752</v>
      </c>
      <c r="AN29">
        <f t="shared" si="15"/>
        <v>5</v>
      </c>
      <c r="AO29" s="1">
        <v>0.5</v>
      </c>
      <c r="AP29">
        <f t="shared" si="16"/>
        <v>9</v>
      </c>
      <c r="AQ29" s="1">
        <v>28.294536590576172</v>
      </c>
      <c r="AR29" s="1">
        <v>28.322244644165039</v>
      </c>
      <c r="AS29" s="1">
        <v>28.244956970214844</v>
      </c>
      <c r="AT29" s="1">
        <v>400.06625366210938</v>
      </c>
      <c r="AU29" s="1">
        <v>399.48373413085938</v>
      </c>
      <c r="AV29" s="1">
        <v>13.80535888671875</v>
      </c>
      <c r="AW29" s="1">
        <v>13.948665618896484</v>
      </c>
      <c r="AX29" s="1">
        <v>35.598533630371094</v>
      </c>
      <c r="AY29" s="1">
        <v>35.968063354492188</v>
      </c>
      <c r="AZ29" s="1">
        <v>500.3927001953125</v>
      </c>
      <c r="BA29" s="1">
        <v>1101.2911376953125</v>
      </c>
      <c r="BB29" s="1">
        <v>682.53076171875</v>
      </c>
      <c r="BC29" s="1">
        <v>99.546661376953125</v>
      </c>
      <c r="BD29" s="1">
        <v>2.8310651779174805</v>
      </c>
      <c r="BE29" s="1">
        <v>-0.20036652684211731</v>
      </c>
      <c r="BF29" s="1">
        <v>0.66666668653488159</v>
      </c>
      <c r="BG29" s="1">
        <v>0</v>
      </c>
      <c r="BH29" s="1">
        <v>5</v>
      </c>
      <c r="BI29" s="1">
        <v>1</v>
      </c>
      <c r="BJ29" s="1">
        <v>0</v>
      </c>
      <c r="BK29" s="1">
        <v>0.15999999642372131</v>
      </c>
      <c r="BL29" s="1">
        <v>111115</v>
      </c>
      <c r="BM29">
        <f t="shared" si="17"/>
        <v>2.8561227180097739</v>
      </c>
      <c r="BN29">
        <f t="shared" si="18"/>
        <v>4.1509158716718144E-4</v>
      </c>
      <c r="BO29">
        <f t="shared" si="19"/>
        <v>301.47224464416502</v>
      </c>
      <c r="BP29">
        <f t="shared" si="20"/>
        <v>301.44453659057615</v>
      </c>
      <c r="BQ29">
        <f t="shared" si="21"/>
        <v>176.20657809272598</v>
      </c>
      <c r="BR29">
        <f t="shared" si="22"/>
        <v>0.53999372609201812</v>
      </c>
      <c r="BS29">
        <f t="shared" si="23"/>
        <v>3.9898238380400977</v>
      </c>
      <c r="BT29">
        <f t="shared" si="24"/>
        <v>40.079936211339529</v>
      </c>
      <c r="BU29">
        <f t="shared" si="25"/>
        <v>26.131270592443045</v>
      </c>
      <c r="BV29">
        <f t="shared" si="26"/>
        <v>28.322244644165039</v>
      </c>
      <c r="BW29">
        <f t="shared" si="27"/>
        <v>3.8667155095965664</v>
      </c>
      <c r="BX29">
        <f t="shared" si="28"/>
        <v>1.5455742065635018E-2</v>
      </c>
      <c r="BY29">
        <f t="shared" si="29"/>
        <v>1.3885430930246365</v>
      </c>
      <c r="BZ29">
        <f t="shared" si="30"/>
        <v>2.4781724165719297</v>
      </c>
      <c r="CA29">
        <f t="shared" si="31"/>
        <v>9.6622240322550308E-3</v>
      </c>
      <c r="CB29">
        <f t="shared" si="32"/>
        <v>22.986689610958443</v>
      </c>
      <c r="CC29">
        <f t="shared" si="33"/>
        <v>0.57803033627349965</v>
      </c>
      <c r="CD29">
        <f t="shared" si="34"/>
        <v>33.107012659077974</v>
      </c>
      <c r="CE29">
        <f t="shared" si="35"/>
        <v>399.25904539141339</v>
      </c>
      <c r="CF29">
        <f t="shared" si="36"/>
        <v>1.2420963327033248E-3</v>
      </c>
      <c r="CG29">
        <f t="shared" si="37"/>
        <v>0</v>
      </c>
      <c r="CH29">
        <f t="shared" si="38"/>
        <v>936.09746704101565</v>
      </c>
      <c r="CI29">
        <f t="shared" si="39"/>
        <v>0</v>
      </c>
      <c r="CJ29" t="e">
        <f t="shared" si="40"/>
        <v>#DIV/0!</v>
      </c>
      <c r="CK29" t="e">
        <f t="shared" si="41"/>
        <v>#DIV/0!</v>
      </c>
    </row>
    <row r="30" spans="1:89" x14ac:dyDescent="0.25">
      <c r="A30" s="1">
        <v>32</v>
      </c>
      <c r="B30" s="2" t="s">
        <v>158</v>
      </c>
      <c r="C30" s="1" t="s">
        <v>169</v>
      </c>
      <c r="D30" s="1" t="s">
        <v>171</v>
      </c>
      <c r="E30" s="1">
        <v>1</v>
      </c>
      <c r="F30" s="1">
        <v>2</v>
      </c>
      <c r="G30" s="4">
        <v>44455</v>
      </c>
      <c r="H30" s="1" t="s">
        <v>111</v>
      </c>
      <c r="I30" s="1">
        <v>16168.499769504182</v>
      </c>
      <c r="J30" s="1">
        <v>1</v>
      </c>
      <c r="K30">
        <f t="shared" si="0"/>
        <v>1.4125677654362538</v>
      </c>
      <c r="L30">
        <f t="shared" si="1"/>
        <v>1.5485094849928813E-2</v>
      </c>
      <c r="M30">
        <f t="shared" si="2"/>
        <v>239.69137262500334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t="e">
        <f t="shared" si="3"/>
        <v>#DIV/0!</v>
      </c>
      <c r="V30" t="e">
        <f t="shared" si="4"/>
        <v>#DIV/0!</v>
      </c>
      <c r="W30" t="e">
        <f t="shared" si="5"/>
        <v>#DIV/0!</v>
      </c>
      <c r="X30" s="1">
        <v>-1</v>
      </c>
      <c r="Y30" s="1">
        <v>0.85</v>
      </c>
      <c r="Z30" s="1">
        <v>0.85</v>
      </c>
      <c r="AA30" s="1">
        <v>9.9886770248413086</v>
      </c>
      <c r="AB30">
        <f t="shared" si="6"/>
        <v>0.85</v>
      </c>
      <c r="AC30">
        <f t="shared" si="7"/>
        <v>2.5776732935937712E-3</v>
      </c>
      <c r="AD30" t="e">
        <f t="shared" si="8"/>
        <v>#DIV/0!</v>
      </c>
      <c r="AE30" t="e">
        <f t="shared" si="9"/>
        <v>#DIV/0!</v>
      </c>
      <c r="AF30" t="e">
        <f t="shared" si="10"/>
        <v>#DIV/0!</v>
      </c>
      <c r="AG30" s="1">
        <v>0</v>
      </c>
      <c r="AH30" s="1">
        <v>0.5</v>
      </c>
      <c r="AI30" t="e">
        <f t="shared" si="11"/>
        <v>#DIV/0!</v>
      </c>
      <c r="AJ30">
        <f t="shared" si="12"/>
        <v>0.41445463078781886</v>
      </c>
      <c r="AK30">
        <f t="shared" si="13"/>
        <v>2.59688173122069</v>
      </c>
      <c r="AL30">
        <f t="shared" si="14"/>
        <v>28.842781394110478</v>
      </c>
      <c r="AM30">
        <v>1.752</v>
      </c>
      <c r="AN30">
        <f t="shared" si="15"/>
        <v>5</v>
      </c>
      <c r="AO30" s="1">
        <v>0.5</v>
      </c>
      <c r="AP30">
        <f t="shared" si="16"/>
        <v>9</v>
      </c>
      <c r="AQ30" s="1">
        <v>28.297773361206055</v>
      </c>
      <c r="AR30" s="1">
        <v>28.301826477050781</v>
      </c>
      <c r="AS30" s="1">
        <v>28.247480392456055</v>
      </c>
      <c r="AT30" s="1">
        <v>400.12060546875</v>
      </c>
      <c r="AU30" s="1">
        <v>399.56805419921875</v>
      </c>
      <c r="AV30" s="1">
        <v>13.804652214050293</v>
      </c>
      <c r="AW30" s="1">
        <v>13.947737693786621</v>
      </c>
      <c r="AX30" s="1">
        <v>35.589931488037109</v>
      </c>
      <c r="AY30" s="1">
        <v>35.958820343017578</v>
      </c>
      <c r="AZ30" s="1">
        <v>500.39788818359375</v>
      </c>
      <c r="BA30" s="1">
        <v>1101.1151123046875</v>
      </c>
      <c r="BB30" s="1">
        <v>649.56988525390625</v>
      </c>
      <c r="BC30" s="1">
        <v>99.546440124511719</v>
      </c>
      <c r="BD30" s="1">
        <v>2.8310651779174805</v>
      </c>
      <c r="BE30" s="1">
        <v>-0.20036652684211731</v>
      </c>
      <c r="BF30" s="1">
        <v>0.66666668653488159</v>
      </c>
      <c r="BG30" s="1">
        <v>0</v>
      </c>
      <c r="BH30" s="1">
        <v>5</v>
      </c>
      <c r="BI30" s="1">
        <v>1</v>
      </c>
      <c r="BJ30" s="1">
        <v>0</v>
      </c>
      <c r="BK30" s="1">
        <v>0.15999999642372131</v>
      </c>
      <c r="BL30" s="1">
        <v>111115</v>
      </c>
      <c r="BM30">
        <f t="shared" si="17"/>
        <v>2.8561523298150324</v>
      </c>
      <c r="BN30">
        <f t="shared" si="18"/>
        <v>4.1445463078781887E-4</v>
      </c>
      <c r="BO30">
        <f t="shared" si="19"/>
        <v>301.45182647705076</v>
      </c>
      <c r="BP30">
        <f t="shared" si="20"/>
        <v>301.44777336120603</v>
      </c>
      <c r="BQ30">
        <f t="shared" si="21"/>
        <v>176.17841403085549</v>
      </c>
      <c r="BR30">
        <f t="shared" si="22"/>
        <v>0.54095491705969556</v>
      </c>
      <c r="BS30">
        <f t="shared" si="23"/>
        <v>3.985329366427615</v>
      </c>
      <c r="BT30">
        <f t="shared" si="24"/>
        <v>40.034875797093335</v>
      </c>
      <c r="BU30">
        <f t="shared" si="25"/>
        <v>26.087138103306714</v>
      </c>
      <c r="BV30">
        <f t="shared" si="26"/>
        <v>28.301826477050781</v>
      </c>
      <c r="BW30">
        <f t="shared" si="27"/>
        <v>3.8621263092160345</v>
      </c>
      <c r="BX30">
        <f t="shared" si="28"/>
        <v>1.5458497483288133E-2</v>
      </c>
      <c r="BY30">
        <f t="shared" si="29"/>
        <v>1.388447635206925</v>
      </c>
      <c r="BZ30">
        <f t="shared" si="30"/>
        <v>2.4736786740091095</v>
      </c>
      <c r="CA30">
        <f t="shared" si="31"/>
        <v>9.6639470189407994E-3</v>
      </c>
      <c r="CB30">
        <f t="shared" si="32"/>
        <v>23.860422873376923</v>
      </c>
      <c r="CC30">
        <f t="shared" si="33"/>
        <v>0.59987621659437451</v>
      </c>
      <c r="CD30">
        <f t="shared" si="34"/>
        <v>33.14642423811366</v>
      </c>
      <c r="CE30">
        <f t="shared" si="35"/>
        <v>399.35616903440331</v>
      </c>
      <c r="CF30">
        <f t="shared" si="36"/>
        <v>1.1724263714629323E-3</v>
      </c>
      <c r="CG30">
        <f t="shared" si="37"/>
        <v>0</v>
      </c>
      <c r="CH30">
        <f t="shared" si="38"/>
        <v>935.94784545898438</v>
      </c>
      <c r="CI30">
        <f t="shared" si="39"/>
        <v>0</v>
      </c>
      <c r="CJ30" t="e">
        <f t="shared" si="40"/>
        <v>#DIV/0!</v>
      </c>
      <c r="CK30" t="e">
        <f t="shared" si="41"/>
        <v>#DIV/0!</v>
      </c>
    </row>
    <row r="31" spans="1:89" x14ac:dyDescent="0.25">
      <c r="A31" s="1">
        <v>33</v>
      </c>
      <c r="B31" s="2" t="s">
        <v>158</v>
      </c>
      <c r="C31" s="1" t="s">
        <v>169</v>
      </c>
      <c r="D31" s="1" t="s">
        <v>171</v>
      </c>
      <c r="E31" s="1">
        <v>1</v>
      </c>
      <c r="F31" s="1">
        <v>3</v>
      </c>
      <c r="G31" s="4">
        <v>44455</v>
      </c>
      <c r="H31" s="1" t="s">
        <v>112</v>
      </c>
      <c r="I31" s="1">
        <v>16170.499769366346</v>
      </c>
      <c r="J31" s="1">
        <v>1</v>
      </c>
      <c r="K31">
        <f t="shared" si="0"/>
        <v>1.636500915739741</v>
      </c>
      <c r="L31">
        <f t="shared" si="1"/>
        <v>1.5519518022855946E-2</v>
      </c>
      <c r="M31">
        <f t="shared" si="2"/>
        <v>217.35750370774562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t="e">
        <f t="shared" si="4"/>
        <v>#DIV/0!</v>
      </c>
      <c r="W31" t="e">
        <f t="shared" si="5"/>
        <v>#DIV/0!</v>
      </c>
      <c r="X31" s="1">
        <v>-1</v>
      </c>
      <c r="Y31" s="1">
        <v>0.85</v>
      </c>
      <c r="Z31" s="1">
        <v>0.85</v>
      </c>
      <c r="AA31" s="1">
        <v>9.9886770248413086</v>
      </c>
      <c r="AB31">
        <f t="shared" si="6"/>
        <v>0.85</v>
      </c>
      <c r="AC31">
        <f t="shared" si="7"/>
        <v>2.8171369436139071E-3</v>
      </c>
      <c r="AD31" t="e">
        <f t="shared" si="8"/>
        <v>#DIV/0!</v>
      </c>
      <c r="AE31" t="e">
        <f t="shared" si="9"/>
        <v>#DIV/0!</v>
      </c>
      <c r="AF31" t="e">
        <f t="shared" si="10"/>
        <v>#DIV/0!</v>
      </c>
      <c r="AG31" s="1">
        <v>0</v>
      </c>
      <c r="AH31" s="1">
        <v>0.5</v>
      </c>
      <c r="AI31" t="e">
        <f t="shared" si="11"/>
        <v>#DIV/0!</v>
      </c>
      <c r="AJ31">
        <f t="shared" si="12"/>
        <v>0.41533776858823018</v>
      </c>
      <c r="AK31">
        <f t="shared" si="13"/>
        <v>2.596662808540728</v>
      </c>
      <c r="AL31">
        <f t="shared" si="14"/>
        <v>28.841761976836402</v>
      </c>
      <c r="AM31">
        <v>1.752</v>
      </c>
      <c r="AN31">
        <f t="shared" si="15"/>
        <v>5</v>
      </c>
      <c r="AO31" s="1">
        <v>0.5</v>
      </c>
      <c r="AP31">
        <f t="shared" si="16"/>
        <v>9</v>
      </c>
      <c r="AQ31" s="1">
        <v>28.300346374511719</v>
      </c>
      <c r="AR31" s="1">
        <v>28.300840377807617</v>
      </c>
      <c r="AS31" s="1">
        <v>28.250116348266602</v>
      </c>
      <c r="AT31" s="1">
        <v>400.1817626953125</v>
      </c>
      <c r="AU31" s="1">
        <v>399.55068969726563</v>
      </c>
      <c r="AV31" s="1">
        <v>13.80414867401123</v>
      </c>
      <c r="AW31" s="1">
        <v>13.947538375854492</v>
      </c>
      <c r="AX31" s="1">
        <v>35.583393096923828</v>
      </c>
      <c r="AY31" s="1">
        <v>35.953014373779297</v>
      </c>
      <c r="AZ31" s="1">
        <v>500.40032958984375</v>
      </c>
      <c r="BA31" s="1">
        <v>1101.0347900390625</v>
      </c>
      <c r="BB31" s="1">
        <v>632.04901123046875</v>
      </c>
      <c r="BC31" s="1">
        <v>99.546684265136719</v>
      </c>
      <c r="BD31" s="1">
        <v>2.8310651779174805</v>
      </c>
      <c r="BE31" s="1">
        <v>-0.20036652684211731</v>
      </c>
      <c r="BF31" s="1">
        <v>0.66666668653488159</v>
      </c>
      <c r="BG31" s="1">
        <v>0</v>
      </c>
      <c r="BH31" s="1">
        <v>5</v>
      </c>
      <c r="BI31" s="1">
        <v>1</v>
      </c>
      <c r="BJ31" s="1">
        <v>0</v>
      </c>
      <c r="BK31" s="1">
        <v>0.15999999642372131</v>
      </c>
      <c r="BL31" s="1">
        <v>111115</v>
      </c>
      <c r="BM31">
        <f t="shared" si="17"/>
        <v>2.856166264782213</v>
      </c>
      <c r="BN31">
        <f t="shared" si="18"/>
        <v>4.1533776858823017E-4</v>
      </c>
      <c r="BO31">
        <f t="shared" si="19"/>
        <v>301.45084037780759</v>
      </c>
      <c r="BP31">
        <f t="shared" si="20"/>
        <v>301.4503463745117</v>
      </c>
      <c r="BQ31">
        <f t="shared" si="21"/>
        <v>176.16556246864275</v>
      </c>
      <c r="BR31">
        <f t="shared" si="22"/>
        <v>0.54092159902878356</v>
      </c>
      <c r="BS31">
        <f t="shared" si="23"/>
        <v>3.9850940075177927</v>
      </c>
      <c r="BT31">
        <f t="shared" si="24"/>
        <v>40.032413303729236</v>
      </c>
      <c r="BU31">
        <f t="shared" si="25"/>
        <v>26.084874927874743</v>
      </c>
      <c r="BV31">
        <f t="shared" si="26"/>
        <v>28.300840377807617</v>
      </c>
      <c r="BW31">
        <f t="shared" si="27"/>
        <v>3.8619047932373416</v>
      </c>
      <c r="BX31">
        <f t="shared" si="28"/>
        <v>1.5492802375556834E-2</v>
      </c>
      <c r="BY31">
        <f t="shared" si="29"/>
        <v>1.388431198977065</v>
      </c>
      <c r="BZ31">
        <f t="shared" si="30"/>
        <v>2.4734735942602768</v>
      </c>
      <c r="CA31">
        <f t="shared" si="31"/>
        <v>9.685398179916347E-3</v>
      </c>
      <c r="CB31">
        <f t="shared" si="32"/>
        <v>21.637218794253236</v>
      </c>
      <c r="CC31">
        <f t="shared" si="33"/>
        <v>0.54400482670280104</v>
      </c>
      <c r="CD31">
        <f t="shared" si="34"/>
        <v>33.14845880650401</v>
      </c>
      <c r="CE31">
        <f t="shared" si="35"/>
        <v>399.30521455990464</v>
      </c>
      <c r="CF31">
        <f t="shared" si="36"/>
        <v>1.3585468261914362E-3</v>
      </c>
      <c r="CG31">
        <f t="shared" si="37"/>
        <v>0</v>
      </c>
      <c r="CH31">
        <f t="shared" si="38"/>
        <v>935.87957153320315</v>
      </c>
      <c r="CI31">
        <f t="shared" si="39"/>
        <v>0</v>
      </c>
      <c r="CJ31" t="e">
        <f t="shared" si="40"/>
        <v>#DIV/0!</v>
      </c>
      <c r="CK31" t="e">
        <f t="shared" si="41"/>
        <v>#DIV/0!</v>
      </c>
    </row>
    <row r="32" spans="1:89" x14ac:dyDescent="0.25">
      <c r="A32" s="1">
        <v>34</v>
      </c>
      <c r="B32" s="2" t="s">
        <v>159</v>
      </c>
      <c r="C32" s="1" t="s">
        <v>169</v>
      </c>
      <c r="D32" s="1" t="s">
        <v>171</v>
      </c>
      <c r="E32" s="1">
        <v>1</v>
      </c>
      <c r="F32" s="1">
        <v>1</v>
      </c>
      <c r="G32" s="4">
        <v>44455</v>
      </c>
      <c r="H32" s="1" t="s">
        <v>113</v>
      </c>
      <c r="I32" s="1">
        <v>16552.999743005261</v>
      </c>
      <c r="J32" s="1">
        <v>1</v>
      </c>
      <c r="K32">
        <f t="shared" si="0"/>
        <v>7.5016277617314913</v>
      </c>
      <c r="L32">
        <f t="shared" si="1"/>
        <v>5.6469145250676658E-2</v>
      </c>
      <c r="M32">
        <f t="shared" si="2"/>
        <v>171.4715735921728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3"/>
        <v>#DIV/0!</v>
      </c>
      <c r="V32" t="e">
        <f t="shared" si="4"/>
        <v>#DIV/0!</v>
      </c>
      <c r="W32" t="e">
        <f t="shared" si="5"/>
        <v>#DIV/0!</v>
      </c>
      <c r="X32" s="1">
        <v>-1</v>
      </c>
      <c r="Y32" s="1">
        <v>0.85</v>
      </c>
      <c r="Z32" s="1">
        <v>0.85</v>
      </c>
      <c r="AA32" s="1">
        <v>10.029844284057617</v>
      </c>
      <c r="AB32">
        <f t="shared" si="6"/>
        <v>0.85</v>
      </c>
      <c r="AC32">
        <f t="shared" si="7"/>
        <v>9.1003534811588075E-3</v>
      </c>
      <c r="AD32" t="e">
        <f t="shared" si="8"/>
        <v>#DIV/0!</v>
      </c>
      <c r="AE32" t="e">
        <f t="shared" si="9"/>
        <v>#DIV/0!</v>
      </c>
      <c r="AF32" t="e">
        <f t="shared" si="10"/>
        <v>#DIV/0!</v>
      </c>
      <c r="AG32" s="1">
        <v>0</v>
      </c>
      <c r="AH32" s="1">
        <v>0.5</v>
      </c>
      <c r="AI32" t="e">
        <f t="shared" si="11"/>
        <v>#DIV/0!</v>
      </c>
      <c r="AJ32">
        <f t="shared" si="12"/>
        <v>1.5096688380782601</v>
      </c>
      <c r="AK32">
        <f t="shared" si="13"/>
        <v>2.604529666886739</v>
      </c>
      <c r="AL32">
        <f t="shared" si="14"/>
        <v>29.030052881223078</v>
      </c>
      <c r="AM32">
        <v>1.66</v>
      </c>
      <c r="AN32">
        <f t="shared" si="15"/>
        <v>5</v>
      </c>
      <c r="AO32" s="1">
        <v>0.5</v>
      </c>
      <c r="AP32">
        <f t="shared" si="16"/>
        <v>9</v>
      </c>
      <c r="AQ32" s="1">
        <v>28.553869247436523</v>
      </c>
      <c r="AR32" s="1">
        <v>28.659931182861328</v>
      </c>
      <c r="AS32" s="1">
        <v>28.494125366210938</v>
      </c>
      <c r="AT32" s="1">
        <v>400.08474731445313</v>
      </c>
      <c r="AU32" s="1">
        <v>397.3970947265625</v>
      </c>
      <c r="AV32" s="1">
        <v>13.814373016357422</v>
      </c>
      <c r="AW32" s="1">
        <v>14.308032035827637</v>
      </c>
      <c r="AX32" s="1">
        <v>35.087120056152344</v>
      </c>
      <c r="AY32" s="1">
        <v>36.340969085693359</v>
      </c>
      <c r="AZ32" s="1">
        <v>500.38458251953125</v>
      </c>
      <c r="BA32" s="1">
        <v>1099.06884765625</v>
      </c>
      <c r="BB32" s="1">
        <v>350.6348876953125</v>
      </c>
      <c r="BC32" s="1">
        <v>99.541458129882813</v>
      </c>
      <c r="BD32" s="1">
        <v>2.8310651779174805</v>
      </c>
      <c r="BE32" s="1">
        <v>-0.20036652684211731</v>
      </c>
      <c r="BF32" s="1">
        <v>0.66666668653488159</v>
      </c>
      <c r="BG32" s="1">
        <v>0</v>
      </c>
      <c r="BH32" s="1">
        <v>5</v>
      </c>
      <c r="BI32" s="1">
        <v>1</v>
      </c>
      <c r="BJ32" s="1">
        <v>0</v>
      </c>
      <c r="BK32" s="1">
        <v>0.15999999642372131</v>
      </c>
      <c r="BL32" s="1">
        <v>111115</v>
      </c>
      <c r="BM32">
        <f t="shared" si="17"/>
        <v>3.0143649549369349</v>
      </c>
      <c r="BN32">
        <f t="shared" si="18"/>
        <v>1.50966883807826E-3</v>
      </c>
      <c r="BO32">
        <f t="shared" si="19"/>
        <v>301.80993118286131</v>
      </c>
      <c r="BP32">
        <f t="shared" si="20"/>
        <v>301.7038692474365</v>
      </c>
      <c r="BQ32">
        <f t="shared" si="21"/>
        <v>175.85101169442351</v>
      </c>
      <c r="BR32">
        <f t="shared" si="22"/>
        <v>0.3701216983617488</v>
      </c>
      <c r="BS32">
        <f t="shared" si="23"/>
        <v>4.0287720387020975</v>
      </c>
      <c r="BT32">
        <f t="shared" si="24"/>
        <v>40.473307447890818</v>
      </c>
      <c r="BU32">
        <f t="shared" si="25"/>
        <v>26.165275412063181</v>
      </c>
      <c r="BV32">
        <f t="shared" si="26"/>
        <v>28.659931182861328</v>
      </c>
      <c r="BW32">
        <f t="shared" si="27"/>
        <v>3.9433070542632338</v>
      </c>
      <c r="BX32">
        <f t="shared" si="28"/>
        <v>5.6117047284659265E-2</v>
      </c>
      <c r="BY32">
        <f t="shared" si="29"/>
        <v>1.4242423718153587</v>
      </c>
      <c r="BZ32">
        <f t="shared" si="30"/>
        <v>2.5190646824478753</v>
      </c>
      <c r="CA32">
        <f t="shared" si="31"/>
        <v>3.5104619312900598E-2</v>
      </c>
      <c r="CB32">
        <f t="shared" si="32"/>
        <v>17.068530463190388</v>
      </c>
      <c r="CC32">
        <f t="shared" si="33"/>
        <v>0.43148673170385771</v>
      </c>
      <c r="CD32">
        <f t="shared" si="34"/>
        <v>33.945595668716408</v>
      </c>
      <c r="CE32">
        <f t="shared" si="35"/>
        <v>396.2718505623028</v>
      </c>
      <c r="CF32">
        <f t="shared" si="36"/>
        <v>6.4260739816773592E-3</v>
      </c>
      <c r="CG32">
        <f t="shared" si="37"/>
        <v>0</v>
      </c>
      <c r="CH32">
        <f t="shared" si="38"/>
        <v>934.20852050781252</v>
      </c>
      <c r="CI32">
        <f t="shared" si="39"/>
        <v>0</v>
      </c>
      <c r="CJ32" t="e">
        <f t="shared" si="40"/>
        <v>#DIV/0!</v>
      </c>
      <c r="CK32" t="e">
        <f t="shared" si="41"/>
        <v>#DIV/0!</v>
      </c>
    </row>
    <row r="33" spans="1:89" x14ac:dyDescent="0.25">
      <c r="A33" s="1">
        <v>35</v>
      </c>
      <c r="B33" s="2" t="s">
        <v>159</v>
      </c>
      <c r="C33" s="1" t="s">
        <v>169</v>
      </c>
      <c r="D33" s="1" t="s">
        <v>171</v>
      </c>
      <c r="E33" s="1">
        <v>1</v>
      </c>
      <c r="F33" s="1">
        <v>2</v>
      </c>
      <c r="G33" s="4">
        <v>44455</v>
      </c>
      <c r="H33" s="1" t="s">
        <v>114</v>
      </c>
      <c r="I33" s="1">
        <v>16554.999742867425</v>
      </c>
      <c r="J33" s="1">
        <v>1</v>
      </c>
      <c r="K33">
        <f t="shared" si="0"/>
        <v>7.3904721320082025</v>
      </c>
      <c r="L33">
        <f t="shared" si="1"/>
        <v>5.6694446619871428E-2</v>
      </c>
      <c r="M33">
        <f t="shared" si="2"/>
        <v>175.39037068283551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t="e">
        <f t="shared" si="3"/>
        <v>#DIV/0!</v>
      </c>
      <c r="V33" t="e">
        <f t="shared" si="4"/>
        <v>#DIV/0!</v>
      </c>
      <c r="W33" t="e">
        <f t="shared" si="5"/>
        <v>#DIV/0!</v>
      </c>
      <c r="X33" s="1">
        <v>-1</v>
      </c>
      <c r="Y33" s="1">
        <v>0.85</v>
      </c>
      <c r="Z33" s="1">
        <v>0.85</v>
      </c>
      <c r="AA33" s="1">
        <v>10.029844284057617</v>
      </c>
      <c r="AB33">
        <f t="shared" si="6"/>
        <v>0.85</v>
      </c>
      <c r="AC33">
        <f t="shared" si="7"/>
        <v>8.9808580289046178E-3</v>
      </c>
      <c r="AD33" t="e">
        <f t="shared" si="8"/>
        <v>#DIV/0!</v>
      </c>
      <c r="AE33" t="e">
        <f t="shared" si="9"/>
        <v>#DIV/0!</v>
      </c>
      <c r="AF33" t="e">
        <f t="shared" si="10"/>
        <v>#DIV/0!</v>
      </c>
      <c r="AG33" s="1">
        <v>0</v>
      </c>
      <c r="AH33" s="1">
        <v>0.5</v>
      </c>
      <c r="AI33" t="e">
        <f t="shared" si="11"/>
        <v>#DIV/0!</v>
      </c>
      <c r="AJ33">
        <f t="shared" si="12"/>
        <v>1.5155880184114225</v>
      </c>
      <c r="AK33">
        <f t="shared" si="13"/>
        <v>2.6044097062281506</v>
      </c>
      <c r="AL33">
        <f t="shared" si="14"/>
        <v>29.029253583623525</v>
      </c>
      <c r="AM33">
        <v>1.66</v>
      </c>
      <c r="AN33">
        <f t="shared" si="15"/>
        <v>5</v>
      </c>
      <c r="AO33" s="1">
        <v>0.5</v>
      </c>
      <c r="AP33">
        <f t="shared" si="16"/>
        <v>9</v>
      </c>
      <c r="AQ33" s="1">
        <v>28.551307678222656</v>
      </c>
      <c r="AR33" s="1">
        <v>28.660102844238281</v>
      </c>
      <c r="AS33" s="1">
        <v>28.492954254150391</v>
      </c>
      <c r="AT33" s="1">
        <v>400.05276489257813</v>
      </c>
      <c r="AU33" s="1">
        <v>397.40109252929688</v>
      </c>
      <c r="AV33" s="1">
        <v>13.811799049377441</v>
      </c>
      <c r="AW33" s="1">
        <v>14.307415008544922</v>
      </c>
      <c r="AX33" s="1">
        <v>35.085681915283203</v>
      </c>
      <c r="AY33" s="1">
        <v>36.344676971435547</v>
      </c>
      <c r="AZ33" s="1">
        <v>500.36331176757813</v>
      </c>
      <c r="BA33" s="1">
        <v>1099.1314697265625</v>
      </c>
      <c r="BB33" s="1">
        <v>306.99404907226563</v>
      </c>
      <c r="BC33" s="1">
        <v>99.541114807128906</v>
      </c>
      <c r="BD33" s="1">
        <v>2.8310651779174805</v>
      </c>
      <c r="BE33" s="1">
        <v>-0.20036652684211731</v>
      </c>
      <c r="BF33" s="1">
        <v>0.66666668653488159</v>
      </c>
      <c r="BG33" s="1">
        <v>0</v>
      </c>
      <c r="BH33" s="1">
        <v>5</v>
      </c>
      <c r="BI33" s="1">
        <v>1</v>
      </c>
      <c r="BJ33" s="1">
        <v>0</v>
      </c>
      <c r="BK33" s="1">
        <v>0.15999999642372131</v>
      </c>
      <c r="BL33" s="1">
        <v>111115</v>
      </c>
      <c r="BM33">
        <f t="shared" si="17"/>
        <v>3.0142368178769767</v>
      </c>
      <c r="BN33">
        <f t="shared" si="18"/>
        <v>1.5155880184114226E-3</v>
      </c>
      <c r="BO33">
        <f t="shared" si="19"/>
        <v>301.81010284423826</v>
      </c>
      <c r="BP33">
        <f t="shared" si="20"/>
        <v>301.70130767822263</v>
      </c>
      <c r="BQ33">
        <f t="shared" si="21"/>
        <v>175.86103122544955</v>
      </c>
      <c r="BR33">
        <f t="shared" si="22"/>
        <v>0.36915073938524445</v>
      </c>
      <c r="BS33">
        <f t="shared" si="23"/>
        <v>4.0285857461869599</v>
      </c>
      <c r="BT33">
        <f t="shared" si="24"/>
        <v>40.47157552929518</v>
      </c>
      <c r="BU33">
        <f t="shared" si="25"/>
        <v>26.164160520750258</v>
      </c>
      <c r="BV33">
        <f t="shared" si="26"/>
        <v>28.660102844238281</v>
      </c>
      <c r="BW33">
        <f t="shared" si="27"/>
        <v>3.9433463232349255</v>
      </c>
      <c r="BX33">
        <f t="shared" si="28"/>
        <v>5.6339542267463578E-2</v>
      </c>
      <c r="BY33">
        <f t="shared" si="29"/>
        <v>1.4241760399588093</v>
      </c>
      <c r="BZ33">
        <f t="shared" si="30"/>
        <v>2.5191702832761163</v>
      </c>
      <c r="CA33">
        <f t="shared" si="31"/>
        <v>3.5243928789915988E-2</v>
      </c>
      <c r="CB33">
        <f t="shared" si="32"/>
        <v>17.458553024205028</v>
      </c>
      <c r="CC33">
        <f t="shared" si="33"/>
        <v>0.44134345370453537</v>
      </c>
      <c r="CD33">
        <f t="shared" si="34"/>
        <v>33.947306625941401</v>
      </c>
      <c r="CE33">
        <f t="shared" si="35"/>
        <v>396.29252170949565</v>
      </c>
      <c r="CF33">
        <f t="shared" si="36"/>
        <v>6.3308442585164682E-3</v>
      </c>
      <c r="CG33">
        <f t="shared" si="37"/>
        <v>0</v>
      </c>
      <c r="CH33">
        <f t="shared" si="38"/>
        <v>934.26174926757813</v>
      </c>
      <c r="CI33">
        <f t="shared" si="39"/>
        <v>0</v>
      </c>
      <c r="CJ33" t="e">
        <f t="shared" si="40"/>
        <v>#DIV/0!</v>
      </c>
      <c r="CK33" t="e">
        <f t="shared" si="41"/>
        <v>#DIV/0!</v>
      </c>
    </row>
    <row r="34" spans="1:89" x14ac:dyDescent="0.25">
      <c r="A34" s="1">
        <v>36</v>
      </c>
      <c r="B34" s="2" t="s">
        <v>159</v>
      </c>
      <c r="C34" s="1" t="s">
        <v>169</v>
      </c>
      <c r="D34" s="1" t="s">
        <v>171</v>
      </c>
      <c r="E34" s="1">
        <v>1</v>
      </c>
      <c r="F34" s="1">
        <v>3</v>
      </c>
      <c r="G34" s="4">
        <v>44455</v>
      </c>
      <c r="H34" s="1" t="s">
        <v>115</v>
      </c>
      <c r="I34" s="1">
        <v>16557.999742660671</v>
      </c>
      <c r="J34" s="1">
        <v>1</v>
      </c>
      <c r="K34">
        <f t="shared" ref="K34:K61" si="42">(AT34-AU34*(1000-AV34)/(1000-AW34))*BM34</f>
        <v>7.4397563053831908</v>
      </c>
      <c r="L34">
        <f t="shared" ref="L34:L61" si="43">IF(BX34&lt;&gt;0,1/(1/BX34-1/AP34),0)</f>
        <v>5.6957291989298567E-2</v>
      </c>
      <c r="M34">
        <f t="shared" ref="M34:M61" si="44">((CA34-BN34/2)*AU34-K34)/(CA34+BN34/2)</f>
        <v>175.0233404932776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t="e">
        <f t="shared" ref="U34:U61" si="45">CG34/Q34</f>
        <v>#DIV/0!</v>
      </c>
      <c r="V34" t="e">
        <f t="shared" ref="V34:V61" si="46">CI34/S34</f>
        <v>#DIV/0!</v>
      </c>
      <c r="W34" t="e">
        <f t="shared" ref="W34:W61" si="47">(S34-T34)/S34</f>
        <v>#DIV/0!</v>
      </c>
      <c r="X34" s="1">
        <v>-1</v>
      </c>
      <c r="Y34" s="1">
        <v>0.85</v>
      </c>
      <c r="Z34" s="1">
        <v>0.85</v>
      </c>
      <c r="AA34" s="1">
        <v>10.029844284057617</v>
      </c>
      <c r="AB34">
        <f t="shared" ref="AB34:AB65" si="48">(AA34*Z34+(100-AA34)*Y34)/100</f>
        <v>0.85</v>
      </c>
      <c r="AC34">
        <f t="shared" ref="AC34:AC61" si="49">(K34-X34)/CH34</f>
        <v>9.0347639446206884E-3</v>
      </c>
      <c r="AD34" t="e">
        <f t="shared" ref="AD34:AD61" si="50">(S34-T34)/(S34-R34)</f>
        <v>#DIV/0!</v>
      </c>
      <c r="AE34" t="e">
        <f t="shared" ref="AE34:AE61" si="51">(Q34-S34)/(Q34-R34)</f>
        <v>#DIV/0!</v>
      </c>
      <c r="AF34" t="e">
        <f t="shared" ref="AF34:AF61" si="52">(Q34-S34)/S34</f>
        <v>#DIV/0!</v>
      </c>
      <c r="AG34" s="1">
        <v>0</v>
      </c>
      <c r="AH34" s="1">
        <v>0.5</v>
      </c>
      <c r="AI34" t="e">
        <f t="shared" ref="AI34:AI65" si="53">W34*AH34*AB34*AG34</f>
        <v>#DIV/0!</v>
      </c>
      <c r="AJ34">
        <f t="shared" ref="AJ34:AJ61" si="54">BN34*1000</f>
        <v>1.521069385621943</v>
      </c>
      <c r="AK34">
        <f t="shared" ref="AK34:AK61" si="55">(BS34-BY34)</f>
        <v>2.601869643752222</v>
      </c>
      <c r="AL34">
        <f t="shared" ref="AL34:AL61" si="56">(AR34+BR34*J34)</f>
        <v>29.018050402198085</v>
      </c>
      <c r="AM34">
        <v>1.66</v>
      </c>
      <c r="AN34">
        <f t="shared" ref="AN34:AN65" si="57">(AM34*BG34+BH34)</f>
        <v>5</v>
      </c>
      <c r="AO34" s="1">
        <v>0.5</v>
      </c>
      <c r="AP34">
        <f t="shared" ref="AP34:AP65" si="58">AN34*(AO34+1)*(AO34+1)/(AO34*AO34+1)</f>
        <v>9</v>
      </c>
      <c r="AQ34" s="1">
        <v>28.549169540405273</v>
      </c>
      <c r="AR34" s="1">
        <v>28.649457931518555</v>
      </c>
      <c r="AS34" s="1">
        <v>28.490968704223633</v>
      </c>
      <c r="AT34" s="1">
        <v>400.113037109375</v>
      </c>
      <c r="AU34" s="1">
        <v>397.44436645507813</v>
      </c>
      <c r="AV34" s="1">
        <v>13.809364318847656</v>
      </c>
      <c r="AW34" s="1">
        <v>14.306755065917969</v>
      </c>
      <c r="AX34" s="1">
        <v>35.083736419677734</v>
      </c>
      <c r="AY34" s="1">
        <v>36.347396850585938</v>
      </c>
      <c r="AZ34" s="1">
        <v>500.38143920898438</v>
      </c>
      <c r="BA34" s="1">
        <v>1098.9910888671875</v>
      </c>
      <c r="BB34" s="1">
        <v>311.14578247070313</v>
      </c>
      <c r="BC34" s="1">
        <v>99.540794372558594</v>
      </c>
      <c r="BD34" s="1">
        <v>2.8310651779174805</v>
      </c>
      <c r="BE34" s="1">
        <v>-0.20036652684211731</v>
      </c>
      <c r="BF34" s="1">
        <v>0.66666668653488159</v>
      </c>
      <c r="BG34" s="1">
        <v>0</v>
      </c>
      <c r="BH34" s="1">
        <v>5</v>
      </c>
      <c r="BI34" s="1">
        <v>1</v>
      </c>
      <c r="BJ34" s="1">
        <v>0</v>
      </c>
      <c r="BK34" s="1">
        <v>0.15999999642372131</v>
      </c>
      <c r="BL34" s="1">
        <v>111115</v>
      </c>
      <c r="BM34">
        <f t="shared" ref="BM34:BM61" si="59">AZ34*0.000001/(AM34*0.0001)</f>
        <v>3.014346019331231</v>
      </c>
      <c r="BN34">
        <f t="shared" ref="BN34:BN65" si="60">(AW34-AV34)/(1000-AW34)*BM34</f>
        <v>1.5210693856219431E-3</v>
      </c>
      <c r="BO34">
        <f t="shared" ref="BO34:BO61" si="61">(AR34+273.15)</f>
        <v>301.79945793151853</v>
      </c>
      <c r="BP34">
        <f t="shared" ref="BP34:BP61" si="62">(AQ34+273.15)</f>
        <v>301.69916954040525</v>
      </c>
      <c r="BQ34">
        <f t="shared" ref="BQ34:BQ61" si="63">(BA34*BI34+BB34*BJ34)*BK34</f>
        <v>175.83857028845159</v>
      </c>
      <c r="BR34">
        <f t="shared" ref="BR34:BR65" si="64">((BQ34+0.00000010773*(BP34^4-BO34^4))-BN34*44100)/(AN34*56+0.00000043092*BO34^3)</f>
        <v>0.36859247067953227</v>
      </c>
      <c r="BS34">
        <f t="shared" ref="BS34:BS61" si="65">0.61365*EXP(17.502*AL34/(240.97+AL34))</f>
        <v>4.0259754079073238</v>
      </c>
      <c r="BT34">
        <f t="shared" ref="BT34:BT65" si="66">BS34*1000/BC34</f>
        <v>40.445482008502083</v>
      </c>
      <c r="BU34">
        <f t="shared" ref="BU34:BU65" si="67">(BT34-AW34)</f>
        <v>26.138726942584114</v>
      </c>
      <c r="BV34">
        <f t="shared" ref="BV34:BV61" si="68">IF(J34,AR34,(AQ34+AR34)/2)</f>
        <v>28.649457931518555</v>
      </c>
      <c r="BW34">
        <f t="shared" ref="BW34:BW65" si="69">0.61365*EXP(17.502*BV34/(240.97+BV34))</f>
        <v>3.940911855733753</v>
      </c>
      <c r="BX34">
        <f t="shared" ref="BX34:BX61" si="70">IF(BU34&lt;&gt;0,(1000-(BT34+AW34)/2)/BU34*BN34,0)</f>
        <v>5.6599099606783575E-2</v>
      </c>
      <c r="BY34">
        <f t="shared" ref="BY34:BY61" si="71">AW34*BC34/1000</f>
        <v>1.4241057641551016</v>
      </c>
      <c r="BZ34">
        <f t="shared" ref="BZ34:BZ65" si="72">(BW34-BY34)</f>
        <v>2.5168060915786512</v>
      </c>
      <c r="CA34">
        <f t="shared" ref="CA34:CA61" si="73">1/(1.6/L34+1.37/AP34)</f>
        <v>3.5406445154982182E-2</v>
      </c>
      <c r="CB34">
        <f t="shared" ref="CB34:CB61" si="74">M34*BC34*0.001</f>
        <v>17.421962346439653</v>
      </c>
      <c r="CC34">
        <f t="shared" ref="CC34:CC61" si="75">M34/AU34</f>
        <v>0.44037192438871803</v>
      </c>
      <c r="CD34">
        <f t="shared" ref="CD34:CD61" si="76">(1-BN34*BC34/BS34/L34)*100</f>
        <v>33.971766691875139</v>
      </c>
      <c r="CE34">
        <f t="shared" ref="CE34:CE61" si="77">(AU34-K34/(AP34/1.35))</f>
        <v>396.32840300927063</v>
      </c>
      <c r="CF34">
        <f t="shared" ref="CF34:CF65" si="78">K34*CD34/100/CE34</f>
        <v>6.3770767760233616E-3</v>
      </c>
      <c r="CG34">
        <f t="shared" ref="CG34:CG61" si="79">(Q34-P34)</f>
        <v>0</v>
      </c>
      <c r="CH34">
        <f t="shared" ref="CH34:CH61" si="80">BA34*AB34</f>
        <v>934.14242553710938</v>
      </c>
      <c r="CI34">
        <f t="shared" ref="CI34:CI61" si="81">(S34-R34)</f>
        <v>0</v>
      </c>
      <c r="CJ34" t="e">
        <f t="shared" ref="CJ34:CJ61" si="82">(S34-T34)/(S34-P34)</f>
        <v>#DIV/0!</v>
      </c>
      <c r="CK34" t="e">
        <f t="shared" ref="CK34:CK61" si="83">(Q34-S34)/(Q34-P34)</f>
        <v>#DIV/0!</v>
      </c>
    </row>
    <row r="35" spans="1:89" x14ac:dyDescent="0.25">
      <c r="A35" s="1">
        <v>37</v>
      </c>
      <c r="B35" s="2" t="s">
        <v>160</v>
      </c>
      <c r="C35" s="1" t="s">
        <v>169</v>
      </c>
      <c r="D35" s="1" t="s">
        <v>171</v>
      </c>
      <c r="E35" s="1">
        <v>1</v>
      </c>
      <c r="F35" s="1">
        <v>1</v>
      </c>
      <c r="G35" s="4">
        <v>44455</v>
      </c>
      <c r="H35" s="1" t="s">
        <v>116</v>
      </c>
      <c r="I35" s="1">
        <v>16972.999714059755</v>
      </c>
      <c r="J35" s="1">
        <v>1</v>
      </c>
      <c r="K35">
        <f t="shared" si="42"/>
        <v>8.8709154419549279</v>
      </c>
      <c r="L35">
        <f t="shared" si="43"/>
        <v>7.8582063062920871E-2</v>
      </c>
      <c r="M35">
        <f t="shared" si="44"/>
        <v>201.97311167067909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45"/>
        <v>#DIV/0!</v>
      </c>
      <c r="V35" t="e">
        <f t="shared" si="46"/>
        <v>#DIV/0!</v>
      </c>
      <c r="W35" t="e">
        <f t="shared" si="47"/>
        <v>#DIV/0!</v>
      </c>
      <c r="X35" s="1">
        <v>-1</v>
      </c>
      <c r="Y35" s="1">
        <v>0.85</v>
      </c>
      <c r="Z35" s="1">
        <v>0.85</v>
      </c>
      <c r="AA35" s="1">
        <v>10.071352958679199</v>
      </c>
      <c r="AB35">
        <f t="shared" si="48"/>
        <v>0.85</v>
      </c>
      <c r="AC35">
        <f t="shared" si="49"/>
        <v>1.0542852815052756E-2</v>
      </c>
      <c r="AD35" t="e">
        <f t="shared" si="50"/>
        <v>#DIV/0!</v>
      </c>
      <c r="AE35" t="e">
        <f t="shared" si="51"/>
        <v>#DIV/0!</v>
      </c>
      <c r="AF35" t="e">
        <f t="shared" si="52"/>
        <v>#DIV/0!</v>
      </c>
      <c r="AG35" s="1">
        <v>0</v>
      </c>
      <c r="AH35" s="1">
        <v>0.5</v>
      </c>
      <c r="AI35" t="e">
        <f t="shared" si="53"/>
        <v>#DIV/0!</v>
      </c>
      <c r="AJ35">
        <f t="shared" si="54"/>
        <v>2.0963778114316645</v>
      </c>
      <c r="AK35">
        <f t="shared" si="55"/>
        <v>2.6051462764582007</v>
      </c>
      <c r="AL35">
        <f t="shared" si="56"/>
        <v>29.080436892303506</v>
      </c>
      <c r="AM35">
        <v>1.4990000000000001</v>
      </c>
      <c r="AN35">
        <f t="shared" si="57"/>
        <v>5</v>
      </c>
      <c r="AO35" s="1">
        <v>0.5</v>
      </c>
      <c r="AP35">
        <f t="shared" si="58"/>
        <v>9</v>
      </c>
      <c r="AQ35" s="1">
        <v>28.612958908081055</v>
      </c>
      <c r="AR35" s="1">
        <v>28.800992965698242</v>
      </c>
      <c r="AS35" s="1">
        <v>28.583356857299805</v>
      </c>
      <c r="AT35" s="1">
        <v>399.72479248046875</v>
      </c>
      <c r="AU35" s="1">
        <v>396.81808471679688</v>
      </c>
      <c r="AV35" s="1">
        <v>13.800369262695313</v>
      </c>
      <c r="AW35" s="1">
        <v>14.419334411621094</v>
      </c>
      <c r="AX35" s="1">
        <v>34.933059692382813</v>
      </c>
      <c r="AY35" s="1">
        <v>36.499851226806641</v>
      </c>
      <c r="AZ35" s="1">
        <v>500.37680053710938</v>
      </c>
      <c r="BA35" s="1">
        <v>1101.489501953125</v>
      </c>
      <c r="BB35" s="1">
        <v>613.07403564453125</v>
      </c>
      <c r="BC35" s="1">
        <v>99.545783996582031</v>
      </c>
      <c r="BD35" s="1">
        <v>2.8310651779174805</v>
      </c>
      <c r="BE35" s="1">
        <v>-0.20036652684211731</v>
      </c>
      <c r="BF35" s="1">
        <v>0.66666668653488159</v>
      </c>
      <c r="BG35" s="1">
        <v>0</v>
      </c>
      <c r="BH35" s="1">
        <v>5</v>
      </c>
      <c r="BI35" s="1">
        <v>1</v>
      </c>
      <c r="BJ35" s="1">
        <v>0</v>
      </c>
      <c r="BK35" s="1">
        <v>0.15999999642372131</v>
      </c>
      <c r="BL35" s="1">
        <v>111115</v>
      </c>
      <c r="BM35">
        <f t="shared" si="59"/>
        <v>3.3380707173923234</v>
      </c>
      <c r="BN35">
        <f t="shared" si="60"/>
        <v>2.0963778114316644E-3</v>
      </c>
      <c r="BO35">
        <f t="shared" si="61"/>
        <v>301.95099296569822</v>
      </c>
      <c r="BP35">
        <f t="shared" si="62"/>
        <v>301.76295890808103</v>
      </c>
      <c r="BQ35">
        <f t="shared" si="63"/>
        <v>176.23831637326657</v>
      </c>
      <c r="BR35">
        <f t="shared" si="64"/>
        <v>0.27944392660526435</v>
      </c>
      <c r="BS35">
        <f t="shared" si="65"/>
        <v>4.0405302251719162</v>
      </c>
      <c r="BT35">
        <f t="shared" si="66"/>
        <v>40.589667015035516</v>
      </c>
      <c r="BU35">
        <f t="shared" si="67"/>
        <v>26.170332603414423</v>
      </c>
      <c r="BV35">
        <f t="shared" si="68"/>
        <v>28.800992965698242</v>
      </c>
      <c r="BW35">
        <f t="shared" si="69"/>
        <v>3.9756913542076706</v>
      </c>
      <c r="BX35">
        <f t="shared" si="70"/>
        <v>7.7901875276730218E-2</v>
      </c>
      <c r="BY35">
        <f t="shared" si="71"/>
        <v>1.4353839487137157</v>
      </c>
      <c r="BZ35">
        <f t="shared" si="72"/>
        <v>2.5403074054939552</v>
      </c>
      <c r="CA35">
        <f t="shared" si="73"/>
        <v>4.8749329183875735E-2</v>
      </c>
      <c r="CB35">
        <f t="shared" si="74"/>
        <v>20.105571747486962</v>
      </c>
      <c r="CC35">
        <f t="shared" si="75"/>
        <v>0.50898162016689408</v>
      </c>
      <c r="CD35">
        <f t="shared" si="76"/>
        <v>34.274993241331295</v>
      </c>
      <c r="CE35">
        <f t="shared" si="77"/>
        <v>395.48744740050364</v>
      </c>
      <c r="CF35">
        <f t="shared" si="78"/>
        <v>7.6879953792697636E-3</v>
      </c>
      <c r="CG35">
        <f t="shared" si="79"/>
        <v>0</v>
      </c>
      <c r="CH35">
        <f t="shared" si="80"/>
        <v>936.26607666015627</v>
      </c>
      <c r="CI35">
        <f t="shared" si="81"/>
        <v>0</v>
      </c>
      <c r="CJ35" t="e">
        <f t="shared" si="82"/>
        <v>#DIV/0!</v>
      </c>
      <c r="CK35" t="e">
        <f t="shared" si="83"/>
        <v>#DIV/0!</v>
      </c>
    </row>
    <row r="36" spans="1:89" x14ac:dyDescent="0.25">
      <c r="A36" s="1">
        <v>38</v>
      </c>
      <c r="B36" s="2" t="s">
        <v>160</v>
      </c>
      <c r="C36" s="1" t="s">
        <v>169</v>
      </c>
      <c r="D36" s="1" t="s">
        <v>171</v>
      </c>
      <c r="E36" s="1">
        <v>1</v>
      </c>
      <c r="F36" s="1">
        <v>2</v>
      </c>
      <c r="G36" s="4">
        <v>44455</v>
      </c>
      <c r="H36" s="1" t="s">
        <v>117</v>
      </c>
      <c r="I36" s="1">
        <v>16974.999713921919</v>
      </c>
      <c r="J36" s="1">
        <v>1</v>
      </c>
      <c r="K36">
        <f t="shared" si="42"/>
        <v>8.6672912770271697</v>
      </c>
      <c r="L36">
        <f t="shared" si="43"/>
        <v>7.8450528249743537E-2</v>
      </c>
      <c r="M36">
        <f t="shared" si="44"/>
        <v>205.77571133794737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45"/>
        <v>#DIV/0!</v>
      </c>
      <c r="V36" t="e">
        <f t="shared" si="46"/>
        <v>#DIV/0!</v>
      </c>
      <c r="W36" t="e">
        <f t="shared" si="47"/>
        <v>#DIV/0!</v>
      </c>
      <c r="X36" s="1">
        <v>-1</v>
      </c>
      <c r="Y36" s="1">
        <v>0.85</v>
      </c>
      <c r="Z36" s="1">
        <v>0.85</v>
      </c>
      <c r="AA36" s="1">
        <v>10.071352958679199</v>
      </c>
      <c r="AB36">
        <f t="shared" si="48"/>
        <v>0.85</v>
      </c>
      <c r="AC36">
        <f t="shared" si="49"/>
        <v>1.0325986551586163E-2</v>
      </c>
      <c r="AD36" t="e">
        <f t="shared" si="50"/>
        <v>#DIV/0!</v>
      </c>
      <c r="AE36" t="e">
        <f t="shared" si="51"/>
        <v>#DIV/0!</v>
      </c>
      <c r="AF36" t="e">
        <f t="shared" si="52"/>
        <v>#DIV/0!</v>
      </c>
      <c r="AG36" s="1">
        <v>0</v>
      </c>
      <c r="AH36" s="1">
        <v>0.5</v>
      </c>
      <c r="AI36" t="e">
        <f t="shared" si="53"/>
        <v>#DIV/0!</v>
      </c>
      <c r="AJ36">
        <f t="shared" si="54"/>
        <v>2.0929141146981296</v>
      </c>
      <c r="AK36">
        <f t="shared" si="55"/>
        <v>2.6051775373384407</v>
      </c>
      <c r="AL36">
        <f t="shared" si="56"/>
        <v>29.079842008634621</v>
      </c>
      <c r="AM36">
        <v>1.4990000000000001</v>
      </c>
      <c r="AN36">
        <f t="shared" si="57"/>
        <v>5</v>
      </c>
      <c r="AO36" s="1">
        <v>0.5</v>
      </c>
      <c r="AP36">
        <f t="shared" si="58"/>
        <v>9</v>
      </c>
      <c r="AQ36" s="1">
        <v>28.613752365112305</v>
      </c>
      <c r="AR36" s="1">
        <v>28.799831390380859</v>
      </c>
      <c r="AS36" s="1">
        <v>28.584506988525391</v>
      </c>
      <c r="AT36" s="1">
        <v>399.666748046875</v>
      </c>
      <c r="AU36" s="1">
        <v>396.82156372070313</v>
      </c>
      <c r="AV36" s="1">
        <v>13.799659729003906</v>
      </c>
      <c r="AW36" s="1">
        <v>14.41757869720459</v>
      </c>
      <c r="AX36" s="1">
        <v>34.929763793945313</v>
      </c>
      <c r="AY36" s="1">
        <v>36.493843078613281</v>
      </c>
      <c r="AZ36" s="1">
        <v>500.396728515625</v>
      </c>
      <c r="BA36" s="1">
        <v>1101.4234619140625</v>
      </c>
      <c r="BB36" s="1">
        <v>617.316162109375</v>
      </c>
      <c r="BC36" s="1">
        <v>99.546096801757813</v>
      </c>
      <c r="BD36" s="1">
        <v>2.8310651779174805</v>
      </c>
      <c r="BE36" s="1">
        <v>-0.20036652684211731</v>
      </c>
      <c r="BF36" s="1">
        <v>0.66666668653488159</v>
      </c>
      <c r="BG36" s="1">
        <v>0</v>
      </c>
      <c r="BH36" s="1">
        <v>5</v>
      </c>
      <c r="BI36" s="1">
        <v>1</v>
      </c>
      <c r="BJ36" s="1">
        <v>0</v>
      </c>
      <c r="BK36" s="1">
        <v>0.15999999642372131</v>
      </c>
      <c r="BL36" s="1">
        <v>111115</v>
      </c>
      <c r="BM36">
        <f t="shared" si="59"/>
        <v>3.3382036592103064</v>
      </c>
      <c r="BN36">
        <f t="shared" si="60"/>
        <v>2.0929141146981294E-3</v>
      </c>
      <c r="BO36">
        <f t="shared" si="61"/>
        <v>301.94983139038084</v>
      </c>
      <c r="BP36">
        <f t="shared" si="62"/>
        <v>301.76375236511228</v>
      </c>
      <c r="BQ36">
        <f t="shared" si="63"/>
        <v>176.22774996725275</v>
      </c>
      <c r="BR36">
        <f t="shared" si="64"/>
        <v>0.28001061825376145</v>
      </c>
      <c r="BS36">
        <f t="shared" si="65"/>
        <v>4.0403912219773304</v>
      </c>
      <c r="BT36">
        <f t="shared" si="66"/>
        <v>40.588143099408633</v>
      </c>
      <c r="BU36">
        <f t="shared" si="67"/>
        <v>26.170564402204043</v>
      </c>
      <c r="BV36">
        <f t="shared" si="68"/>
        <v>28.799831390380859</v>
      </c>
      <c r="BW36">
        <f t="shared" si="69"/>
        <v>3.9754237410604913</v>
      </c>
      <c r="BX36">
        <f t="shared" si="70"/>
        <v>7.7772605804331443E-2</v>
      </c>
      <c r="BY36">
        <f t="shared" si="71"/>
        <v>1.4352136846388894</v>
      </c>
      <c r="BZ36">
        <f t="shared" si="72"/>
        <v>2.5402100564216017</v>
      </c>
      <c r="CA36">
        <f t="shared" si="73"/>
        <v>4.8668334498168139E-2</v>
      </c>
      <c r="CB36">
        <f t="shared" si="74"/>
        <v>20.484168880297883</v>
      </c>
      <c r="CC36">
        <f t="shared" si="75"/>
        <v>0.51855980156053083</v>
      </c>
      <c r="CD36">
        <f t="shared" si="76"/>
        <v>34.271101890980539</v>
      </c>
      <c r="CE36">
        <f t="shared" si="77"/>
        <v>395.52147002914904</v>
      </c>
      <c r="CF36">
        <f t="shared" si="78"/>
        <v>7.5100252446956657E-3</v>
      </c>
      <c r="CG36">
        <f t="shared" si="79"/>
        <v>0</v>
      </c>
      <c r="CH36">
        <f t="shared" si="80"/>
        <v>936.20994262695308</v>
      </c>
      <c r="CI36">
        <f t="shared" si="81"/>
        <v>0</v>
      </c>
      <c r="CJ36" t="e">
        <f t="shared" si="82"/>
        <v>#DIV/0!</v>
      </c>
      <c r="CK36" t="e">
        <f t="shared" si="83"/>
        <v>#DIV/0!</v>
      </c>
    </row>
    <row r="37" spans="1:89" x14ac:dyDescent="0.25">
      <c r="A37" s="1">
        <v>39</v>
      </c>
      <c r="B37" s="2" t="s">
        <v>160</v>
      </c>
      <c r="C37" s="1" t="s">
        <v>169</v>
      </c>
      <c r="D37" s="1" t="s">
        <v>171</v>
      </c>
      <c r="E37" s="1">
        <v>1</v>
      </c>
      <c r="F37" s="1">
        <v>3</v>
      </c>
      <c r="G37" s="4">
        <v>44455</v>
      </c>
      <c r="H37" s="1" t="s">
        <v>118</v>
      </c>
      <c r="I37" s="1">
        <v>16976.999713784084</v>
      </c>
      <c r="J37" s="1">
        <v>1</v>
      </c>
      <c r="K37">
        <f t="shared" si="42"/>
        <v>8.899483044911177</v>
      </c>
      <c r="L37">
        <f t="shared" si="43"/>
        <v>7.88595800580561E-2</v>
      </c>
      <c r="M37">
        <f t="shared" si="44"/>
        <v>202.01595702902247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t="e">
        <f t="shared" si="45"/>
        <v>#DIV/0!</v>
      </c>
      <c r="V37" t="e">
        <f t="shared" si="46"/>
        <v>#DIV/0!</v>
      </c>
      <c r="W37" t="e">
        <f t="shared" si="47"/>
        <v>#DIV/0!</v>
      </c>
      <c r="X37" s="1">
        <v>-1</v>
      </c>
      <c r="Y37" s="1">
        <v>0.85</v>
      </c>
      <c r="Z37" s="1">
        <v>0.85</v>
      </c>
      <c r="AA37" s="1">
        <v>10.071352958679199</v>
      </c>
      <c r="AB37">
        <f t="shared" si="48"/>
        <v>0.85</v>
      </c>
      <c r="AC37">
        <f t="shared" si="49"/>
        <v>1.0575328166288074E-2</v>
      </c>
      <c r="AD37" t="e">
        <f t="shared" si="50"/>
        <v>#DIV/0!</v>
      </c>
      <c r="AE37" t="e">
        <f t="shared" si="51"/>
        <v>#DIV/0!</v>
      </c>
      <c r="AF37" t="e">
        <f t="shared" si="52"/>
        <v>#DIV/0!</v>
      </c>
      <c r="AG37" s="1">
        <v>0</v>
      </c>
      <c r="AH37" s="1">
        <v>0.5</v>
      </c>
      <c r="AI37" t="e">
        <f t="shared" si="53"/>
        <v>#DIV/0!</v>
      </c>
      <c r="AJ37">
        <f t="shared" si="54"/>
        <v>2.1020738752753503</v>
      </c>
      <c r="AK37">
        <f t="shared" si="55"/>
        <v>2.6031625580401521</v>
      </c>
      <c r="AL37">
        <f t="shared" si="56"/>
        <v>29.071987081980474</v>
      </c>
      <c r="AM37">
        <v>1.4990000000000001</v>
      </c>
      <c r="AN37">
        <f t="shared" si="57"/>
        <v>5</v>
      </c>
      <c r="AO37" s="1">
        <v>0.5</v>
      </c>
      <c r="AP37">
        <f t="shared" si="58"/>
        <v>9</v>
      </c>
      <c r="AQ37" s="1">
        <v>28.614641189575195</v>
      </c>
      <c r="AR37" s="1">
        <v>28.793127059936523</v>
      </c>
      <c r="AS37" s="1">
        <v>28.583868026733398</v>
      </c>
      <c r="AT37" s="1">
        <v>399.71542358398438</v>
      </c>
      <c r="AU37" s="1">
        <v>396.7996826171875</v>
      </c>
      <c r="AV37" s="1">
        <v>13.79869270324707</v>
      </c>
      <c r="AW37" s="1">
        <v>14.419299125671387</v>
      </c>
      <c r="AX37" s="1">
        <v>34.925724029541016</v>
      </c>
      <c r="AY37" s="1">
        <v>36.496536254882813</v>
      </c>
      <c r="AZ37" s="1">
        <v>500.40948486328125</v>
      </c>
      <c r="BA37" s="1">
        <v>1101.2850341796875</v>
      </c>
      <c r="BB37" s="1">
        <v>664.70013427734375</v>
      </c>
      <c r="BC37" s="1">
        <v>99.546699523925781</v>
      </c>
      <c r="BD37" s="1">
        <v>2.8310651779174805</v>
      </c>
      <c r="BE37" s="1">
        <v>-0.20036652684211731</v>
      </c>
      <c r="BF37" s="1">
        <v>0.66666668653488159</v>
      </c>
      <c r="BG37" s="1">
        <v>0</v>
      </c>
      <c r="BH37" s="1">
        <v>5</v>
      </c>
      <c r="BI37" s="1">
        <v>1</v>
      </c>
      <c r="BJ37" s="1">
        <v>0</v>
      </c>
      <c r="BK37" s="1">
        <v>0.15999999642372131</v>
      </c>
      <c r="BL37" s="1">
        <v>111115</v>
      </c>
      <c r="BM37">
        <f t="shared" si="59"/>
        <v>3.338288758260715</v>
      </c>
      <c r="BN37">
        <f t="shared" si="60"/>
        <v>2.1020738752753503E-3</v>
      </c>
      <c r="BO37">
        <f t="shared" si="61"/>
        <v>301.9431270599365</v>
      </c>
      <c r="BP37">
        <f t="shared" si="62"/>
        <v>301.76464118957517</v>
      </c>
      <c r="BQ37">
        <f t="shared" si="63"/>
        <v>176.2056015302478</v>
      </c>
      <c r="BR37">
        <f t="shared" si="64"/>
        <v>0.27886002204394916</v>
      </c>
      <c r="BS37">
        <f t="shared" si="65"/>
        <v>4.038556195448967</v>
      </c>
      <c r="BT37">
        <f t="shared" si="66"/>
        <v>40.569463525792848</v>
      </c>
      <c r="BU37">
        <f t="shared" si="67"/>
        <v>26.150164400121461</v>
      </c>
      <c r="BV37">
        <f t="shared" si="68"/>
        <v>28.793127059936523</v>
      </c>
      <c r="BW37">
        <f t="shared" si="69"/>
        <v>3.9738794499853256</v>
      </c>
      <c r="BX37">
        <f t="shared" si="70"/>
        <v>7.8174600484124501E-2</v>
      </c>
      <c r="BY37">
        <f t="shared" si="71"/>
        <v>1.4353936374088152</v>
      </c>
      <c r="BZ37">
        <f t="shared" si="72"/>
        <v>2.5384858125765106</v>
      </c>
      <c r="CA37">
        <f t="shared" si="73"/>
        <v>4.892020815517991E-2</v>
      </c>
      <c r="CB37">
        <f t="shared" si="74"/>
        <v>20.110021773406402</v>
      </c>
      <c r="CC37">
        <f t="shared" si="75"/>
        <v>0.50911320214919975</v>
      </c>
      <c r="CD37">
        <f t="shared" si="76"/>
        <v>34.295630833587431</v>
      </c>
      <c r="CE37">
        <f t="shared" si="77"/>
        <v>395.46476016045085</v>
      </c>
      <c r="CF37">
        <f t="shared" si="78"/>
        <v>7.7178402696162079E-3</v>
      </c>
      <c r="CG37">
        <f t="shared" si="79"/>
        <v>0</v>
      </c>
      <c r="CH37">
        <f t="shared" si="80"/>
        <v>936.0922790527344</v>
      </c>
      <c r="CI37">
        <f t="shared" si="81"/>
        <v>0</v>
      </c>
      <c r="CJ37" t="e">
        <f t="shared" si="82"/>
        <v>#DIV/0!</v>
      </c>
      <c r="CK37" t="e">
        <f t="shared" si="83"/>
        <v>#DIV/0!</v>
      </c>
    </row>
    <row r="38" spans="1:89" x14ac:dyDescent="0.25">
      <c r="A38" s="1">
        <v>40</v>
      </c>
      <c r="B38" s="2" t="s">
        <v>161</v>
      </c>
      <c r="C38" s="1" t="s">
        <v>169</v>
      </c>
      <c r="D38" s="1" t="s">
        <v>171</v>
      </c>
      <c r="E38" s="1">
        <v>1</v>
      </c>
      <c r="F38" s="1">
        <v>1</v>
      </c>
      <c r="G38" s="4">
        <v>44455</v>
      </c>
      <c r="H38" s="1" t="s">
        <v>119</v>
      </c>
      <c r="I38" s="1">
        <v>17367.999980151653</v>
      </c>
      <c r="J38" s="1">
        <v>1</v>
      </c>
      <c r="K38">
        <f t="shared" si="42"/>
        <v>8.8181155578351405</v>
      </c>
      <c r="L38">
        <f t="shared" si="43"/>
        <v>7.1126117304591105E-2</v>
      </c>
      <c r="M38">
        <f t="shared" si="44"/>
        <v>184.9360832635372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t="e">
        <f t="shared" si="45"/>
        <v>#DIV/0!</v>
      </c>
      <c r="V38" t="e">
        <f t="shared" si="46"/>
        <v>#DIV/0!</v>
      </c>
      <c r="W38" t="e">
        <f t="shared" si="47"/>
        <v>#DIV/0!</v>
      </c>
      <c r="X38" s="1">
        <v>-1</v>
      </c>
      <c r="Y38" s="1">
        <v>0.85</v>
      </c>
      <c r="Z38" s="1">
        <v>0.85</v>
      </c>
      <c r="AA38" s="1">
        <v>9.947845458984375</v>
      </c>
      <c r="AB38">
        <f t="shared" si="48"/>
        <v>0.85</v>
      </c>
      <c r="AC38">
        <f t="shared" si="49"/>
        <v>1.0500401993155283E-2</v>
      </c>
      <c r="AD38" t="e">
        <f t="shared" si="50"/>
        <v>#DIV/0!</v>
      </c>
      <c r="AE38" t="e">
        <f t="shared" si="51"/>
        <v>#DIV/0!</v>
      </c>
      <c r="AF38" t="e">
        <f t="shared" si="52"/>
        <v>#DIV/0!</v>
      </c>
      <c r="AG38" s="1">
        <v>0</v>
      </c>
      <c r="AH38" s="1">
        <v>0.5</v>
      </c>
      <c r="AI38" t="e">
        <f t="shared" si="53"/>
        <v>#DIV/0!</v>
      </c>
      <c r="AJ38">
        <f t="shared" si="54"/>
        <v>1.84979232386619</v>
      </c>
      <c r="AK38">
        <f t="shared" si="55"/>
        <v>2.5384142508011722</v>
      </c>
      <c r="AL38">
        <f t="shared" si="56"/>
        <v>28.769541665439824</v>
      </c>
      <c r="AM38">
        <v>1.5680000000000001</v>
      </c>
      <c r="AN38">
        <f t="shared" si="57"/>
        <v>5</v>
      </c>
      <c r="AO38" s="1">
        <v>0.5</v>
      </c>
      <c r="AP38">
        <f t="shared" si="58"/>
        <v>9</v>
      </c>
      <c r="AQ38" s="1">
        <v>28.578935623168945</v>
      </c>
      <c r="AR38" s="1">
        <v>28.440340042114258</v>
      </c>
      <c r="AS38" s="1">
        <v>28.517711639404297</v>
      </c>
      <c r="AT38" s="1">
        <v>399.82327270507813</v>
      </c>
      <c r="AU38" s="1">
        <v>396.83013916015625</v>
      </c>
      <c r="AV38" s="1">
        <v>13.795419692993164</v>
      </c>
      <c r="AW38" s="1">
        <v>14.366717338562012</v>
      </c>
      <c r="AX38" s="1">
        <v>34.98687744140625</v>
      </c>
      <c r="AY38" s="1">
        <v>36.435756683349609</v>
      </c>
      <c r="AZ38" s="1">
        <v>500.40536499023438</v>
      </c>
      <c r="BA38" s="1">
        <v>1100.02685546875</v>
      </c>
      <c r="BB38" s="1">
        <v>260.67886352539063</v>
      </c>
      <c r="BC38" s="1">
        <v>99.538162231445313</v>
      </c>
      <c r="BD38" s="1">
        <v>2.8310651779174805</v>
      </c>
      <c r="BE38" s="1">
        <v>-0.20036652684211731</v>
      </c>
      <c r="BF38" s="1">
        <v>0.66666668653488159</v>
      </c>
      <c r="BG38" s="1">
        <v>0</v>
      </c>
      <c r="BH38" s="1">
        <v>5</v>
      </c>
      <c r="BI38" s="1">
        <v>1</v>
      </c>
      <c r="BJ38" s="1">
        <v>0</v>
      </c>
      <c r="BK38" s="1">
        <v>0.15999999642372131</v>
      </c>
      <c r="BL38" s="1">
        <v>111115</v>
      </c>
      <c r="BM38">
        <f t="shared" si="59"/>
        <v>3.1913607461111879</v>
      </c>
      <c r="BN38">
        <f t="shared" si="60"/>
        <v>1.84979232386619E-3</v>
      </c>
      <c r="BO38">
        <f t="shared" si="61"/>
        <v>301.59034004211424</v>
      </c>
      <c r="BP38">
        <f t="shared" si="62"/>
        <v>301.72893562316892</v>
      </c>
      <c r="BQ38">
        <f t="shared" si="63"/>
        <v>176.0042929409974</v>
      </c>
      <c r="BR38">
        <f t="shared" si="64"/>
        <v>0.32920162332556568</v>
      </c>
      <c r="BS38">
        <f t="shared" si="65"/>
        <v>3.9684508919802761</v>
      </c>
      <c r="BT38">
        <f t="shared" si="66"/>
        <v>39.86863734486947</v>
      </c>
      <c r="BU38">
        <f t="shared" si="67"/>
        <v>25.501920006307458</v>
      </c>
      <c r="BV38">
        <f t="shared" si="68"/>
        <v>28.440340042114258</v>
      </c>
      <c r="BW38">
        <f t="shared" si="69"/>
        <v>3.8933521428321991</v>
      </c>
      <c r="BX38">
        <f t="shared" si="70"/>
        <v>7.0568421986787533E-2</v>
      </c>
      <c r="BY38">
        <f t="shared" si="71"/>
        <v>1.4300366411791037</v>
      </c>
      <c r="BZ38">
        <f t="shared" si="72"/>
        <v>2.4633155016530957</v>
      </c>
      <c r="CA38">
        <f t="shared" si="73"/>
        <v>4.4155032402900057E-2</v>
      </c>
      <c r="CB38">
        <f t="shared" si="74"/>
        <v>18.408197858334042</v>
      </c>
      <c r="CC38">
        <f t="shared" si="75"/>
        <v>0.46603336040687937</v>
      </c>
      <c r="CD38">
        <f t="shared" si="76"/>
        <v>34.767731921523215</v>
      </c>
      <c r="CE38">
        <f t="shared" si="77"/>
        <v>395.50742182648099</v>
      </c>
      <c r="CF38">
        <f t="shared" si="78"/>
        <v>7.7517098503990193E-3</v>
      </c>
      <c r="CG38">
        <f t="shared" si="79"/>
        <v>0</v>
      </c>
      <c r="CH38">
        <f t="shared" si="80"/>
        <v>935.0228271484375</v>
      </c>
      <c r="CI38">
        <f t="shared" si="81"/>
        <v>0</v>
      </c>
      <c r="CJ38" t="e">
        <f t="shared" si="82"/>
        <v>#DIV/0!</v>
      </c>
      <c r="CK38" t="e">
        <f t="shared" si="83"/>
        <v>#DIV/0!</v>
      </c>
    </row>
    <row r="39" spans="1:89" x14ac:dyDescent="0.25">
      <c r="A39" s="1">
        <v>41</v>
      </c>
      <c r="B39" s="2" t="s">
        <v>161</v>
      </c>
      <c r="C39" s="1" t="s">
        <v>169</v>
      </c>
      <c r="D39" s="1" t="s">
        <v>171</v>
      </c>
      <c r="E39" s="1">
        <v>1</v>
      </c>
      <c r="F39" s="1">
        <v>2</v>
      </c>
      <c r="G39" s="4">
        <v>44455</v>
      </c>
      <c r="H39" s="1" t="s">
        <v>120</v>
      </c>
      <c r="I39" s="1">
        <v>17369.999980013818</v>
      </c>
      <c r="J39" s="1">
        <v>1</v>
      </c>
      <c r="K39">
        <f t="shared" si="42"/>
        <v>8.7710827785490562</v>
      </c>
      <c r="L39">
        <f t="shared" si="43"/>
        <v>7.1021472750745773E-2</v>
      </c>
      <c r="M39">
        <f t="shared" si="44"/>
        <v>185.6958067820766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45"/>
        <v>#DIV/0!</v>
      </c>
      <c r="V39" t="e">
        <f t="shared" si="46"/>
        <v>#DIV/0!</v>
      </c>
      <c r="W39" t="e">
        <f t="shared" si="47"/>
        <v>#DIV/0!</v>
      </c>
      <c r="X39" s="1">
        <v>-1</v>
      </c>
      <c r="Y39" s="1">
        <v>0.85</v>
      </c>
      <c r="Z39" s="1">
        <v>0.85</v>
      </c>
      <c r="AA39" s="1">
        <v>9.947845458984375</v>
      </c>
      <c r="AB39">
        <f t="shared" si="48"/>
        <v>0.85</v>
      </c>
      <c r="AC39">
        <f t="shared" si="49"/>
        <v>1.0449832910995395E-2</v>
      </c>
      <c r="AD39" t="e">
        <f t="shared" si="50"/>
        <v>#DIV/0!</v>
      </c>
      <c r="AE39" t="e">
        <f t="shared" si="51"/>
        <v>#DIV/0!</v>
      </c>
      <c r="AF39" t="e">
        <f t="shared" si="52"/>
        <v>#DIV/0!</v>
      </c>
      <c r="AG39" s="1">
        <v>0</v>
      </c>
      <c r="AH39" s="1">
        <v>0.5</v>
      </c>
      <c r="AI39" t="e">
        <f t="shared" si="53"/>
        <v>#DIV/0!</v>
      </c>
      <c r="AJ39">
        <f t="shared" si="54"/>
        <v>1.845205158031318</v>
      </c>
      <c r="AK39">
        <f t="shared" si="55"/>
        <v>2.5358795037779522</v>
      </c>
      <c r="AL39">
        <f t="shared" si="56"/>
        <v>28.757972236495995</v>
      </c>
      <c r="AM39">
        <v>1.5680000000000001</v>
      </c>
      <c r="AN39">
        <f t="shared" si="57"/>
        <v>5</v>
      </c>
      <c r="AO39" s="1">
        <v>0.5</v>
      </c>
      <c r="AP39">
        <f t="shared" si="58"/>
        <v>9</v>
      </c>
      <c r="AQ39" s="1">
        <v>28.577314376831055</v>
      </c>
      <c r="AR39" s="1">
        <v>28.427610397338867</v>
      </c>
      <c r="AS39" s="1">
        <v>28.516645431518555</v>
      </c>
      <c r="AT39" s="1">
        <v>399.79638671875</v>
      </c>
      <c r="AU39" s="1">
        <v>396.81863403320313</v>
      </c>
      <c r="AV39" s="1">
        <v>13.795463562011719</v>
      </c>
      <c r="AW39" s="1">
        <v>14.36533260345459</v>
      </c>
      <c r="AX39" s="1">
        <v>34.990577697753906</v>
      </c>
      <c r="AY39" s="1">
        <v>36.435981750488281</v>
      </c>
      <c r="AZ39" s="1">
        <v>500.41650390625</v>
      </c>
      <c r="BA39" s="1">
        <v>1100.0550537109375</v>
      </c>
      <c r="BB39" s="1">
        <v>256.09423828125</v>
      </c>
      <c r="BC39" s="1">
        <v>99.53900146484375</v>
      </c>
      <c r="BD39" s="1">
        <v>2.8310651779174805</v>
      </c>
      <c r="BE39" s="1">
        <v>-0.20036652684211731</v>
      </c>
      <c r="BF39" s="1">
        <v>0.66666668653488159</v>
      </c>
      <c r="BG39" s="1">
        <v>0</v>
      </c>
      <c r="BH39" s="1">
        <v>5</v>
      </c>
      <c r="BI39" s="1">
        <v>1</v>
      </c>
      <c r="BJ39" s="1">
        <v>0</v>
      </c>
      <c r="BK39" s="1">
        <v>0.15999999642372131</v>
      </c>
      <c r="BL39" s="1">
        <v>111115</v>
      </c>
      <c r="BM39">
        <f t="shared" si="59"/>
        <v>3.1914317851163898</v>
      </c>
      <c r="BN39">
        <f t="shared" si="60"/>
        <v>1.845205158031318E-3</v>
      </c>
      <c r="BO39">
        <f t="shared" si="61"/>
        <v>301.57761039733884</v>
      </c>
      <c r="BP39">
        <f t="shared" si="62"/>
        <v>301.72731437683103</v>
      </c>
      <c r="BQ39">
        <f t="shared" si="63"/>
        <v>176.00880465964656</v>
      </c>
      <c r="BR39">
        <f t="shared" si="64"/>
        <v>0.33036183915712936</v>
      </c>
      <c r="BS39">
        <f t="shared" si="65"/>
        <v>3.965790366836186</v>
      </c>
      <c r="BT39">
        <f t="shared" si="66"/>
        <v>39.841572735053667</v>
      </c>
      <c r="BU39">
        <f t="shared" si="67"/>
        <v>25.476240131599077</v>
      </c>
      <c r="BV39">
        <f t="shared" si="68"/>
        <v>28.427610397338867</v>
      </c>
      <c r="BW39">
        <f t="shared" si="69"/>
        <v>3.8904732730993459</v>
      </c>
      <c r="BX39">
        <f t="shared" si="70"/>
        <v>7.0465410833481304E-2</v>
      </c>
      <c r="BY39">
        <f t="shared" si="71"/>
        <v>1.429910863058234</v>
      </c>
      <c r="BZ39">
        <f t="shared" si="72"/>
        <v>2.4605624100411116</v>
      </c>
      <c r="CA39">
        <f t="shared" si="73"/>
        <v>4.4090505158339899E-2</v>
      </c>
      <c r="CB39">
        <f t="shared" si="74"/>
        <v>18.483975183296465</v>
      </c>
      <c r="CC39">
        <f t="shared" si="75"/>
        <v>0.46796140819974402</v>
      </c>
      <c r="CD39">
        <f t="shared" si="76"/>
        <v>34.789352527007722</v>
      </c>
      <c r="CE39">
        <f t="shared" si="77"/>
        <v>395.50297161642078</v>
      </c>
      <c r="CF39">
        <f t="shared" si="78"/>
        <v>7.7152464766421609E-3</v>
      </c>
      <c r="CG39">
        <f t="shared" si="79"/>
        <v>0</v>
      </c>
      <c r="CH39">
        <f t="shared" si="80"/>
        <v>935.04679565429683</v>
      </c>
      <c r="CI39">
        <f t="shared" si="81"/>
        <v>0</v>
      </c>
      <c r="CJ39" t="e">
        <f t="shared" si="82"/>
        <v>#DIV/0!</v>
      </c>
      <c r="CK39" t="e">
        <f t="shared" si="83"/>
        <v>#DIV/0!</v>
      </c>
    </row>
    <row r="40" spans="1:89" x14ac:dyDescent="0.25">
      <c r="A40" s="1">
        <v>42</v>
      </c>
      <c r="B40" s="2" t="s">
        <v>161</v>
      </c>
      <c r="C40" s="1" t="s">
        <v>169</v>
      </c>
      <c r="D40" s="1" t="s">
        <v>171</v>
      </c>
      <c r="E40" s="1">
        <v>1</v>
      </c>
      <c r="F40" s="1">
        <v>3</v>
      </c>
      <c r="G40" s="4">
        <v>44455</v>
      </c>
      <c r="H40" s="1" t="s">
        <v>121</v>
      </c>
      <c r="I40" s="1">
        <v>17371.999979875982</v>
      </c>
      <c r="J40" s="1">
        <v>1</v>
      </c>
      <c r="K40">
        <f t="shared" si="42"/>
        <v>8.8941214180024044</v>
      </c>
      <c r="L40">
        <f t="shared" si="43"/>
        <v>7.0636452672470901E-2</v>
      </c>
      <c r="M40">
        <f t="shared" si="44"/>
        <v>181.83634589369856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t="e">
        <f t="shared" si="45"/>
        <v>#DIV/0!</v>
      </c>
      <c r="V40" t="e">
        <f t="shared" si="46"/>
        <v>#DIV/0!</v>
      </c>
      <c r="W40" t="e">
        <f t="shared" si="47"/>
        <v>#DIV/0!</v>
      </c>
      <c r="X40" s="1">
        <v>-1</v>
      </c>
      <c r="Y40" s="1">
        <v>0.85</v>
      </c>
      <c r="Z40" s="1">
        <v>0.85</v>
      </c>
      <c r="AA40" s="1">
        <v>9.947845458984375</v>
      </c>
      <c r="AB40">
        <f t="shared" si="48"/>
        <v>0.85</v>
      </c>
      <c r="AC40">
        <f t="shared" si="49"/>
        <v>1.0580568405537248E-2</v>
      </c>
      <c r="AD40" t="e">
        <f t="shared" si="50"/>
        <v>#DIV/0!</v>
      </c>
      <c r="AE40" t="e">
        <f t="shared" si="51"/>
        <v>#DIV/0!</v>
      </c>
      <c r="AF40" t="e">
        <f t="shared" si="52"/>
        <v>#DIV/0!</v>
      </c>
      <c r="AG40" s="1">
        <v>0</v>
      </c>
      <c r="AH40" s="1">
        <v>0.5</v>
      </c>
      <c r="AI40" t="e">
        <f t="shared" si="53"/>
        <v>#DIV/0!</v>
      </c>
      <c r="AJ40">
        <f t="shared" si="54"/>
        <v>1.8350931573874516</v>
      </c>
      <c r="AK40">
        <f t="shared" si="55"/>
        <v>2.535659578045534</v>
      </c>
      <c r="AL40">
        <f t="shared" si="56"/>
        <v>28.755219131815856</v>
      </c>
      <c r="AM40">
        <v>1.5680000000000001</v>
      </c>
      <c r="AN40">
        <f t="shared" si="57"/>
        <v>5</v>
      </c>
      <c r="AO40" s="1">
        <v>0.5</v>
      </c>
      <c r="AP40">
        <f t="shared" si="58"/>
        <v>9</v>
      </c>
      <c r="AQ40" s="1">
        <v>28.576179504394531</v>
      </c>
      <c r="AR40" s="1">
        <v>28.423145294189453</v>
      </c>
      <c r="AS40" s="1">
        <v>28.514802932739258</v>
      </c>
      <c r="AT40" s="1">
        <v>399.77359008789063</v>
      </c>
      <c r="AU40" s="1">
        <v>396.75875854492188</v>
      </c>
      <c r="AV40" s="1">
        <v>13.79433536529541</v>
      </c>
      <c r="AW40" s="1">
        <v>14.361049652099609</v>
      </c>
      <c r="AX40" s="1">
        <v>34.990345001220703</v>
      </c>
      <c r="AY40" s="1">
        <v>36.427860260009766</v>
      </c>
      <c r="AZ40" s="1">
        <v>500.44674682617188</v>
      </c>
      <c r="BA40" s="1">
        <v>1100.1434326171875</v>
      </c>
      <c r="BB40" s="1">
        <v>265.57791137695313</v>
      </c>
      <c r="BC40" s="1">
        <v>99.539932250976563</v>
      </c>
      <c r="BD40" s="1">
        <v>2.8310651779174805</v>
      </c>
      <c r="BE40" s="1">
        <v>-0.20036652684211731</v>
      </c>
      <c r="BF40" s="1">
        <v>0.66666668653488159</v>
      </c>
      <c r="BG40" s="1">
        <v>0</v>
      </c>
      <c r="BH40" s="1">
        <v>5</v>
      </c>
      <c r="BI40" s="1">
        <v>1</v>
      </c>
      <c r="BJ40" s="1">
        <v>0</v>
      </c>
      <c r="BK40" s="1">
        <v>0.15999999642372131</v>
      </c>
      <c r="BL40" s="1">
        <v>111115</v>
      </c>
      <c r="BM40">
        <f t="shared" si="59"/>
        <v>3.1916246608811978</v>
      </c>
      <c r="BN40">
        <f t="shared" si="60"/>
        <v>1.8350931573874517E-3</v>
      </c>
      <c r="BO40">
        <f t="shared" si="61"/>
        <v>301.57314529418943</v>
      </c>
      <c r="BP40">
        <f t="shared" si="62"/>
        <v>301.72617950439451</v>
      </c>
      <c r="BQ40">
        <f t="shared" si="63"/>
        <v>176.02294528433049</v>
      </c>
      <c r="BR40">
        <f t="shared" si="64"/>
        <v>0.33207383762640336</v>
      </c>
      <c r="BS40">
        <f t="shared" si="65"/>
        <v>3.9651574874684399</v>
      </c>
      <c r="BT40">
        <f t="shared" si="66"/>
        <v>39.834842136227579</v>
      </c>
      <c r="BU40">
        <f t="shared" si="67"/>
        <v>25.473792484127969</v>
      </c>
      <c r="BV40">
        <f t="shared" si="68"/>
        <v>28.423145294189453</v>
      </c>
      <c r="BW40">
        <f t="shared" si="69"/>
        <v>3.8894639087406744</v>
      </c>
      <c r="BX40">
        <f t="shared" si="70"/>
        <v>7.0086380086915992E-2</v>
      </c>
      <c r="BY40">
        <f t="shared" si="71"/>
        <v>1.4294979094229057</v>
      </c>
      <c r="BZ40">
        <f t="shared" si="72"/>
        <v>2.4599659993177685</v>
      </c>
      <c r="CA40">
        <f t="shared" si="73"/>
        <v>4.3853078235371983E-2</v>
      </c>
      <c r="CB40">
        <f t="shared" si="74"/>
        <v>18.099977551023894</v>
      </c>
      <c r="CC40">
        <f t="shared" si="75"/>
        <v>0.45830455403320519</v>
      </c>
      <c r="CD40">
        <f t="shared" si="76"/>
        <v>34.782201538378828</v>
      </c>
      <c r="CE40">
        <f t="shared" si="77"/>
        <v>395.42464033222149</v>
      </c>
      <c r="CF40">
        <f t="shared" si="78"/>
        <v>7.8234154403696386E-3</v>
      </c>
      <c r="CG40">
        <f t="shared" si="79"/>
        <v>0</v>
      </c>
      <c r="CH40">
        <f t="shared" si="80"/>
        <v>935.12191772460938</v>
      </c>
      <c r="CI40">
        <f t="shared" si="81"/>
        <v>0</v>
      </c>
      <c r="CJ40" t="e">
        <f t="shared" si="82"/>
        <v>#DIV/0!</v>
      </c>
      <c r="CK40" t="e">
        <f t="shared" si="83"/>
        <v>#DIV/0!</v>
      </c>
    </row>
    <row r="41" spans="1:89" x14ac:dyDescent="0.25">
      <c r="A41" s="1">
        <v>43</v>
      </c>
      <c r="B41" s="2" t="s">
        <v>162</v>
      </c>
      <c r="C41" s="1" t="s">
        <v>169</v>
      </c>
      <c r="D41" s="1" t="s">
        <v>171</v>
      </c>
      <c r="E41" s="1">
        <v>1</v>
      </c>
      <c r="F41" s="1">
        <v>1</v>
      </c>
      <c r="G41" s="4">
        <v>44455</v>
      </c>
      <c r="H41" s="1" t="s">
        <v>122</v>
      </c>
      <c r="I41" s="1">
        <v>17741.99995437637</v>
      </c>
      <c r="J41" s="1">
        <v>1</v>
      </c>
      <c r="K41">
        <f t="shared" si="42"/>
        <v>9.067817360144188</v>
      </c>
      <c r="L41">
        <f t="shared" si="43"/>
        <v>7.3861650935539341E-2</v>
      </c>
      <c r="M41">
        <f t="shared" si="44"/>
        <v>187.41986210084926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t="e">
        <f t="shared" si="45"/>
        <v>#DIV/0!</v>
      </c>
      <c r="V41" t="e">
        <f t="shared" si="46"/>
        <v>#DIV/0!</v>
      </c>
      <c r="W41" t="e">
        <f t="shared" si="47"/>
        <v>#DIV/0!</v>
      </c>
      <c r="X41" s="1">
        <v>-1</v>
      </c>
      <c r="Y41" s="1">
        <v>0.85</v>
      </c>
      <c r="Z41" s="1">
        <v>0.85</v>
      </c>
      <c r="AA41" s="1">
        <v>9.947845458984375</v>
      </c>
      <c r="AB41">
        <f t="shared" si="48"/>
        <v>0.85</v>
      </c>
      <c r="AC41">
        <f t="shared" si="49"/>
        <v>1.0756467496797463E-2</v>
      </c>
      <c r="AD41" t="e">
        <f t="shared" si="50"/>
        <v>#DIV/0!</v>
      </c>
      <c r="AE41" t="e">
        <f t="shared" si="51"/>
        <v>#DIV/0!</v>
      </c>
      <c r="AF41" t="e">
        <f t="shared" si="52"/>
        <v>#DIV/0!</v>
      </c>
      <c r="AG41" s="1">
        <v>0</v>
      </c>
      <c r="AH41" s="1">
        <v>0.5</v>
      </c>
      <c r="AI41" t="e">
        <f t="shared" si="53"/>
        <v>#DIV/0!</v>
      </c>
      <c r="AJ41">
        <f t="shared" si="54"/>
        <v>1.8731775711686638</v>
      </c>
      <c r="AK41">
        <f t="shared" si="55"/>
        <v>2.4767642409078467</v>
      </c>
      <c r="AL41">
        <f t="shared" si="56"/>
        <v>28.477895406505148</v>
      </c>
      <c r="AM41">
        <v>1.5069999999999999</v>
      </c>
      <c r="AN41">
        <f t="shared" si="57"/>
        <v>5</v>
      </c>
      <c r="AO41" s="1">
        <v>0.5</v>
      </c>
      <c r="AP41">
        <f t="shared" si="58"/>
        <v>9</v>
      </c>
      <c r="AQ41" s="1">
        <v>28.336759567260742</v>
      </c>
      <c r="AR41" s="1">
        <v>28.149625778198242</v>
      </c>
      <c r="AS41" s="1">
        <v>28.291357040405273</v>
      </c>
      <c r="AT41" s="1">
        <v>400.12738037109375</v>
      </c>
      <c r="AU41" s="1">
        <v>397.17218017578125</v>
      </c>
      <c r="AV41" s="1">
        <v>13.762070655822754</v>
      </c>
      <c r="AW41" s="1">
        <v>14.318172454833984</v>
      </c>
      <c r="AX41" s="1">
        <v>35.394050598144531</v>
      </c>
      <c r="AY41" s="1">
        <v>36.824264526367188</v>
      </c>
      <c r="AZ41" s="1">
        <v>500.35086059570313</v>
      </c>
      <c r="BA41" s="1">
        <v>1101.150634765625</v>
      </c>
      <c r="BB41" s="1">
        <v>280.91336059570313</v>
      </c>
      <c r="BC41" s="1">
        <v>99.530303955078125</v>
      </c>
      <c r="BD41" s="1">
        <v>2.8310651779174805</v>
      </c>
      <c r="BE41" s="1">
        <v>-0.20036652684211731</v>
      </c>
      <c r="BF41" s="1">
        <v>0.66666668653488159</v>
      </c>
      <c r="BG41" s="1">
        <v>0</v>
      </c>
      <c r="BH41" s="1">
        <v>5</v>
      </c>
      <c r="BI41" s="1">
        <v>1</v>
      </c>
      <c r="BJ41" s="1">
        <v>0</v>
      </c>
      <c r="BK41" s="1">
        <v>0.15999999642372131</v>
      </c>
      <c r="BL41" s="1">
        <v>111115</v>
      </c>
      <c r="BM41">
        <f t="shared" si="59"/>
        <v>3.3201782388566894</v>
      </c>
      <c r="BN41">
        <f t="shared" si="60"/>
        <v>1.8731775711686638E-3</v>
      </c>
      <c r="BO41">
        <f t="shared" si="61"/>
        <v>301.29962577819822</v>
      </c>
      <c r="BP41">
        <f t="shared" si="62"/>
        <v>301.48675956726072</v>
      </c>
      <c r="BQ41">
        <f t="shared" si="63"/>
        <v>176.18409762447845</v>
      </c>
      <c r="BR41">
        <f t="shared" si="64"/>
        <v>0.32826962830690692</v>
      </c>
      <c r="BS41">
        <f t="shared" si="65"/>
        <v>3.9018562974187003</v>
      </c>
      <c r="BT41">
        <f t="shared" si="66"/>
        <v>39.202696489099026</v>
      </c>
      <c r="BU41">
        <f t="shared" si="67"/>
        <v>24.884524034265041</v>
      </c>
      <c r="BV41">
        <f t="shared" si="68"/>
        <v>28.149625778198242</v>
      </c>
      <c r="BW41">
        <f t="shared" si="69"/>
        <v>3.828067030963533</v>
      </c>
      <c r="BX41">
        <f t="shared" si="70"/>
        <v>7.3260413701735916E-2</v>
      </c>
      <c r="BY41">
        <f t="shared" si="71"/>
        <v>1.4250920565108536</v>
      </c>
      <c r="BZ41">
        <f t="shared" si="72"/>
        <v>2.4029749744526794</v>
      </c>
      <c r="CA41">
        <f t="shared" si="73"/>
        <v>4.5841399033536935E-2</v>
      </c>
      <c r="CB41">
        <f t="shared" si="74"/>
        <v>18.653955842116353</v>
      </c>
      <c r="CC41">
        <f t="shared" si="75"/>
        <v>0.47188567441430718</v>
      </c>
      <c r="CD41">
        <f t="shared" si="76"/>
        <v>35.30898010159855</v>
      </c>
      <c r="CE41">
        <f t="shared" si="77"/>
        <v>395.81200757175964</v>
      </c>
      <c r="CF41">
        <f t="shared" si="78"/>
        <v>8.0890770519692762E-3</v>
      </c>
      <c r="CG41">
        <f t="shared" si="79"/>
        <v>0</v>
      </c>
      <c r="CH41">
        <f t="shared" si="80"/>
        <v>935.9780395507812</v>
      </c>
      <c r="CI41">
        <f t="shared" si="81"/>
        <v>0</v>
      </c>
      <c r="CJ41" t="e">
        <f t="shared" si="82"/>
        <v>#DIV/0!</v>
      </c>
      <c r="CK41" t="e">
        <f t="shared" si="83"/>
        <v>#DIV/0!</v>
      </c>
    </row>
    <row r="42" spans="1:89" x14ac:dyDescent="0.25">
      <c r="A42" s="1">
        <v>44</v>
      </c>
      <c r="B42" s="2" t="s">
        <v>162</v>
      </c>
      <c r="C42" s="1" t="s">
        <v>169</v>
      </c>
      <c r="D42" s="1" t="s">
        <v>171</v>
      </c>
      <c r="E42" s="1">
        <v>1</v>
      </c>
      <c r="F42" s="1">
        <v>2</v>
      </c>
      <c r="G42" s="4">
        <v>44455</v>
      </c>
      <c r="H42" s="1" t="s">
        <v>123</v>
      </c>
      <c r="I42" s="1">
        <v>17743.999954238534</v>
      </c>
      <c r="J42" s="1">
        <v>1</v>
      </c>
      <c r="K42">
        <f t="shared" si="42"/>
        <v>9.056352866364497</v>
      </c>
      <c r="L42">
        <f t="shared" si="43"/>
        <v>7.386764076513784E-2</v>
      </c>
      <c r="M42">
        <f t="shared" si="44"/>
        <v>187.67638313395699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45"/>
        <v>#DIV/0!</v>
      </c>
      <c r="V42" t="e">
        <f t="shared" si="46"/>
        <v>#DIV/0!</v>
      </c>
      <c r="W42" t="e">
        <f t="shared" si="47"/>
        <v>#DIV/0!</v>
      </c>
      <c r="X42" s="1">
        <v>-1</v>
      </c>
      <c r="Y42" s="1">
        <v>0.85</v>
      </c>
      <c r="Z42" s="1">
        <v>0.85</v>
      </c>
      <c r="AA42" s="1">
        <v>9.947845458984375</v>
      </c>
      <c r="AB42">
        <f t="shared" si="48"/>
        <v>0.85</v>
      </c>
      <c r="AC42">
        <f t="shared" si="49"/>
        <v>1.0745473164307153E-2</v>
      </c>
      <c r="AD42" t="e">
        <f t="shared" si="50"/>
        <v>#DIV/0!</v>
      </c>
      <c r="AE42" t="e">
        <f t="shared" si="51"/>
        <v>#DIV/0!</v>
      </c>
      <c r="AF42" t="e">
        <f t="shared" si="52"/>
        <v>#DIV/0!</v>
      </c>
      <c r="AG42" s="1">
        <v>0</v>
      </c>
      <c r="AH42" s="1">
        <v>0.5</v>
      </c>
      <c r="AI42" t="e">
        <f t="shared" si="53"/>
        <v>#DIV/0!</v>
      </c>
      <c r="AJ42">
        <f t="shared" si="54"/>
        <v>1.8725678112984108</v>
      </c>
      <c r="AK42">
        <f t="shared" si="55"/>
        <v>2.4757746677223862</v>
      </c>
      <c r="AL42">
        <f t="shared" si="56"/>
        <v>28.473757904255496</v>
      </c>
      <c r="AM42">
        <v>1.5069999999999999</v>
      </c>
      <c r="AN42">
        <f t="shared" si="57"/>
        <v>5</v>
      </c>
      <c r="AO42" s="1">
        <v>0.5</v>
      </c>
      <c r="AP42">
        <f t="shared" si="58"/>
        <v>9</v>
      </c>
      <c r="AQ42" s="1">
        <v>28.335823059082031</v>
      </c>
      <c r="AR42" s="1">
        <v>28.145330429077148</v>
      </c>
      <c r="AS42" s="1">
        <v>28.290769577026367</v>
      </c>
      <c r="AT42" s="1">
        <v>400.11441040039063</v>
      </c>
      <c r="AU42" s="1">
        <v>397.16290283203125</v>
      </c>
      <c r="AV42" s="1">
        <v>13.762778282165527</v>
      </c>
      <c r="AW42" s="1">
        <v>14.318668365478516</v>
      </c>
      <c r="AX42" s="1">
        <v>35.397865295410156</v>
      </c>
      <c r="AY42" s="1">
        <v>36.827613830566406</v>
      </c>
      <c r="AZ42" s="1">
        <v>500.37823486328125</v>
      </c>
      <c r="BA42" s="1">
        <v>1101.0220947265625</v>
      </c>
      <c r="BB42" s="1">
        <v>263.16397094726563</v>
      </c>
      <c r="BC42" s="1">
        <v>99.530479431152344</v>
      </c>
      <c r="BD42" s="1">
        <v>2.8310651779174805</v>
      </c>
      <c r="BE42" s="1">
        <v>-0.20036652684211731</v>
      </c>
      <c r="BF42" s="1">
        <v>0.66666668653488159</v>
      </c>
      <c r="BG42" s="1">
        <v>0</v>
      </c>
      <c r="BH42" s="1">
        <v>5</v>
      </c>
      <c r="BI42" s="1">
        <v>1</v>
      </c>
      <c r="BJ42" s="1">
        <v>0</v>
      </c>
      <c r="BK42" s="1">
        <v>0.15999999642372131</v>
      </c>
      <c r="BL42" s="1">
        <v>111115</v>
      </c>
      <c r="BM42">
        <f t="shared" si="59"/>
        <v>3.3203598862858743</v>
      </c>
      <c r="BN42">
        <f t="shared" si="60"/>
        <v>1.8725678112984107E-3</v>
      </c>
      <c r="BO42">
        <f t="shared" si="61"/>
        <v>301.29533042907713</v>
      </c>
      <c r="BP42">
        <f t="shared" si="62"/>
        <v>301.48582305908201</v>
      </c>
      <c r="BQ42">
        <f t="shared" si="63"/>
        <v>176.16353121868815</v>
      </c>
      <c r="BR42">
        <f t="shared" si="64"/>
        <v>0.32842747517834697</v>
      </c>
      <c r="BS42">
        <f t="shared" si="65"/>
        <v>3.9009185949541374</v>
      </c>
      <c r="BT42">
        <f t="shared" si="66"/>
        <v>39.193206113836695</v>
      </c>
      <c r="BU42">
        <f t="shared" si="67"/>
        <v>24.874537748358179</v>
      </c>
      <c r="BV42">
        <f t="shared" si="68"/>
        <v>28.145330429077148</v>
      </c>
      <c r="BW42">
        <f t="shared" si="69"/>
        <v>3.8271096373259947</v>
      </c>
      <c r="BX42">
        <f t="shared" si="70"/>
        <v>7.3266306409356191E-2</v>
      </c>
      <c r="BY42">
        <f t="shared" si="71"/>
        <v>1.4251439272317512</v>
      </c>
      <c r="BZ42">
        <f t="shared" si="72"/>
        <v>2.4019657100942435</v>
      </c>
      <c r="CA42">
        <f t="shared" si="73"/>
        <v>4.5845090610353537E-2</v>
      </c>
      <c r="CB42">
        <f t="shared" si="74"/>
        <v>18.679520391227371</v>
      </c>
      <c r="CC42">
        <f t="shared" si="75"/>
        <v>0.47254258087978923</v>
      </c>
      <c r="CD42">
        <f t="shared" si="76"/>
        <v>35.319624298577459</v>
      </c>
      <c r="CE42">
        <f t="shared" si="77"/>
        <v>395.80444990207656</v>
      </c>
      <c r="CF42">
        <f t="shared" si="78"/>
        <v>8.0814397320311919E-3</v>
      </c>
      <c r="CG42">
        <f t="shared" si="79"/>
        <v>0</v>
      </c>
      <c r="CH42">
        <f t="shared" si="80"/>
        <v>935.8687805175781</v>
      </c>
      <c r="CI42">
        <f t="shared" si="81"/>
        <v>0</v>
      </c>
      <c r="CJ42" t="e">
        <f t="shared" si="82"/>
        <v>#DIV/0!</v>
      </c>
      <c r="CK42" t="e">
        <f t="shared" si="83"/>
        <v>#DIV/0!</v>
      </c>
    </row>
    <row r="43" spans="1:89" x14ac:dyDescent="0.25">
      <c r="A43" s="1">
        <v>45</v>
      </c>
      <c r="B43" s="2" t="s">
        <v>162</v>
      </c>
      <c r="C43" s="1" t="s">
        <v>169</v>
      </c>
      <c r="D43" s="1" t="s">
        <v>171</v>
      </c>
      <c r="E43" s="1">
        <v>1</v>
      </c>
      <c r="F43" s="1">
        <v>3</v>
      </c>
      <c r="G43" s="4">
        <v>44455</v>
      </c>
      <c r="H43" s="1" t="s">
        <v>124</v>
      </c>
      <c r="I43" s="1">
        <v>17745.999954100698</v>
      </c>
      <c r="J43" s="1">
        <v>1</v>
      </c>
      <c r="K43">
        <f t="shared" si="42"/>
        <v>9.0360254452127169</v>
      </c>
      <c r="L43">
        <f t="shared" si="43"/>
        <v>7.301377120653571E-2</v>
      </c>
      <c r="M43">
        <f t="shared" si="44"/>
        <v>185.87240395955615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45"/>
        <v>#DIV/0!</v>
      </c>
      <c r="V43" t="e">
        <f t="shared" si="46"/>
        <v>#DIV/0!</v>
      </c>
      <c r="W43" t="e">
        <f t="shared" si="47"/>
        <v>#DIV/0!</v>
      </c>
      <c r="X43" s="1">
        <v>-1</v>
      </c>
      <c r="Y43" s="1">
        <v>0.85</v>
      </c>
      <c r="Z43" s="1">
        <v>0.85</v>
      </c>
      <c r="AA43" s="1">
        <v>9.947845458984375</v>
      </c>
      <c r="AB43">
        <f t="shared" si="48"/>
        <v>0.85</v>
      </c>
      <c r="AC43">
        <f t="shared" si="49"/>
        <v>1.07235435392196E-2</v>
      </c>
      <c r="AD43" t="e">
        <f t="shared" si="50"/>
        <v>#DIV/0!</v>
      </c>
      <c r="AE43" t="e">
        <f t="shared" si="51"/>
        <v>#DIV/0!</v>
      </c>
      <c r="AF43" t="e">
        <f t="shared" si="52"/>
        <v>#DIV/0!</v>
      </c>
      <c r="AG43" s="1">
        <v>0</v>
      </c>
      <c r="AH43" s="1">
        <v>0.5</v>
      </c>
      <c r="AI43" t="e">
        <f t="shared" si="53"/>
        <v>#DIV/0!</v>
      </c>
      <c r="AJ43">
        <f t="shared" si="54"/>
        <v>1.8512512710372151</v>
      </c>
      <c r="AK43">
        <f t="shared" si="55"/>
        <v>2.4760332107019538</v>
      </c>
      <c r="AL43">
        <f t="shared" si="56"/>
        <v>28.472784567922755</v>
      </c>
      <c r="AM43">
        <v>1.5069999999999999</v>
      </c>
      <c r="AN43">
        <f t="shared" si="57"/>
        <v>5</v>
      </c>
      <c r="AO43" s="1">
        <v>0.5</v>
      </c>
      <c r="AP43">
        <f t="shared" si="58"/>
        <v>9</v>
      </c>
      <c r="AQ43" s="1">
        <v>28.3348388671875</v>
      </c>
      <c r="AR43" s="1">
        <v>28.140987396240234</v>
      </c>
      <c r="AS43" s="1">
        <v>28.289464950561523</v>
      </c>
      <c r="AT43" s="1">
        <v>400.11151123046875</v>
      </c>
      <c r="AU43" s="1">
        <v>397.16888427734375</v>
      </c>
      <c r="AV43" s="1">
        <v>13.764092445373535</v>
      </c>
      <c r="AW43" s="1">
        <v>14.313617706298828</v>
      </c>
      <c r="AX43" s="1">
        <v>35.403854370117188</v>
      </c>
      <c r="AY43" s="1">
        <v>36.817340850830078</v>
      </c>
      <c r="AZ43" s="1">
        <v>500.414306640625</v>
      </c>
      <c r="BA43" s="1">
        <v>1101.0435791015625</v>
      </c>
      <c r="BB43" s="1">
        <v>259.2615966796875</v>
      </c>
      <c r="BC43" s="1">
        <v>99.532127380371094</v>
      </c>
      <c r="BD43" s="1">
        <v>2.8310651779174805</v>
      </c>
      <c r="BE43" s="1">
        <v>-0.20036652684211731</v>
      </c>
      <c r="BF43" s="1">
        <v>0.66666668653488159</v>
      </c>
      <c r="BG43" s="1">
        <v>0</v>
      </c>
      <c r="BH43" s="1">
        <v>5</v>
      </c>
      <c r="BI43" s="1">
        <v>1</v>
      </c>
      <c r="BJ43" s="1">
        <v>0</v>
      </c>
      <c r="BK43" s="1">
        <v>0.15999999642372131</v>
      </c>
      <c r="BL43" s="1">
        <v>111115</v>
      </c>
      <c r="BM43">
        <f t="shared" si="59"/>
        <v>3.3205992477811881</v>
      </c>
      <c r="BN43">
        <f t="shared" si="60"/>
        <v>1.8512512710372152E-3</v>
      </c>
      <c r="BO43">
        <f t="shared" si="61"/>
        <v>301.29098739624021</v>
      </c>
      <c r="BP43">
        <f t="shared" si="62"/>
        <v>301.48483886718748</v>
      </c>
      <c r="BQ43">
        <f t="shared" si="63"/>
        <v>176.16696871861132</v>
      </c>
      <c r="BR43">
        <f t="shared" si="64"/>
        <v>0.33179717168252038</v>
      </c>
      <c r="BS43">
        <f t="shared" si="65"/>
        <v>3.9006980315192239</v>
      </c>
      <c r="BT43">
        <f t="shared" si="66"/>
        <v>39.190341191164848</v>
      </c>
      <c r="BU43">
        <f t="shared" si="67"/>
        <v>24.876723484866019</v>
      </c>
      <c r="BV43">
        <f t="shared" si="68"/>
        <v>28.140987396240234</v>
      </c>
      <c r="BW43">
        <f t="shared" si="69"/>
        <v>3.8261418278116079</v>
      </c>
      <c r="BX43">
        <f t="shared" si="70"/>
        <v>7.2426203401588868E-2</v>
      </c>
      <c r="BY43">
        <f t="shared" si="71"/>
        <v>1.4246648208172701</v>
      </c>
      <c r="BZ43">
        <f t="shared" si="72"/>
        <v>2.4014770069943379</v>
      </c>
      <c r="CA43">
        <f t="shared" si="73"/>
        <v>4.5318802252497681E-2</v>
      </c>
      <c r="CB43">
        <f t="shared" si="74"/>
        <v>18.500275787398337</v>
      </c>
      <c r="CC43">
        <f t="shared" si="75"/>
        <v>0.46799336835702648</v>
      </c>
      <c r="CD43">
        <f t="shared" si="76"/>
        <v>35.303387061561807</v>
      </c>
      <c r="CE43">
        <f t="shared" si="77"/>
        <v>395.81348046056183</v>
      </c>
      <c r="CF43">
        <f t="shared" si="78"/>
        <v>8.0594097861265406E-3</v>
      </c>
      <c r="CG43">
        <f t="shared" si="79"/>
        <v>0</v>
      </c>
      <c r="CH43">
        <f t="shared" si="80"/>
        <v>935.88704223632806</v>
      </c>
      <c r="CI43">
        <f t="shared" si="81"/>
        <v>0</v>
      </c>
      <c r="CJ43" t="e">
        <f t="shared" si="82"/>
        <v>#DIV/0!</v>
      </c>
      <c r="CK43" t="e">
        <f t="shared" si="83"/>
        <v>#DIV/0!</v>
      </c>
    </row>
    <row r="44" spans="1:89" x14ac:dyDescent="0.25">
      <c r="A44" s="1">
        <v>46</v>
      </c>
      <c r="B44" s="2" t="s">
        <v>163</v>
      </c>
      <c r="C44" s="1" t="s">
        <v>169</v>
      </c>
      <c r="D44" s="1" t="s">
        <v>171</v>
      </c>
      <c r="E44" s="1">
        <v>1</v>
      </c>
      <c r="F44" s="1">
        <v>1</v>
      </c>
      <c r="G44" s="4">
        <v>44455</v>
      </c>
      <c r="H44" s="1" t="s">
        <v>125</v>
      </c>
      <c r="I44" s="1">
        <v>18172.499924707226</v>
      </c>
      <c r="J44" s="1">
        <v>1</v>
      </c>
      <c r="K44">
        <f t="shared" si="42"/>
        <v>11.566294945851279</v>
      </c>
      <c r="L44">
        <f t="shared" si="43"/>
        <v>9.4923919766234599E-2</v>
      </c>
      <c r="M44">
        <f t="shared" si="44"/>
        <v>186.35275496408653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t="e">
        <f t="shared" si="45"/>
        <v>#DIV/0!</v>
      </c>
      <c r="V44" t="e">
        <f t="shared" si="46"/>
        <v>#DIV/0!</v>
      </c>
      <c r="W44" t="e">
        <f t="shared" si="47"/>
        <v>#DIV/0!</v>
      </c>
      <c r="X44" s="1">
        <v>-1</v>
      </c>
      <c r="Y44" s="1">
        <v>0.85</v>
      </c>
      <c r="Z44" s="1">
        <v>0.85</v>
      </c>
      <c r="AA44" s="1">
        <v>9.9886770248413086</v>
      </c>
      <c r="AB44">
        <f t="shared" si="48"/>
        <v>0.85</v>
      </c>
      <c r="AC44">
        <f t="shared" si="49"/>
        <v>1.3448386906141583E-2</v>
      </c>
      <c r="AD44" t="e">
        <f t="shared" si="50"/>
        <v>#DIV/0!</v>
      </c>
      <c r="AE44" t="e">
        <f t="shared" si="51"/>
        <v>#DIV/0!</v>
      </c>
      <c r="AF44" t="e">
        <f t="shared" si="52"/>
        <v>#DIV/0!</v>
      </c>
      <c r="AG44" s="1">
        <v>0</v>
      </c>
      <c r="AH44" s="1">
        <v>0.5</v>
      </c>
      <c r="AI44" t="e">
        <f t="shared" si="53"/>
        <v>#DIV/0!</v>
      </c>
      <c r="AJ44">
        <f t="shared" si="54"/>
        <v>2.4920545071911246</v>
      </c>
      <c r="AK44">
        <f t="shared" si="55"/>
        <v>2.567503797974664</v>
      </c>
      <c r="AL44">
        <f t="shared" si="56"/>
        <v>29.03987156642668</v>
      </c>
      <c r="AM44">
        <v>1.875</v>
      </c>
      <c r="AN44">
        <f t="shared" si="57"/>
        <v>5</v>
      </c>
      <c r="AO44" s="1">
        <v>0.5</v>
      </c>
      <c r="AP44">
        <f t="shared" si="58"/>
        <v>9</v>
      </c>
      <c r="AQ44" s="1">
        <v>28.594770431518555</v>
      </c>
      <c r="AR44" s="1">
        <v>28.823047637939453</v>
      </c>
      <c r="AS44" s="1">
        <v>28.533439636230469</v>
      </c>
      <c r="AT44" s="1">
        <v>400.10183715820313</v>
      </c>
      <c r="AU44" s="1">
        <v>395.39889526367188</v>
      </c>
      <c r="AV44" s="1">
        <v>13.785499572753906</v>
      </c>
      <c r="AW44" s="1">
        <v>14.705509185791016</v>
      </c>
      <c r="AX44" s="1">
        <v>34.924777984619141</v>
      </c>
      <c r="AY44" s="1">
        <v>37.255569458007813</v>
      </c>
      <c r="AZ44" s="1">
        <v>500.41751098632813</v>
      </c>
      <c r="BA44" s="1">
        <v>1099.3048095703125</v>
      </c>
      <c r="BB44" s="1">
        <v>250.51060485839844</v>
      </c>
      <c r="BC44" s="1">
        <v>99.524421691894531</v>
      </c>
      <c r="BD44" s="1">
        <v>2.8310651779174805</v>
      </c>
      <c r="BE44" s="1">
        <v>-0.20036652684211731</v>
      </c>
      <c r="BF44" s="1">
        <v>0.66666668653488159</v>
      </c>
      <c r="BG44" s="1">
        <v>0</v>
      </c>
      <c r="BH44" s="1">
        <v>5</v>
      </c>
      <c r="BI44" s="1">
        <v>1</v>
      </c>
      <c r="BJ44" s="1">
        <v>0</v>
      </c>
      <c r="BK44" s="1">
        <v>0.15999999642372131</v>
      </c>
      <c r="BL44" s="1">
        <v>111115</v>
      </c>
      <c r="BM44">
        <f t="shared" si="59"/>
        <v>2.668893391927083</v>
      </c>
      <c r="BN44">
        <f t="shared" si="60"/>
        <v>2.4920545071911247E-3</v>
      </c>
      <c r="BO44">
        <f t="shared" si="61"/>
        <v>301.97304763793943</v>
      </c>
      <c r="BP44">
        <f t="shared" si="62"/>
        <v>301.74477043151853</v>
      </c>
      <c r="BQ44">
        <f t="shared" si="63"/>
        <v>175.88876559982964</v>
      </c>
      <c r="BR44">
        <f t="shared" si="64"/>
        <v>0.21682392848722698</v>
      </c>
      <c r="BS44">
        <f t="shared" si="65"/>
        <v>4.0310610953753576</v>
      </c>
      <c r="BT44">
        <f t="shared" si="66"/>
        <v>40.503235556139437</v>
      </c>
      <c r="BU44">
        <f t="shared" si="67"/>
        <v>25.797726370348421</v>
      </c>
      <c r="BV44">
        <f t="shared" si="68"/>
        <v>28.823047637939453</v>
      </c>
      <c r="BW44">
        <f t="shared" si="69"/>
        <v>3.9807754703392835</v>
      </c>
      <c r="BX44">
        <f t="shared" si="70"/>
        <v>9.3933196740591293E-2</v>
      </c>
      <c r="BY44">
        <f t="shared" si="71"/>
        <v>1.4635572974006936</v>
      </c>
      <c r="BZ44">
        <f t="shared" si="72"/>
        <v>2.5172181729385898</v>
      </c>
      <c r="CA44">
        <f t="shared" si="73"/>
        <v>5.8796461581374825E-2</v>
      </c>
      <c r="CB44">
        <f t="shared" si="74"/>
        <v>18.54665016849204</v>
      </c>
      <c r="CC44">
        <f t="shared" si="75"/>
        <v>0.47130317559389523</v>
      </c>
      <c r="CD44">
        <f t="shared" si="76"/>
        <v>35.182517985843376</v>
      </c>
      <c r="CE44">
        <f t="shared" si="77"/>
        <v>393.66395102179416</v>
      </c>
      <c r="CF44">
        <f t="shared" si="78"/>
        <v>1.0337024228552065E-2</v>
      </c>
      <c r="CG44">
        <f t="shared" si="79"/>
        <v>0</v>
      </c>
      <c r="CH44">
        <f t="shared" si="80"/>
        <v>934.40908813476563</v>
      </c>
      <c r="CI44">
        <f t="shared" si="81"/>
        <v>0</v>
      </c>
      <c r="CJ44" t="e">
        <f t="shared" si="82"/>
        <v>#DIV/0!</v>
      </c>
      <c r="CK44" t="e">
        <f t="shared" si="83"/>
        <v>#DIV/0!</v>
      </c>
    </row>
    <row r="45" spans="1:89" x14ac:dyDescent="0.25">
      <c r="A45" s="1">
        <v>47</v>
      </c>
      <c r="B45" s="2" t="s">
        <v>163</v>
      </c>
      <c r="C45" s="1" t="s">
        <v>169</v>
      </c>
      <c r="D45" s="1" t="s">
        <v>171</v>
      </c>
      <c r="E45" s="1">
        <v>1</v>
      </c>
      <c r="F45" s="1">
        <v>2</v>
      </c>
      <c r="G45" s="4">
        <v>44455</v>
      </c>
      <c r="H45" s="1" t="s">
        <v>126</v>
      </c>
      <c r="I45" s="1">
        <v>18174.499924569391</v>
      </c>
      <c r="J45" s="1">
        <v>1</v>
      </c>
      <c r="K45">
        <f t="shared" si="42"/>
        <v>11.456936117127515</v>
      </c>
      <c r="L45">
        <f t="shared" si="43"/>
        <v>9.5304581611840744E-2</v>
      </c>
      <c r="M45">
        <f t="shared" si="44"/>
        <v>188.93164149625798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t="e">
        <f t="shared" si="45"/>
        <v>#DIV/0!</v>
      </c>
      <c r="V45" t="e">
        <f t="shared" si="46"/>
        <v>#DIV/0!</v>
      </c>
      <c r="W45" t="e">
        <f t="shared" si="47"/>
        <v>#DIV/0!</v>
      </c>
      <c r="X45" s="1">
        <v>-1</v>
      </c>
      <c r="Y45" s="1">
        <v>0.85</v>
      </c>
      <c r="Z45" s="1">
        <v>0.85</v>
      </c>
      <c r="AA45" s="1">
        <v>9.9886770248413086</v>
      </c>
      <c r="AB45">
        <f t="shared" si="48"/>
        <v>0.85</v>
      </c>
      <c r="AC45">
        <f t="shared" si="49"/>
        <v>1.3332270991074022E-2</v>
      </c>
      <c r="AD45" t="e">
        <f t="shared" si="50"/>
        <v>#DIV/0!</v>
      </c>
      <c r="AE45" t="e">
        <f t="shared" si="51"/>
        <v>#DIV/0!</v>
      </c>
      <c r="AF45" t="e">
        <f t="shared" si="52"/>
        <v>#DIV/0!</v>
      </c>
      <c r="AG45" s="1">
        <v>0</v>
      </c>
      <c r="AH45" s="1">
        <v>0.5</v>
      </c>
      <c r="AI45" t="e">
        <f t="shared" si="53"/>
        <v>#DIV/0!</v>
      </c>
      <c r="AJ45">
        <f t="shared" si="54"/>
        <v>2.5006152594929918</v>
      </c>
      <c r="AK45">
        <f t="shared" si="55"/>
        <v>2.5661676576050296</v>
      </c>
      <c r="AL45">
        <f t="shared" si="56"/>
        <v>29.03545695050823</v>
      </c>
      <c r="AM45">
        <v>1.875</v>
      </c>
      <c r="AN45">
        <f t="shared" si="57"/>
        <v>5</v>
      </c>
      <c r="AO45" s="1">
        <v>0.5</v>
      </c>
      <c r="AP45">
        <f t="shared" si="58"/>
        <v>9</v>
      </c>
      <c r="AQ45" s="1">
        <v>28.597515106201172</v>
      </c>
      <c r="AR45" s="1">
        <v>28.819721221923828</v>
      </c>
      <c r="AS45" s="1">
        <v>28.535427093505859</v>
      </c>
      <c r="AT45" s="1">
        <v>400.05776977539063</v>
      </c>
      <c r="AU45" s="1">
        <v>395.3944091796875</v>
      </c>
      <c r="AV45" s="1">
        <v>13.785303115844727</v>
      </c>
      <c r="AW45" s="1">
        <v>14.70849609375</v>
      </c>
      <c r="AX45" s="1">
        <v>34.9189453125</v>
      </c>
      <c r="AY45" s="1">
        <v>37.257442474365234</v>
      </c>
      <c r="AZ45" s="1">
        <v>500.403564453125</v>
      </c>
      <c r="BA45" s="1">
        <v>1099.22900390625</v>
      </c>
      <c r="BB45" s="1">
        <v>274.84585571289063</v>
      </c>
      <c r="BC45" s="1">
        <v>99.525070190429688</v>
      </c>
      <c r="BD45" s="1">
        <v>2.8310651779174805</v>
      </c>
      <c r="BE45" s="1">
        <v>-0.20036652684211731</v>
      </c>
      <c r="BF45" s="1">
        <v>0.66666668653488159</v>
      </c>
      <c r="BG45" s="1">
        <v>0</v>
      </c>
      <c r="BH45" s="1">
        <v>5</v>
      </c>
      <c r="BI45" s="1">
        <v>1</v>
      </c>
      <c r="BJ45" s="1">
        <v>0</v>
      </c>
      <c r="BK45" s="1">
        <v>0.15999999642372131</v>
      </c>
      <c r="BL45" s="1">
        <v>111115</v>
      </c>
      <c r="BM45">
        <f t="shared" si="59"/>
        <v>2.6688190104166662</v>
      </c>
      <c r="BN45">
        <f t="shared" si="60"/>
        <v>2.5006152594929916E-3</v>
      </c>
      <c r="BO45">
        <f t="shared" si="61"/>
        <v>301.96972122192381</v>
      </c>
      <c r="BP45">
        <f t="shared" si="62"/>
        <v>301.74751510620115</v>
      </c>
      <c r="BQ45">
        <f t="shared" si="63"/>
        <v>175.87663669385074</v>
      </c>
      <c r="BR45">
        <f t="shared" si="64"/>
        <v>0.21573572858440077</v>
      </c>
      <c r="BS45">
        <f t="shared" si="65"/>
        <v>4.0300317637311593</v>
      </c>
      <c r="BT45">
        <f t="shared" si="66"/>
        <v>40.492629204080544</v>
      </c>
      <c r="BU45">
        <f t="shared" si="67"/>
        <v>25.784133110330544</v>
      </c>
      <c r="BV45">
        <f t="shared" si="68"/>
        <v>28.819721221923828</v>
      </c>
      <c r="BW45">
        <f t="shared" si="69"/>
        <v>3.9800082910024295</v>
      </c>
      <c r="BX45">
        <f t="shared" si="70"/>
        <v>9.4305938499374645E-2</v>
      </c>
      <c r="BY45">
        <f t="shared" si="71"/>
        <v>1.4638641061261297</v>
      </c>
      <c r="BZ45">
        <f t="shared" si="72"/>
        <v>2.5161441848762998</v>
      </c>
      <c r="CA45">
        <f t="shared" si="73"/>
        <v>5.9030127190944595E-2</v>
      </c>
      <c r="CB45">
        <f t="shared" si="74"/>
        <v>18.803434881108174</v>
      </c>
      <c r="CC45">
        <f t="shared" si="75"/>
        <v>0.47783083703239149</v>
      </c>
      <c r="CD45">
        <f t="shared" si="76"/>
        <v>35.202668458519781</v>
      </c>
      <c r="CE45">
        <f t="shared" si="77"/>
        <v>393.6758687621184</v>
      </c>
      <c r="CF45">
        <f t="shared" si="78"/>
        <v>1.0244842411851942E-2</v>
      </c>
      <c r="CG45">
        <f t="shared" si="79"/>
        <v>0</v>
      </c>
      <c r="CH45">
        <f t="shared" si="80"/>
        <v>934.34465332031243</v>
      </c>
      <c r="CI45">
        <f t="shared" si="81"/>
        <v>0</v>
      </c>
      <c r="CJ45" t="e">
        <f t="shared" si="82"/>
        <v>#DIV/0!</v>
      </c>
      <c r="CK45" t="e">
        <f t="shared" si="83"/>
        <v>#DIV/0!</v>
      </c>
    </row>
    <row r="46" spans="1:89" x14ac:dyDescent="0.25">
      <c r="A46" s="1">
        <v>48</v>
      </c>
      <c r="B46" s="2" t="s">
        <v>163</v>
      </c>
      <c r="C46" s="1" t="s">
        <v>169</v>
      </c>
      <c r="D46" s="1" t="s">
        <v>171</v>
      </c>
      <c r="E46" s="1">
        <v>1</v>
      </c>
      <c r="F46" s="1">
        <v>3</v>
      </c>
      <c r="G46" s="4">
        <v>44455</v>
      </c>
      <c r="H46" s="1" t="s">
        <v>127</v>
      </c>
      <c r="I46" s="1">
        <v>18176.499924431555</v>
      </c>
      <c r="J46" s="1">
        <v>1</v>
      </c>
      <c r="K46">
        <f t="shared" si="42"/>
        <v>11.590966013184183</v>
      </c>
      <c r="L46">
        <f t="shared" si="43"/>
        <v>9.5502702344094748E-2</v>
      </c>
      <c r="M46">
        <f t="shared" si="44"/>
        <v>187.05029907358906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t="e">
        <f t="shared" si="45"/>
        <v>#DIV/0!</v>
      </c>
      <c r="V46" t="e">
        <f t="shared" si="46"/>
        <v>#DIV/0!</v>
      </c>
      <c r="W46" t="e">
        <f t="shared" si="47"/>
        <v>#DIV/0!</v>
      </c>
      <c r="X46" s="1">
        <v>-1</v>
      </c>
      <c r="Y46" s="1">
        <v>0.85</v>
      </c>
      <c r="Z46" s="1">
        <v>0.85</v>
      </c>
      <c r="AA46" s="1">
        <v>9.9886770248413086</v>
      </c>
      <c r="AB46">
        <f t="shared" si="48"/>
        <v>0.85</v>
      </c>
      <c r="AC46">
        <f t="shared" si="49"/>
        <v>1.3477509056812225E-2</v>
      </c>
      <c r="AD46" t="e">
        <f t="shared" si="50"/>
        <v>#DIV/0!</v>
      </c>
      <c r="AE46" t="e">
        <f t="shared" si="51"/>
        <v>#DIV/0!</v>
      </c>
      <c r="AF46" t="e">
        <f t="shared" si="52"/>
        <v>#DIV/0!</v>
      </c>
      <c r="AG46" s="1">
        <v>0</v>
      </c>
      <c r="AH46" s="1">
        <v>0.5</v>
      </c>
      <c r="AI46" t="e">
        <f t="shared" si="53"/>
        <v>#DIV/0!</v>
      </c>
      <c r="AJ46">
        <f t="shared" si="54"/>
        <v>2.5066474316156087</v>
      </c>
      <c r="AK46">
        <f t="shared" si="55"/>
        <v>2.5670719995025042</v>
      </c>
      <c r="AL46">
        <f t="shared" si="56"/>
        <v>29.040610342084758</v>
      </c>
      <c r="AM46">
        <v>1.875</v>
      </c>
      <c r="AN46">
        <f t="shared" si="57"/>
        <v>5</v>
      </c>
      <c r="AO46" s="1">
        <v>0.5</v>
      </c>
      <c r="AP46">
        <f t="shared" si="58"/>
        <v>9</v>
      </c>
      <c r="AQ46" s="1">
        <v>28.601011276245117</v>
      </c>
      <c r="AR46" s="1">
        <v>28.825979232788086</v>
      </c>
      <c r="AS46" s="1">
        <v>28.536766052246094</v>
      </c>
      <c r="AT46" s="1">
        <v>400.05783081054688</v>
      </c>
      <c r="AU46" s="1">
        <v>395.34332275390625</v>
      </c>
      <c r="AV46" s="1">
        <v>13.785969734191895</v>
      </c>
      <c r="AW46" s="1">
        <v>14.711402893066406</v>
      </c>
      <c r="AX46" s="1">
        <v>34.913738250732422</v>
      </c>
      <c r="AY46" s="1">
        <v>37.257450103759766</v>
      </c>
      <c r="AZ46" s="1">
        <v>500.39495849609375</v>
      </c>
      <c r="BA46" s="1">
        <v>1099.0830078125</v>
      </c>
      <c r="BB46" s="1">
        <v>279.32366943359375</v>
      </c>
      <c r="BC46" s="1">
        <v>99.525611877441406</v>
      </c>
      <c r="BD46" s="1">
        <v>2.8310651779174805</v>
      </c>
      <c r="BE46" s="1">
        <v>-0.20036652684211731</v>
      </c>
      <c r="BF46" s="1">
        <v>0.66666668653488159</v>
      </c>
      <c r="BG46" s="1">
        <v>0</v>
      </c>
      <c r="BH46" s="1">
        <v>5</v>
      </c>
      <c r="BI46" s="1">
        <v>1</v>
      </c>
      <c r="BJ46" s="1">
        <v>0</v>
      </c>
      <c r="BK46" s="1">
        <v>0.15999999642372131</v>
      </c>
      <c r="BL46" s="1">
        <v>111115</v>
      </c>
      <c r="BM46">
        <f t="shared" si="59"/>
        <v>2.6687731119791667</v>
      </c>
      <c r="BN46">
        <f t="shared" si="60"/>
        <v>2.5066474316156086E-3</v>
      </c>
      <c r="BO46">
        <f t="shared" si="61"/>
        <v>301.97597923278806</v>
      </c>
      <c r="BP46">
        <f t="shared" si="62"/>
        <v>301.75101127624509</v>
      </c>
      <c r="BQ46">
        <f t="shared" si="63"/>
        <v>175.85327731937286</v>
      </c>
      <c r="BR46">
        <f t="shared" si="64"/>
        <v>0.21463110929667359</v>
      </c>
      <c r="BS46">
        <f t="shared" si="65"/>
        <v>4.0312333740105002</v>
      </c>
      <c r="BT46">
        <f t="shared" si="66"/>
        <v>40.504482192731174</v>
      </c>
      <c r="BU46">
        <f t="shared" si="67"/>
        <v>25.793079299664768</v>
      </c>
      <c r="BV46">
        <f t="shared" si="68"/>
        <v>28.825979232788086</v>
      </c>
      <c r="BW46">
        <f t="shared" si="69"/>
        <v>3.9814516980249239</v>
      </c>
      <c r="BX46">
        <f t="shared" si="70"/>
        <v>9.4499924767801557E-2</v>
      </c>
      <c r="BY46">
        <f t="shared" si="71"/>
        <v>1.4641613745079958</v>
      </c>
      <c r="BZ46">
        <f t="shared" si="72"/>
        <v>2.5172903235169279</v>
      </c>
      <c r="CA46">
        <f t="shared" si="73"/>
        <v>5.9151735058902283E-2</v>
      </c>
      <c r="CB46">
        <f t="shared" si="74"/>
        <v>18.616295467157364</v>
      </c>
      <c r="CC46">
        <f t="shared" si="75"/>
        <v>0.47313382649445768</v>
      </c>
      <c r="CD46">
        <f t="shared" si="76"/>
        <v>35.20007425938838</v>
      </c>
      <c r="CE46">
        <f t="shared" si="77"/>
        <v>393.60467785192861</v>
      </c>
      <c r="CF46">
        <f t="shared" si="78"/>
        <v>1.0365803237623561E-2</v>
      </c>
      <c r="CG46">
        <f t="shared" si="79"/>
        <v>0</v>
      </c>
      <c r="CH46">
        <f t="shared" si="80"/>
        <v>934.22055664062498</v>
      </c>
      <c r="CI46">
        <f t="shared" si="81"/>
        <v>0</v>
      </c>
      <c r="CJ46" t="e">
        <f t="shared" si="82"/>
        <v>#DIV/0!</v>
      </c>
      <c r="CK46" t="e">
        <f t="shared" si="83"/>
        <v>#DIV/0!</v>
      </c>
    </row>
    <row r="47" spans="1:89" x14ac:dyDescent="0.25">
      <c r="A47" s="1">
        <v>49</v>
      </c>
      <c r="B47" s="2" t="s">
        <v>164</v>
      </c>
      <c r="C47" s="1" t="s">
        <v>169</v>
      </c>
      <c r="D47" s="1" t="s">
        <v>171</v>
      </c>
      <c r="E47" s="1">
        <v>1</v>
      </c>
      <c r="F47" s="1">
        <v>1</v>
      </c>
      <c r="G47" s="4">
        <v>44455</v>
      </c>
      <c r="H47" s="1" t="s">
        <v>128</v>
      </c>
      <c r="I47" s="1">
        <v>18538.999899448827</v>
      </c>
      <c r="J47" s="1">
        <v>1</v>
      </c>
      <c r="K47">
        <f t="shared" si="42"/>
        <v>5.0816442940525688</v>
      </c>
      <c r="L47">
        <f t="shared" si="43"/>
        <v>4.0301303671248838E-2</v>
      </c>
      <c r="M47">
        <f t="shared" si="44"/>
        <v>182.93062983458762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45"/>
        <v>#DIV/0!</v>
      </c>
      <c r="V47" t="e">
        <f t="shared" si="46"/>
        <v>#DIV/0!</v>
      </c>
      <c r="W47" t="e">
        <f t="shared" si="47"/>
        <v>#DIV/0!</v>
      </c>
      <c r="X47" s="1">
        <v>-1</v>
      </c>
      <c r="Y47" s="1">
        <v>0.85</v>
      </c>
      <c r="Z47" s="1">
        <v>0.85</v>
      </c>
      <c r="AA47" s="1">
        <v>9.9886770248413086</v>
      </c>
      <c r="AB47">
        <f t="shared" si="48"/>
        <v>0.85</v>
      </c>
      <c r="AC47">
        <f t="shared" si="49"/>
        <v>6.5158433690956077E-3</v>
      </c>
      <c r="AD47" t="e">
        <f t="shared" si="50"/>
        <v>#DIV/0!</v>
      </c>
      <c r="AE47" t="e">
        <f t="shared" si="51"/>
        <v>#DIV/0!</v>
      </c>
      <c r="AF47" t="e">
        <f t="shared" si="52"/>
        <v>#DIV/0!</v>
      </c>
      <c r="AG47" s="1">
        <v>0</v>
      </c>
      <c r="AH47" s="1">
        <v>0.5</v>
      </c>
      <c r="AI47" t="e">
        <f t="shared" si="53"/>
        <v>#DIV/0!</v>
      </c>
      <c r="AJ47">
        <f t="shared" si="54"/>
        <v>1.1074000450688914</v>
      </c>
      <c r="AK47">
        <f t="shared" si="55"/>
        <v>2.6705763365973691</v>
      </c>
      <c r="AL47">
        <f t="shared" si="56"/>
        <v>29.354546590551355</v>
      </c>
      <c r="AM47">
        <v>1.4970000000000001</v>
      </c>
      <c r="AN47">
        <f t="shared" si="57"/>
        <v>5</v>
      </c>
      <c r="AO47" s="1">
        <v>0.5</v>
      </c>
      <c r="AP47">
        <f t="shared" si="58"/>
        <v>9</v>
      </c>
      <c r="AQ47" s="1">
        <v>28.817060470581055</v>
      </c>
      <c r="AR47" s="1">
        <v>28.924289703369141</v>
      </c>
      <c r="AS47" s="1">
        <v>28.752771377563477</v>
      </c>
      <c r="AT47" s="1">
        <v>399.92764282226563</v>
      </c>
      <c r="AU47" s="1">
        <v>398.27557373046875</v>
      </c>
      <c r="AV47" s="1">
        <v>14.086308479309082</v>
      </c>
      <c r="AW47" s="1">
        <v>14.412803649902344</v>
      </c>
      <c r="AX47" s="1">
        <v>35.230339050292969</v>
      </c>
      <c r="AY47" s="1">
        <v>36.046913146972656</v>
      </c>
      <c r="AZ47" s="1">
        <v>500.43148803710938</v>
      </c>
      <c r="BA47" s="1">
        <v>1098.0736083984375</v>
      </c>
      <c r="BB47" s="1">
        <v>197.90223693847656</v>
      </c>
      <c r="BC47" s="1">
        <v>99.526016235351563</v>
      </c>
      <c r="BD47" s="1">
        <v>2.8310651779174805</v>
      </c>
      <c r="BE47" s="1">
        <v>-0.20036652684211731</v>
      </c>
      <c r="BF47" s="1">
        <v>0.66666668653488159</v>
      </c>
      <c r="BG47" s="1">
        <v>0</v>
      </c>
      <c r="BH47" s="1">
        <v>5</v>
      </c>
      <c r="BI47" s="1">
        <v>1</v>
      </c>
      <c r="BJ47" s="1">
        <v>0</v>
      </c>
      <c r="BK47" s="1">
        <v>0.15999999642372131</v>
      </c>
      <c r="BL47" s="1">
        <v>111115</v>
      </c>
      <c r="BM47">
        <f t="shared" si="59"/>
        <v>3.3428957116707374</v>
      </c>
      <c r="BN47">
        <f t="shared" si="60"/>
        <v>1.1074000450688915E-3</v>
      </c>
      <c r="BO47">
        <f t="shared" si="61"/>
        <v>302.07428970336912</v>
      </c>
      <c r="BP47">
        <f t="shared" si="62"/>
        <v>301.96706047058103</v>
      </c>
      <c r="BQ47">
        <f t="shared" si="63"/>
        <v>175.69177341673276</v>
      </c>
      <c r="BR47">
        <f t="shared" si="64"/>
        <v>0.43025688718221544</v>
      </c>
      <c r="BS47">
        <f t="shared" si="65"/>
        <v>4.1050252666544838</v>
      </c>
      <c r="BT47">
        <f t="shared" si="66"/>
        <v>41.245750829082034</v>
      </c>
      <c r="BU47">
        <f t="shared" si="67"/>
        <v>26.832947179179691</v>
      </c>
      <c r="BV47">
        <f t="shared" si="68"/>
        <v>28.924289703369141</v>
      </c>
      <c r="BW47">
        <f t="shared" si="69"/>
        <v>4.0041869487612933</v>
      </c>
      <c r="BX47">
        <f t="shared" si="70"/>
        <v>4.0121642062299741E-2</v>
      </c>
      <c r="BY47">
        <f t="shared" si="71"/>
        <v>1.4344489300571148</v>
      </c>
      <c r="BZ47">
        <f t="shared" si="72"/>
        <v>2.5697380187041787</v>
      </c>
      <c r="CA47">
        <f t="shared" si="73"/>
        <v>2.5092106108032253E-2</v>
      </c>
      <c r="CB47">
        <f t="shared" si="74"/>
        <v>18.206356834860255</v>
      </c>
      <c r="CC47">
        <f t="shared" si="75"/>
        <v>0.45930667583040158</v>
      </c>
      <c r="CD47">
        <f t="shared" si="76"/>
        <v>33.379754608326387</v>
      </c>
      <c r="CE47">
        <f t="shared" si="77"/>
        <v>397.51332708636085</v>
      </c>
      <c r="CF47">
        <f t="shared" si="78"/>
        <v>4.2671283698980352E-3</v>
      </c>
      <c r="CG47">
        <f t="shared" si="79"/>
        <v>0</v>
      </c>
      <c r="CH47">
        <f t="shared" si="80"/>
        <v>933.36256713867181</v>
      </c>
      <c r="CI47">
        <f t="shared" si="81"/>
        <v>0</v>
      </c>
      <c r="CJ47" t="e">
        <f t="shared" si="82"/>
        <v>#DIV/0!</v>
      </c>
      <c r="CK47" t="e">
        <f t="shared" si="83"/>
        <v>#DIV/0!</v>
      </c>
    </row>
    <row r="48" spans="1:89" x14ac:dyDescent="0.25">
      <c r="A48" s="1">
        <v>50</v>
      </c>
      <c r="B48" s="2" t="s">
        <v>164</v>
      </c>
      <c r="C48" s="1" t="s">
        <v>169</v>
      </c>
      <c r="D48" s="1" t="s">
        <v>171</v>
      </c>
      <c r="E48" s="1">
        <v>1</v>
      </c>
      <c r="F48" s="1">
        <v>2</v>
      </c>
      <c r="G48" s="4">
        <v>44455</v>
      </c>
      <c r="H48" s="1" t="s">
        <v>129</v>
      </c>
      <c r="I48" s="1">
        <v>18541.999899242073</v>
      </c>
      <c r="J48" s="1">
        <v>1</v>
      </c>
      <c r="K48">
        <f t="shared" si="42"/>
        <v>5.4169393913267108</v>
      </c>
      <c r="L48">
        <f t="shared" si="43"/>
        <v>4.0601408736083235E-2</v>
      </c>
      <c r="M48">
        <f t="shared" si="44"/>
        <v>171.40177521359422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t="e">
        <f t="shared" si="45"/>
        <v>#DIV/0!</v>
      </c>
      <c r="V48" t="e">
        <f t="shared" si="46"/>
        <v>#DIV/0!</v>
      </c>
      <c r="W48" t="e">
        <f t="shared" si="47"/>
        <v>#DIV/0!</v>
      </c>
      <c r="X48" s="1">
        <v>-1</v>
      </c>
      <c r="Y48" s="1">
        <v>0.85</v>
      </c>
      <c r="Z48" s="1">
        <v>0.85</v>
      </c>
      <c r="AA48" s="1">
        <v>9.9886770248413086</v>
      </c>
      <c r="AB48">
        <f t="shared" si="48"/>
        <v>0.85</v>
      </c>
      <c r="AC48">
        <f t="shared" si="49"/>
        <v>6.8753015718479426E-3</v>
      </c>
      <c r="AD48" t="e">
        <f t="shared" si="50"/>
        <v>#DIV/0!</v>
      </c>
      <c r="AE48" t="e">
        <f t="shared" si="51"/>
        <v>#DIV/0!</v>
      </c>
      <c r="AF48" t="e">
        <f t="shared" si="52"/>
        <v>#DIV/0!</v>
      </c>
      <c r="AG48" s="1">
        <v>0</v>
      </c>
      <c r="AH48" s="1">
        <v>0.5</v>
      </c>
      <c r="AI48" t="e">
        <f t="shared" si="53"/>
        <v>#DIV/0!</v>
      </c>
      <c r="AJ48">
        <f t="shared" si="54"/>
        <v>1.1156796209272</v>
      </c>
      <c r="AK48">
        <f t="shared" si="55"/>
        <v>2.6707473409443234</v>
      </c>
      <c r="AL48">
        <f t="shared" si="56"/>
        <v>29.355786092398308</v>
      </c>
      <c r="AM48">
        <v>1.4970000000000001</v>
      </c>
      <c r="AN48">
        <f t="shared" si="57"/>
        <v>5</v>
      </c>
      <c r="AO48" s="1">
        <v>0.5</v>
      </c>
      <c r="AP48">
        <f t="shared" si="58"/>
        <v>9</v>
      </c>
      <c r="AQ48" s="1">
        <v>28.814365386962891</v>
      </c>
      <c r="AR48" s="1">
        <v>28.927021026611328</v>
      </c>
      <c r="AS48" s="1">
        <v>28.751031875610352</v>
      </c>
      <c r="AT48" s="1">
        <v>400.01922607421875</v>
      </c>
      <c r="AU48" s="1">
        <v>398.26580810546875</v>
      </c>
      <c r="AV48" s="1">
        <v>14.085043907165527</v>
      </c>
      <c r="AW48" s="1">
        <v>14.413991928100586</v>
      </c>
      <c r="AX48" s="1">
        <v>35.232784271240234</v>
      </c>
      <c r="AY48" s="1">
        <v>36.055625915527344</v>
      </c>
      <c r="AZ48" s="1">
        <v>500.4129638671875</v>
      </c>
      <c r="BA48" s="1">
        <v>1098.0377197265625</v>
      </c>
      <c r="BB48" s="1">
        <v>239.94432067871094</v>
      </c>
      <c r="BC48" s="1">
        <v>99.526321411132813</v>
      </c>
      <c r="BD48" s="1">
        <v>2.8310651779174805</v>
      </c>
      <c r="BE48" s="1">
        <v>-0.20036652684211731</v>
      </c>
      <c r="BF48" s="1">
        <v>0.66666668653488159</v>
      </c>
      <c r="BG48" s="1">
        <v>0</v>
      </c>
      <c r="BH48" s="1">
        <v>5</v>
      </c>
      <c r="BI48" s="1">
        <v>1</v>
      </c>
      <c r="BJ48" s="1">
        <v>0</v>
      </c>
      <c r="BK48" s="1">
        <v>0.15999999642372131</v>
      </c>
      <c r="BL48" s="1">
        <v>111115</v>
      </c>
      <c r="BM48">
        <f t="shared" si="59"/>
        <v>3.3427719697206908</v>
      </c>
      <c r="BN48">
        <f t="shared" si="60"/>
        <v>1.1156796209271999E-3</v>
      </c>
      <c r="BO48">
        <f t="shared" si="61"/>
        <v>302.07702102661131</v>
      </c>
      <c r="BP48">
        <f t="shared" si="62"/>
        <v>301.96436538696287</v>
      </c>
      <c r="BQ48">
        <f t="shared" si="63"/>
        <v>175.68603122936111</v>
      </c>
      <c r="BR48">
        <f t="shared" si="64"/>
        <v>0.42876506578698098</v>
      </c>
      <c r="BS48">
        <f t="shared" si="65"/>
        <v>4.1053189343979364</v>
      </c>
      <c r="BT48">
        <f t="shared" si="66"/>
        <v>41.248575012024148</v>
      </c>
      <c r="BU48">
        <f t="shared" si="67"/>
        <v>26.834583083923562</v>
      </c>
      <c r="BV48">
        <f t="shared" si="68"/>
        <v>28.927021026611328</v>
      </c>
      <c r="BW48">
        <f t="shared" si="69"/>
        <v>4.0048202067182945</v>
      </c>
      <c r="BX48">
        <f t="shared" si="70"/>
        <v>4.0419067504916736E-2</v>
      </c>
      <c r="BY48">
        <f t="shared" si="71"/>
        <v>1.434571593453613</v>
      </c>
      <c r="BZ48">
        <f t="shared" si="72"/>
        <v>2.5702486132646816</v>
      </c>
      <c r="CA48">
        <f t="shared" si="73"/>
        <v>2.527823637326369E-2</v>
      </c>
      <c r="CB48">
        <f t="shared" si="74"/>
        <v>17.058988170346915</v>
      </c>
      <c r="CC48">
        <f t="shared" si="75"/>
        <v>0.430370299747659</v>
      </c>
      <c r="CD48">
        <f t="shared" si="76"/>
        <v>33.382328596977629</v>
      </c>
      <c r="CE48">
        <f t="shared" si="77"/>
        <v>397.45326719676973</v>
      </c>
      <c r="CF48">
        <f t="shared" si="78"/>
        <v>4.5497185625512932E-3</v>
      </c>
      <c r="CG48">
        <f t="shared" si="79"/>
        <v>0</v>
      </c>
      <c r="CH48">
        <f t="shared" si="80"/>
        <v>933.33206176757813</v>
      </c>
      <c r="CI48">
        <f t="shared" si="81"/>
        <v>0</v>
      </c>
      <c r="CJ48" t="e">
        <f t="shared" si="82"/>
        <v>#DIV/0!</v>
      </c>
      <c r="CK48" t="e">
        <f t="shared" si="83"/>
        <v>#DIV/0!</v>
      </c>
    </row>
    <row r="49" spans="1:89" x14ac:dyDescent="0.25">
      <c r="A49" s="1">
        <v>51</v>
      </c>
      <c r="B49" s="2" t="s">
        <v>164</v>
      </c>
      <c r="C49" s="1" t="s">
        <v>169</v>
      </c>
      <c r="D49" s="1" t="s">
        <v>171</v>
      </c>
      <c r="E49" s="1">
        <v>1</v>
      </c>
      <c r="F49" s="1">
        <v>3</v>
      </c>
      <c r="G49" s="4">
        <v>44455</v>
      </c>
      <c r="H49" s="1" t="s">
        <v>130</v>
      </c>
      <c r="I49" s="1">
        <v>18543.999899104238</v>
      </c>
      <c r="J49" s="1">
        <v>1</v>
      </c>
      <c r="K49">
        <f t="shared" si="42"/>
        <v>5.6601280810018215</v>
      </c>
      <c r="L49">
        <f t="shared" si="43"/>
        <v>4.0355183544267072E-2</v>
      </c>
      <c r="M49">
        <f t="shared" si="44"/>
        <v>160.62262166057272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45"/>
        <v>#DIV/0!</v>
      </c>
      <c r="V49" t="e">
        <f t="shared" si="46"/>
        <v>#DIV/0!</v>
      </c>
      <c r="W49" t="e">
        <f t="shared" si="47"/>
        <v>#DIV/0!</v>
      </c>
      <c r="X49" s="1">
        <v>-1</v>
      </c>
      <c r="Y49" s="1">
        <v>0.85</v>
      </c>
      <c r="Z49" s="1">
        <v>0.85</v>
      </c>
      <c r="AA49" s="1">
        <v>9.9886770248413086</v>
      </c>
      <c r="AB49">
        <f t="shared" si="48"/>
        <v>0.85</v>
      </c>
      <c r="AC49">
        <f t="shared" si="49"/>
        <v>7.1362856796424517E-3</v>
      </c>
      <c r="AD49" t="e">
        <f t="shared" si="50"/>
        <v>#DIV/0!</v>
      </c>
      <c r="AE49" t="e">
        <f t="shared" si="51"/>
        <v>#DIV/0!</v>
      </c>
      <c r="AF49" t="e">
        <f t="shared" si="52"/>
        <v>#DIV/0!</v>
      </c>
      <c r="AG49" s="1">
        <v>0</v>
      </c>
      <c r="AH49" s="1">
        <v>0.5</v>
      </c>
      <c r="AI49" t="e">
        <f t="shared" si="53"/>
        <v>#DIV/0!</v>
      </c>
      <c r="AJ49">
        <f t="shared" si="54"/>
        <v>1.1090449796102018</v>
      </c>
      <c r="AK49">
        <f t="shared" si="55"/>
        <v>2.6709961609061144</v>
      </c>
      <c r="AL49">
        <f t="shared" si="56"/>
        <v>29.357506342337651</v>
      </c>
      <c r="AM49">
        <v>1.4970000000000001</v>
      </c>
      <c r="AN49">
        <f t="shared" si="57"/>
        <v>5</v>
      </c>
      <c r="AO49" s="1">
        <v>0.5</v>
      </c>
      <c r="AP49">
        <f t="shared" si="58"/>
        <v>9</v>
      </c>
      <c r="AQ49" s="1">
        <v>28.814453125</v>
      </c>
      <c r="AR49" s="1">
        <v>28.927803039550781</v>
      </c>
      <c r="AS49" s="1">
        <v>28.749608993530273</v>
      </c>
      <c r="AT49" s="1">
        <v>400.0560302734375</v>
      </c>
      <c r="AU49" s="1">
        <v>398.2305908203125</v>
      </c>
      <c r="AV49" s="1">
        <v>14.08851432800293</v>
      </c>
      <c r="AW49" s="1">
        <v>14.415518760681152</v>
      </c>
      <c r="AX49" s="1">
        <v>35.241451263427734</v>
      </c>
      <c r="AY49" s="1">
        <v>36.059429168701172</v>
      </c>
      <c r="AZ49" s="1">
        <v>500.3929443359375</v>
      </c>
      <c r="BA49" s="1">
        <v>1097.972412109375</v>
      </c>
      <c r="BB49" s="1">
        <v>239.89128112792969</v>
      </c>
      <c r="BC49" s="1">
        <v>99.52679443359375</v>
      </c>
      <c r="BD49" s="1">
        <v>2.8310651779174805</v>
      </c>
      <c r="BE49" s="1">
        <v>-0.20036652684211731</v>
      </c>
      <c r="BF49" s="1">
        <v>0.66666668653488159</v>
      </c>
      <c r="BG49" s="1">
        <v>0</v>
      </c>
      <c r="BH49" s="1">
        <v>5</v>
      </c>
      <c r="BI49" s="1">
        <v>1</v>
      </c>
      <c r="BJ49" s="1">
        <v>0</v>
      </c>
      <c r="BK49" s="1">
        <v>0.15999999642372131</v>
      </c>
      <c r="BL49" s="1">
        <v>111115</v>
      </c>
      <c r="BM49">
        <f t="shared" si="59"/>
        <v>3.3426382387170168</v>
      </c>
      <c r="BN49">
        <f t="shared" si="60"/>
        <v>1.1090449796102018E-3</v>
      </c>
      <c r="BO49">
        <f t="shared" si="61"/>
        <v>302.07780303955076</v>
      </c>
      <c r="BP49">
        <f t="shared" si="62"/>
        <v>301.96445312499998</v>
      </c>
      <c r="BQ49">
        <f t="shared" si="63"/>
        <v>175.67558201084466</v>
      </c>
      <c r="BR49">
        <f t="shared" si="64"/>
        <v>0.42970330278686869</v>
      </c>
      <c r="BS49">
        <f t="shared" si="65"/>
        <v>4.1057265332540416</v>
      </c>
      <c r="BT49">
        <f t="shared" si="66"/>
        <v>41.252474337385237</v>
      </c>
      <c r="BU49">
        <f t="shared" si="67"/>
        <v>26.836955576704085</v>
      </c>
      <c r="BV49">
        <f t="shared" si="68"/>
        <v>28.927803039550781</v>
      </c>
      <c r="BW49">
        <f t="shared" si="69"/>
        <v>4.0050015326889152</v>
      </c>
      <c r="BX49">
        <f t="shared" si="70"/>
        <v>4.0175042299169107E-2</v>
      </c>
      <c r="BY49">
        <f t="shared" si="71"/>
        <v>1.4347303723479272</v>
      </c>
      <c r="BZ49">
        <f t="shared" si="72"/>
        <v>2.570271160340988</v>
      </c>
      <c r="CA49">
        <f t="shared" si="73"/>
        <v>2.5125524101461245E-2</v>
      </c>
      <c r="CB49">
        <f t="shared" si="74"/>
        <v>15.986254647396724</v>
      </c>
      <c r="CC49">
        <f t="shared" si="75"/>
        <v>0.40334074117638041</v>
      </c>
      <c r="CD49">
        <f t="shared" si="76"/>
        <v>33.38073597799918</v>
      </c>
      <c r="CE49">
        <f t="shared" si="77"/>
        <v>397.38157160816223</v>
      </c>
      <c r="CF49">
        <f t="shared" si="78"/>
        <v>4.7546050087064516E-3</v>
      </c>
      <c r="CG49">
        <f t="shared" si="79"/>
        <v>0</v>
      </c>
      <c r="CH49">
        <f t="shared" si="80"/>
        <v>933.27655029296875</v>
      </c>
      <c r="CI49">
        <f t="shared" si="81"/>
        <v>0</v>
      </c>
      <c r="CJ49" t="e">
        <f t="shared" si="82"/>
        <v>#DIV/0!</v>
      </c>
      <c r="CK49" t="e">
        <f t="shared" si="83"/>
        <v>#DIV/0!</v>
      </c>
    </row>
    <row r="50" spans="1:89" x14ac:dyDescent="0.25">
      <c r="A50" s="1">
        <v>52</v>
      </c>
      <c r="B50" s="2" t="s">
        <v>165</v>
      </c>
      <c r="C50" s="1" t="s">
        <v>172</v>
      </c>
      <c r="D50" s="1" t="s">
        <v>170</v>
      </c>
      <c r="E50" s="1">
        <v>1</v>
      </c>
      <c r="F50" s="1">
        <v>1</v>
      </c>
      <c r="G50" s="4">
        <v>44455</v>
      </c>
      <c r="H50" s="1" t="s">
        <v>131</v>
      </c>
      <c r="I50" s="1">
        <v>19001.999867539853</v>
      </c>
      <c r="J50" s="1">
        <v>1</v>
      </c>
      <c r="K50">
        <f t="shared" si="42"/>
        <v>17.710158292525264</v>
      </c>
      <c r="L50">
        <f t="shared" si="43"/>
        <v>0.20669592126416034</v>
      </c>
      <c r="M50">
        <f t="shared" si="44"/>
        <v>240.97908590640284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t="e">
        <f t="shared" si="45"/>
        <v>#DIV/0!</v>
      </c>
      <c r="V50" t="e">
        <f t="shared" si="46"/>
        <v>#DIV/0!</v>
      </c>
      <c r="W50" t="e">
        <f t="shared" si="47"/>
        <v>#DIV/0!</v>
      </c>
      <c r="X50" s="1">
        <v>-1</v>
      </c>
      <c r="Y50" s="1">
        <v>0.85</v>
      </c>
      <c r="Z50" s="1">
        <v>0.85</v>
      </c>
      <c r="AA50" s="1">
        <v>10.029844284057617</v>
      </c>
      <c r="AB50">
        <f t="shared" si="48"/>
        <v>0.85</v>
      </c>
      <c r="AC50">
        <f t="shared" si="49"/>
        <v>1.9988053189262299E-2</v>
      </c>
      <c r="AD50" t="e">
        <f t="shared" si="50"/>
        <v>#DIV/0!</v>
      </c>
      <c r="AE50" t="e">
        <f t="shared" si="51"/>
        <v>#DIV/0!</v>
      </c>
      <c r="AF50" t="e">
        <f t="shared" si="52"/>
        <v>#DIV/0!</v>
      </c>
      <c r="AG50" s="1">
        <v>0</v>
      </c>
      <c r="AH50" s="1">
        <v>0.5</v>
      </c>
      <c r="AI50" t="e">
        <f t="shared" si="53"/>
        <v>#DIV/0!</v>
      </c>
      <c r="AJ50">
        <f t="shared" si="54"/>
        <v>4.5551404017235431</v>
      </c>
      <c r="AK50">
        <f t="shared" si="55"/>
        <v>2.1832765779417245</v>
      </c>
      <c r="AL50">
        <f t="shared" si="56"/>
        <v>27.901376425733666</v>
      </c>
      <c r="AM50" s="1">
        <v>2</v>
      </c>
      <c r="AN50">
        <f t="shared" si="57"/>
        <v>5</v>
      </c>
      <c r="AO50" s="1">
        <v>0.5</v>
      </c>
      <c r="AP50">
        <f t="shared" si="58"/>
        <v>9</v>
      </c>
      <c r="AQ50" s="1">
        <v>28.296186447143555</v>
      </c>
      <c r="AR50" s="1">
        <v>27.972909927368164</v>
      </c>
      <c r="AS50" s="1">
        <v>28.267820358276367</v>
      </c>
      <c r="AT50" s="1">
        <v>399.9405517578125</v>
      </c>
      <c r="AU50" s="1">
        <v>392.148193359375</v>
      </c>
      <c r="AV50" s="1">
        <v>14.182106018066406</v>
      </c>
      <c r="AW50" s="1">
        <v>15.973627090454102</v>
      </c>
      <c r="AX50" s="1">
        <v>36.559104919433594</v>
      </c>
      <c r="AY50" s="1">
        <v>41.177352905273438</v>
      </c>
      <c r="AZ50" s="1">
        <v>500.399169921875</v>
      </c>
      <c r="BA50" s="1">
        <v>1101.25537109375</v>
      </c>
      <c r="BB50" s="1">
        <v>103.35269927978516</v>
      </c>
      <c r="BC50" s="1">
        <v>99.526527404785156</v>
      </c>
      <c r="BD50" s="1">
        <v>2.8310651779174805</v>
      </c>
      <c r="BE50" s="1">
        <v>-0.20036652684211731</v>
      </c>
      <c r="BF50" s="1">
        <v>0.66666668653488159</v>
      </c>
      <c r="BG50" s="1">
        <v>0</v>
      </c>
      <c r="BH50" s="1">
        <v>5</v>
      </c>
      <c r="BI50" s="1">
        <v>1</v>
      </c>
      <c r="BJ50" s="1">
        <v>0</v>
      </c>
      <c r="BK50" s="1">
        <v>0.15999999642372131</v>
      </c>
      <c r="BL50" s="1">
        <v>111115</v>
      </c>
      <c r="BM50">
        <f t="shared" si="59"/>
        <v>2.5019958496093748</v>
      </c>
      <c r="BN50">
        <f t="shared" si="60"/>
        <v>4.5551404017235434E-3</v>
      </c>
      <c r="BO50">
        <f t="shared" si="61"/>
        <v>301.12290992736814</v>
      </c>
      <c r="BP50">
        <f t="shared" si="62"/>
        <v>301.44618644714353</v>
      </c>
      <c r="BQ50">
        <f t="shared" si="63"/>
        <v>176.20085543660389</v>
      </c>
      <c r="BR50">
        <f t="shared" si="64"/>
        <v>-7.1533501634497676E-2</v>
      </c>
      <c r="BS50">
        <f t="shared" si="65"/>
        <v>3.7730762123136232</v>
      </c>
      <c r="BT50">
        <f t="shared" si="66"/>
        <v>37.910256799859141</v>
      </c>
      <c r="BU50">
        <f t="shared" si="67"/>
        <v>21.93662970940504</v>
      </c>
      <c r="BV50">
        <f t="shared" si="68"/>
        <v>27.972909927368164</v>
      </c>
      <c r="BW50">
        <f t="shared" si="69"/>
        <v>3.7888507749179592</v>
      </c>
      <c r="BX50">
        <f t="shared" si="70"/>
        <v>0.20205547215705294</v>
      </c>
      <c r="BY50">
        <f t="shared" si="71"/>
        <v>1.5897996343718988</v>
      </c>
      <c r="BZ50">
        <f t="shared" si="72"/>
        <v>2.1990511405460604</v>
      </c>
      <c r="CA50">
        <f t="shared" si="73"/>
        <v>0.12669354499623423</v>
      </c>
      <c r="CB50">
        <f t="shared" si="74"/>
        <v>23.98381159744368</v>
      </c>
      <c r="CC50">
        <f t="shared" si="75"/>
        <v>0.61451025399870507</v>
      </c>
      <c r="CD50">
        <f t="shared" si="76"/>
        <v>41.868285148636588</v>
      </c>
      <c r="CE50">
        <f t="shared" si="77"/>
        <v>389.49166961549622</v>
      </c>
      <c r="CF50">
        <f t="shared" si="78"/>
        <v>1.9037479239310481E-2</v>
      </c>
      <c r="CG50">
        <f t="shared" si="79"/>
        <v>0</v>
      </c>
      <c r="CH50">
        <f t="shared" si="80"/>
        <v>936.06706542968743</v>
      </c>
      <c r="CI50">
        <f t="shared" si="81"/>
        <v>0</v>
      </c>
      <c r="CJ50" t="e">
        <f t="shared" si="82"/>
        <v>#DIV/0!</v>
      </c>
      <c r="CK50" t="e">
        <f t="shared" si="83"/>
        <v>#DIV/0!</v>
      </c>
    </row>
    <row r="51" spans="1:89" x14ac:dyDescent="0.25">
      <c r="A51" s="1">
        <v>53</v>
      </c>
      <c r="B51" s="2" t="s">
        <v>165</v>
      </c>
      <c r="C51" s="1" t="s">
        <v>172</v>
      </c>
      <c r="D51" s="1" t="s">
        <v>170</v>
      </c>
      <c r="E51" s="1">
        <v>1</v>
      </c>
      <c r="F51" s="1">
        <v>2</v>
      </c>
      <c r="G51" s="4">
        <v>44455</v>
      </c>
      <c r="H51" s="1" t="s">
        <v>132</v>
      </c>
      <c r="I51" s="1">
        <v>19004.999867333099</v>
      </c>
      <c r="J51" s="1">
        <v>1</v>
      </c>
      <c r="K51">
        <f t="shared" si="42"/>
        <v>17.637068139753708</v>
      </c>
      <c r="L51">
        <f t="shared" si="43"/>
        <v>0.20604140760896775</v>
      </c>
      <c r="M51">
        <f t="shared" si="44"/>
        <v>241.1448249794098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t="e">
        <f t="shared" si="45"/>
        <v>#DIV/0!</v>
      </c>
      <c r="V51" t="e">
        <f t="shared" si="46"/>
        <v>#DIV/0!</v>
      </c>
      <c r="W51" t="e">
        <f t="shared" si="47"/>
        <v>#DIV/0!</v>
      </c>
      <c r="X51" s="1">
        <v>-1</v>
      </c>
      <c r="Y51" s="1">
        <v>0.85</v>
      </c>
      <c r="Z51" s="1">
        <v>0.85</v>
      </c>
      <c r="AA51" s="1">
        <v>10.029844284057617</v>
      </c>
      <c r="AB51">
        <f t="shared" si="48"/>
        <v>0.85</v>
      </c>
      <c r="AC51">
        <f t="shared" si="49"/>
        <v>1.9910988470175837E-2</v>
      </c>
      <c r="AD51" t="e">
        <f t="shared" si="50"/>
        <v>#DIV/0!</v>
      </c>
      <c r="AE51" t="e">
        <f t="shared" si="51"/>
        <v>#DIV/0!</v>
      </c>
      <c r="AF51" t="e">
        <f t="shared" si="52"/>
        <v>#DIV/0!</v>
      </c>
      <c r="AG51" s="1">
        <v>0</v>
      </c>
      <c r="AH51" s="1">
        <v>0.5</v>
      </c>
      <c r="AI51" t="e">
        <f t="shared" si="53"/>
        <v>#DIV/0!</v>
      </c>
      <c r="AJ51">
        <f t="shared" si="54"/>
        <v>4.5414959955764047</v>
      </c>
      <c r="AK51">
        <f t="shared" si="55"/>
        <v>2.183522299754955</v>
      </c>
      <c r="AL51">
        <f t="shared" si="56"/>
        <v>27.899489302081221</v>
      </c>
      <c r="AM51" s="1">
        <v>2</v>
      </c>
      <c r="AN51">
        <f t="shared" si="57"/>
        <v>5</v>
      </c>
      <c r="AO51" s="1">
        <v>0.5</v>
      </c>
      <c r="AP51">
        <f t="shared" si="58"/>
        <v>9</v>
      </c>
      <c r="AQ51" s="1">
        <v>28.291990280151367</v>
      </c>
      <c r="AR51" s="1">
        <v>27.969003677368164</v>
      </c>
      <c r="AS51" s="1">
        <v>28.264162063598633</v>
      </c>
      <c r="AT51" s="1">
        <v>399.9365234375</v>
      </c>
      <c r="AU51" s="1">
        <v>392.17544555664063</v>
      </c>
      <c r="AV51" s="1">
        <v>14.180713653564453</v>
      </c>
      <c r="AW51" s="1">
        <v>15.966885566711426</v>
      </c>
      <c r="AX51" s="1">
        <v>36.564666748046875</v>
      </c>
      <c r="AY51" s="1">
        <v>41.170276641845703</v>
      </c>
      <c r="AZ51" s="1">
        <v>500.39779663085938</v>
      </c>
      <c r="BA51" s="1">
        <v>1101.1990966796875</v>
      </c>
      <c r="BB51" s="1">
        <v>65.020606994628906</v>
      </c>
      <c r="BC51" s="1">
        <v>99.527145385742188</v>
      </c>
      <c r="BD51" s="1">
        <v>2.8310651779174805</v>
      </c>
      <c r="BE51" s="1">
        <v>-0.20036652684211731</v>
      </c>
      <c r="BF51" s="1">
        <v>0.66666668653488159</v>
      </c>
      <c r="BG51" s="1">
        <v>0</v>
      </c>
      <c r="BH51" s="1">
        <v>5</v>
      </c>
      <c r="BI51" s="1">
        <v>1</v>
      </c>
      <c r="BJ51" s="1">
        <v>0</v>
      </c>
      <c r="BK51" s="1">
        <v>0.15999999642372131</v>
      </c>
      <c r="BL51" s="1">
        <v>111115</v>
      </c>
      <c r="BM51">
        <f t="shared" si="59"/>
        <v>2.5019889831542965</v>
      </c>
      <c r="BN51">
        <f t="shared" si="60"/>
        <v>4.5414959955764047E-3</v>
      </c>
      <c r="BO51">
        <f t="shared" si="61"/>
        <v>301.11900367736814</v>
      </c>
      <c r="BP51">
        <f t="shared" si="62"/>
        <v>301.44199028015134</v>
      </c>
      <c r="BQ51">
        <f t="shared" si="63"/>
        <v>176.19185153055514</v>
      </c>
      <c r="BR51">
        <f t="shared" si="64"/>
        <v>-6.9514375286943861E-2</v>
      </c>
      <c r="BS51">
        <f t="shared" si="65"/>
        <v>3.7726608409105515</v>
      </c>
      <c r="BT51">
        <f t="shared" si="66"/>
        <v>37.905847960259152</v>
      </c>
      <c r="BU51">
        <f t="shared" si="67"/>
        <v>21.938962393547726</v>
      </c>
      <c r="BV51">
        <f t="shared" si="68"/>
        <v>27.969003677368164</v>
      </c>
      <c r="BW51">
        <f t="shared" si="69"/>
        <v>3.787987886096758</v>
      </c>
      <c r="BX51">
        <f t="shared" si="70"/>
        <v>0.20142997259908429</v>
      </c>
      <c r="BY51">
        <f t="shared" si="71"/>
        <v>1.5891385411555967</v>
      </c>
      <c r="BZ51">
        <f t="shared" si="72"/>
        <v>2.198849344941161</v>
      </c>
      <c r="CA51">
        <f t="shared" si="73"/>
        <v>0.1263000761244828</v>
      </c>
      <c r="CB51">
        <f t="shared" si="74"/>
        <v>24.000456054745076</v>
      </c>
      <c r="CC51">
        <f t="shared" si="75"/>
        <v>0.61489016640788652</v>
      </c>
      <c r="CD51">
        <f t="shared" si="76"/>
        <v>41.851540844340562</v>
      </c>
      <c r="CE51">
        <f t="shared" si="77"/>
        <v>389.52988533567759</v>
      </c>
      <c r="CF51">
        <f t="shared" si="78"/>
        <v>1.8949469743232378E-2</v>
      </c>
      <c r="CG51">
        <f t="shared" si="79"/>
        <v>0</v>
      </c>
      <c r="CH51">
        <f t="shared" si="80"/>
        <v>936.01923217773435</v>
      </c>
      <c r="CI51">
        <f t="shared" si="81"/>
        <v>0</v>
      </c>
      <c r="CJ51" t="e">
        <f t="shared" si="82"/>
        <v>#DIV/0!</v>
      </c>
      <c r="CK51" t="e">
        <f t="shared" si="83"/>
        <v>#DIV/0!</v>
      </c>
    </row>
    <row r="52" spans="1:89" x14ac:dyDescent="0.25">
      <c r="A52" s="1">
        <v>54</v>
      </c>
      <c r="B52" s="2" t="s">
        <v>165</v>
      </c>
      <c r="C52" s="1" t="s">
        <v>172</v>
      </c>
      <c r="D52" s="1" t="s">
        <v>170</v>
      </c>
      <c r="E52" s="1">
        <v>1</v>
      </c>
      <c r="F52" s="1">
        <v>3</v>
      </c>
      <c r="G52" s="4">
        <v>44455</v>
      </c>
      <c r="H52" s="1" t="s">
        <v>133</v>
      </c>
      <c r="I52" s="1">
        <v>19006.999867195264</v>
      </c>
      <c r="J52" s="1">
        <v>1</v>
      </c>
      <c r="K52">
        <f t="shared" si="42"/>
        <v>17.884505813751765</v>
      </c>
      <c r="L52">
        <f t="shared" si="43"/>
        <v>0.20561058057139664</v>
      </c>
      <c r="M52">
        <f t="shared" si="44"/>
        <v>238.89423014820275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45"/>
        <v>#DIV/0!</v>
      </c>
      <c r="V52" t="e">
        <f t="shared" si="46"/>
        <v>#DIV/0!</v>
      </c>
      <c r="W52" t="e">
        <f t="shared" si="47"/>
        <v>#DIV/0!</v>
      </c>
      <c r="X52" s="1">
        <v>-1</v>
      </c>
      <c r="Y52" s="1">
        <v>0.85</v>
      </c>
      <c r="Z52" s="1">
        <v>0.85</v>
      </c>
      <c r="AA52" s="1">
        <v>10.029844284057617</v>
      </c>
      <c r="AB52">
        <f t="shared" si="48"/>
        <v>0.85</v>
      </c>
      <c r="AC52">
        <f t="shared" si="49"/>
        <v>2.0176878343569338E-2</v>
      </c>
      <c r="AD52" t="e">
        <f t="shared" si="50"/>
        <v>#DIV/0!</v>
      </c>
      <c r="AE52" t="e">
        <f t="shared" si="51"/>
        <v>#DIV/0!</v>
      </c>
      <c r="AF52" t="e">
        <f t="shared" si="52"/>
        <v>#DIV/0!</v>
      </c>
      <c r="AG52" s="1">
        <v>0</v>
      </c>
      <c r="AH52" s="1">
        <v>0.5</v>
      </c>
      <c r="AI52" t="e">
        <f t="shared" si="53"/>
        <v>#DIV/0!</v>
      </c>
      <c r="AJ52">
        <f t="shared" si="54"/>
        <v>4.5328128815040962</v>
      </c>
      <c r="AK52">
        <f t="shared" si="55"/>
        <v>2.1838214853806863</v>
      </c>
      <c r="AL52">
        <f t="shared" si="56"/>
        <v>27.898532617553347</v>
      </c>
      <c r="AM52" s="1">
        <v>2</v>
      </c>
      <c r="AN52">
        <f t="shared" si="57"/>
        <v>5</v>
      </c>
      <c r="AO52" s="1">
        <v>0.5</v>
      </c>
      <c r="AP52">
        <f t="shared" si="58"/>
        <v>9</v>
      </c>
      <c r="AQ52" s="1">
        <v>28.289661407470703</v>
      </c>
      <c r="AR52" s="1">
        <v>27.966785430908203</v>
      </c>
      <c r="AS52" s="1">
        <v>28.261524200439453</v>
      </c>
      <c r="AT52" s="1">
        <v>399.993896484375</v>
      </c>
      <c r="AU52" s="1">
        <v>392.1353759765625</v>
      </c>
      <c r="AV52" s="1">
        <v>14.178991317749023</v>
      </c>
      <c r="AW52" s="1">
        <v>15.961752891540527</v>
      </c>
      <c r="AX52" s="1">
        <v>36.565208435058594</v>
      </c>
      <c r="AY52" s="1">
        <v>41.162647247314453</v>
      </c>
      <c r="AZ52" s="1">
        <v>500.39907836914063</v>
      </c>
      <c r="BA52" s="1">
        <v>1101.1151123046875</v>
      </c>
      <c r="BB52" s="1">
        <v>66.862075805664063</v>
      </c>
      <c r="BC52" s="1">
        <v>99.527214050292969</v>
      </c>
      <c r="BD52" s="1">
        <v>2.8310651779174805</v>
      </c>
      <c r="BE52" s="1">
        <v>-0.20036652684211731</v>
      </c>
      <c r="BF52" s="1">
        <v>0.66666668653488159</v>
      </c>
      <c r="BG52" s="1">
        <v>0</v>
      </c>
      <c r="BH52" s="1">
        <v>5</v>
      </c>
      <c r="BI52" s="1">
        <v>1</v>
      </c>
      <c r="BJ52" s="1">
        <v>0</v>
      </c>
      <c r="BK52" s="1">
        <v>0.15999999642372131</v>
      </c>
      <c r="BL52" s="1">
        <v>111115</v>
      </c>
      <c r="BM52">
        <f t="shared" si="59"/>
        <v>2.501995391845703</v>
      </c>
      <c r="BN52">
        <f t="shared" si="60"/>
        <v>4.5328128815040961E-3</v>
      </c>
      <c r="BO52">
        <f t="shared" si="61"/>
        <v>301.11678543090818</v>
      </c>
      <c r="BP52">
        <f t="shared" si="62"/>
        <v>301.43966140747068</v>
      </c>
      <c r="BQ52">
        <f t="shared" si="63"/>
        <v>176.17841403085549</v>
      </c>
      <c r="BR52">
        <f t="shared" si="64"/>
        <v>-6.8252813354856237E-2</v>
      </c>
      <c r="BS52">
        <f t="shared" si="65"/>
        <v>3.7724502820349231</v>
      </c>
      <c r="BT52">
        <f t="shared" si="66"/>
        <v>37.903706217765055</v>
      </c>
      <c r="BU52">
        <f t="shared" si="67"/>
        <v>21.941953326224528</v>
      </c>
      <c r="BV52">
        <f t="shared" si="68"/>
        <v>27.966785430908203</v>
      </c>
      <c r="BW52">
        <f t="shared" si="69"/>
        <v>3.7874979528094141</v>
      </c>
      <c r="BX52">
        <f t="shared" si="70"/>
        <v>0.20101819525671363</v>
      </c>
      <c r="BY52">
        <f t="shared" si="71"/>
        <v>1.5886287966542367</v>
      </c>
      <c r="BZ52">
        <f t="shared" si="72"/>
        <v>2.1988691561551774</v>
      </c>
      <c r="CA52">
        <f t="shared" si="73"/>
        <v>0.12604105296244575</v>
      </c>
      <c r="CB52">
        <f t="shared" si="74"/>
        <v>23.776477179340127</v>
      </c>
      <c r="CC52">
        <f t="shared" si="75"/>
        <v>0.6092136664621689</v>
      </c>
      <c r="CD52">
        <f t="shared" si="76"/>
        <v>41.837822867409017</v>
      </c>
      <c r="CE52">
        <f t="shared" si="77"/>
        <v>389.45270010449974</v>
      </c>
      <c r="CF52">
        <f t="shared" si="78"/>
        <v>1.9212828312812302E-2</v>
      </c>
      <c r="CG52">
        <f t="shared" si="79"/>
        <v>0</v>
      </c>
      <c r="CH52">
        <f t="shared" si="80"/>
        <v>935.94784545898438</v>
      </c>
      <c r="CI52">
        <f t="shared" si="81"/>
        <v>0</v>
      </c>
      <c r="CJ52" t="e">
        <f t="shared" si="82"/>
        <v>#DIV/0!</v>
      </c>
      <c r="CK52" t="e">
        <f t="shared" si="83"/>
        <v>#DIV/0!</v>
      </c>
    </row>
    <row r="53" spans="1:89" x14ac:dyDescent="0.25">
      <c r="A53" s="1">
        <v>55</v>
      </c>
      <c r="B53" s="2" t="s">
        <v>166</v>
      </c>
      <c r="C53" s="1" t="s">
        <v>172</v>
      </c>
      <c r="D53" s="1" t="s">
        <v>170</v>
      </c>
      <c r="E53" s="1">
        <v>1</v>
      </c>
      <c r="F53" s="1">
        <v>1</v>
      </c>
      <c r="G53" s="4">
        <v>44455</v>
      </c>
      <c r="H53" s="1" t="s">
        <v>134</v>
      </c>
      <c r="I53" s="1">
        <v>19449.999836664647</v>
      </c>
      <c r="J53" s="1">
        <v>1</v>
      </c>
      <c r="K53">
        <f t="shared" si="42"/>
        <v>17.850640482923158</v>
      </c>
      <c r="L53">
        <f t="shared" si="43"/>
        <v>0.19689824145545434</v>
      </c>
      <c r="M53">
        <f t="shared" si="44"/>
        <v>233.00410073972418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t="e">
        <f t="shared" si="45"/>
        <v>#DIV/0!</v>
      </c>
      <c r="V53" t="e">
        <f t="shared" si="46"/>
        <v>#DIV/0!</v>
      </c>
      <c r="W53" t="e">
        <f t="shared" si="47"/>
        <v>#DIV/0!</v>
      </c>
      <c r="X53" s="1">
        <v>-1</v>
      </c>
      <c r="Y53" s="1">
        <v>0.85</v>
      </c>
      <c r="Z53" s="1">
        <v>0.85</v>
      </c>
      <c r="AA53" s="1">
        <v>10.071352958679199</v>
      </c>
      <c r="AB53">
        <f t="shared" si="48"/>
        <v>0.85</v>
      </c>
      <c r="AC53">
        <f t="shared" si="49"/>
        <v>2.0147036362110293E-2</v>
      </c>
      <c r="AD53" t="e">
        <f t="shared" si="50"/>
        <v>#DIV/0!</v>
      </c>
      <c r="AE53" t="e">
        <f t="shared" si="51"/>
        <v>#DIV/0!</v>
      </c>
      <c r="AF53" t="e">
        <f t="shared" si="52"/>
        <v>#DIV/0!</v>
      </c>
      <c r="AG53" s="1">
        <v>0</v>
      </c>
      <c r="AH53" s="1">
        <v>0.5</v>
      </c>
      <c r="AI53" t="e">
        <f t="shared" si="53"/>
        <v>#DIV/0!</v>
      </c>
      <c r="AJ53">
        <f t="shared" si="54"/>
        <v>4.3511467672721746</v>
      </c>
      <c r="AK53">
        <f t="shared" si="55"/>
        <v>2.1875152446431692</v>
      </c>
      <c r="AL53">
        <f t="shared" si="56"/>
        <v>27.778009659083118</v>
      </c>
      <c r="AM53" s="1">
        <v>2</v>
      </c>
      <c r="AN53">
        <f t="shared" si="57"/>
        <v>5</v>
      </c>
      <c r="AO53" s="1">
        <v>0.5</v>
      </c>
      <c r="AP53">
        <f t="shared" si="58"/>
        <v>9</v>
      </c>
      <c r="AQ53" s="1">
        <v>28.050359725952148</v>
      </c>
      <c r="AR53" s="1">
        <v>27.822866439819336</v>
      </c>
      <c r="AS53" s="1">
        <v>28.028110504150391</v>
      </c>
      <c r="AT53" s="1">
        <v>399.84945678710938</v>
      </c>
      <c r="AU53" s="1">
        <v>392.03298950195313</v>
      </c>
      <c r="AV53" s="1">
        <v>13.947819709777832</v>
      </c>
      <c r="AW53" s="1">
        <v>15.659686088562012</v>
      </c>
      <c r="AX53" s="1">
        <v>36.471977233886719</v>
      </c>
      <c r="AY53" s="1">
        <v>40.948314666748047</v>
      </c>
      <c r="AZ53" s="1">
        <v>500.39059448242188</v>
      </c>
      <c r="BA53" s="1">
        <v>1100.7685546875</v>
      </c>
      <c r="BB53" s="1">
        <v>319.30538940429688</v>
      </c>
      <c r="BC53" s="1">
        <v>99.522476196289063</v>
      </c>
      <c r="BD53" s="1">
        <v>2.8310651779174805</v>
      </c>
      <c r="BE53" s="1">
        <v>-0.20036652684211731</v>
      </c>
      <c r="BF53" s="1">
        <v>0.66666668653488159</v>
      </c>
      <c r="BG53" s="1">
        <v>0</v>
      </c>
      <c r="BH53" s="1">
        <v>5</v>
      </c>
      <c r="BI53" s="1">
        <v>1</v>
      </c>
      <c r="BJ53" s="1">
        <v>0</v>
      </c>
      <c r="BK53" s="1">
        <v>0.15999999642372131</v>
      </c>
      <c r="BL53" s="1">
        <v>111115</v>
      </c>
      <c r="BM53">
        <f t="shared" si="59"/>
        <v>2.5019529724121088</v>
      </c>
      <c r="BN53">
        <f t="shared" si="60"/>
        <v>4.3511467672721748E-3</v>
      </c>
      <c r="BO53">
        <f t="shared" si="61"/>
        <v>300.97286643981931</v>
      </c>
      <c r="BP53">
        <f t="shared" si="62"/>
        <v>301.20035972595213</v>
      </c>
      <c r="BQ53">
        <f t="shared" si="63"/>
        <v>176.12296481334488</v>
      </c>
      <c r="BR53">
        <f t="shared" si="64"/>
        <v>-4.4856780736217843E-2</v>
      </c>
      <c r="BS53">
        <f t="shared" si="65"/>
        <v>3.7460059806334409</v>
      </c>
      <c r="BT53">
        <f t="shared" si="66"/>
        <v>37.639798805298618</v>
      </c>
      <c r="BU53">
        <f t="shared" si="67"/>
        <v>21.980112716736606</v>
      </c>
      <c r="BV53">
        <f t="shared" si="68"/>
        <v>27.822866439819336</v>
      </c>
      <c r="BW53">
        <f t="shared" si="69"/>
        <v>3.7558291817857454</v>
      </c>
      <c r="BX53">
        <f t="shared" si="70"/>
        <v>0.1926828074612521</v>
      </c>
      <c r="BY53">
        <f t="shared" si="71"/>
        <v>1.5584907359902718</v>
      </c>
      <c r="BZ53">
        <f t="shared" si="72"/>
        <v>2.1973384457954737</v>
      </c>
      <c r="CA53">
        <f t="shared" si="73"/>
        <v>0.12079852088359043</v>
      </c>
      <c r="CB53">
        <f t="shared" si="74"/>
        <v>23.189145069506939</v>
      </c>
      <c r="CC53">
        <f t="shared" si="75"/>
        <v>0.59434819767524527</v>
      </c>
      <c r="CD53">
        <f t="shared" si="76"/>
        <v>41.289659128975899</v>
      </c>
      <c r="CE53">
        <f t="shared" si="77"/>
        <v>389.35539342951466</v>
      </c>
      <c r="CF53">
        <f t="shared" si="78"/>
        <v>1.8929925543903457E-2</v>
      </c>
      <c r="CG53">
        <f t="shared" si="79"/>
        <v>0</v>
      </c>
      <c r="CH53">
        <f t="shared" si="80"/>
        <v>935.65327148437495</v>
      </c>
      <c r="CI53">
        <f t="shared" si="81"/>
        <v>0</v>
      </c>
      <c r="CJ53" t="e">
        <f t="shared" si="82"/>
        <v>#DIV/0!</v>
      </c>
      <c r="CK53" t="e">
        <f t="shared" si="83"/>
        <v>#DIV/0!</v>
      </c>
    </row>
    <row r="54" spans="1:89" x14ac:dyDescent="0.25">
      <c r="A54" s="1">
        <v>56</v>
      </c>
      <c r="B54" s="2" t="s">
        <v>166</v>
      </c>
      <c r="C54" s="1" t="s">
        <v>172</v>
      </c>
      <c r="D54" s="1" t="s">
        <v>170</v>
      </c>
      <c r="E54" s="1">
        <v>1</v>
      </c>
      <c r="F54" s="1">
        <v>2</v>
      </c>
      <c r="G54" s="4">
        <v>44455</v>
      </c>
      <c r="H54" s="1" t="s">
        <v>135</v>
      </c>
      <c r="I54" s="1">
        <v>19451.999836526811</v>
      </c>
      <c r="J54" s="1">
        <v>1</v>
      </c>
      <c r="K54">
        <f t="shared" si="42"/>
        <v>17.903549712127116</v>
      </c>
      <c r="L54">
        <f t="shared" si="43"/>
        <v>0.19648467658224461</v>
      </c>
      <c r="M54">
        <f t="shared" si="44"/>
        <v>232.2745926117243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t="e">
        <f t="shared" si="45"/>
        <v>#DIV/0!</v>
      </c>
      <c r="V54" t="e">
        <f t="shared" si="46"/>
        <v>#DIV/0!</v>
      </c>
      <c r="W54" t="e">
        <f t="shared" si="47"/>
        <v>#DIV/0!</v>
      </c>
      <c r="X54" s="1">
        <v>-1</v>
      </c>
      <c r="Y54" s="1">
        <v>0.85</v>
      </c>
      <c r="Z54" s="1">
        <v>0.85</v>
      </c>
      <c r="AA54" s="1">
        <v>10.071352958679199</v>
      </c>
      <c r="AB54">
        <f t="shared" si="48"/>
        <v>0.85</v>
      </c>
      <c r="AC54">
        <f t="shared" si="49"/>
        <v>2.0203765744884347E-2</v>
      </c>
      <c r="AD54" t="e">
        <f t="shared" si="50"/>
        <v>#DIV/0!</v>
      </c>
      <c r="AE54" t="e">
        <f t="shared" si="51"/>
        <v>#DIV/0!</v>
      </c>
      <c r="AF54" t="e">
        <f t="shared" si="52"/>
        <v>#DIV/0!</v>
      </c>
      <c r="AG54" s="1">
        <v>0</v>
      </c>
      <c r="AH54" s="1">
        <v>0.5</v>
      </c>
      <c r="AI54" t="e">
        <f t="shared" si="53"/>
        <v>#DIV/0!</v>
      </c>
      <c r="AJ54">
        <f t="shared" si="54"/>
        <v>4.3417895911700954</v>
      </c>
      <c r="AK54">
        <f t="shared" si="55"/>
        <v>2.1873246122380561</v>
      </c>
      <c r="AL54">
        <f t="shared" si="56"/>
        <v>27.773945288387747</v>
      </c>
      <c r="AM54" s="1">
        <v>2</v>
      </c>
      <c r="AN54">
        <f t="shared" si="57"/>
        <v>5</v>
      </c>
      <c r="AO54" s="1">
        <v>0.5</v>
      </c>
      <c r="AP54">
        <f t="shared" si="58"/>
        <v>9</v>
      </c>
      <c r="AQ54" s="1">
        <v>28.047866821289063</v>
      </c>
      <c r="AR54" s="1">
        <v>27.817268371582031</v>
      </c>
      <c r="AS54" s="1">
        <v>28.025651931762695</v>
      </c>
      <c r="AT54" s="1">
        <v>399.86968994140625</v>
      </c>
      <c r="AU54" s="1">
        <v>392.0335693359375</v>
      </c>
      <c r="AV54" s="1">
        <v>13.944480895996094</v>
      </c>
      <c r="AW54" s="1">
        <v>15.652671813964844</v>
      </c>
      <c r="AX54" s="1">
        <v>36.468540191650391</v>
      </c>
      <c r="AY54" s="1">
        <v>40.9359130859375</v>
      </c>
      <c r="AZ54" s="1">
        <v>500.39242553710938</v>
      </c>
      <c r="BA54" s="1">
        <v>1100.7586669921875</v>
      </c>
      <c r="BB54" s="1">
        <v>310.91482543945313</v>
      </c>
      <c r="BC54" s="1">
        <v>99.5224609375</v>
      </c>
      <c r="BD54" s="1">
        <v>2.8310651779174805</v>
      </c>
      <c r="BE54" s="1">
        <v>-0.20036652684211731</v>
      </c>
      <c r="BF54" s="1">
        <v>0.66666668653488159</v>
      </c>
      <c r="BG54" s="1">
        <v>0</v>
      </c>
      <c r="BH54" s="1">
        <v>5</v>
      </c>
      <c r="BI54" s="1">
        <v>1</v>
      </c>
      <c r="BJ54" s="1">
        <v>0</v>
      </c>
      <c r="BK54" s="1">
        <v>0.15999999642372131</v>
      </c>
      <c r="BL54" s="1">
        <v>111115</v>
      </c>
      <c r="BM54">
        <f t="shared" si="59"/>
        <v>2.5019621276855468</v>
      </c>
      <c r="BN54">
        <f t="shared" si="60"/>
        <v>4.3417895911700951E-3</v>
      </c>
      <c r="BO54">
        <f t="shared" si="61"/>
        <v>300.96726837158201</v>
      </c>
      <c r="BP54">
        <f t="shared" si="62"/>
        <v>301.19786682128904</v>
      </c>
      <c r="BQ54">
        <f t="shared" si="63"/>
        <v>176.12138278213024</v>
      </c>
      <c r="BR54">
        <f t="shared" si="64"/>
        <v>-4.3323083194284871E-2</v>
      </c>
      <c r="BS54">
        <f t="shared" si="65"/>
        <v>3.7451170314108797</v>
      </c>
      <c r="BT54">
        <f t="shared" si="66"/>
        <v>37.630872429519293</v>
      </c>
      <c r="BU54">
        <f t="shared" si="67"/>
        <v>21.978200615554449</v>
      </c>
      <c r="BV54">
        <f t="shared" si="68"/>
        <v>27.817268371582031</v>
      </c>
      <c r="BW54">
        <f t="shared" si="69"/>
        <v>3.7546020328186547</v>
      </c>
      <c r="BX54">
        <f t="shared" si="70"/>
        <v>0.19228674340567603</v>
      </c>
      <c r="BY54">
        <f t="shared" si="71"/>
        <v>1.5577924191728234</v>
      </c>
      <c r="BZ54">
        <f t="shared" si="72"/>
        <v>2.196809613645831</v>
      </c>
      <c r="CA54">
        <f t="shared" si="73"/>
        <v>0.12054945172180534</v>
      </c>
      <c r="CB54">
        <f t="shared" si="74"/>
        <v>23.116539069974056</v>
      </c>
      <c r="CC54">
        <f t="shared" si="75"/>
        <v>0.59248648784126412</v>
      </c>
      <c r="CD54">
        <f t="shared" si="76"/>
        <v>41.278681326005874</v>
      </c>
      <c r="CE54">
        <f t="shared" si="77"/>
        <v>389.34803687911841</v>
      </c>
      <c r="CF54">
        <f t="shared" si="78"/>
        <v>1.8981344534187261E-2</v>
      </c>
      <c r="CG54">
        <f t="shared" si="79"/>
        <v>0</v>
      </c>
      <c r="CH54">
        <f t="shared" si="80"/>
        <v>935.64486694335938</v>
      </c>
      <c r="CI54">
        <f t="shared" si="81"/>
        <v>0</v>
      </c>
      <c r="CJ54" t="e">
        <f t="shared" si="82"/>
        <v>#DIV/0!</v>
      </c>
      <c r="CK54" t="e">
        <f t="shared" si="83"/>
        <v>#DIV/0!</v>
      </c>
    </row>
    <row r="55" spans="1:89" x14ac:dyDescent="0.25">
      <c r="A55" s="1">
        <v>57</v>
      </c>
      <c r="B55" s="2" t="s">
        <v>166</v>
      </c>
      <c r="C55" s="1" t="s">
        <v>172</v>
      </c>
      <c r="D55" s="1" t="s">
        <v>170</v>
      </c>
      <c r="E55" s="1">
        <v>1</v>
      </c>
      <c r="F55" s="1">
        <v>3</v>
      </c>
      <c r="G55" s="4">
        <v>44455</v>
      </c>
      <c r="H55" s="1" t="s">
        <v>136</v>
      </c>
      <c r="I55" s="1">
        <v>19453.999836388975</v>
      </c>
      <c r="J55" s="1">
        <v>1</v>
      </c>
      <c r="K55">
        <f t="shared" si="42"/>
        <v>17.843713353338046</v>
      </c>
      <c r="L55">
        <f t="shared" si="43"/>
        <v>0.19683354886888421</v>
      </c>
      <c r="M55">
        <f t="shared" si="44"/>
        <v>233.03969896259181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t="e">
        <f t="shared" si="45"/>
        <v>#DIV/0!</v>
      </c>
      <c r="V55" t="e">
        <f t="shared" si="46"/>
        <v>#DIV/0!</v>
      </c>
      <c r="W55" t="e">
        <f t="shared" si="47"/>
        <v>#DIV/0!</v>
      </c>
      <c r="X55" s="1">
        <v>-1</v>
      </c>
      <c r="Y55" s="1">
        <v>0.85</v>
      </c>
      <c r="Z55" s="1">
        <v>0.85</v>
      </c>
      <c r="AA55" s="1">
        <v>10.071352958679199</v>
      </c>
      <c r="AB55">
        <f t="shared" si="48"/>
        <v>0.85</v>
      </c>
      <c r="AC55">
        <f t="shared" si="49"/>
        <v>2.0142831570085583E-2</v>
      </c>
      <c r="AD55" t="e">
        <f t="shared" si="50"/>
        <v>#DIV/0!</v>
      </c>
      <c r="AE55" t="e">
        <f t="shared" si="51"/>
        <v>#DIV/0!</v>
      </c>
      <c r="AF55" t="e">
        <f t="shared" si="52"/>
        <v>#DIV/0!</v>
      </c>
      <c r="AG55" s="1">
        <v>0</v>
      </c>
      <c r="AH55" s="1">
        <v>0.5</v>
      </c>
      <c r="AI55" t="e">
        <f t="shared" si="53"/>
        <v>#DIV/0!</v>
      </c>
      <c r="AJ55">
        <f t="shared" si="54"/>
        <v>4.3469995016331886</v>
      </c>
      <c r="AK55">
        <f t="shared" si="55"/>
        <v>2.1861746269810651</v>
      </c>
      <c r="AL55">
        <f t="shared" si="56"/>
        <v>27.767477796416284</v>
      </c>
      <c r="AM55" s="1">
        <v>2</v>
      </c>
      <c r="AN55">
        <f t="shared" si="57"/>
        <v>5</v>
      </c>
      <c r="AO55" s="1">
        <v>0.5</v>
      </c>
      <c r="AP55">
        <f t="shared" si="58"/>
        <v>9</v>
      </c>
      <c r="AQ55" s="1">
        <v>28.046215057373047</v>
      </c>
      <c r="AR55" s="1">
        <v>27.811513900756836</v>
      </c>
      <c r="AS55" s="1">
        <v>28.024032592773438</v>
      </c>
      <c r="AT55" s="1">
        <v>399.86587524414063</v>
      </c>
      <c r="AU55" s="1">
        <v>392.05279541015625</v>
      </c>
      <c r="AV55" s="1">
        <v>13.939731597900391</v>
      </c>
      <c r="AW55" s="1">
        <v>15.649982452392578</v>
      </c>
      <c r="AX55" s="1">
        <v>36.459709167480469</v>
      </c>
      <c r="AY55" s="1">
        <v>40.932907104492188</v>
      </c>
      <c r="AZ55" s="1">
        <v>500.39080810546875</v>
      </c>
      <c r="BA55" s="1">
        <v>1100.59375</v>
      </c>
      <c r="BB55" s="1">
        <v>306.41461181640625</v>
      </c>
      <c r="BC55" s="1">
        <v>99.522682189941406</v>
      </c>
      <c r="BD55" s="1">
        <v>2.8310651779174805</v>
      </c>
      <c r="BE55" s="1">
        <v>-0.20036652684211731</v>
      </c>
      <c r="BF55" s="1">
        <v>0.66666668653488159</v>
      </c>
      <c r="BG55" s="1">
        <v>0</v>
      </c>
      <c r="BH55" s="1">
        <v>5</v>
      </c>
      <c r="BI55" s="1">
        <v>1</v>
      </c>
      <c r="BJ55" s="1">
        <v>0</v>
      </c>
      <c r="BK55" s="1">
        <v>0.15999999642372131</v>
      </c>
      <c r="BL55" s="1">
        <v>111115</v>
      </c>
      <c r="BM55">
        <f t="shared" si="59"/>
        <v>2.5019540405273433</v>
      </c>
      <c r="BN55">
        <f t="shared" si="60"/>
        <v>4.3469995016331888E-3</v>
      </c>
      <c r="BO55">
        <f t="shared" si="61"/>
        <v>300.96151390075681</v>
      </c>
      <c r="BP55">
        <f t="shared" si="62"/>
        <v>301.19621505737302</v>
      </c>
      <c r="BQ55">
        <f t="shared" si="63"/>
        <v>176.09499606397003</v>
      </c>
      <c r="BR55">
        <f t="shared" si="64"/>
        <v>-4.4036104340553217E-2</v>
      </c>
      <c r="BS55">
        <f t="shared" si="65"/>
        <v>3.7437028568686914</v>
      </c>
      <c r="BT55">
        <f t="shared" si="66"/>
        <v>37.616579200746877</v>
      </c>
      <c r="BU55">
        <f t="shared" si="67"/>
        <v>21.966596748354299</v>
      </c>
      <c r="BV55">
        <f t="shared" si="68"/>
        <v>27.811513900756836</v>
      </c>
      <c r="BW55">
        <f t="shared" si="69"/>
        <v>3.7533409635942006</v>
      </c>
      <c r="BX55">
        <f t="shared" si="70"/>
        <v>0.19262085481995428</v>
      </c>
      <c r="BY55">
        <f t="shared" si="71"/>
        <v>1.5575282298876263</v>
      </c>
      <c r="BZ55">
        <f t="shared" si="72"/>
        <v>2.1958127337065743</v>
      </c>
      <c r="CA55">
        <f t="shared" si="73"/>
        <v>0.12075956108701168</v>
      </c>
      <c r="CB55">
        <f t="shared" si="74"/>
        <v>23.192735897493645</v>
      </c>
      <c r="CC55">
        <f t="shared" si="75"/>
        <v>0.59440897167635609</v>
      </c>
      <c r="CD55">
        <f t="shared" si="76"/>
        <v>41.290123239893042</v>
      </c>
      <c r="CE55">
        <f t="shared" si="77"/>
        <v>389.37623840715554</v>
      </c>
      <c r="CF55">
        <f t="shared" si="78"/>
        <v>1.8921779264975135E-2</v>
      </c>
      <c r="CG55">
        <f t="shared" si="79"/>
        <v>0</v>
      </c>
      <c r="CH55">
        <f t="shared" si="80"/>
        <v>935.50468749999993</v>
      </c>
      <c r="CI55">
        <f t="shared" si="81"/>
        <v>0</v>
      </c>
      <c r="CJ55" t="e">
        <f t="shared" si="82"/>
        <v>#DIV/0!</v>
      </c>
      <c r="CK55" t="e">
        <f t="shared" si="83"/>
        <v>#DIV/0!</v>
      </c>
    </row>
    <row r="56" spans="1:89" x14ac:dyDescent="0.25">
      <c r="A56" s="1">
        <v>58</v>
      </c>
      <c r="B56" s="2" t="s">
        <v>167</v>
      </c>
      <c r="C56" s="1" t="s">
        <v>172</v>
      </c>
      <c r="D56" s="1" t="s">
        <v>170</v>
      </c>
      <c r="E56" s="1">
        <v>1</v>
      </c>
      <c r="F56" s="1">
        <v>1</v>
      </c>
      <c r="G56" s="4">
        <v>44455</v>
      </c>
      <c r="H56" s="1" t="s">
        <v>137</v>
      </c>
      <c r="I56" s="1">
        <v>20417.499769986607</v>
      </c>
      <c r="J56" s="1">
        <v>1</v>
      </c>
      <c r="K56">
        <f t="shared" si="42"/>
        <v>20.087170197470734</v>
      </c>
      <c r="L56">
        <f t="shared" si="43"/>
        <v>0.29332311709811421</v>
      </c>
      <c r="M56">
        <f t="shared" si="44"/>
        <v>267.5193493305743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t="e">
        <f t="shared" si="45"/>
        <v>#DIV/0!</v>
      </c>
      <c r="V56" t="e">
        <f t="shared" si="46"/>
        <v>#DIV/0!</v>
      </c>
      <c r="W56" t="e">
        <f t="shared" si="47"/>
        <v>#DIV/0!</v>
      </c>
      <c r="X56" s="1">
        <v>-1</v>
      </c>
      <c r="Y56" s="1">
        <v>0.85</v>
      </c>
      <c r="Z56" s="1">
        <v>0.85</v>
      </c>
      <c r="AA56" s="1">
        <v>10.071352958679199</v>
      </c>
      <c r="AB56">
        <f t="shared" si="48"/>
        <v>0.85</v>
      </c>
      <c r="AC56">
        <f t="shared" si="49"/>
        <v>2.2501877696475266E-2</v>
      </c>
      <c r="AD56" t="e">
        <f t="shared" si="50"/>
        <v>#DIV/0!</v>
      </c>
      <c r="AE56" t="e">
        <f t="shared" si="51"/>
        <v>#DIV/0!</v>
      </c>
      <c r="AF56" t="e">
        <f t="shared" si="52"/>
        <v>#DIV/0!</v>
      </c>
      <c r="AG56" s="1">
        <v>0</v>
      </c>
      <c r="AH56" s="1">
        <v>0.5</v>
      </c>
      <c r="AI56" t="e">
        <f t="shared" si="53"/>
        <v>#DIV/0!</v>
      </c>
      <c r="AJ56">
        <f t="shared" si="54"/>
        <v>5.8316837868613627</v>
      </c>
      <c r="AK56">
        <f t="shared" si="55"/>
        <v>1.9880812457668899</v>
      </c>
      <c r="AL56">
        <f t="shared" si="56"/>
        <v>27.439217556914894</v>
      </c>
      <c r="AM56" s="1">
        <v>2</v>
      </c>
      <c r="AN56">
        <f t="shared" si="57"/>
        <v>5</v>
      </c>
      <c r="AO56" s="1">
        <v>0.5</v>
      </c>
      <c r="AP56">
        <f t="shared" si="58"/>
        <v>9</v>
      </c>
      <c r="AQ56" s="1">
        <v>28.386894226074219</v>
      </c>
      <c r="AR56" s="1">
        <v>27.687892913818359</v>
      </c>
      <c r="AS56" s="1">
        <v>28.364755630493164</v>
      </c>
      <c r="AT56" s="1">
        <v>399.85186767578125</v>
      </c>
      <c r="AU56" s="1">
        <v>390.91195678710938</v>
      </c>
      <c r="AV56" s="1">
        <v>14.634477615356445</v>
      </c>
      <c r="AW56" s="1">
        <v>16.925918579101563</v>
      </c>
      <c r="AX56" s="1">
        <v>37.524021148681641</v>
      </c>
      <c r="AY56" s="1">
        <v>43.399467468261719</v>
      </c>
      <c r="AZ56" s="1">
        <v>500.3818359375</v>
      </c>
      <c r="BA56" s="1">
        <v>1102.505126953125</v>
      </c>
      <c r="BB56" s="1">
        <v>572.963134765625</v>
      </c>
      <c r="BC56" s="1">
        <v>99.519195556640625</v>
      </c>
      <c r="BD56" s="1">
        <v>2.8310651779174805</v>
      </c>
      <c r="BE56" s="1">
        <v>-0.20036652684211731</v>
      </c>
      <c r="BF56" s="1">
        <v>0.66666668653488159</v>
      </c>
      <c r="BG56" s="1">
        <v>0</v>
      </c>
      <c r="BH56" s="1">
        <v>5</v>
      </c>
      <c r="BI56" s="1">
        <v>1</v>
      </c>
      <c r="BJ56" s="1">
        <v>0</v>
      </c>
      <c r="BK56" s="1">
        <v>0.15999999642372131</v>
      </c>
      <c r="BL56" s="1">
        <v>111115</v>
      </c>
      <c r="BM56">
        <f t="shared" si="59"/>
        <v>2.5019091796874995</v>
      </c>
      <c r="BN56">
        <f t="shared" si="60"/>
        <v>5.8316837868613624E-3</v>
      </c>
      <c r="BO56">
        <f t="shared" si="61"/>
        <v>300.83789291381834</v>
      </c>
      <c r="BP56">
        <f t="shared" si="62"/>
        <v>301.5368942260742</v>
      </c>
      <c r="BQ56">
        <f t="shared" si="63"/>
        <v>176.40081636963441</v>
      </c>
      <c r="BR56">
        <f t="shared" si="64"/>
        <v>-0.24867535690346676</v>
      </c>
      <c r="BS56">
        <f t="shared" si="65"/>
        <v>3.6725350468162752</v>
      </c>
      <c r="BT56">
        <f t="shared" si="66"/>
        <v>36.902780677382772</v>
      </c>
      <c r="BU56">
        <f t="shared" si="67"/>
        <v>19.97686209828121</v>
      </c>
      <c r="BV56">
        <f t="shared" si="68"/>
        <v>27.687892913818359</v>
      </c>
      <c r="BW56">
        <f t="shared" si="69"/>
        <v>3.7263390216908041</v>
      </c>
      <c r="BX56">
        <f t="shared" si="70"/>
        <v>0.28406502395532246</v>
      </c>
      <c r="BY56">
        <f t="shared" si="71"/>
        <v>1.6844538010493852</v>
      </c>
      <c r="BZ56">
        <f t="shared" si="72"/>
        <v>2.0418852206414186</v>
      </c>
      <c r="CA56">
        <f t="shared" si="73"/>
        <v>0.17834983989253106</v>
      </c>
      <c r="CB56">
        <f t="shared" si="74"/>
        <v>26.623310441214684</v>
      </c>
      <c r="CC56">
        <f t="shared" si="75"/>
        <v>0.68434680670631243</v>
      </c>
      <c r="CD56">
        <f t="shared" si="76"/>
        <v>46.124838698983325</v>
      </c>
      <c r="CE56">
        <f t="shared" si="77"/>
        <v>387.89888125748877</v>
      </c>
      <c r="CF56">
        <f t="shared" si="78"/>
        <v>2.3885541568817691E-2</v>
      </c>
      <c r="CG56">
        <f t="shared" si="79"/>
        <v>0</v>
      </c>
      <c r="CH56">
        <f t="shared" si="80"/>
        <v>937.12935791015627</v>
      </c>
      <c r="CI56">
        <f t="shared" si="81"/>
        <v>0</v>
      </c>
      <c r="CJ56" t="e">
        <f t="shared" si="82"/>
        <v>#DIV/0!</v>
      </c>
      <c r="CK56" t="e">
        <f t="shared" si="83"/>
        <v>#DIV/0!</v>
      </c>
    </row>
    <row r="57" spans="1:89" x14ac:dyDescent="0.25">
      <c r="A57" s="1">
        <v>59</v>
      </c>
      <c r="B57" s="2" t="s">
        <v>167</v>
      </c>
      <c r="C57" s="1" t="s">
        <v>172</v>
      </c>
      <c r="D57" s="1" t="s">
        <v>170</v>
      </c>
      <c r="E57" s="1">
        <v>1</v>
      </c>
      <c r="F57" s="1">
        <v>2</v>
      </c>
      <c r="G57" s="4">
        <v>44455</v>
      </c>
      <c r="H57" s="1" t="s">
        <v>138</v>
      </c>
      <c r="I57" s="1">
        <v>20419.499769848771</v>
      </c>
      <c r="J57" s="1">
        <v>1</v>
      </c>
      <c r="K57">
        <f t="shared" si="42"/>
        <v>20.122586531777817</v>
      </c>
      <c r="L57">
        <f t="shared" si="43"/>
        <v>0.29375588430195404</v>
      </c>
      <c r="M57">
        <f t="shared" si="44"/>
        <v>267.49087581675866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t="e">
        <f t="shared" si="45"/>
        <v>#DIV/0!</v>
      </c>
      <c r="V57" t="e">
        <f t="shared" si="46"/>
        <v>#DIV/0!</v>
      </c>
      <c r="W57" t="e">
        <f t="shared" si="47"/>
        <v>#DIV/0!</v>
      </c>
      <c r="X57" s="1">
        <v>-1</v>
      </c>
      <c r="Y57" s="1">
        <v>0.85</v>
      </c>
      <c r="Z57" s="1">
        <v>0.85</v>
      </c>
      <c r="AA57" s="1">
        <v>10.11320686340332</v>
      </c>
      <c r="AB57">
        <f t="shared" si="48"/>
        <v>0.84999999999999987</v>
      </c>
      <c r="AC57">
        <f t="shared" si="49"/>
        <v>2.2636426720872641E-2</v>
      </c>
      <c r="AD57" t="e">
        <f t="shared" si="50"/>
        <v>#DIV/0!</v>
      </c>
      <c r="AE57" t="e">
        <f t="shared" si="51"/>
        <v>#DIV/0!</v>
      </c>
      <c r="AF57" t="e">
        <f t="shared" si="52"/>
        <v>#DIV/0!</v>
      </c>
      <c r="AG57" s="1">
        <v>0</v>
      </c>
      <c r="AH57" s="1">
        <v>0.5</v>
      </c>
      <c r="AI57" t="e">
        <f t="shared" si="53"/>
        <v>#DIV/0!</v>
      </c>
      <c r="AJ57">
        <f t="shared" si="54"/>
        <v>5.832134141487769</v>
      </c>
      <c r="AK57">
        <f t="shared" si="55"/>
        <v>1.9854198249206565</v>
      </c>
      <c r="AL57">
        <f t="shared" si="56"/>
        <v>27.426040692910895</v>
      </c>
      <c r="AM57" s="1">
        <v>2</v>
      </c>
      <c r="AN57">
        <f t="shared" si="57"/>
        <v>5</v>
      </c>
      <c r="AO57" s="1">
        <v>0.5</v>
      </c>
      <c r="AP57">
        <f t="shared" si="58"/>
        <v>9</v>
      </c>
      <c r="AQ57" s="1">
        <v>28.383037567138672</v>
      </c>
      <c r="AR57" s="1">
        <v>27.677091598510742</v>
      </c>
      <c r="AS57" s="1">
        <v>28.362192153930664</v>
      </c>
      <c r="AT57" s="1">
        <v>399.85955810546875</v>
      </c>
      <c r="AU57" s="1">
        <v>390.90518188476563</v>
      </c>
      <c r="AV57" s="1">
        <v>14.632593154907227</v>
      </c>
      <c r="AW57" s="1">
        <v>16.924280166625977</v>
      </c>
      <c r="AX57" s="1">
        <v>37.527435302734375</v>
      </c>
      <c r="AY57" s="1">
        <v>43.404804229736328</v>
      </c>
      <c r="AZ57" s="1">
        <v>500.36758422851563</v>
      </c>
      <c r="BA57" s="1">
        <v>1097.7926025390625</v>
      </c>
      <c r="BB57" s="1">
        <v>570.61175537109375</v>
      </c>
      <c r="BC57" s="1">
        <v>99.518753051757813</v>
      </c>
      <c r="BD57" s="1">
        <v>2.8310651779174805</v>
      </c>
      <c r="BE57" s="1">
        <v>-0.20036652684211731</v>
      </c>
      <c r="BF57" s="1">
        <v>0.66666668653488159</v>
      </c>
      <c r="BG57" s="1">
        <v>0</v>
      </c>
      <c r="BH57" s="1">
        <v>5</v>
      </c>
      <c r="BI57" s="1">
        <v>1</v>
      </c>
      <c r="BJ57" s="1">
        <v>0</v>
      </c>
      <c r="BK57" s="1">
        <v>0.15999999642372131</v>
      </c>
      <c r="BL57" s="1">
        <v>111115</v>
      </c>
      <c r="BM57">
        <f t="shared" si="59"/>
        <v>2.5018379211425783</v>
      </c>
      <c r="BN57">
        <f t="shared" si="60"/>
        <v>5.8321341414877687E-3</v>
      </c>
      <c r="BO57">
        <f t="shared" si="61"/>
        <v>300.82709159851072</v>
      </c>
      <c r="BP57">
        <f t="shared" si="62"/>
        <v>301.53303756713865</v>
      </c>
      <c r="BQ57">
        <f t="shared" si="63"/>
        <v>175.64681248023771</v>
      </c>
      <c r="BR57">
        <f t="shared" si="64"/>
        <v>-0.25105090559984639</v>
      </c>
      <c r="BS57">
        <f t="shared" si="65"/>
        <v>3.6697030834018696</v>
      </c>
      <c r="BT57">
        <f t="shared" si="66"/>
        <v>36.874488183079691</v>
      </c>
      <c r="BU57">
        <f t="shared" si="67"/>
        <v>19.950208016453715</v>
      </c>
      <c r="BV57">
        <f t="shared" si="68"/>
        <v>27.677091598510742</v>
      </c>
      <c r="BW57">
        <f t="shared" si="69"/>
        <v>3.72398781467622</v>
      </c>
      <c r="BX57">
        <f t="shared" si="70"/>
        <v>0.284470884713383</v>
      </c>
      <c r="BY57">
        <f t="shared" si="71"/>
        <v>1.6842832584812131</v>
      </c>
      <c r="BZ57">
        <f t="shared" si="72"/>
        <v>2.0397045561950069</v>
      </c>
      <c r="CA57">
        <f t="shared" si="73"/>
        <v>0.17860582210787115</v>
      </c>
      <c r="CB57">
        <f t="shared" si="74"/>
        <v>26.620358414006422</v>
      </c>
      <c r="CC57">
        <f t="shared" si="75"/>
        <v>0.68428582738924115</v>
      </c>
      <c r="CD57">
        <f t="shared" si="76"/>
        <v>46.15877548627364</v>
      </c>
      <c r="CE57">
        <f t="shared" si="77"/>
        <v>387.88679390499897</v>
      </c>
      <c r="CF57">
        <f t="shared" si="78"/>
        <v>2.3946006116179752E-2</v>
      </c>
      <c r="CG57">
        <f t="shared" si="79"/>
        <v>0</v>
      </c>
      <c r="CH57">
        <f t="shared" si="80"/>
        <v>933.12371215820303</v>
      </c>
      <c r="CI57">
        <f t="shared" si="81"/>
        <v>0</v>
      </c>
      <c r="CJ57" t="e">
        <f t="shared" si="82"/>
        <v>#DIV/0!</v>
      </c>
      <c r="CK57" t="e">
        <f t="shared" si="83"/>
        <v>#DIV/0!</v>
      </c>
    </row>
    <row r="58" spans="1:89" x14ac:dyDescent="0.25">
      <c r="A58" s="1">
        <v>60</v>
      </c>
      <c r="B58" s="2" t="s">
        <v>167</v>
      </c>
      <c r="C58" s="1" t="s">
        <v>172</v>
      </c>
      <c r="D58" s="1" t="s">
        <v>170</v>
      </c>
      <c r="E58" s="1">
        <v>1</v>
      </c>
      <c r="F58" s="1">
        <v>3</v>
      </c>
      <c r="G58" s="4">
        <v>44455</v>
      </c>
      <c r="H58" s="1" t="s">
        <v>139</v>
      </c>
      <c r="I58" s="1">
        <v>20421.499769710936</v>
      </c>
      <c r="J58" s="1">
        <v>1</v>
      </c>
      <c r="K58">
        <f t="shared" si="42"/>
        <v>20.138717749208524</v>
      </c>
      <c r="L58">
        <f t="shared" si="43"/>
        <v>0.29464967345608684</v>
      </c>
      <c r="M58">
        <f t="shared" si="44"/>
        <v>267.72722159002461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t="e">
        <f t="shared" si="45"/>
        <v>#DIV/0!</v>
      </c>
      <c r="V58" t="e">
        <f t="shared" si="46"/>
        <v>#DIV/0!</v>
      </c>
      <c r="W58" t="e">
        <f t="shared" si="47"/>
        <v>#DIV/0!</v>
      </c>
      <c r="X58" s="1">
        <v>-1</v>
      </c>
      <c r="Y58" s="1">
        <v>0.85</v>
      </c>
      <c r="Z58" s="1">
        <v>0.85</v>
      </c>
      <c r="AA58" s="1">
        <v>10.071352958679199</v>
      </c>
      <c r="AB58">
        <f t="shared" si="48"/>
        <v>0.85</v>
      </c>
      <c r="AC58">
        <f t="shared" si="49"/>
        <v>2.2619939271158948E-2</v>
      </c>
      <c r="AD58" t="e">
        <f t="shared" si="50"/>
        <v>#DIV/0!</v>
      </c>
      <c r="AE58" t="e">
        <f t="shared" si="51"/>
        <v>#DIV/0!</v>
      </c>
      <c r="AF58" t="e">
        <f t="shared" si="52"/>
        <v>#DIV/0!</v>
      </c>
      <c r="AG58" s="1">
        <v>0</v>
      </c>
      <c r="AH58" s="1">
        <v>0.5</v>
      </c>
      <c r="AI58" t="e">
        <f t="shared" si="53"/>
        <v>#DIV/0!</v>
      </c>
      <c r="AJ58">
        <f t="shared" si="54"/>
        <v>5.8439022274119212</v>
      </c>
      <c r="AK58">
        <f t="shared" si="55"/>
        <v>1.9835946039173871</v>
      </c>
      <c r="AL58">
        <f t="shared" si="56"/>
        <v>27.417692064808502</v>
      </c>
      <c r="AM58" s="1">
        <v>2</v>
      </c>
      <c r="AN58">
        <f t="shared" si="57"/>
        <v>5</v>
      </c>
      <c r="AO58" s="1">
        <v>0.5</v>
      </c>
      <c r="AP58">
        <f t="shared" si="58"/>
        <v>9</v>
      </c>
      <c r="AQ58" s="1">
        <v>28.380172729492188</v>
      </c>
      <c r="AR58" s="1">
        <v>27.669431686401367</v>
      </c>
      <c r="AS58" s="1">
        <v>28.358863830566406</v>
      </c>
      <c r="AT58" s="1">
        <v>399.8551025390625</v>
      </c>
      <c r="AU58" s="1">
        <v>390.89266967773438</v>
      </c>
      <c r="AV58" s="1">
        <v>14.628387451171875</v>
      </c>
      <c r="AW58" s="1">
        <v>16.924646377563477</v>
      </c>
      <c r="AX58" s="1">
        <v>37.522796630859375</v>
      </c>
      <c r="AY58" s="1">
        <v>43.412853240966797</v>
      </c>
      <c r="AZ58" s="1">
        <v>500.3787841796875</v>
      </c>
      <c r="BA58" s="1">
        <v>1099.4317626953125</v>
      </c>
      <c r="BB58" s="1">
        <v>579.63140869140625</v>
      </c>
      <c r="BC58" s="1">
        <v>99.518486022949219</v>
      </c>
      <c r="BD58" s="1">
        <v>2.8310651779174805</v>
      </c>
      <c r="BE58" s="1">
        <v>-0.20036652684211731</v>
      </c>
      <c r="BF58" s="1">
        <v>0.66666668653488159</v>
      </c>
      <c r="BG58" s="1">
        <v>0</v>
      </c>
      <c r="BH58" s="1">
        <v>5</v>
      </c>
      <c r="BI58" s="1">
        <v>1</v>
      </c>
      <c r="BJ58" s="1">
        <v>0</v>
      </c>
      <c r="BK58" s="1">
        <v>0.15999999642372131</v>
      </c>
      <c r="BL58" s="1">
        <v>111115</v>
      </c>
      <c r="BM58">
        <f t="shared" si="59"/>
        <v>2.501893920898437</v>
      </c>
      <c r="BN58">
        <f t="shared" si="60"/>
        <v>5.8439022274119215E-3</v>
      </c>
      <c r="BO58">
        <f t="shared" si="61"/>
        <v>300.81943168640134</v>
      </c>
      <c r="BP58">
        <f t="shared" si="62"/>
        <v>301.53017272949216</v>
      </c>
      <c r="BQ58">
        <f t="shared" si="63"/>
        <v>175.90907809937562</v>
      </c>
      <c r="BR58">
        <f t="shared" si="64"/>
        <v>-0.25173962159286384</v>
      </c>
      <c r="BS58">
        <f t="shared" si="65"/>
        <v>3.6679097878862961</v>
      </c>
      <c r="BT58">
        <f t="shared" si="66"/>
        <v>36.856567402366501</v>
      </c>
      <c r="BU58">
        <f t="shared" si="67"/>
        <v>19.931921024803025</v>
      </c>
      <c r="BV58">
        <f t="shared" si="68"/>
        <v>27.669431686401367</v>
      </c>
      <c r="BW58">
        <f t="shared" si="69"/>
        <v>3.72232120617443</v>
      </c>
      <c r="BX58">
        <f t="shared" si="70"/>
        <v>0.28530898466006721</v>
      </c>
      <c r="BY58">
        <f t="shared" si="71"/>
        <v>1.684315183968909</v>
      </c>
      <c r="BZ58">
        <f t="shared" si="72"/>
        <v>2.0380060222055212</v>
      </c>
      <c r="CA58">
        <f t="shared" si="73"/>
        <v>0.17913443434473136</v>
      </c>
      <c r="CB58">
        <f t="shared" si="74"/>
        <v>26.643807759769896</v>
      </c>
      <c r="CC58">
        <f t="shared" si="75"/>
        <v>0.68491236177631143</v>
      </c>
      <c r="CD58">
        <f t="shared" si="76"/>
        <v>46.187633431254206</v>
      </c>
      <c r="CE58">
        <f t="shared" si="77"/>
        <v>387.87186201535309</v>
      </c>
      <c r="CF58">
        <f t="shared" si="78"/>
        <v>2.3981108305791917E-2</v>
      </c>
      <c r="CG58">
        <f t="shared" si="79"/>
        <v>0</v>
      </c>
      <c r="CH58">
        <f t="shared" si="80"/>
        <v>934.51699829101563</v>
      </c>
      <c r="CI58">
        <f t="shared" si="81"/>
        <v>0</v>
      </c>
      <c r="CJ58" t="e">
        <f t="shared" si="82"/>
        <v>#DIV/0!</v>
      </c>
      <c r="CK58" t="e">
        <f t="shared" si="83"/>
        <v>#DIV/0!</v>
      </c>
    </row>
    <row r="59" spans="1:89" x14ac:dyDescent="0.25">
      <c r="A59" s="1">
        <v>61</v>
      </c>
      <c r="B59" s="2" t="s">
        <v>168</v>
      </c>
      <c r="C59" s="1" t="s">
        <v>172</v>
      </c>
      <c r="D59" s="1" t="s">
        <v>170</v>
      </c>
      <c r="E59" s="1">
        <v>1</v>
      </c>
      <c r="F59" s="1">
        <v>1</v>
      </c>
      <c r="G59" s="4">
        <v>44455</v>
      </c>
      <c r="H59" s="1" t="s">
        <v>140</v>
      </c>
      <c r="I59" s="1">
        <v>20907.499736216851</v>
      </c>
      <c r="J59" s="1">
        <v>1</v>
      </c>
      <c r="K59">
        <f t="shared" si="42"/>
        <v>15.249409826655535</v>
      </c>
      <c r="L59">
        <f t="shared" si="43"/>
        <v>0.19491808371997937</v>
      </c>
      <c r="M59">
        <f t="shared" si="44"/>
        <v>254.83831327435396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t="e">
        <f t="shared" si="45"/>
        <v>#DIV/0!</v>
      </c>
      <c r="V59" t="e">
        <f t="shared" si="46"/>
        <v>#DIV/0!</v>
      </c>
      <c r="W59" t="e">
        <f t="shared" si="47"/>
        <v>#DIV/0!</v>
      </c>
      <c r="X59" s="1">
        <v>-1</v>
      </c>
      <c r="Y59" s="1">
        <v>0.85</v>
      </c>
      <c r="Z59" s="1">
        <v>0.85</v>
      </c>
      <c r="AA59" s="1">
        <v>10.11320686340332</v>
      </c>
      <c r="AB59">
        <f t="shared" si="48"/>
        <v>0.84999999999999987</v>
      </c>
      <c r="AC59">
        <f t="shared" si="49"/>
        <v>1.7367410821748846E-2</v>
      </c>
      <c r="AD59" t="e">
        <f t="shared" si="50"/>
        <v>#DIV/0!</v>
      </c>
      <c r="AE59" t="e">
        <f t="shared" si="51"/>
        <v>#DIV/0!</v>
      </c>
      <c r="AF59" t="e">
        <f t="shared" si="52"/>
        <v>#DIV/0!</v>
      </c>
      <c r="AG59" s="1">
        <v>0</v>
      </c>
      <c r="AH59" s="1">
        <v>0.5</v>
      </c>
      <c r="AI59" t="e">
        <f t="shared" si="53"/>
        <v>#DIV/0!</v>
      </c>
      <c r="AJ59">
        <f t="shared" si="54"/>
        <v>4.0398967586800669</v>
      </c>
      <c r="AK59">
        <f t="shared" si="55"/>
        <v>2.0522963981011184</v>
      </c>
      <c r="AL59">
        <f t="shared" si="56"/>
        <v>27.213941412928804</v>
      </c>
      <c r="AM59" s="1">
        <v>2</v>
      </c>
      <c r="AN59">
        <f t="shared" si="57"/>
        <v>5</v>
      </c>
      <c r="AO59" s="1">
        <v>0.5</v>
      </c>
      <c r="AP59">
        <f t="shared" si="58"/>
        <v>9</v>
      </c>
      <c r="AQ59" s="1">
        <v>27.425451278686523</v>
      </c>
      <c r="AR59" s="1">
        <v>27.21240234375</v>
      </c>
      <c r="AS59" s="1">
        <v>27.409770965576172</v>
      </c>
      <c r="AT59" s="1">
        <v>400.0113525390625</v>
      </c>
      <c r="AU59" s="1">
        <v>393.28125</v>
      </c>
      <c r="AV59" s="1">
        <v>14.207624435424805</v>
      </c>
      <c r="AW59" s="1">
        <v>15.796831130981445</v>
      </c>
      <c r="AX59" s="1">
        <v>38.531089782714844</v>
      </c>
      <c r="AY59" s="1">
        <v>42.841018676757813</v>
      </c>
      <c r="AZ59" s="1">
        <v>500.38540649414063</v>
      </c>
      <c r="BA59" s="1">
        <v>1100.737060546875</v>
      </c>
      <c r="BB59" s="1">
        <v>262.3463134765625</v>
      </c>
      <c r="BC59" s="1">
        <v>99.518943786621094</v>
      </c>
      <c r="BD59" s="1">
        <v>2.8310651779174805</v>
      </c>
      <c r="BE59" s="1">
        <v>-0.20036652684211731</v>
      </c>
      <c r="BF59" s="1">
        <v>0.66666668653488159</v>
      </c>
      <c r="BG59" s="1">
        <v>0</v>
      </c>
      <c r="BH59" s="1">
        <v>5</v>
      </c>
      <c r="BI59" s="1">
        <v>1</v>
      </c>
      <c r="BJ59" s="1">
        <v>0</v>
      </c>
      <c r="BK59" s="1">
        <v>0.15999999642372131</v>
      </c>
      <c r="BL59" s="1">
        <v>111115</v>
      </c>
      <c r="BM59">
        <f t="shared" si="59"/>
        <v>2.5019270324707032</v>
      </c>
      <c r="BN59">
        <f t="shared" si="60"/>
        <v>4.039896758680067E-3</v>
      </c>
      <c r="BO59">
        <f t="shared" si="61"/>
        <v>300.36240234374998</v>
      </c>
      <c r="BP59">
        <f t="shared" si="62"/>
        <v>300.5754512786865</v>
      </c>
      <c r="BQ59">
        <f t="shared" si="63"/>
        <v>176.11792575095751</v>
      </c>
      <c r="BR59">
        <f t="shared" si="64"/>
        <v>1.5390691788040721E-3</v>
      </c>
      <c r="BS59">
        <f t="shared" si="65"/>
        <v>3.6243803474320071</v>
      </c>
      <c r="BT59">
        <f t="shared" si="66"/>
        <v>36.418999333464122</v>
      </c>
      <c r="BU59">
        <f t="shared" si="67"/>
        <v>20.622168202482676</v>
      </c>
      <c r="BV59">
        <f t="shared" si="68"/>
        <v>27.21240234375</v>
      </c>
      <c r="BW59">
        <f t="shared" si="69"/>
        <v>3.6240532629638338</v>
      </c>
      <c r="BX59">
        <f t="shared" si="70"/>
        <v>0.19078612093193267</v>
      </c>
      <c r="BY59">
        <f t="shared" si="71"/>
        <v>1.5720839493308885</v>
      </c>
      <c r="BZ59">
        <f t="shared" si="72"/>
        <v>2.0519693136329451</v>
      </c>
      <c r="CA59">
        <f t="shared" si="73"/>
        <v>0.11960579773690055</v>
      </c>
      <c r="CB59">
        <f t="shared" si="74"/>
        <v>25.361239773427769</v>
      </c>
      <c r="CC59">
        <f t="shared" si="75"/>
        <v>0.64797981921170655</v>
      </c>
      <c r="CD59">
        <f t="shared" si="76"/>
        <v>43.089798297898632</v>
      </c>
      <c r="CE59">
        <f t="shared" si="77"/>
        <v>390.9938385260017</v>
      </c>
      <c r="CF59">
        <f t="shared" si="78"/>
        <v>1.6805737810849992E-2</v>
      </c>
      <c r="CG59">
        <f t="shared" si="79"/>
        <v>0</v>
      </c>
      <c r="CH59">
        <f t="shared" si="80"/>
        <v>935.62650146484361</v>
      </c>
      <c r="CI59">
        <f t="shared" si="81"/>
        <v>0</v>
      </c>
      <c r="CJ59" t="e">
        <f t="shared" si="82"/>
        <v>#DIV/0!</v>
      </c>
      <c r="CK59" t="e">
        <f t="shared" si="83"/>
        <v>#DIV/0!</v>
      </c>
    </row>
    <row r="60" spans="1:89" x14ac:dyDescent="0.25">
      <c r="A60" s="1">
        <v>62</v>
      </c>
      <c r="B60" s="2" t="s">
        <v>168</v>
      </c>
      <c r="C60" s="1" t="s">
        <v>172</v>
      </c>
      <c r="D60" s="1" t="s">
        <v>170</v>
      </c>
      <c r="E60" s="1">
        <v>1</v>
      </c>
      <c r="F60" s="1">
        <v>2</v>
      </c>
      <c r="G60" s="4">
        <v>44455</v>
      </c>
      <c r="H60" s="1" t="s">
        <v>141</v>
      </c>
      <c r="I60" s="1">
        <v>20909.499736079015</v>
      </c>
      <c r="J60" s="1">
        <v>1</v>
      </c>
      <c r="K60">
        <f t="shared" si="42"/>
        <v>15.31863163539059</v>
      </c>
      <c r="L60">
        <f t="shared" si="43"/>
        <v>0.19425302362200875</v>
      </c>
      <c r="M60">
        <f t="shared" si="44"/>
        <v>253.85154934161434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45"/>
        <v>#DIV/0!</v>
      </c>
      <c r="V60" t="e">
        <f t="shared" si="46"/>
        <v>#DIV/0!</v>
      </c>
      <c r="W60" t="e">
        <f t="shared" si="47"/>
        <v>#DIV/0!</v>
      </c>
      <c r="X60" s="1">
        <v>-1</v>
      </c>
      <c r="Y60" s="1">
        <v>0.85</v>
      </c>
      <c r="Z60" s="1">
        <v>0.85</v>
      </c>
      <c r="AA60" s="1">
        <v>10.11320686340332</v>
      </c>
      <c r="AB60">
        <f t="shared" si="48"/>
        <v>0.84999999999999987</v>
      </c>
      <c r="AC60">
        <f t="shared" si="49"/>
        <v>1.7441573218937204E-2</v>
      </c>
      <c r="AD60" t="e">
        <f t="shared" si="50"/>
        <v>#DIV/0!</v>
      </c>
      <c r="AE60" t="e">
        <f t="shared" si="51"/>
        <v>#DIV/0!</v>
      </c>
      <c r="AF60" t="e">
        <f t="shared" si="52"/>
        <v>#DIV/0!</v>
      </c>
      <c r="AG60" s="1">
        <v>0</v>
      </c>
      <c r="AH60" s="1">
        <v>0.5</v>
      </c>
      <c r="AI60" t="e">
        <f t="shared" si="53"/>
        <v>#DIV/0!</v>
      </c>
      <c r="AJ60">
        <f t="shared" si="54"/>
        <v>4.0280287654559883</v>
      </c>
      <c r="AK60">
        <f t="shared" si="55"/>
        <v>2.0531313307991779</v>
      </c>
      <c r="AL60">
        <f t="shared" si="56"/>
        <v>27.21409315619411</v>
      </c>
      <c r="AM60" s="1">
        <v>2</v>
      </c>
      <c r="AN60">
        <f t="shared" si="57"/>
        <v>5</v>
      </c>
      <c r="AO60" s="1">
        <v>0.5</v>
      </c>
      <c r="AP60">
        <f t="shared" si="58"/>
        <v>9</v>
      </c>
      <c r="AQ60" s="1">
        <v>27.423955917358398</v>
      </c>
      <c r="AR60" s="1">
        <v>27.210760116577148</v>
      </c>
      <c r="AS60" s="1">
        <v>27.408105850219727</v>
      </c>
      <c r="AT60" s="1">
        <v>400.04782104492188</v>
      </c>
      <c r="AU60" s="1">
        <v>393.29177856445313</v>
      </c>
      <c r="AV60" s="1">
        <v>14.204196929931641</v>
      </c>
      <c r="AW60" s="1">
        <v>15.788776397705078</v>
      </c>
      <c r="AX60" s="1">
        <v>38.525138854980469</v>
      </c>
      <c r="AY60" s="1">
        <v>42.822891235351563</v>
      </c>
      <c r="AZ60" s="1">
        <v>500.37643432617188</v>
      </c>
      <c r="BA60" s="1">
        <v>1100.725830078125</v>
      </c>
      <c r="BB60" s="1">
        <v>263.32498168945313</v>
      </c>
      <c r="BC60" s="1">
        <v>99.518875122070313</v>
      </c>
      <c r="BD60" s="1">
        <v>2.8310651779174805</v>
      </c>
      <c r="BE60" s="1">
        <v>-0.20036652684211731</v>
      </c>
      <c r="BF60" s="1">
        <v>0.66666668653488159</v>
      </c>
      <c r="BG60" s="1">
        <v>0</v>
      </c>
      <c r="BH60" s="1">
        <v>5</v>
      </c>
      <c r="BI60" s="1">
        <v>1</v>
      </c>
      <c r="BJ60" s="1">
        <v>0</v>
      </c>
      <c r="BK60" s="1">
        <v>0.15999999642372131</v>
      </c>
      <c r="BL60" s="1">
        <v>111115</v>
      </c>
      <c r="BM60">
        <f t="shared" si="59"/>
        <v>2.5018821716308595</v>
      </c>
      <c r="BN60">
        <f t="shared" si="60"/>
        <v>4.028028765455988E-3</v>
      </c>
      <c r="BO60">
        <f t="shared" si="61"/>
        <v>300.36076011657713</v>
      </c>
      <c r="BP60">
        <f t="shared" si="62"/>
        <v>300.57395591735838</v>
      </c>
      <c r="BQ60">
        <f t="shared" si="63"/>
        <v>176.11612887599767</v>
      </c>
      <c r="BR60">
        <f t="shared" si="64"/>
        <v>3.3330396169616301E-3</v>
      </c>
      <c r="BS60">
        <f t="shared" si="65"/>
        <v>3.6244125974526806</v>
      </c>
      <c r="BT60">
        <f t="shared" si="66"/>
        <v>36.419348520639517</v>
      </c>
      <c r="BU60">
        <f t="shared" si="67"/>
        <v>20.630572122934439</v>
      </c>
      <c r="BV60">
        <f t="shared" si="68"/>
        <v>27.210760116577148</v>
      </c>
      <c r="BW60">
        <f t="shared" si="69"/>
        <v>3.623704283671521</v>
      </c>
      <c r="BX60">
        <f t="shared" si="70"/>
        <v>0.19014891238106887</v>
      </c>
      <c r="BY60">
        <f t="shared" si="71"/>
        <v>1.5712812666535028</v>
      </c>
      <c r="BZ60">
        <f t="shared" si="72"/>
        <v>2.0524230170180182</v>
      </c>
      <c r="CA60">
        <f t="shared" si="73"/>
        <v>0.11920510815366163</v>
      </c>
      <c r="CB60">
        <f t="shared" si="74"/>
        <v>25.263020638472192</v>
      </c>
      <c r="CC60">
        <f t="shared" si="75"/>
        <v>0.64545348562381111</v>
      </c>
      <c r="CD60">
        <f t="shared" si="76"/>
        <v>43.063259243770545</v>
      </c>
      <c r="CE60">
        <f t="shared" si="77"/>
        <v>390.99398381914455</v>
      </c>
      <c r="CF60">
        <f t="shared" si="78"/>
        <v>1.6871620349017499E-2</v>
      </c>
      <c r="CG60">
        <f t="shared" si="79"/>
        <v>0</v>
      </c>
      <c r="CH60">
        <f t="shared" si="80"/>
        <v>935.61695556640609</v>
      </c>
      <c r="CI60">
        <f t="shared" si="81"/>
        <v>0</v>
      </c>
      <c r="CJ60" t="e">
        <f t="shared" si="82"/>
        <v>#DIV/0!</v>
      </c>
      <c r="CK60" t="e">
        <f t="shared" si="83"/>
        <v>#DIV/0!</v>
      </c>
    </row>
    <row r="61" spans="1:89" x14ac:dyDescent="0.25">
      <c r="A61" s="1">
        <v>63</v>
      </c>
      <c r="B61" s="2" t="s">
        <v>168</v>
      </c>
      <c r="C61" s="1" t="s">
        <v>172</v>
      </c>
      <c r="D61" s="1" t="s">
        <v>170</v>
      </c>
      <c r="E61" s="1">
        <v>1</v>
      </c>
      <c r="F61" s="1">
        <v>3</v>
      </c>
      <c r="G61" s="4">
        <v>44455</v>
      </c>
      <c r="H61" s="1" t="s">
        <v>142</v>
      </c>
      <c r="I61" s="1">
        <v>20911.499735941179</v>
      </c>
      <c r="J61" s="1">
        <v>1</v>
      </c>
      <c r="K61">
        <f t="shared" si="42"/>
        <v>15.634053304558714</v>
      </c>
      <c r="L61">
        <f t="shared" si="43"/>
        <v>0.19337717808860788</v>
      </c>
      <c r="M61">
        <f t="shared" si="44"/>
        <v>250.64125342745365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45"/>
        <v>#DIV/0!</v>
      </c>
      <c r="V61" t="e">
        <f t="shared" si="46"/>
        <v>#DIV/0!</v>
      </c>
      <c r="W61" t="e">
        <f t="shared" si="47"/>
        <v>#DIV/0!</v>
      </c>
      <c r="X61" s="1">
        <v>-1</v>
      </c>
      <c r="Y61" s="1">
        <v>0.85</v>
      </c>
      <c r="Z61" s="1">
        <v>0.85</v>
      </c>
      <c r="AA61" s="1">
        <v>10.11320686340332</v>
      </c>
      <c r="AB61">
        <f t="shared" si="48"/>
        <v>0.84999999999999987</v>
      </c>
      <c r="AC61">
        <f t="shared" si="49"/>
        <v>1.7782297172191309E-2</v>
      </c>
      <c r="AD61" t="e">
        <f t="shared" si="50"/>
        <v>#DIV/0!</v>
      </c>
      <c r="AE61" t="e">
        <f t="shared" si="51"/>
        <v>#DIV/0!</v>
      </c>
      <c r="AF61" t="e">
        <f t="shared" si="52"/>
        <v>#DIV/0!</v>
      </c>
      <c r="AG61" s="1">
        <v>0</v>
      </c>
      <c r="AH61" s="1">
        <v>0.5</v>
      </c>
      <c r="AI61" t="e">
        <f t="shared" si="53"/>
        <v>#DIV/0!</v>
      </c>
      <c r="AJ61">
        <f t="shared" si="54"/>
        <v>4.0131381337247687</v>
      </c>
      <c r="AK61">
        <f t="shared" si="55"/>
        <v>2.0546185633648908</v>
      </c>
      <c r="AL61">
        <f t="shared" si="56"/>
        <v>27.216881960860011</v>
      </c>
      <c r="AM61" s="1">
        <v>2</v>
      </c>
      <c r="AN61">
        <f t="shared" si="57"/>
        <v>5</v>
      </c>
      <c r="AO61" s="1">
        <v>0.5</v>
      </c>
      <c r="AP61">
        <f t="shared" si="58"/>
        <v>9</v>
      </c>
      <c r="AQ61" s="1">
        <v>27.422231674194336</v>
      </c>
      <c r="AR61" s="1">
        <v>27.211519241333008</v>
      </c>
      <c r="AS61" s="1">
        <v>27.406505584716797</v>
      </c>
      <c r="AT61" s="1">
        <v>400.143798828125</v>
      </c>
      <c r="AU61" s="1">
        <v>393.2640380859375</v>
      </c>
      <c r="AV61" s="1">
        <v>14.201007843017578</v>
      </c>
      <c r="AW61" s="1">
        <v>15.779750823974609</v>
      </c>
      <c r="AX61" s="1">
        <v>38.520469665527344</v>
      </c>
      <c r="AY61" s="1">
        <v>42.802837371826172</v>
      </c>
      <c r="AZ61" s="1">
        <v>500.374267578125</v>
      </c>
      <c r="BA61" s="1">
        <v>1100.503173828125</v>
      </c>
      <c r="BB61" s="1">
        <v>257.10357666015625</v>
      </c>
      <c r="BC61" s="1">
        <v>99.519111633300781</v>
      </c>
      <c r="BD61" s="1">
        <v>2.8310651779174805</v>
      </c>
      <c r="BE61" s="1">
        <v>-0.20036652684211731</v>
      </c>
      <c r="BF61" s="1">
        <v>0.66666668653488159</v>
      </c>
      <c r="BG61" s="1">
        <v>0</v>
      </c>
      <c r="BH61" s="1">
        <v>5</v>
      </c>
      <c r="BI61" s="1">
        <v>1</v>
      </c>
      <c r="BJ61" s="1">
        <v>0</v>
      </c>
      <c r="BK61" s="1">
        <v>0.15999999642372131</v>
      </c>
      <c r="BL61" s="1">
        <v>111115</v>
      </c>
      <c r="BM61">
        <f t="shared" si="59"/>
        <v>2.5018713378906248</v>
      </c>
      <c r="BN61">
        <f t="shared" si="60"/>
        <v>4.0131381337247685E-3</v>
      </c>
      <c r="BO61">
        <f t="shared" si="61"/>
        <v>300.36151924133299</v>
      </c>
      <c r="BP61">
        <f t="shared" si="62"/>
        <v>300.57223167419431</v>
      </c>
      <c r="BQ61">
        <f t="shared" si="63"/>
        <v>176.08050387679395</v>
      </c>
      <c r="BR61">
        <f t="shared" si="64"/>
        <v>5.3627195270016855E-3</v>
      </c>
      <c r="BS61">
        <f t="shared" si="65"/>
        <v>3.6250053471616899</v>
      </c>
      <c r="BT61">
        <f t="shared" si="66"/>
        <v>36.425218108043296</v>
      </c>
      <c r="BU61">
        <f t="shared" si="67"/>
        <v>20.645467284068687</v>
      </c>
      <c r="BV61">
        <f t="shared" si="68"/>
        <v>27.211519241333008</v>
      </c>
      <c r="BW61">
        <f t="shared" si="69"/>
        <v>3.623865596818332</v>
      </c>
      <c r="BX61">
        <f t="shared" si="70"/>
        <v>0.18930960506499264</v>
      </c>
      <c r="BY61">
        <f t="shared" si="71"/>
        <v>1.5703867837967991</v>
      </c>
      <c r="BZ61">
        <f t="shared" si="72"/>
        <v>2.0534788130215329</v>
      </c>
      <c r="CA61">
        <f t="shared" si="73"/>
        <v>0.11867734727679539</v>
      </c>
      <c r="CB61">
        <f t="shared" si="74"/>
        <v>24.943594879757192</v>
      </c>
      <c r="CC61">
        <f t="shared" si="75"/>
        <v>0.63733580788966671</v>
      </c>
      <c r="CD61">
        <f t="shared" si="76"/>
        <v>43.025997635816623</v>
      </c>
      <c r="CE61">
        <f t="shared" si="77"/>
        <v>390.9189300902537</v>
      </c>
      <c r="CF61">
        <f t="shared" si="78"/>
        <v>1.7207423042032551E-2</v>
      </c>
      <c r="CG61">
        <f t="shared" si="79"/>
        <v>0</v>
      </c>
      <c r="CH61">
        <f t="shared" si="80"/>
        <v>935.42769775390616</v>
      </c>
      <c r="CI61">
        <f t="shared" si="81"/>
        <v>0</v>
      </c>
      <c r="CJ61" t="e">
        <f t="shared" si="82"/>
        <v>#DIV/0!</v>
      </c>
      <c r="CK61" t="e">
        <f t="shared" si="83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20210916_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聞喜郭</dc:creator>
  <cp:lastModifiedBy>聞喜郭</cp:lastModifiedBy>
  <dcterms:created xsi:type="dcterms:W3CDTF">2021-09-24T04:34:55Z</dcterms:created>
  <dcterms:modified xsi:type="dcterms:W3CDTF">2021-10-07T02:59:07Z</dcterms:modified>
</cp:coreProperties>
</file>