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we\OneDrive - Washington University in St. Louis\GBS_mapping_population\Drought_exp\parental_lines\LICOR\clean\"/>
    </mc:Choice>
  </mc:AlternateContent>
  <xr:revisionPtr revIDLastSave="0" documentId="13_ncr:1_{30750392-BF84-43A7-8C2F-65BE78573CFB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20210917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B2" i="1"/>
  <c r="CH2" i="1" s="1"/>
  <c r="AD2" i="1"/>
  <c r="AE2" i="1"/>
  <c r="AF2" i="1"/>
  <c r="AN2" i="1"/>
  <c r="AP2" i="1" s="1"/>
  <c r="BM2" i="1"/>
  <c r="K2" i="1" s="1"/>
  <c r="BO2" i="1"/>
  <c r="BP2" i="1"/>
  <c r="BQ2" i="1"/>
  <c r="BV2" i="1"/>
  <c r="BW2" i="1" s="1"/>
  <c r="BY2" i="1"/>
  <c r="CG2" i="1"/>
  <c r="U2" i="1" s="1"/>
  <c r="CI2" i="1"/>
  <c r="V2" i="1" s="1"/>
  <c r="CJ2" i="1"/>
  <c r="CK2" i="1"/>
  <c r="W3" i="1"/>
  <c r="AB3" i="1"/>
  <c r="AD3" i="1"/>
  <c r="AE3" i="1"/>
  <c r="AF3" i="1"/>
  <c r="AN3" i="1"/>
  <c r="AP3" i="1" s="1"/>
  <c r="BM3" i="1"/>
  <c r="BO3" i="1"/>
  <c r="BP3" i="1"/>
  <c r="BQ3" i="1"/>
  <c r="BV3" i="1"/>
  <c r="BW3" i="1" s="1"/>
  <c r="BY3" i="1"/>
  <c r="CG3" i="1"/>
  <c r="U3" i="1" s="1"/>
  <c r="CI3" i="1"/>
  <c r="V3" i="1" s="1"/>
  <c r="CJ3" i="1"/>
  <c r="CK3" i="1"/>
  <c r="W4" i="1"/>
  <c r="AB4" i="1"/>
  <c r="AD4" i="1"/>
  <c r="AE4" i="1"/>
  <c r="AF4" i="1"/>
  <c r="AN4" i="1"/>
  <c r="AP4" i="1" s="1"/>
  <c r="BM4" i="1"/>
  <c r="BN4" i="1" s="1"/>
  <c r="BO4" i="1"/>
  <c r="BP4" i="1"/>
  <c r="BQ4" i="1"/>
  <c r="BV4" i="1"/>
  <c r="BW4" i="1" s="1"/>
  <c r="BY4" i="1"/>
  <c r="CG4" i="1"/>
  <c r="U4" i="1" s="1"/>
  <c r="CI4" i="1"/>
  <c r="V4" i="1" s="1"/>
  <c r="CJ4" i="1"/>
  <c r="CK4" i="1"/>
  <c r="W5" i="1"/>
  <c r="AB5" i="1"/>
  <c r="CH5" i="1" s="1"/>
  <c r="AD5" i="1"/>
  <c r="AE5" i="1"/>
  <c r="AF5" i="1"/>
  <c r="AN5" i="1"/>
  <c r="AP5" i="1" s="1"/>
  <c r="BM5" i="1"/>
  <c r="K5" i="1" s="1"/>
  <c r="BO5" i="1"/>
  <c r="BP5" i="1"/>
  <c r="BQ5" i="1"/>
  <c r="BV5" i="1"/>
  <c r="BW5" i="1" s="1"/>
  <c r="BY5" i="1"/>
  <c r="CG5" i="1"/>
  <c r="U5" i="1" s="1"/>
  <c r="CI5" i="1"/>
  <c r="V5" i="1" s="1"/>
  <c r="CJ5" i="1"/>
  <c r="CK5" i="1"/>
  <c r="W6" i="1"/>
  <c r="AB6" i="1"/>
  <c r="CH6" i="1" s="1"/>
  <c r="AD6" i="1"/>
  <c r="AE6" i="1"/>
  <c r="AF6" i="1"/>
  <c r="AN6" i="1"/>
  <c r="AP6" i="1" s="1"/>
  <c r="BM6" i="1"/>
  <c r="BN6" i="1" s="1"/>
  <c r="AJ6" i="1" s="1"/>
  <c r="BO6" i="1"/>
  <c r="BP6" i="1"/>
  <c r="BQ6" i="1"/>
  <c r="BV6" i="1"/>
  <c r="BW6" i="1" s="1"/>
  <c r="BY6" i="1"/>
  <c r="CG6" i="1"/>
  <c r="U6" i="1" s="1"/>
  <c r="CI6" i="1"/>
  <c r="V6" i="1" s="1"/>
  <c r="CJ6" i="1"/>
  <c r="CK6" i="1"/>
  <c r="W7" i="1"/>
  <c r="AB7" i="1"/>
  <c r="CH7" i="1" s="1"/>
  <c r="AD7" i="1"/>
  <c r="AE7" i="1"/>
  <c r="AF7" i="1"/>
  <c r="AN7" i="1"/>
  <c r="AP7" i="1" s="1"/>
  <c r="BM7" i="1"/>
  <c r="BO7" i="1"/>
  <c r="BP7" i="1"/>
  <c r="BQ7" i="1"/>
  <c r="BV7" i="1"/>
  <c r="BW7" i="1" s="1"/>
  <c r="BY7" i="1"/>
  <c r="CG7" i="1"/>
  <c r="U7" i="1" s="1"/>
  <c r="CI7" i="1"/>
  <c r="V7" i="1" s="1"/>
  <c r="CJ7" i="1"/>
  <c r="CK7" i="1"/>
  <c r="W8" i="1"/>
  <c r="AB8" i="1"/>
  <c r="CH8" i="1" s="1"/>
  <c r="AD8" i="1"/>
  <c r="AE8" i="1"/>
  <c r="AF8" i="1"/>
  <c r="AN8" i="1"/>
  <c r="AP8" i="1" s="1"/>
  <c r="BM8" i="1"/>
  <c r="BN8" i="1" s="1"/>
  <c r="AJ8" i="1" s="1"/>
  <c r="BO8" i="1"/>
  <c r="BP8" i="1"/>
  <c r="BQ8" i="1"/>
  <c r="BV8" i="1"/>
  <c r="BW8" i="1" s="1"/>
  <c r="BY8" i="1"/>
  <c r="CG8" i="1"/>
  <c r="U8" i="1" s="1"/>
  <c r="CI8" i="1"/>
  <c r="V8" i="1" s="1"/>
  <c r="CJ8" i="1"/>
  <c r="CK8" i="1"/>
  <c r="W9" i="1"/>
  <c r="AB9" i="1"/>
  <c r="CH9" i="1" s="1"/>
  <c r="AD9" i="1"/>
  <c r="AE9" i="1"/>
  <c r="AF9" i="1"/>
  <c r="AN9" i="1"/>
  <c r="AP9" i="1" s="1"/>
  <c r="BM9" i="1"/>
  <c r="K9" i="1" s="1"/>
  <c r="BO9" i="1"/>
  <c r="BP9" i="1"/>
  <c r="BQ9" i="1"/>
  <c r="BV9" i="1"/>
  <c r="BW9" i="1" s="1"/>
  <c r="BY9" i="1"/>
  <c r="CG9" i="1"/>
  <c r="U9" i="1" s="1"/>
  <c r="CI9" i="1"/>
  <c r="V9" i="1" s="1"/>
  <c r="CJ9" i="1"/>
  <c r="CK9" i="1"/>
  <c r="W10" i="1"/>
  <c r="AB10" i="1"/>
  <c r="CH10" i="1" s="1"/>
  <c r="AD10" i="1"/>
  <c r="AE10" i="1"/>
  <c r="AF10" i="1"/>
  <c r="AN10" i="1"/>
  <c r="AP10" i="1" s="1"/>
  <c r="BM10" i="1"/>
  <c r="BO10" i="1"/>
  <c r="BP10" i="1"/>
  <c r="BQ10" i="1"/>
  <c r="BV10" i="1"/>
  <c r="BW10" i="1" s="1"/>
  <c r="BY10" i="1"/>
  <c r="CG10" i="1"/>
  <c r="U10" i="1" s="1"/>
  <c r="CI10" i="1"/>
  <c r="V10" i="1" s="1"/>
  <c r="CJ10" i="1"/>
  <c r="CK10" i="1"/>
  <c r="W11" i="1"/>
  <c r="AB11" i="1"/>
  <c r="AD11" i="1"/>
  <c r="AE11" i="1"/>
  <c r="AF11" i="1"/>
  <c r="AN11" i="1"/>
  <c r="AP11" i="1" s="1"/>
  <c r="BM11" i="1"/>
  <c r="K11" i="1" s="1"/>
  <c r="BO11" i="1"/>
  <c r="BP11" i="1"/>
  <c r="BQ11" i="1"/>
  <c r="BV11" i="1"/>
  <c r="BW11" i="1" s="1"/>
  <c r="BY11" i="1"/>
  <c r="CG11" i="1"/>
  <c r="U11" i="1" s="1"/>
  <c r="CI11" i="1"/>
  <c r="V11" i="1" s="1"/>
  <c r="CJ11" i="1"/>
  <c r="CK11" i="1"/>
  <c r="W12" i="1"/>
  <c r="AB12" i="1"/>
  <c r="AD12" i="1"/>
  <c r="AE12" i="1"/>
  <c r="AF12" i="1"/>
  <c r="AN12" i="1"/>
  <c r="AP12" i="1" s="1"/>
  <c r="BM12" i="1"/>
  <c r="BN12" i="1" s="1"/>
  <c r="AJ12" i="1" s="1"/>
  <c r="BO12" i="1"/>
  <c r="BP12" i="1"/>
  <c r="BQ12" i="1"/>
  <c r="BV12" i="1"/>
  <c r="BW12" i="1" s="1"/>
  <c r="BY12" i="1"/>
  <c r="CG12" i="1"/>
  <c r="U12" i="1" s="1"/>
  <c r="CI12" i="1"/>
  <c r="V12" i="1" s="1"/>
  <c r="CJ12" i="1"/>
  <c r="CK12" i="1"/>
  <c r="W13" i="1"/>
  <c r="AB13" i="1"/>
  <c r="CH13" i="1" s="1"/>
  <c r="AD13" i="1"/>
  <c r="AE13" i="1"/>
  <c r="AF13" i="1"/>
  <c r="AN13" i="1"/>
  <c r="AP13" i="1" s="1"/>
  <c r="BM13" i="1"/>
  <c r="K13" i="1" s="1"/>
  <c r="BO13" i="1"/>
  <c r="BP13" i="1"/>
  <c r="BQ13" i="1"/>
  <c r="BV13" i="1"/>
  <c r="BW13" i="1" s="1"/>
  <c r="BY13" i="1"/>
  <c r="CG13" i="1"/>
  <c r="U13" i="1" s="1"/>
  <c r="CI13" i="1"/>
  <c r="V13" i="1" s="1"/>
  <c r="CJ13" i="1"/>
  <c r="CK13" i="1"/>
  <c r="W14" i="1"/>
  <c r="AB14" i="1"/>
  <c r="CH14" i="1" s="1"/>
  <c r="AD14" i="1"/>
  <c r="AE14" i="1"/>
  <c r="AF14" i="1"/>
  <c r="AN14" i="1"/>
  <c r="AP14" i="1" s="1"/>
  <c r="BM14" i="1"/>
  <c r="K14" i="1" s="1"/>
  <c r="BO14" i="1"/>
  <c r="BP14" i="1"/>
  <c r="BQ14" i="1"/>
  <c r="BV14" i="1"/>
  <c r="BW14" i="1" s="1"/>
  <c r="BY14" i="1"/>
  <c r="CG14" i="1"/>
  <c r="U14" i="1" s="1"/>
  <c r="CI14" i="1"/>
  <c r="V14" i="1" s="1"/>
  <c r="CJ14" i="1"/>
  <c r="CK14" i="1"/>
  <c r="W15" i="1"/>
  <c r="AB15" i="1"/>
  <c r="CH15" i="1" s="1"/>
  <c r="AD15" i="1"/>
  <c r="AE15" i="1"/>
  <c r="AF15" i="1"/>
  <c r="AN15" i="1"/>
  <c r="AP15" i="1" s="1"/>
  <c r="BM15" i="1"/>
  <c r="K15" i="1" s="1"/>
  <c r="BO15" i="1"/>
  <c r="BP15" i="1"/>
  <c r="BQ15" i="1"/>
  <c r="BV15" i="1"/>
  <c r="BW15" i="1" s="1"/>
  <c r="BY15" i="1"/>
  <c r="CG15" i="1"/>
  <c r="U15" i="1" s="1"/>
  <c r="CI15" i="1"/>
  <c r="V15" i="1" s="1"/>
  <c r="CJ15" i="1"/>
  <c r="CK15" i="1"/>
  <c r="W16" i="1"/>
  <c r="AB16" i="1"/>
  <c r="CH16" i="1" s="1"/>
  <c r="AD16" i="1"/>
  <c r="AE16" i="1"/>
  <c r="AF16" i="1"/>
  <c r="AN16" i="1"/>
  <c r="AP16" i="1" s="1"/>
  <c r="BM16" i="1"/>
  <c r="BN16" i="1" s="1"/>
  <c r="AJ16" i="1" s="1"/>
  <c r="BO16" i="1"/>
  <c r="BP16" i="1"/>
  <c r="BQ16" i="1"/>
  <c r="BV16" i="1"/>
  <c r="BW16" i="1" s="1"/>
  <c r="BY16" i="1"/>
  <c r="CG16" i="1"/>
  <c r="U16" i="1" s="1"/>
  <c r="CI16" i="1"/>
  <c r="V16" i="1" s="1"/>
  <c r="CJ16" i="1"/>
  <c r="CK16" i="1"/>
  <c r="W17" i="1"/>
  <c r="AB17" i="1"/>
  <c r="CH17" i="1" s="1"/>
  <c r="AD17" i="1"/>
  <c r="AE17" i="1"/>
  <c r="AF17" i="1"/>
  <c r="AN17" i="1"/>
  <c r="AP17" i="1" s="1"/>
  <c r="BM17" i="1"/>
  <c r="BO17" i="1"/>
  <c r="BP17" i="1"/>
  <c r="BQ17" i="1"/>
  <c r="BV17" i="1"/>
  <c r="BW17" i="1" s="1"/>
  <c r="BY17" i="1"/>
  <c r="CG17" i="1"/>
  <c r="U17" i="1" s="1"/>
  <c r="CI17" i="1"/>
  <c r="V17" i="1" s="1"/>
  <c r="CJ17" i="1"/>
  <c r="CK17" i="1"/>
  <c r="W18" i="1"/>
  <c r="AB18" i="1"/>
  <c r="CH18" i="1" s="1"/>
  <c r="AD18" i="1"/>
  <c r="AE18" i="1"/>
  <c r="AF18" i="1"/>
  <c r="AN18" i="1"/>
  <c r="AP18" i="1" s="1"/>
  <c r="BM18" i="1"/>
  <c r="K18" i="1" s="1"/>
  <c r="BO18" i="1"/>
  <c r="BP18" i="1"/>
  <c r="BQ18" i="1"/>
  <c r="BV18" i="1"/>
  <c r="BW18" i="1" s="1"/>
  <c r="BY18" i="1"/>
  <c r="CG18" i="1"/>
  <c r="U18" i="1" s="1"/>
  <c r="CI18" i="1"/>
  <c r="V18" i="1" s="1"/>
  <c r="CJ18" i="1"/>
  <c r="CK18" i="1"/>
  <c r="W19" i="1"/>
  <c r="AB19" i="1"/>
  <c r="CH19" i="1" s="1"/>
  <c r="AD19" i="1"/>
  <c r="AE19" i="1"/>
  <c r="AF19" i="1"/>
  <c r="AN19" i="1"/>
  <c r="AP19" i="1" s="1"/>
  <c r="BM19" i="1"/>
  <c r="K19" i="1" s="1"/>
  <c r="BO19" i="1"/>
  <c r="BP19" i="1"/>
  <c r="BQ19" i="1"/>
  <c r="BV19" i="1"/>
  <c r="BW19" i="1" s="1"/>
  <c r="BY19" i="1"/>
  <c r="CG19" i="1"/>
  <c r="U19" i="1" s="1"/>
  <c r="CI19" i="1"/>
  <c r="V19" i="1" s="1"/>
  <c r="CJ19" i="1"/>
  <c r="CK19" i="1"/>
  <c r="W20" i="1"/>
  <c r="AB20" i="1"/>
  <c r="AD20" i="1"/>
  <c r="AE20" i="1"/>
  <c r="AF20" i="1"/>
  <c r="AN20" i="1"/>
  <c r="AP20" i="1" s="1"/>
  <c r="BM20" i="1"/>
  <c r="K20" i="1" s="1"/>
  <c r="BO20" i="1"/>
  <c r="BP20" i="1"/>
  <c r="BQ20" i="1"/>
  <c r="BV20" i="1"/>
  <c r="BW20" i="1" s="1"/>
  <c r="BY20" i="1"/>
  <c r="CG20" i="1"/>
  <c r="U20" i="1" s="1"/>
  <c r="CI20" i="1"/>
  <c r="V20" i="1" s="1"/>
  <c r="CJ20" i="1"/>
  <c r="CK20" i="1"/>
  <c r="W21" i="1"/>
  <c r="AB21" i="1"/>
  <c r="CH21" i="1" s="1"/>
  <c r="AD21" i="1"/>
  <c r="AE21" i="1"/>
  <c r="AF21" i="1"/>
  <c r="AN21" i="1"/>
  <c r="AP21" i="1" s="1"/>
  <c r="BM21" i="1"/>
  <c r="K21" i="1" s="1"/>
  <c r="BO21" i="1"/>
  <c r="BP21" i="1"/>
  <c r="BQ21" i="1"/>
  <c r="BV21" i="1"/>
  <c r="BW21" i="1" s="1"/>
  <c r="BY21" i="1"/>
  <c r="CG21" i="1"/>
  <c r="U21" i="1" s="1"/>
  <c r="CI21" i="1"/>
  <c r="V21" i="1" s="1"/>
  <c r="CJ21" i="1"/>
  <c r="CK21" i="1"/>
  <c r="W22" i="1"/>
  <c r="AB22" i="1"/>
  <c r="CH22" i="1" s="1"/>
  <c r="AD22" i="1"/>
  <c r="AE22" i="1"/>
  <c r="AF22" i="1"/>
  <c r="AN22" i="1"/>
  <c r="AP22" i="1" s="1"/>
  <c r="BM22" i="1"/>
  <c r="K22" i="1" s="1"/>
  <c r="BO22" i="1"/>
  <c r="BP22" i="1"/>
  <c r="BQ22" i="1"/>
  <c r="BV22" i="1"/>
  <c r="BW22" i="1" s="1"/>
  <c r="BY22" i="1"/>
  <c r="CG22" i="1"/>
  <c r="U22" i="1" s="1"/>
  <c r="CI22" i="1"/>
  <c r="V22" i="1" s="1"/>
  <c r="CJ22" i="1"/>
  <c r="CK22" i="1"/>
  <c r="W23" i="1"/>
  <c r="AB23" i="1"/>
  <c r="CH23" i="1" s="1"/>
  <c r="AD23" i="1"/>
  <c r="AE23" i="1"/>
  <c r="AF23" i="1"/>
  <c r="AN23" i="1"/>
  <c r="AP23" i="1" s="1"/>
  <c r="BM23" i="1"/>
  <c r="K23" i="1" s="1"/>
  <c r="BO23" i="1"/>
  <c r="BP23" i="1"/>
  <c r="BQ23" i="1"/>
  <c r="BV23" i="1"/>
  <c r="BW23" i="1" s="1"/>
  <c r="BY23" i="1"/>
  <c r="CG23" i="1"/>
  <c r="U23" i="1" s="1"/>
  <c r="CI23" i="1"/>
  <c r="V23" i="1" s="1"/>
  <c r="CJ23" i="1"/>
  <c r="CK23" i="1"/>
  <c r="W24" i="1"/>
  <c r="AB24" i="1"/>
  <c r="AD24" i="1"/>
  <c r="AE24" i="1"/>
  <c r="AF24" i="1"/>
  <c r="AN24" i="1"/>
  <c r="AP24" i="1" s="1"/>
  <c r="BM24" i="1"/>
  <c r="K24" i="1" s="1"/>
  <c r="BO24" i="1"/>
  <c r="BP24" i="1"/>
  <c r="BQ24" i="1"/>
  <c r="BV24" i="1"/>
  <c r="BW24" i="1" s="1"/>
  <c r="BY24" i="1"/>
  <c r="CG24" i="1"/>
  <c r="U24" i="1" s="1"/>
  <c r="CI24" i="1"/>
  <c r="V24" i="1" s="1"/>
  <c r="CJ24" i="1"/>
  <c r="CK24" i="1"/>
  <c r="W25" i="1"/>
  <c r="AB25" i="1"/>
  <c r="CH25" i="1" s="1"/>
  <c r="AD25" i="1"/>
  <c r="AE25" i="1"/>
  <c r="AF25" i="1"/>
  <c r="AN25" i="1"/>
  <c r="AP25" i="1" s="1"/>
  <c r="BM25" i="1"/>
  <c r="BO25" i="1"/>
  <c r="BP25" i="1"/>
  <c r="BQ25" i="1"/>
  <c r="BV25" i="1"/>
  <c r="BW25" i="1" s="1"/>
  <c r="BY25" i="1"/>
  <c r="CG25" i="1"/>
  <c r="U25" i="1" s="1"/>
  <c r="CI25" i="1"/>
  <c r="V25" i="1" s="1"/>
  <c r="CJ25" i="1"/>
  <c r="CK25" i="1"/>
  <c r="W26" i="1"/>
  <c r="AB26" i="1"/>
  <c r="CH26" i="1" s="1"/>
  <c r="AD26" i="1"/>
  <c r="AE26" i="1"/>
  <c r="AF26" i="1"/>
  <c r="AN26" i="1"/>
  <c r="AP26" i="1" s="1"/>
  <c r="BM26" i="1"/>
  <c r="K26" i="1" s="1"/>
  <c r="BO26" i="1"/>
  <c r="BP26" i="1"/>
  <c r="BQ26" i="1"/>
  <c r="BV26" i="1"/>
  <c r="BW26" i="1" s="1"/>
  <c r="BY26" i="1"/>
  <c r="CG26" i="1"/>
  <c r="U26" i="1" s="1"/>
  <c r="CI26" i="1"/>
  <c r="V26" i="1" s="1"/>
  <c r="CJ26" i="1"/>
  <c r="CK26" i="1"/>
  <c r="W27" i="1"/>
  <c r="AB27" i="1"/>
  <c r="CH27" i="1" s="1"/>
  <c r="AD27" i="1"/>
  <c r="AE27" i="1"/>
  <c r="AF27" i="1"/>
  <c r="AN27" i="1"/>
  <c r="AP27" i="1" s="1"/>
  <c r="BM27" i="1"/>
  <c r="K27" i="1" s="1"/>
  <c r="BO27" i="1"/>
  <c r="BP27" i="1"/>
  <c r="BQ27" i="1"/>
  <c r="BV27" i="1"/>
  <c r="BW27" i="1" s="1"/>
  <c r="BY27" i="1"/>
  <c r="CG27" i="1"/>
  <c r="U27" i="1" s="1"/>
  <c r="CI27" i="1"/>
  <c r="V27" i="1" s="1"/>
  <c r="CJ27" i="1"/>
  <c r="CK27" i="1"/>
  <c r="W28" i="1"/>
  <c r="AB28" i="1"/>
  <c r="CH28" i="1" s="1"/>
  <c r="AD28" i="1"/>
  <c r="AE28" i="1"/>
  <c r="AF28" i="1"/>
  <c r="AN28" i="1"/>
  <c r="AP28" i="1" s="1"/>
  <c r="BM28" i="1"/>
  <c r="K28" i="1" s="1"/>
  <c r="BO28" i="1"/>
  <c r="BP28" i="1"/>
  <c r="BQ28" i="1"/>
  <c r="BV28" i="1"/>
  <c r="BW28" i="1" s="1"/>
  <c r="BY28" i="1"/>
  <c r="CG28" i="1"/>
  <c r="U28" i="1" s="1"/>
  <c r="CI28" i="1"/>
  <c r="V28" i="1" s="1"/>
  <c r="CJ28" i="1"/>
  <c r="CK28" i="1"/>
  <c r="W29" i="1"/>
  <c r="AB29" i="1"/>
  <c r="AD29" i="1"/>
  <c r="AE29" i="1"/>
  <c r="AF29" i="1"/>
  <c r="AN29" i="1"/>
  <c r="AP29" i="1" s="1"/>
  <c r="BM29" i="1"/>
  <c r="BO29" i="1"/>
  <c r="BP29" i="1"/>
  <c r="BQ29" i="1"/>
  <c r="BV29" i="1"/>
  <c r="BW29" i="1" s="1"/>
  <c r="BY29" i="1"/>
  <c r="CG29" i="1"/>
  <c r="U29" i="1" s="1"/>
  <c r="CI29" i="1"/>
  <c r="V29" i="1" s="1"/>
  <c r="CJ29" i="1"/>
  <c r="CK29" i="1"/>
  <c r="W30" i="1"/>
  <c r="AB30" i="1"/>
  <c r="CH30" i="1" s="1"/>
  <c r="AD30" i="1"/>
  <c r="AE30" i="1"/>
  <c r="AF30" i="1"/>
  <c r="AN30" i="1"/>
  <c r="AP30" i="1" s="1"/>
  <c r="BM30" i="1"/>
  <c r="K30" i="1" s="1"/>
  <c r="BO30" i="1"/>
  <c r="BP30" i="1"/>
  <c r="BQ30" i="1"/>
  <c r="BV30" i="1"/>
  <c r="BW30" i="1" s="1"/>
  <c r="BY30" i="1"/>
  <c r="CG30" i="1"/>
  <c r="U30" i="1" s="1"/>
  <c r="CI30" i="1"/>
  <c r="V30" i="1" s="1"/>
  <c r="CJ30" i="1"/>
  <c r="CK30" i="1"/>
  <c r="W31" i="1"/>
  <c r="AB31" i="1"/>
  <c r="CH31" i="1" s="1"/>
  <c r="AD31" i="1"/>
  <c r="AE31" i="1"/>
  <c r="AF31" i="1"/>
  <c r="AN31" i="1"/>
  <c r="AP31" i="1" s="1"/>
  <c r="BM31" i="1"/>
  <c r="K31" i="1" s="1"/>
  <c r="BO31" i="1"/>
  <c r="BP31" i="1"/>
  <c r="BQ31" i="1"/>
  <c r="BV31" i="1"/>
  <c r="BW31" i="1" s="1"/>
  <c r="BY31" i="1"/>
  <c r="CG31" i="1"/>
  <c r="U31" i="1" s="1"/>
  <c r="CI31" i="1"/>
  <c r="V31" i="1" s="1"/>
  <c r="CJ31" i="1"/>
  <c r="CK31" i="1"/>
  <c r="W32" i="1"/>
  <c r="AB32" i="1"/>
  <c r="AD32" i="1"/>
  <c r="AE32" i="1"/>
  <c r="AF32" i="1"/>
  <c r="AN32" i="1"/>
  <c r="AP32" i="1" s="1"/>
  <c r="BM32" i="1"/>
  <c r="K32" i="1" s="1"/>
  <c r="BO32" i="1"/>
  <c r="BP32" i="1"/>
  <c r="BQ32" i="1"/>
  <c r="BV32" i="1"/>
  <c r="BW32" i="1" s="1"/>
  <c r="BY32" i="1"/>
  <c r="CG32" i="1"/>
  <c r="U32" i="1" s="1"/>
  <c r="CI32" i="1"/>
  <c r="V32" i="1" s="1"/>
  <c r="CJ32" i="1"/>
  <c r="CK32" i="1"/>
  <c r="W33" i="1"/>
  <c r="AB33" i="1"/>
  <c r="CH33" i="1" s="1"/>
  <c r="AD33" i="1"/>
  <c r="AE33" i="1"/>
  <c r="AF33" i="1"/>
  <c r="AN33" i="1"/>
  <c r="AP33" i="1" s="1"/>
  <c r="BM33" i="1"/>
  <c r="K33" i="1" s="1"/>
  <c r="BO33" i="1"/>
  <c r="BP33" i="1"/>
  <c r="BQ33" i="1"/>
  <c r="BV33" i="1"/>
  <c r="BW33" i="1" s="1"/>
  <c r="BY33" i="1"/>
  <c r="CG33" i="1"/>
  <c r="U33" i="1" s="1"/>
  <c r="CI33" i="1"/>
  <c r="V33" i="1" s="1"/>
  <c r="CJ33" i="1"/>
  <c r="CK33" i="1"/>
  <c r="W34" i="1"/>
  <c r="AB34" i="1"/>
  <c r="CH34" i="1" s="1"/>
  <c r="AD34" i="1"/>
  <c r="AE34" i="1"/>
  <c r="AF34" i="1"/>
  <c r="AN34" i="1"/>
  <c r="AP34" i="1" s="1"/>
  <c r="BM34" i="1"/>
  <c r="BN34" i="1" s="1"/>
  <c r="AJ34" i="1" s="1"/>
  <c r="BO34" i="1"/>
  <c r="BP34" i="1"/>
  <c r="BQ34" i="1"/>
  <c r="BV34" i="1"/>
  <c r="BW34" i="1" s="1"/>
  <c r="BY34" i="1"/>
  <c r="CG34" i="1"/>
  <c r="U34" i="1" s="1"/>
  <c r="CI34" i="1"/>
  <c r="V34" i="1" s="1"/>
  <c r="CJ34" i="1"/>
  <c r="CK34" i="1"/>
  <c r="W35" i="1"/>
  <c r="AB35" i="1"/>
  <c r="CH35" i="1" s="1"/>
  <c r="AD35" i="1"/>
  <c r="AE35" i="1"/>
  <c r="AF35" i="1"/>
  <c r="AN35" i="1"/>
  <c r="AP35" i="1" s="1"/>
  <c r="BM35" i="1"/>
  <c r="K35" i="1" s="1"/>
  <c r="BO35" i="1"/>
  <c r="BP35" i="1"/>
  <c r="BQ35" i="1"/>
  <c r="BV35" i="1"/>
  <c r="BW35" i="1" s="1"/>
  <c r="BY35" i="1"/>
  <c r="CG35" i="1"/>
  <c r="U35" i="1" s="1"/>
  <c r="CI35" i="1"/>
  <c r="V35" i="1" s="1"/>
  <c r="CJ35" i="1"/>
  <c r="CK35" i="1"/>
  <c r="W36" i="1"/>
  <c r="AB36" i="1"/>
  <c r="CH36" i="1" s="1"/>
  <c r="AD36" i="1"/>
  <c r="AE36" i="1"/>
  <c r="AF36" i="1"/>
  <c r="AN36" i="1"/>
  <c r="AP36" i="1" s="1"/>
  <c r="BM36" i="1"/>
  <c r="K36" i="1" s="1"/>
  <c r="BO36" i="1"/>
  <c r="BP36" i="1"/>
  <c r="BQ36" i="1"/>
  <c r="BV36" i="1"/>
  <c r="BW36" i="1" s="1"/>
  <c r="BY36" i="1"/>
  <c r="CG36" i="1"/>
  <c r="U36" i="1" s="1"/>
  <c r="CI36" i="1"/>
  <c r="V36" i="1" s="1"/>
  <c r="CJ36" i="1"/>
  <c r="CK36" i="1"/>
  <c r="W37" i="1"/>
  <c r="AB37" i="1"/>
  <c r="CH37" i="1" s="1"/>
  <c r="AD37" i="1"/>
  <c r="AE37" i="1"/>
  <c r="AF37" i="1"/>
  <c r="AN37" i="1"/>
  <c r="AP37" i="1" s="1"/>
  <c r="BM37" i="1"/>
  <c r="BN37" i="1" s="1"/>
  <c r="BO37" i="1"/>
  <c r="BP37" i="1"/>
  <c r="BQ37" i="1"/>
  <c r="BV37" i="1"/>
  <c r="BW37" i="1" s="1"/>
  <c r="BY37" i="1"/>
  <c r="CG37" i="1"/>
  <c r="U37" i="1" s="1"/>
  <c r="CI37" i="1"/>
  <c r="V37" i="1" s="1"/>
  <c r="CJ37" i="1"/>
  <c r="CK37" i="1"/>
  <c r="W38" i="1"/>
  <c r="AB38" i="1"/>
  <c r="CH38" i="1" s="1"/>
  <c r="AD38" i="1"/>
  <c r="AE38" i="1"/>
  <c r="AF38" i="1"/>
  <c r="AN38" i="1"/>
  <c r="AP38" i="1" s="1"/>
  <c r="BM38" i="1"/>
  <c r="BN38" i="1" s="1"/>
  <c r="AJ38" i="1" s="1"/>
  <c r="BO38" i="1"/>
  <c r="BP38" i="1"/>
  <c r="BQ38" i="1"/>
  <c r="BV38" i="1"/>
  <c r="BW38" i="1" s="1"/>
  <c r="BY38" i="1"/>
  <c r="CG38" i="1"/>
  <c r="U38" i="1" s="1"/>
  <c r="CI38" i="1"/>
  <c r="V38" i="1" s="1"/>
  <c r="CJ38" i="1"/>
  <c r="CK38" i="1"/>
  <c r="W39" i="1"/>
  <c r="AB39" i="1"/>
  <c r="CH39" i="1" s="1"/>
  <c r="AD39" i="1"/>
  <c r="AE39" i="1"/>
  <c r="AF39" i="1"/>
  <c r="AN39" i="1"/>
  <c r="AP39" i="1" s="1"/>
  <c r="BM39" i="1"/>
  <c r="K39" i="1" s="1"/>
  <c r="BO39" i="1"/>
  <c r="BP39" i="1"/>
  <c r="BQ39" i="1"/>
  <c r="BV39" i="1"/>
  <c r="BW39" i="1" s="1"/>
  <c r="BY39" i="1"/>
  <c r="CG39" i="1"/>
  <c r="U39" i="1" s="1"/>
  <c r="CI39" i="1"/>
  <c r="V39" i="1" s="1"/>
  <c r="CJ39" i="1"/>
  <c r="CK39" i="1"/>
  <c r="W40" i="1"/>
  <c r="AB40" i="1"/>
  <c r="CH40" i="1" s="1"/>
  <c r="AD40" i="1"/>
  <c r="AE40" i="1"/>
  <c r="AF40" i="1"/>
  <c r="AN40" i="1"/>
  <c r="AP40" i="1" s="1"/>
  <c r="BM40" i="1"/>
  <c r="BN40" i="1" s="1"/>
  <c r="AJ40" i="1" s="1"/>
  <c r="BO40" i="1"/>
  <c r="BP40" i="1"/>
  <c r="BQ40" i="1"/>
  <c r="BV40" i="1"/>
  <c r="BW40" i="1" s="1"/>
  <c r="BY40" i="1"/>
  <c r="CG40" i="1"/>
  <c r="U40" i="1" s="1"/>
  <c r="CI40" i="1"/>
  <c r="V40" i="1" s="1"/>
  <c r="CJ40" i="1"/>
  <c r="CK40" i="1"/>
  <c r="W41" i="1"/>
  <c r="AB41" i="1"/>
  <c r="CH41" i="1" s="1"/>
  <c r="AD41" i="1"/>
  <c r="AE41" i="1"/>
  <c r="AF41" i="1"/>
  <c r="AN41" i="1"/>
  <c r="AP41" i="1" s="1"/>
  <c r="BM41" i="1"/>
  <c r="BO41" i="1"/>
  <c r="BP41" i="1"/>
  <c r="BQ41" i="1"/>
  <c r="BV41" i="1"/>
  <c r="BW41" i="1" s="1"/>
  <c r="BY41" i="1"/>
  <c r="CG41" i="1"/>
  <c r="U41" i="1" s="1"/>
  <c r="CI41" i="1"/>
  <c r="V41" i="1" s="1"/>
  <c r="CJ41" i="1"/>
  <c r="CK41" i="1"/>
  <c r="W42" i="1"/>
  <c r="AB42" i="1"/>
  <c r="AD42" i="1"/>
  <c r="AE42" i="1"/>
  <c r="AF42" i="1"/>
  <c r="AN42" i="1"/>
  <c r="AP42" i="1" s="1"/>
  <c r="BM42" i="1"/>
  <c r="BO42" i="1"/>
  <c r="BP42" i="1"/>
  <c r="BQ42" i="1"/>
  <c r="BV42" i="1"/>
  <c r="BW42" i="1" s="1"/>
  <c r="BY42" i="1"/>
  <c r="CG42" i="1"/>
  <c r="U42" i="1" s="1"/>
  <c r="CI42" i="1"/>
  <c r="V42" i="1" s="1"/>
  <c r="CJ42" i="1"/>
  <c r="CK42" i="1"/>
  <c r="W43" i="1"/>
  <c r="AB43" i="1"/>
  <c r="AD43" i="1"/>
  <c r="AE43" i="1"/>
  <c r="AF43" i="1"/>
  <c r="AN43" i="1"/>
  <c r="AP43" i="1" s="1"/>
  <c r="BM43" i="1"/>
  <c r="K43" i="1" s="1"/>
  <c r="BO43" i="1"/>
  <c r="BP43" i="1"/>
  <c r="BQ43" i="1"/>
  <c r="BV43" i="1"/>
  <c r="BW43" i="1" s="1"/>
  <c r="BY43" i="1"/>
  <c r="CG43" i="1"/>
  <c r="U43" i="1" s="1"/>
  <c r="CI43" i="1"/>
  <c r="V43" i="1" s="1"/>
  <c r="CJ43" i="1"/>
  <c r="CK43" i="1"/>
  <c r="W44" i="1"/>
  <c r="AB44" i="1"/>
  <c r="CH44" i="1" s="1"/>
  <c r="AD44" i="1"/>
  <c r="AE44" i="1"/>
  <c r="AF44" i="1"/>
  <c r="AN44" i="1"/>
  <c r="AP44" i="1" s="1"/>
  <c r="BM44" i="1"/>
  <c r="BO44" i="1"/>
  <c r="BP44" i="1"/>
  <c r="BQ44" i="1"/>
  <c r="BV44" i="1"/>
  <c r="BW44" i="1" s="1"/>
  <c r="BY44" i="1"/>
  <c r="CG44" i="1"/>
  <c r="U44" i="1" s="1"/>
  <c r="CI44" i="1"/>
  <c r="V44" i="1" s="1"/>
  <c r="CJ44" i="1"/>
  <c r="CK44" i="1"/>
  <c r="W45" i="1"/>
  <c r="AB45" i="1"/>
  <c r="AD45" i="1"/>
  <c r="AE45" i="1"/>
  <c r="AF45" i="1"/>
  <c r="AN45" i="1"/>
  <c r="AP45" i="1" s="1"/>
  <c r="BM45" i="1"/>
  <c r="K45" i="1" s="1"/>
  <c r="BO45" i="1"/>
  <c r="BP45" i="1"/>
  <c r="BQ45" i="1"/>
  <c r="BV45" i="1"/>
  <c r="BW45" i="1" s="1"/>
  <c r="BY45" i="1"/>
  <c r="CG45" i="1"/>
  <c r="U45" i="1" s="1"/>
  <c r="CI45" i="1"/>
  <c r="V45" i="1" s="1"/>
  <c r="CJ45" i="1"/>
  <c r="CK45" i="1"/>
  <c r="W46" i="1"/>
  <c r="AB46" i="1"/>
  <c r="AD46" i="1"/>
  <c r="AE46" i="1"/>
  <c r="AF46" i="1"/>
  <c r="AN46" i="1"/>
  <c r="AP46" i="1" s="1"/>
  <c r="BM46" i="1"/>
  <c r="BO46" i="1"/>
  <c r="BP46" i="1"/>
  <c r="BQ46" i="1"/>
  <c r="BV46" i="1"/>
  <c r="BW46" i="1" s="1"/>
  <c r="BY46" i="1"/>
  <c r="CG46" i="1"/>
  <c r="U46" i="1" s="1"/>
  <c r="CI46" i="1"/>
  <c r="V46" i="1" s="1"/>
  <c r="CJ46" i="1"/>
  <c r="CK46" i="1"/>
  <c r="W47" i="1"/>
  <c r="AB47" i="1"/>
  <c r="CH47" i="1" s="1"/>
  <c r="AD47" i="1"/>
  <c r="AE47" i="1"/>
  <c r="AF47" i="1"/>
  <c r="AN47" i="1"/>
  <c r="AP47" i="1" s="1"/>
  <c r="BM47" i="1"/>
  <c r="K47" i="1" s="1"/>
  <c r="BO47" i="1"/>
  <c r="BP47" i="1"/>
  <c r="BQ47" i="1"/>
  <c r="BV47" i="1"/>
  <c r="BW47" i="1" s="1"/>
  <c r="BY47" i="1"/>
  <c r="CG47" i="1"/>
  <c r="U47" i="1" s="1"/>
  <c r="CI47" i="1"/>
  <c r="V47" i="1" s="1"/>
  <c r="CJ47" i="1"/>
  <c r="CK47" i="1"/>
  <c r="W48" i="1"/>
  <c r="AB48" i="1"/>
  <c r="CH48" i="1" s="1"/>
  <c r="AD48" i="1"/>
  <c r="AE48" i="1"/>
  <c r="AF48" i="1"/>
  <c r="AN48" i="1"/>
  <c r="AP48" i="1" s="1"/>
  <c r="BM48" i="1"/>
  <c r="K48" i="1" s="1"/>
  <c r="BO48" i="1"/>
  <c r="BP48" i="1"/>
  <c r="BQ48" i="1"/>
  <c r="BV48" i="1"/>
  <c r="BW48" i="1" s="1"/>
  <c r="BY48" i="1"/>
  <c r="CG48" i="1"/>
  <c r="U48" i="1" s="1"/>
  <c r="CI48" i="1"/>
  <c r="V48" i="1" s="1"/>
  <c r="CJ48" i="1"/>
  <c r="CK48" i="1"/>
  <c r="W49" i="1"/>
  <c r="AB49" i="1"/>
  <c r="AD49" i="1"/>
  <c r="AE49" i="1"/>
  <c r="AF49" i="1"/>
  <c r="AN49" i="1"/>
  <c r="AP49" i="1" s="1"/>
  <c r="BM49" i="1"/>
  <c r="BN49" i="1" s="1"/>
  <c r="BO49" i="1"/>
  <c r="BP49" i="1"/>
  <c r="BQ49" i="1"/>
  <c r="BV49" i="1"/>
  <c r="BW49" i="1" s="1"/>
  <c r="BY49" i="1"/>
  <c r="CG49" i="1"/>
  <c r="U49" i="1" s="1"/>
  <c r="CI49" i="1"/>
  <c r="V49" i="1" s="1"/>
  <c r="CJ49" i="1"/>
  <c r="CK49" i="1"/>
  <c r="W50" i="1"/>
  <c r="AB50" i="1"/>
  <c r="CH50" i="1" s="1"/>
  <c r="AD50" i="1"/>
  <c r="AE50" i="1"/>
  <c r="AF50" i="1"/>
  <c r="AN50" i="1"/>
  <c r="AP50" i="1" s="1"/>
  <c r="BM50" i="1"/>
  <c r="BN50" i="1" s="1"/>
  <c r="AJ50" i="1" s="1"/>
  <c r="BO50" i="1"/>
  <c r="BP50" i="1"/>
  <c r="BQ50" i="1"/>
  <c r="BV50" i="1"/>
  <c r="BW50" i="1" s="1"/>
  <c r="BY50" i="1"/>
  <c r="CG50" i="1"/>
  <c r="U50" i="1" s="1"/>
  <c r="CI50" i="1"/>
  <c r="V50" i="1" s="1"/>
  <c r="CJ50" i="1"/>
  <c r="CK50" i="1"/>
  <c r="W51" i="1"/>
  <c r="AB51" i="1"/>
  <c r="CH51" i="1" s="1"/>
  <c r="AD51" i="1"/>
  <c r="AE51" i="1"/>
  <c r="AF51" i="1"/>
  <c r="AN51" i="1"/>
  <c r="AP51" i="1" s="1"/>
  <c r="BM51" i="1"/>
  <c r="K51" i="1" s="1"/>
  <c r="BO51" i="1"/>
  <c r="BP51" i="1"/>
  <c r="BQ51" i="1"/>
  <c r="BV51" i="1"/>
  <c r="BW51" i="1" s="1"/>
  <c r="BY51" i="1"/>
  <c r="CG51" i="1"/>
  <c r="U51" i="1" s="1"/>
  <c r="CI51" i="1"/>
  <c r="V51" i="1" s="1"/>
  <c r="CJ51" i="1"/>
  <c r="CK51" i="1"/>
  <c r="W52" i="1"/>
  <c r="AB52" i="1"/>
  <c r="CH52" i="1" s="1"/>
  <c r="AD52" i="1"/>
  <c r="AE52" i="1"/>
  <c r="AF52" i="1"/>
  <c r="AN52" i="1"/>
  <c r="AP52" i="1" s="1"/>
  <c r="BM52" i="1"/>
  <c r="BN52" i="1" s="1"/>
  <c r="BO52" i="1"/>
  <c r="BP52" i="1"/>
  <c r="BQ52" i="1"/>
  <c r="BV52" i="1"/>
  <c r="BW52" i="1" s="1"/>
  <c r="BY52" i="1"/>
  <c r="CG52" i="1"/>
  <c r="U52" i="1" s="1"/>
  <c r="CI52" i="1"/>
  <c r="V52" i="1" s="1"/>
  <c r="CJ52" i="1"/>
  <c r="CK52" i="1"/>
  <c r="W53" i="1"/>
  <c r="AB53" i="1"/>
  <c r="CH53" i="1" s="1"/>
  <c r="AD53" i="1"/>
  <c r="AE53" i="1"/>
  <c r="AF53" i="1"/>
  <c r="AN53" i="1"/>
  <c r="AP53" i="1" s="1"/>
  <c r="BM53" i="1"/>
  <c r="BO53" i="1"/>
  <c r="BP53" i="1"/>
  <c r="BQ53" i="1"/>
  <c r="BV53" i="1"/>
  <c r="BW53" i="1" s="1"/>
  <c r="BY53" i="1"/>
  <c r="CG53" i="1"/>
  <c r="U53" i="1" s="1"/>
  <c r="CI53" i="1"/>
  <c r="V53" i="1" s="1"/>
  <c r="CJ53" i="1"/>
  <c r="CK53" i="1"/>
  <c r="W54" i="1"/>
  <c r="AB54" i="1"/>
  <c r="CH54" i="1" s="1"/>
  <c r="AD54" i="1"/>
  <c r="AE54" i="1"/>
  <c r="AF54" i="1"/>
  <c r="AN54" i="1"/>
  <c r="AP54" i="1" s="1"/>
  <c r="BM54" i="1"/>
  <c r="K54" i="1" s="1"/>
  <c r="BO54" i="1"/>
  <c r="BP54" i="1"/>
  <c r="BQ54" i="1"/>
  <c r="BV54" i="1"/>
  <c r="BW54" i="1" s="1"/>
  <c r="BY54" i="1"/>
  <c r="CG54" i="1"/>
  <c r="U54" i="1" s="1"/>
  <c r="CI54" i="1"/>
  <c r="V54" i="1" s="1"/>
  <c r="CJ54" i="1"/>
  <c r="CK54" i="1"/>
  <c r="W55" i="1"/>
  <c r="AB55" i="1"/>
  <c r="CH55" i="1" s="1"/>
  <c r="AD55" i="1"/>
  <c r="AE55" i="1"/>
  <c r="AF55" i="1"/>
  <c r="AN55" i="1"/>
  <c r="AP55" i="1" s="1"/>
  <c r="BM55" i="1"/>
  <c r="BN55" i="1" s="1"/>
  <c r="BO55" i="1"/>
  <c r="BP55" i="1"/>
  <c r="BQ55" i="1"/>
  <c r="BV55" i="1"/>
  <c r="BW55" i="1" s="1"/>
  <c r="BY55" i="1"/>
  <c r="CG55" i="1"/>
  <c r="U55" i="1" s="1"/>
  <c r="CI55" i="1"/>
  <c r="V55" i="1" s="1"/>
  <c r="CJ55" i="1"/>
  <c r="CK55" i="1"/>
  <c r="W56" i="1"/>
  <c r="AB56" i="1"/>
  <c r="AD56" i="1"/>
  <c r="AE56" i="1"/>
  <c r="AF56" i="1"/>
  <c r="AN56" i="1"/>
  <c r="AP56" i="1" s="1"/>
  <c r="BM56" i="1"/>
  <c r="BO56" i="1"/>
  <c r="BP56" i="1"/>
  <c r="BQ56" i="1"/>
  <c r="BV56" i="1"/>
  <c r="BW56" i="1" s="1"/>
  <c r="BY56" i="1"/>
  <c r="CG56" i="1"/>
  <c r="U56" i="1" s="1"/>
  <c r="CI56" i="1"/>
  <c r="V56" i="1" s="1"/>
  <c r="CJ56" i="1"/>
  <c r="CK56" i="1"/>
  <c r="W57" i="1"/>
  <c r="AB57" i="1"/>
  <c r="CH57" i="1" s="1"/>
  <c r="AD57" i="1"/>
  <c r="AE57" i="1"/>
  <c r="AF57" i="1"/>
  <c r="AN57" i="1"/>
  <c r="AP57" i="1" s="1"/>
  <c r="BM57" i="1"/>
  <c r="K57" i="1" s="1"/>
  <c r="BO57" i="1"/>
  <c r="BP57" i="1"/>
  <c r="BQ57" i="1"/>
  <c r="BV57" i="1"/>
  <c r="BW57" i="1" s="1"/>
  <c r="BY57" i="1"/>
  <c r="CG57" i="1"/>
  <c r="U57" i="1" s="1"/>
  <c r="CI57" i="1"/>
  <c r="V57" i="1" s="1"/>
  <c r="CJ57" i="1"/>
  <c r="CK57" i="1"/>
  <c r="W58" i="1"/>
  <c r="AB58" i="1"/>
  <c r="CH58" i="1" s="1"/>
  <c r="AD58" i="1"/>
  <c r="AE58" i="1"/>
  <c r="AF58" i="1"/>
  <c r="AN58" i="1"/>
  <c r="AP58" i="1" s="1"/>
  <c r="BM58" i="1"/>
  <c r="K58" i="1" s="1"/>
  <c r="BO58" i="1"/>
  <c r="BP58" i="1"/>
  <c r="BQ58" i="1"/>
  <c r="BV58" i="1"/>
  <c r="BW58" i="1" s="1"/>
  <c r="BY58" i="1"/>
  <c r="CG58" i="1"/>
  <c r="U58" i="1" s="1"/>
  <c r="CI58" i="1"/>
  <c r="V58" i="1" s="1"/>
  <c r="CJ58" i="1"/>
  <c r="CK58" i="1"/>
  <c r="W59" i="1"/>
  <c r="AB59" i="1"/>
  <c r="CH59" i="1" s="1"/>
  <c r="AD59" i="1"/>
  <c r="AE59" i="1"/>
  <c r="AF59" i="1"/>
  <c r="AN59" i="1"/>
  <c r="AP59" i="1" s="1"/>
  <c r="BM59" i="1"/>
  <c r="BN59" i="1" s="1"/>
  <c r="BO59" i="1"/>
  <c r="BP59" i="1"/>
  <c r="BQ59" i="1"/>
  <c r="BV59" i="1"/>
  <c r="BW59" i="1" s="1"/>
  <c r="BY59" i="1"/>
  <c r="CG59" i="1"/>
  <c r="U59" i="1" s="1"/>
  <c r="CI59" i="1"/>
  <c r="V59" i="1" s="1"/>
  <c r="CJ59" i="1"/>
  <c r="CK59" i="1"/>
  <c r="W60" i="1"/>
  <c r="AB60" i="1"/>
  <c r="CH60" i="1" s="1"/>
  <c r="AD60" i="1"/>
  <c r="AE60" i="1"/>
  <c r="AF60" i="1"/>
  <c r="AN60" i="1"/>
  <c r="AP60" i="1" s="1"/>
  <c r="BM60" i="1"/>
  <c r="K60" i="1" s="1"/>
  <c r="BO60" i="1"/>
  <c r="BP60" i="1"/>
  <c r="BQ60" i="1"/>
  <c r="BV60" i="1"/>
  <c r="BW60" i="1" s="1"/>
  <c r="BY60" i="1"/>
  <c r="CG60" i="1"/>
  <c r="U60" i="1" s="1"/>
  <c r="CI60" i="1"/>
  <c r="V60" i="1" s="1"/>
  <c r="CJ60" i="1"/>
  <c r="CK60" i="1"/>
  <c r="W61" i="1"/>
  <c r="AB61" i="1"/>
  <c r="CH61" i="1" s="1"/>
  <c r="AD61" i="1"/>
  <c r="AE61" i="1"/>
  <c r="AF61" i="1"/>
  <c r="AN61" i="1"/>
  <c r="AP61" i="1" s="1"/>
  <c r="BM61" i="1"/>
  <c r="K61" i="1" s="1"/>
  <c r="BO61" i="1"/>
  <c r="BP61" i="1"/>
  <c r="BQ61" i="1"/>
  <c r="BV61" i="1"/>
  <c r="BW61" i="1" s="1"/>
  <c r="BY61" i="1"/>
  <c r="CG61" i="1"/>
  <c r="U61" i="1" s="1"/>
  <c r="CI61" i="1"/>
  <c r="V61" i="1" s="1"/>
  <c r="CJ61" i="1"/>
  <c r="CK61" i="1"/>
  <c r="W62" i="1"/>
  <c r="AB62" i="1"/>
  <c r="CH62" i="1" s="1"/>
  <c r="AD62" i="1"/>
  <c r="AE62" i="1"/>
  <c r="AF62" i="1"/>
  <c r="AN62" i="1"/>
  <c r="AP62" i="1" s="1"/>
  <c r="BM62" i="1"/>
  <c r="K62" i="1" s="1"/>
  <c r="BO62" i="1"/>
  <c r="BP62" i="1"/>
  <c r="BQ62" i="1"/>
  <c r="BV62" i="1"/>
  <c r="BW62" i="1" s="1"/>
  <c r="BY62" i="1"/>
  <c r="CG62" i="1"/>
  <c r="U62" i="1" s="1"/>
  <c r="CI62" i="1"/>
  <c r="V62" i="1" s="1"/>
  <c r="CJ62" i="1"/>
  <c r="CK62" i="1"/>
  <c r="W63" i="1"/>
  <c r="AB63" i="1"/>
  <c r="CH63" i="1" s="1"/>
  <c r="AD63" i="1"/>
  <c r="AE63" i="1"/>
  <c r="AF63" i="1"/>
  <c r="AN63" i="1"/>
  <c r="AP63" i="1" s="1"/>
  <c r="BM63" i="1"/>
  <c r="BN63" i="1" s="1"/>
  <c r="BO63" i="1"/>
  <c r="BP63" i="1"/>
  <c r="BQ63" i="1"/>
  <c r="BV63" i="1"/>
  <c r="BW63" i="1" s="1"/>
  <c r="BY63" i="1"/>
  <c r="CG63" i="1"/>
  <c r="U63" i="1" s="1"/>
  <c r="CI63" i="1"/>
  <c r="V63" i="1" s="1"/>
  <c r="CJ63" i="1"/>
  <c r="CK63" i="1"/>
  <c r="W64" i="1"/>
  <c r="AB64" i="1"/>
  <c r="CH64" i="1" s="1"/>
  <c r="AD64" i="1"/>
  <c r="AE64" i="1"/>
  <c r="AF64" i="1"/>
  <c r="AN64" i="1"/>
  <c r="AP64" i="1" s="1"/>
  <c r="BM64" i="1"/>
  <c r="K64" i="1" s="1"/>
  <c r="BO64" i="1"/>
  <c r="BP64" i="1"/>
  <c r="BQ64" i="1"/>
  <c r="BV64" i="1"/>
  <c r="BW64" i="1" s="1"/>
  <c r="BY64" i="1"/>
  <c r="CG64" i="1"/>
  <c r="U64" i="1" s="1"/>
  <c r="CI64" i="1"/>
  <c r="V64" i="1" s="1"/>
  <c r="CJ64" i="1"/>
  <c r="CK64" i="1"/>
  <c r="W65" i="1"/>
  <c r="AB65" i="1"/>
  <c r="CH65" i="1" s="1"/>
  <c r="AD65" i="1"/>
  <c r="AE65" i="1"/>
  <c r="AF65" i="1"/>
  <c r="AN65" i="1"/>
  <c r="AP65" i="1" s="1"/>
  <c r="BM65" i="1"/>
  <c r="K65" i="1" s="1"/>
  <c r="BO65" i="1"/>
  <c r="BP65" i="1"/>
  <c r="BQ65" i="1"/>
  <c r="BV65" i="1"/>
  <c r="BW65" i="1" s="1"/>
  <c r="BY65" i="1"/>
  <c r="CG65" i="1"/>
  <c r="U65" i="1" s="1"/>
  <c r="CI65" i="1"/>
  <c r="V65" i="1" s="1"/>
  <c r="CJ65" i="1"/>
  <c r="CK65" i="1"/>
  <c r="W66" i="1"/>
  <c r="AB66" i="1"/>
  <c r="CH66" i="1" s="1"/>
  <c r="AD66" i="1"/>
  <c r="AE66" i="1"/>
  <c r="AF66" i="1"/>
  <c r="AN66" i="1"/>
  <c r="AP66" i="1" s="1"/>
  <c r="BM66" i="1"/>
  <c r="K66" i="1" s="1"/>
  <c r="BO66" i="1"/>
  <c r="BP66" i="1"/>
  <c r="BQ66" i="1"/>
  <c r="BV66" i="1"/>
  <c r="BW66" i="1" s="1"/>
  <c r="BY66" i="1"/>
  <c r="CG66" i="1"/>
  <c r="U66" i="1" s="1"/>
  <c r="CI66" i="1"/>
  <c r="V66" i="1" s="1"/>
  <c r="CJ66" i="1"/>
  <c r="CK66" i="1"/>
  <c r="W67" i="1"/>
  <c r="AB67" i="1"/>
  <c r="CH67" i="1" s="1"/>
  <c r="AD67" i="1"/>
  <c r="AE67" i="1"/>
  <c r="AF67" i="1"/>
  <c r="AN67" i="1"/>
  <c r="AP67" i="1" s="1"/>
  <c r="BM67" i="1"/>
  <c r="BN67" i="1" s="1"/>
  <c r="BO67" i="1"/>
  <c r="BP67" i="1"/>
  <c r="BQ67" i="1"/>
  <c r="BV67" i="1"/>
  <c r="BW67" i="1" s="1"/>
  <c r="BY67" i="1"/>
  <c r="CG67" i="1"/>
  <c r="U67" i="1" s="1"/>
  <c r="CI67" i="1"/>
  <c r="V67" i="1" s="1"/>
  <c r="CJ67" i="1"/>
  <c r="CK67" i="1"/>
  <c r="W68" i="1"/>
  <c r="AB68" i="1"/>
  <c r="CH68" i="1" s="1"/>
  <c r="AD68" i="1"/>
  <c r="AE68" i="1"/>
  <c r="AF68" i="1"/>
  <c r="AN68" i="1"/>
  <c r="AP68" i="1" s="1"/>
  <c r="BM68" i="1"/>
  <c r="K68" i="1" s="1"/>
  <c r="BO68" i="1"/>
  <c r="BP68" i="1"/>
  <c r="BQ68" i="1"/>
  <c r="BV68" i="1"/>
  <c r="BW68" i="1" s="1"/>
  <c r="BY68" i="1"/>
  <c r="CG68" i="1"/>
  <c r="U68" i="1" s="1"/>
  <c r="CI68" i="1"/>
  <c r="V68" i="1" s="1"/>
  <c r="CJ68" i="1"/>
  <c r="CK68" i="1"/>
  <c r="W69" i="1"/>
  <c r="AB69" i="1"/>
  <c r="CH69" i="1" s="1"/>
  <c r="AD69" i="1"/>
  <c r="AE69" i="1"/>
  <c r="AF69" i="1"/>
  <c r="AN69" i="1"/>
  <c r="AP69" i="1" s="1"/>
  <c r="BM69" i="1"/>
  <c r="K69" i="1" s="1"/>
  <c r="BO69" i="1"/>
  <c r="BP69" i="1"/>
  <c r="BQ69" i="1"/>
  <c r="BV69" i="1"/>
  <c r="BW69" i="1" s="1"/>
  <c r="BY69" i="1"/>
  <c r="CG69" i="1"/>
  <c r="U69" i="1" s="1"/>
  <c r="CI69" i="1"/>
  <c r="V69" i="1" s="1"/>
  <c r="CJ69" i="1"/>
  <c r="CK69" i="1"/>
  <c r="W70" i="1"/>
  <c r="AB70" i="1"/>
  <c r="CH70" i="1" s="1"/>
  <c r="AD70" i="1"/>
  <c r="AE70" i="1"/>
  <c r="AF70" i="1"/>
  <c r="AN70" i="1"/>
  <c r="AP70" i="1" s="1"/>
  <c r="BM70" i="1"/>
  <c r="K70" i="1" s="1"/>
  <c r="BO70" i="1"/>
  <c r="BP70" i="1"/>
  <c r="BQ70" i="1"/>
  <c r="BV70" i="1"/>
  <c r="BW70" i="1" s="1"/>
  <c r="BY70" i="1"/>
  <c r="CG70" i="1"/>
  <c r="U70" i="1" s="1"/>
  <c r="CI70" i="1"/>
  <c r="V70" i="1" s="1"/>
  <c r="CJ70" i="1"/>
  <c r="CK70" i="1"/>
  <c r="W71" i="1"/>
  <c r="AB71" i="1"/>
  <c r="CH71" i="1" s="1"/>
  <c r="AD71" i="1"/>
  <c r="AE71" i="1"/>
  <c r="AF71" i="1"/>
  <c r="AN71" i="1"/>
  <c r="AP71" i="1" s="1"/>
  <c r="BM71" i="1"/>
  <c r="BN71" i="1" s="1"/>
  <c r="BO71" i="1"/>
  <c r="BP71" i="1"/>
  <c r="BQ71" i="1"/>
  <c r="BV71" i="1"/>
  <c r="BW71" i="1" s="1"/>
  <c r="BY71" i="1"/>
  <c r="CG71" i="1"/>
  <c r="U71" i="1" s="1"/>
  <c r="CI71" i="1"/>
  <c r="V71" i="1" s="1"/>
  <c r="CJ71" i="1"/>
  <c r="CK71" i="1"/>
  <c r="W72" i="1"/>
  <c r="AB72" i="1"/>
  <c r="AD72" i="1"/>
  <c r="AE72" i="1"/>
  <c r="AF72" i="1"/>
  <c r="AN72" i="1"/>
  <c r="AP72" i="1" s="1"/>
  <c r="BM72" i="1"/>
  <c r="K72" i="1" s="1"/>
  <c r="BO72" i="1"/>
  <c r="BP72" i="1"/>
  <c r="BQ72" i="1"/>
  <c r="BV72" i="1"/>
  <c r="BW72" i="1" s="1"/>
  <c r="BY72" i="1"/>
  <c r="CG72" i="1"/>
  <c r="U72" i="1" s="1"/>
  <c r="CI72" i="1"/>
  <c r="V72" i="1" s="1"/>
  <c r="CJ72" i="1"/>
  <c r="CK72" i="1"/>
  <c r="W73" i="1"/>
  <c r="AB73" i="1"/>
  <c r="CH73" i="1" s="1"/>
  <c r="AD73" i="1"/>
  <c r="AE73" i="1"/>
  <c r="AF73" i="1"/>
  <c r="AN73" i="1"/>
  <c r="AP73" i="1" s="1"/>
  <c r="BM73" i="1"/>
  <c r="BO73" i="1"/>
  <c r="BP73" i="1"/>
  <c r="BQ73" i="1"/>
  <c r="BV73" i="1"/>
  <c r="BW73" i="1" s="1"/>
  <c r="BY73" i="1"/>
  <c r="CG73" i="1"/>
  <c r="U73" i="1" s="1"/>
  <c r="CI73" i="1"/>
  <c r="V73" i="1" s="1"/>
  <c r="CJ73" i="1"/>
  <c r="CK73" i="1"/>
  <c r="BN68" i="1" l="1"/>
  <c r="AJ68" i="1" s="1"/>
  <c r="BZ42" i="1"/>
  <c r="BZ8" i="1"/>
  <c r="BZ38" i="1"/>
  <c r="BN64" i="1"/>
  <c r="AJ64" i="1" s="1"/>
  <c r="BN47" i="1"/>
  <c r="AJ47" i="1" s="1"/>
  <c r="AI54" i="1"/>
  <c r="BN54" i="1"/>
  <c r="AJ54" i="1" s="1"/>
  <c r="K49" i="1"/>
  <c r="CE49" i="1" s="1"/>
  <c r="AI43" i="1"/>
  <c r="BN21" i="1"/>
  <c r="AJ21" i="1" s="1"/>
  <c r="BZ68" i="1"/>
  <c r="BZ51" i="1"/>
  <c r="AI16" i="1"/>
  <c r="BN62" i="1"/>
  <c r="AJ62" i="1" s="1"/>
  <c r="BZ50" i="1"/>
  <c r="BZ29" i="1"/>
  <c r="BZ28" i="1"/>
  <c r="BZ26" i="1"/>
  <c r="AC33" i="1"/>
  <c r="BZ24" i="1"/>
  <c r="BZ22" i="1"/>
  <c r="AC14" i="1"/>
  <c r="AI10" i="1"/>
  <c r="AI28" i="1"/>
  <c r="BZ35" i="1"/>
  <c r="BN28" i="1"/>
  <c r="AJ28" i="1" s="1"/>
  <c r="BN9" i="1"/>
  <c r="AJ9" i="1" s="1"/>
  <c r="BN57" i="1"/>
  <c r="BR57" i="1" s="1"/>
  <c r="AL57" i="1" s="1"/>
  <c r="BS57" i="1" s="1"/>
  <c r="BN48" i="1"/>
  <c r="BR48" i="1" s="1"/>
  <c r="AL48" i="1" s="1"/>
  <c r="BS48" i="1" s="1"/>
  <c r="BN39" i="1"/>
  <c r="AJ39" i="1" s="1"/>
  <c r="BN26" i="1"/>
  <c r="AJ26" i="1" s="1"/>
  <c r="AI20" i="1"/>
  <c r="K6" i="1"/>
  <c r="AC6" i="1" s="1"/>
  <c r="BZ54" i="1"/>
  <c r="AI58" i="1"/>
  <c r="BZ56" i="1"/>
  <c r="BN43" i="1"/>
  <c r="AJ43" i="1" s="1"/>
  <c r="BZ9" i="1"/>
  <c r="AI46" i="1"/>
  <c r="CE5" i="1"/>
  <c r="BZ39" i="1"/>
  <c r="BZ20" i="1"/>
  <c r="AI62" i="1"/>
  <c r="BZ60" i="1"/>
  <c r="BN51" i="1"/>
  <c r="BR51" i="1" s="1"/>
  <c r="AL51" i="1" s="1"/>
  <c r="BS51" i="1" s="1"/>
  <c r="BN45" i="1"/>
  <c r="AJ45" i="1" s="1"/>
  <c r="AI41" i="1"/>
  <c r="BN36" i="1"/>
  <c r="AJ36" i="1" s="1"/>
  <c r="AC22" i="1"/>
  <c r="BZ17" i="1"/>
  <c r="BZ16" i="1"/>
  <c r="BZ15" i="1"/>
  <c r="BZ4" i="1"/>
  <c r="BZ64" i="1"/>
  <c r="AI44" i="1"/>
  <c r="BZ31" i="1"/>
  <c r="BZ30" i="1"/>
  <c r="BZ27" i="1"/>
  <c r="BZ12" i="1"/>
  <c r="AI7" i="1"/>
  <c r="AI4" i="1"/>
  <c r="AI73" i="1"/>
  <c r="BR4" i="1"/>
  <c r="AL4" i="1" s="1"/>
  <c r="BS4" i="1" s="1"/>
  <c r="BT4" i="1" s="1"/>
  <c r="BU4" i="1" s="1"/>
  <c r="BX4" i="1" s="1"/>
  <c r="L4" i="1" s="1"/>
  <c r="BZ72" i="1"/>
  <c r="BN70" i="1"/>
  <c r="AJ70" i="1" s="1"/>
  <c r="AI70" i="1"/>
  <c r="BN61" i="1"/>
  <c r="AJ61" i="1" s="1"/>
  <c r="AI53" i="1"/>
  <c r="AI49" i="1"/>
  <c r="AC47" i="1"/>
  <c r="K40" i="1"/>
  <c r="CE40" i="1" s="1"/>
  <c r="AC39" i="1"/>
  <c r="AI33" i="1"/>
  <c r="BN30" i="1"/>
  <c r="AJ30" i="1" s="1"/>
  <c r="BN22" i="1"/>
  <c r="AJ22" i="1" s="1"/>
  <c r="CE19" i="1"/>
  <c r="CE15" i="1"/>
  <c r="BN2" i="1"/>
  <c r="BR2" i="1" s="1"/>
  <c r="AL2" i="1" s="1"/>
  <c r="BS2" i="1" s="1"/>
  <c r="AI72" i="1"/>
  <c r="CE70" i="1"/>
  <c r="BN58" i="1"/>
  <c r="AJ58" i="1" s="1"/>
  <c r="AI45" i="1"/>
  <c r="AI42" i="1"/>
  <c r="BZ34" i="1"/>
  <c r="BN33" i="1"/>
  <c r="AJ33" i="1" s="1"/>
  <c r="BZ19" i="1"/>
  <c r="BN18" i="1"/>
  <c r="AJ18" i="1" s="1"/>
  <c r="BN14" i="1"/>
  <c r="AJ14" i="1" s="1"/>
  <c r="BN5" i="1"/>
  <c r="AJ5" i="1" s="1"/>
  <c r="BN66" i="1"/>
  <c r="AJ66" i="1" s="1"/>
  <c r="AI66" i="1"/>
  <c r="K55" i="1"/>
  <c r="AC55" i="1" s="1"/>
  <c r="AI51" i="1"/>
  <c r="AC35" i="1"/>
  <c r="BN32" i="1"/>
  <c r="AJ32" i="1" s="1"/>
  <c r="CE21" i="1"/>
  <c r="AI17" i="1"/>
  <c r="AI12" i="1"/>
  <c r="CE32" i="1"/>
  <c r="AC13" i="1"/>
  <c r="CE66" i="1"/>
  <c r="BZ67" i="1"/>
  <c r="BN65" i="1"/>
  <c r="AJ65" i="1" s="1"/>
  <c r="BN60" i="1"/>
  <c r="AJ60" i="1" s="1"/>
  <c r="BR55" i="1"/>
  <c r="AL55" i="1" s="1"/>
  <c r="BS55" i="1" s="1"/>
  <c r="AK55" i="1" s="1"/>
  <c r="CE51" i="1"/>
  <c r="BN35" i="1"/>
  <c r="AJ35" i="1" s="1"/>
  <c r="BN31" i="1"/>
  <c r="AJ31" i="1" s="1"/>
  <c r="BN27" i="1"/>
  <c r="AJ27" i="1" s="1"/>
  <c r="BN23" i="1"/>
  <c r="AJ23" i="1" s="1"/>
  <c r="AI23" i="1"/>
  <c r="BR8" i="1"/>
  <c r="AL8" i="1" s="1"/>
  <c r="BS8" i="1" s="1"/>
  <c r="BT8" i="1" s="1"/>
  <c r="BU8" i="1" s="1"/>
  <c r="BX8" i="1" s="1"/>
  <c r="L8" i="1" s="1"/>
  <c r="CA8" i="1" s="1"/>
  <c r="AI6" i="1"/>
  <c r="BR50" i="1"/>
  <c r="AL50" i="1" s="1"/>
  <c r="BS50" i="1" s="1"/>
  <c r="AK50" i="1" s="1"/>
  <c r="AI8" i="1"/>
  <c r="CE58" i="1"/>
  <c r="CE62" i="1"/>
  <c r="CE31" i="1"/>
  <c r="BZ23" i="1"/>
  <c r="BN19" i="1"/>
  <c r="AJ19" i="1" s="1"/>
  <c r="AI19" i="1"/>
  <c r="AC18" i="1"/>
  <c r="BN15" i="1"/>
  <c r="AJ15" i="1" s="1"/>
  <c r="BN11" i="1"/>
  <c r="AJ11" i="1" s="1"/>
  <c r="AC5" i="1"/>
  <c r="AC36" i="1"/>
  <c r="CE36" i="1"/>
  <c r="BN10" i="1"/>
  <c r="BR10" i="1" s="1"/>
  <c r="AL10" i="1" s="1"/>
  <c r="BS10" i="1" s="1"/>
  <c r="K10" i="1"/>
  <c r="CE10" i="1" s="1"/>
  <c r="BN41" i="1"/>
  <c r="AJ41" i="1" s="1"/>
  <c r="K41" i="1"/>
  <c r="CE41" i="1" s="1"/>
  <c r="BN7" i="1"/>
  <c r="AJ7" i="1" s="1"/>
  <c r="K7" i="1"/>
  <c r="CE7" i="1" s="1"/>
  <c r="BZ63" i="1"/>
  <c r="BN56" i="1"/>
  <c r="AJ56" i="1" s="1"/>
  <c r="K56" i="1"/>
  <c r="CE56" i="1" s="1"/>
  <c r="BN25" i="1"/>
  <c r="BR25" i="1" s="1"/>
  <c r="AL25" i="1" s="1"/>
  <c r="BS25" i="1" s="1"/>
  <c r="K25" i="1"/>
  <c r="CE25" i="1" s="1"/>
  <c r="BZ71" i="1"/>
  <c r="K73" i="1"/>
  <c r="AC73" i="1" s="1"/>
  <c r="BN73" i="1"/>
  <c r="BR73" i="1" s="1"/>
  <c r="AL73" i="1" s="1"/>
  <c r="BS73" i="1" s="1"/>
  <c r="BN69" i="1"/>
  <c r="AJ69" i="1" s="1"/>
  <c r="AI69" i="1"/>
  <c r="K17" i="1"/>
  <c r="AC17" i="1" s="1"/>
  <c r="BN17" i="1"/>
  <c r="BR17" i="1" s="1"/>
  <c r="AL17" i="1" s="1"/>
  <c r="BS17" i="1" s="1"/>
  <c r="BZ5" i="1"/>
  <c r="BZ46" i="1"/>
  <c r="BN3" i="1"/>
  <c r="AJ3" i="1" s="1"/>
  <c r="K3" i="1"/>
  <c r="CE3" i="1" s="1"/>
  <c r="BN44" i="1"/>
  <c r="AJ44" i="1" s="1"/>
  <c r="K44" i="1"/>
  <c r="AC44" i="1" s="1"/>
  <c r="AC68" i="1"/>
  <c r="BZ41" i="1"/>
  <c r="BZ6" i="1"/>
  <c r="BZ52" i="1"/>
  <c r="BZ36" i="1"/>
  <c r="BZ2" i="1"/>
  <c r="AI61" i="1"/>
  <c r="AI57" i="1"/>
  <c r="BZ44" i="1"/>
  <c r="BZ25" i="1"/>
  <c r="BZ65" i="1"/>
  <c r="BZ61" i="1"/>
  <c r="BZ21" i="1"/>
  <c r="AI15" i="1"/>
  <c r="AI14" i="1"/>
  <c r="CH12" i="1"/>
  <c r="BZ11" i="1"/>
  <c r="K4" i="1"/>
  <c r="CE4" i="1" s="1"/>
  <c r="BZ49" i="1"/>
  <c r="BZ43" i="1"/>
  <c r="CE64" i="1"/>
  <c r="CE60" i="1"/>
  <c r="K50" i="1"/>
  <c r="CE50" i="1" s="1"/>
  <c r="CE45" i="1"/>
  <c r="AI35" i="1"/>
  <c r="BR6" i="1"/>
  <c r="AL6" i="1" s="1"/>
  <c r="BS6" i="1" s="1"/>
  <c r="AK6" i="1" s="1"/>
  <c r="BZ70" i="1"/>
  <c r="BZ57" i="1"/>
  <c r="AI52" i="1"/>
  <c r="BZ47" i="1"/>
  <c r="BZ45" i="1"/>
  <c r="AI39" i="1"/>
  <c r="BZ53" i="1"/>
  <c r="BR49" i="1"/>
  <c r="AL49" i="1" s="1"/>
  <c r="BS49" i="1" s="1"/>
  <c r="AK49" i="1" s="1"/>
  <c r="CH46" i="1"/>
  <c r="BZ37" i="1"/>
  <c r="CE35" i="1"/>
  <c r="BZ33" i="1"/>
  <c r="BZ14" i="1"/>
  <c r="BZ13" i="1"/>
  <c r="AI2" i="1"/>
  <c r="BZ59" i="1"/>
  <c r="BZ55" i="1"/>
  <c r="BR37" i="1"/>
  <c r="AL37" i="1" s="1"/>
  <c r="BS37" i="1" s="1"/>
  <c r="AI48" i="1"/>
  <c r="BZ7" i="1"/>
  <c r="AI67" i="1"/>
  <c r="BZ62" i="1"/>
  <c r="BZ58" i="1"/>
  <c r="BR34" i="1"/>
  <c r="AL34" i="1" s="1"/>
  <c r="BS34" i="1" s="1"/>
  <c r="AI56" i="1"/>
  <c r="CH43" i="1"/>
  <c r="AC43" i="1" s="1"/>
  <c r="AI40" i="1"/>
  <c r="AI36" i="1"/>
  <c r="BZ18" i="1"/>
  <c r="K12" i="1"/>
  <c r="BR16" i="1"/>
  <c r="AL16" i="1" s="1"/>
  <c r="BS16" i="1" s="1"/>
  <c r="AK16" i="1" s="1"/>
  <c r="CE68" i="1"/>
  <c r="AI65" i="1"/>
  <c r="BZ3" i="1"/>
  <c r="BR40" i="1"/>
  <c r="AL40" i="1" s="1"/>
  <c r="BS40" i="1" s="1"/>
  <c r="AK40" i="1" s="1"/>
  <c r="BZ32" i="1"/>
  <c r="AI26" i="1"/>
  <c r="BZ66" i="1"/>
  <c r="AI63" i="1"/>
  <c r="AI59" i="1"/>
  <c r="AI68" i="1"/>
  <c r="AC64" i="1"/>
  <c r="AI64" i="1"/>
  <c r="AC60" i="1"/>
  <c r="AI60" i="1"/>
  <c r="AI47" i="1"/>
  <c r="AI37" i="1"/>
  <c r="K16" i="1"/>
  <c r="AC16" i="1" s="1"/>
  <c r="AC66" i="1"/>
  <c r="AC62" i="1"/>
  <c r="AC58" i="1"/>
  <c r="CE54" i="1"/>
  <c r="AC54" i="1"/>
  <c r="CH72" i="1"/>
  <c r="AC72" i="1" s="1"/>
  <c r="AI71" i="1"/>
  <c r="AJ71" i="1"/>
  <c r="AJ67" i="1"/>
  <c r="CE72" i="1"/>
  <c r="K67" i="1"/>
  <c r="K63" i="1"/>
  <c r="K59" i="1"/>
  <c r="AJ49" i="1"/>
  <c r="BN42" i="1"/>
  <c r="K42" i="1"/>
  <c r="BZ73" i="1"/>
  <c r="K71" i="1"/>
  <c r="BR71" i="1"/>
  <c r="AL71" i="1" s="1"/>
  <c r="BS71" i="1" s="1"/>
  <c r="AJ55" i="1"/>
  <c r="AI55" i="1"/>
  <c r="BZ48" i="1"/>
  <c r="AC70" i="1"/>
  <c r="AJ63" i="1"/>
  <c r="AJ59" i="1"/>
  <c r="BR59" i="1"/>
  <c r="AL59" i="1" s="1"/>
  <c r="BS59" i="1" s="1"/>
  <c r="CH56" i="1"/>
  <c r="K53" i="1"/>
  <c r="BN53" i="1"/>
  <c r="BR53" i="1" s="1"/>
  <c r="AL53" i="1" s="1"/>
  <c r="BS53" i="1" s="1"/>
  <c r="AJ52" i="1"/>
  <c r="BZ69" i="1"/>
  <c r="BR67" i="1"/>
  <c r="AL67" i="1" s="1"/>
  <c r="BS67" i="1" s="1"/>
  <c r="BR63" i="1"/>
  <c r="AL63" i="1" s="1"/>
  <c r="BS63" i="1" s="1"/>
  <c r="AC69" i="1"/>
  <c r="CE69" i="1"/>
  <c r="AC65" i="1"/>
  <c r="CE65" i="1"/>
  <c r="AC61" i="1"/>
  <c r="CE61" i="1"/>
  <c r="AC57" i="1"/>
  <c r="CE57" i="1"/>
  <c r="CE43" i="1"/>
  <c r="CE33" i="1"/>
  <c r="CE20" i="1"/>
  <c r="BR52" i="1"/>
  <c r="AL52" i="1" s="1"/>
  <c r="BS52" i="1" s="1"/>
  <c r="AC51" i="1"/>
  <c r="CE39" i="1"/>
  <c r="AJ37" i="1"/>
  <c r="BN72" i="1"/>
  <c r="BR72" i="1" s="1"/>
  <c r="AL72" i="1" s="1"/>
  <c r="BS72" i="1" s="1"/>
  <c r="CH49" i="1"/>
  <c r="AC48" i="1"/>
  <c r="CE48" i="1"/>
  <c r="K52" i="1"/>
  <c r="AI50" i="1"/>
  <c r="CH45" i="1"/>
  <c r="AC45" i="1" s="1"/>
  <c r="BR38" i="1"/>
  <c r="AL38" i="1" s="1"/>
  <c r="BS38" i="1" s="1"/>
  <c r="CH32" i="1"/>
  <c r="AC32" i="1" s="1"/>
  <c r="AI32" i="1"/>
  <c r="BN46" i="1"/>
  <c r="K46" i="1"/>
  <c r="CH42" i="1"/>
  <c r="BZ40" i="1"/>
  <c r="CE47" i="1"/>
  <c r="AI38" i="1"/>
  <c r="K37" i="1"/>
  <c r="AI34" i="1"/>
  <c r="AI31" i="1"/>
  <c r="AC27" i="1"/>
  <c r="AI24" i="1"/>
  <c r="CH24" i="1"/>
  <c r="AC24" i="1" s="1"/>
  <c r="CE24" i="1"/>
  <c r="BR12" i="1"/>
  <c r="AL12" i="1" s="1"/>
  <c r="BS12" i="1" s="1"/>
  <c r="CH11" i="1"/>
  <c r="AC11" i="1" s="1"/>
  <c r="AI11" i="1"/>
  <c r="AI9" i="1"/>
  <c r="CE26" i="1"/>
  <c r="AC26" i="1"/>
  <c r="CE9" i="1"/>
  <c r="AC9" i="1"/>
  <c r="K38" i="1"/>
  <c r="K34" i="1"/>
  <c r="CE30" i="1"/>
  <c r="AC30" i="1"/>
  <c r="BN20" i="1"/>
  <c r="BN13" i="1"/>
  <c r="BR13" i="1" s="1"/>
  <c r="AL13" i="1" s="1"/>
  <c r="BS13" i="1" s="1"/>
  <c r="CE13" i="1"/>
  <c r="CH3" i="1"/>
  <c r="AI3" i="1"/>
  <c r="CE27" i="1"/>
  <c r="CE11" i="1"/>
  <c r="BZ10" i="1"/>
  <c r="BR9" i="1"/>
  <c r="AL9" i="1" s="1"/>
  <c r="BS9" i="1" s="1"/>
  <c r="CH4" i="1"/>
  <c r="BN29" i="1"/>
  <c r="K29" i="1"/>
  <c r="AI29" i="1"/>
  <c r="CH29" i="1"/>
  <c r="AI27" i="1"/>
  <c r="AJ4" i="1"/>
  <c r="AC31" i="1"/>
  <c r="AI30" i="1"/>
  <c r="BN24" i="1"/>
  <c r="AI21" i="1"/>
  <c r="CH20" i="1"/>
  <c r="AC20" i="1" s="1"/>
  <c r="CE18" i="1"/>
  <c r="AC23" i="1"/>
  <c r="AI22" i="1"/>
  <c r="AI13" i="1"/>
  <c r="AC28" i="1"/>
  <c r="AI25" i="1"/>
  <c r="AC21" i="1"/>
  <c r="AC19" i="1"/>
  <c r="AI18" i="1"/>
  <c r="AC15" i="1"/>
  <c r="CE14" i="1"/>
  <c r="K8" i="1"/>
  <c r="CE28" i="1"/>
  <c r="CE23" i="1"/>
  <c r="CE22" i="1"/>
  <c r="AI5" i="1"/>
  <c r="CE2" i="1"/>
  <c r="AC2" i="1"/>
  <c r="BR26" i="1" l="1"/>
  <c r="AL26" i="1" s="1"/>
  <c r="BS26" i="1" s="1"/>
  <c r="AK26" i="1" s="1"/>
  <c r="BR68" i="1"/>
  <c r="AL68" i="1" s="1"/>
  <c r="BS68" i="1" s="1"/>
  <c r="BT68" i="1" s="1"/>
  <c r="BU68" i="1" s="1"/>
  <c r="BX68" i="1" s="1"/>
  <c r="L68" i="1" s="1"/>
  <c r="CA68" i="1" s="1"/>
  <c r="M68" i="1" s="1"/>
  <c r="CC68" i="1" s="1"/>
  <c r="CE6" i="1"/>
  <c r="AJ73" i="1"/>
  <c r="AJ10" i="1"/>
  <c r="BR62" i="1"/>
  <c r="AL62" i="1" s="1"/>
  <c r="BS62" i="1" s="1"/>
  <c r="AK62" i="1" s="1"/>
  <c r="BR27" i="1"/>
  <c r="AL27" i="1" s="1"/>
  <c r="BS27" i="1" s="1"/>
  <c r="AK27" i="1" s="1"/>
  <c r="BR30" i="1"/>
  <c r="AL30" i="1" s="1"/>
  <c r="BS30" i="1" s="1"/>
  <c r="BT30" i="1" s="1"/>
  <c r="BU30" i="1" s="1"/>
  <c r="BX30" i="1" s="1"/>
  <c r="L30" i="1" s="1"/>
  <c r="CA30" i="1" s="1"/>
  <c r="M30" i="1" s="1"/>
  <c r="CE55" i="1"/>
  <c r="BR61" i="1"/>
  <c r="AL61" i="1" s="1"/>
  <c r="BS61" i="1" s="1"/>
  <c r="BT61" i="1" s="1"/>
  <c r="BU61" i="1" s="1"/>
  <c r="BX61" i="1" s="1"/>
  <c r="L61" i="1" s="1"/>
  <c r="CA61" i="1" s="1"/>
  <c r="M61" i="1" s="1"/>
  <c r="CE17" i="1"/>
  <c r="AJ57" i="1"/>
  <c r="BR22" i="1"/>
  <c r="AL22" i="1" s="1"/>
  <c r="BS22" i="1" s="1"/>
  <c r="BT22" i="1" s="1"/>
  <c r="BU22" i="1" s="1"/>
  <c r="BX22" i="1" s="1"/>
  <c r="L22" i="1" s="1"/>
  <c r="CA22" i="1" s="1"/>
  <c r="M22" i="1" s="1"/>
  <c r="BR35" i="1"/>
  <c r="AL35" i="1" s="1"/>
  <c r="BS35" i="1" s="1"/>
  <c r="BT35" i="1" s="1"/>
  <c r="BU35" i="1" s="1"/>
  <c r="BX35" i="1" s="1"/>
  <c r="L35" i="1" s="1"/>
  <c r="CA35" i="1" s="1"/>
  <c r="M35" i="1" s="1"/>
  <c r="CC35" i="1" s="1"/>
  <c r="BT6" i="1"/>
  <c r="BU6" i="1" s="1"/>
  <c r="BX6" i="1" s="1"/>
  <c r="L6" i="1" s="1"/>
  <c r="CA6" i="1" s="1"/>
  <c r="M6" i="1" s="1"/>
  <c r="BR43" i="1"/>
  <c r="AL43" i="1" s="1"/>
  <c r="BS43" i="1" s="1"/>
  <c r="BT43" i="1" s="1"/>
  <c r="BU43" i="1" s="1"/>
  <c r="BX43" i="1" s="1"/>
  <c r="L43" i="1" s="1"/>
  <c r="CA43" i="1" s="1"/>
  <c r="M43" i="1" s="1"/>
  <c r="BT55" i="1"/>
  <c r="BU55" i="1" s="1"/>
  <c r="BX55" i="1" s="1"/>
  <c r="L55" i="1" s="1"/>
  <c r="CA55" i="1" s="1"/>
  <c r="M55" i="1" s="1"/>
  <c r="CC55" i="1" s="1"/>
  <c r="AJ48" i="1"/>
  <c r="AC10" i="1"/>
  <c r="AC25" i="1"/>
  <c r="AJ51" i="1"/>
  <c r="BR47" i="1"/>
  <c r="AL47" i="1" s="1"/>
  <c r="BS47" i="1" s="1"/>
  <c r="BT47" i="1" s="1"/>
  <c r="BU47" i="1" s="1"/>
  <c r="BX47" i="1" s="1"/>
  <c r="L47" i="1" s="1"/>
  <c r="CA47" i="1" s="1"/>
  <c r="M47" i="1" s="1"/>
  <c r="AC56" i="1"/>
  <c r="BR11" i="1"/>
  <c r="AL11" i="1" s="1"/>
  <c r="BS11" i="1" s="1"/>
  <c r="BT11" i="1" s="1"/>
  <c r="BU11" i="1" s="1"/>
  <c r="BX11" i="1" s="1"/>
  <c r="L11" i="1" s="1"/>
  <c r="CA11" i="1" s="1"/>
  <c r="M11" i="1" s="1"/>
  <c r="BT26" i="1"/>
  <c r="BU26" i="1" s="1"/>
  <c r="BX26" i="1" s="1"/>
  <c r="L26" i="1" s="1"/>
  <c r="CA26" i="1" s="1"/>
  <c r="M26" i="1" s="1"/>
  <c r="CC26" i="1" s="1"/>
  <c r="AJ2" i="1"/>
  <c r="BR33" i="1"/>
  <c r="AL33" i="1" s="1"/>
  <c r="BS33" i="1" s="1"/>
  <c r="AK33" i="1" s="1"/>
  <c r="BR39" i="1"/>
  <c r="AL39" i="1" s="1"/>
  <c r="BS39" i="1" s="1"/>
  <c r="BT39" i="1" s="1"/>
  <c r="BU39" i="1" s="1"/>
  <c r="BX39" i="1" s="1"/>
  <c r="L39" i="1" s="1"/>
  <c r="CA39" i="1" s="1"/>
  <c r="M39" i="1" s="1"/>
  <c r="CB39" i="1" s="1"/>
  <c r="BR41" i="1"/>
  <c r="AL41" i="1" s="1"/>
  <c r="BS41" i="1" s="1"/>
  <c r="BT41" i="1" s="1"/>
  <c r="BU41" i="1" s="1"/>
  <c r="BX41" i="1" s="1"/>
  <c r="L41" i="1" s="1"/>
  <c r="CA41" i="1" s="1"/>
  <c r="M41" i="1" s="1"/>
  <c r="CB41" i="1" s="1"/>
  <c r="BT49" i="1"/>
  <c r="BU49" i="1" s="1"/>
  <c r="BX49" i="1" s="1"/>
  <c r="L49" i="1" s="1"/>
  <c r="CA49" i="1" s="1"/>
  <c r="M49" i="1" s="1"/>
  <c r="BR54" i="1"/>
  <c r="AL54" i="1" s="1"/>
  <c r="BS54" i="1" s="1"/>
  <c r="BT54" i="1" s="1"/>
  <c r="BU54" i="1" s="1"/>
  <c r="BX54" i="1" s="1"/>
  <c r="L54" i="1" s="1"/>
  <c r="CA54" i="1" s="1"/>
  <c r="M54" i="1" s="1"/>
  <c r="AK4" i="1"/>
  <c r="BR23" i="1"/>
  <c r="AL23" i="1" s="1"/>
  <c r="BS23" i="1" s="1"/>
  <c r="BT23" i="1" s="1"/>
  <c r="BU23" i="1" s="1"/>
  <c r="BX23" i="1" s="1"/>
  <c r="L23" i="1" s="1"/>
  <c r="CA23" i="1" s="1"/>
  <c r="M23" i="1" s="1"/>
  <c r="AC49" i="1"/>
  <c r="BR45" i="1"/>
  <c r="AL45" i="1" s="1"/>
  <c r="BS45" i="1" s="1"/>
  <c r="AK45" i="1" s="1"/>
  <c r="AK8" i="1"/>
  <c r="BT50" i="1"/>
  <c r="BU50" i="1" s="1"/>
  <c r="BX50" i="1" s="1"/>
  <c r="L50" i="1" s="1"/>
  <c r="BR60" i="1"/>
  <c r="AL60" i="1" s="1"/>
  <c r="BS60" i="1" s="1"/>
  <c r="BT60" i="1" s="1"/>
  <c r="BU60" i="1" s="1"/>
  <c r="BX60" i="1" s="1"/>
  <c r="L60" i="1" s="1"/>
  <c r="CA60" i="1" s="1"/>
  <c r="M60" i="1" s="1"/>
  <c r="CC60" i="1" s="1"/>
  <c r="BR21" i="1"/>
  <c r="AL21" i="1" s="1"/>
  <c r="BS21" i="1" s="1"/>
  <c r="BT21" i="1" s="1"/>
  <c r="BU21" i="1" s="1"/>
  <c r="BX21" i="1" s="1"/>
  <c r="L21" i="1" s="1"/>
  <c r="CA21" i="1" s="1"/>
  <c r="M21" i="1" s="1"/>
  <c r="BR64" i="1"/>
  <c r="AL64" i="1" s="1"/>
  <c r="BS64" i="1" s="1"/>
  <c r="BT64" i="1" s="1"/>
  <c r="BU64" i="1" s="1"/>
  <c r="BX64" i="1" s="1"/>
  <c r="L64" i="1" s="1"/>
  <c r="CA64" i="1" s="1"/>
  <c r="M64" i="1" s="1"/>
  <c r="CB64" i="1" s="1"/>
  <c r="AC3" i="1"/>
  <c r="BT51" i="1"/>
  <c r="BU51" i="1" s="1"/>
  <c r="BX51" i="1" s="1"/>
  <c r="L51" i="1" s="1"/>
  <c r="CA51" i="1" s="1"/>
  <c r="M51" i="1" s="1"/>
  <c r="CB51" i="1" s="1"/>
  <c r="AK51" i="1"/>
  <c r="BR32" i="1"/>
  <c r="AL32" i="1" s="1"/>
  <c r="BS32" i="1" s="1"/>
  <c r="AK32" i="1" s="1"/>
  <c r="BR28" i="1"/>
  <c r="AL28" i="1" s="1"/>
  <c r="BS28" i="1" s="1"/>
  <c r="AK28" i="1" s="1"/>
  <c r="BR18" i="1"/>
  <c r="AL18" i="1" s="1"/>
  <c r="BS18" i="1" s="1"/>
  <c r="CA4" i="1"/>
  <c r="M4" i="1" s="1"/>
  <c r="CD4" i="1"/>
  <c r="CF4" i="1" s="1"/>
  <c r="BR19" i="1"/>
  <c r="AL19" i="1" s="1"/>
  <c r="BS19" i="1" s="1"/>
  <c r="AJ17" i="1"/>
  <c r="CE44" i="1"/>
  <c r="BR36" i="1"/>
  <c r="AL36" i="1" s="1"/>
  <c r="BS36" i="1" s="1"/>
  <c r="AK36" i="1" s="1"/>
  <c r="BT16" i="1"/>
  <c r="BU16" i="1" s="1"/>
  <c r="BX16" i="1" s="1"/>
  <c r="L16" i="1" s="1"/>
  <c r="CA16" i="1" s="1"/>
  <c r="M16" i="1" s="1"/>
  <c r="BR5" i="1"/>
  <c r="AL5" i="1" s="1"/>
  <c r="BS5" i="1" s="1"/>
  <c r="AK5" i="1" s="1"/>
  <c r="BR14" i="1"/>
  <c r="AL14" i="1" s="1"/>
  <c r="BS14" i="1" s="1"/>
  <c r="AK14" i="1" s="1"/>
  <c r="AC12" i="1"/>
  <c r="AC40" i="1"/>
  <c r="CE12" i="1"/>
  <c r="BR31" i="1"/>
  <c r="AL31" i="1" s="1"/>
  <c r="BS31" i="1" s="1"/>
  <c r="BR58" i="1"/>
  <c r="AL58" i="1" s="1"/>
  <c r="BS58" i="1" s="1"/>
  <c r="BT58" i="1" s="1"/>
  <c r="BU58" i="1" s="1"/>
  <c r="BX58" i="1" s="1"/>
  <c r="L58" i="1" s="1"/>
  <c r="CA58" i="1" s="1"/>
  <c r="M58" i="1" s="1"/>
  <c r="AC50" i="1"/>
  <c r="BR3" i="1"/>
  <c r="AL3" i="1" s="1"/>
  <c r="BS3" i="1" s="1"/>
  <c r="BT3" i="1" s="1"/>
  <c r="BU3" i="1" s="1"/>
  <c r="BX3" i="1" s="1"/>
  <c r="L3" i="1" s="1"/>
  <c r="CA3" i="1" s="1"/>
  <c r="M3" i="1" s="1"/>
  <c r="CC3" i="1" s="1"/>
  <c r="BR65" i="1"/>
  <c r="AL65" i="1" s="1"/>
  <c r="BS65" i="1" s="1"/>
  <c r="BT65" i="1" s="1"/>
  <c r="BU65" i="1" s="1"/>
  <c r="BX65" i="1" s="1"/>
  <c r="L65" i="1" s="1"/>
  <c r="CA65" i="1" s="1"/>
  <c r="M65" i="1" s="1"/>
  <c r="BR66" i="1"/>
  <c r="AL66" i="1" s="1"/>
  <c r="BS66" i="1" s="1"/>
  <c r="AK66" i="1" s="1"/>
  <c r="BR70" i="1"/>
  <c r="AL70" i="1" s="1"/>
  <c r="BS70" i="1" s="1"/>
  <c r="BT70" i="1" s="1"/>
  <c r="BU70" i="1" s="1"/>
  <c r="BX70" i="1" s="1"/>
  <c r="L70" i="1" s="1"/>
  <c r="BR15" i="1"/>
  <c r="AL15" i="1" s="1"/>
  <c r="BS15" i="1" s="1"/>
  <c r="BT57" i="1"/>
  <c r="BU57" i="1" s="1"/>
  <c r="BX57" i="1" s="1"/>
  <c r="L57" i="1" s="1"/>
  <c r="CA57" i="1" s="1"/>
  <c r="M57" i="1" s="1"/>
  <c r="AK57" i="1"/>
  <c r="BR69" i="1"/>
  <c r="AL69" i="1" s="1"/>
  <c r="BS69" i="1" s="1"/>
  <c r="AJ25" i="1"/>
  <c r="AC7" i="1"/>
  <c r="CE16" i="1"/>
  <c r="BT17" i="1"/>
  <c r="BU17" i="1" s="1"/>
  <c r="BX17" i="1" s="1"/>
  <c r="L17" i="1" s="1"/>
  <c r="CA17" i="1" s="1"/>
  <c r="M17" i="1" s="1"/>
  <c r="CB17" i="1" s="1"/>
  <c r="BT37" i="1"/>
  <c r="BU37" i="1" s="1"/>
  <c r="BX37" i="1" s="1"/>
  <c r="L37" i="1" s="1"/>
  <c r="CA37" i="1" s="1"/>
  <c r="M37" i="1" s="1"/>
  <c r="AK34" i="1"/>
  <c r="BT34" i="1"/>
  <c r="BU34" i="1" s="1"/>
  <c r="BX34" i="1" s="1"/>
  <c r="L34" i="1" s="1"/>
  <c r="BR7" i="1"/>
  <c r="AL7" i="1" s="1"/>
  <c r="BS7" i="1" s="1"/>
  <c r="AK7" i="1" s="1"/>
  <c r="AC41" i="1"/>
  <c r="AK17" i="1"/>
  <c r="AK37" i="1"/>
  <c r="BT40" i="1"/>
  <c r="BU40" i="1" s="1"/>
  <c r="BX40" i="1" s="1"/>
  <c r="L40" i="1" s="1"/>
  <c r="CA40" i="1" s="1"/>
  <c r="M40" i="1" s="1"/>
  <c r="AC4" i="1"/>
  <c r="M8" i="1"/>
  <c r="CB8" i="1" s="1"/>
  <c r="CE73" i="1"/>
  <c r="BR56" i="1"/>
  <c r="AL56" i="1" s="1"/>
  <c r="BS56" i="1" s="1"/>
  <c r="BR44" i="1"/>
  <c r="AL44" i="1" s="1"/>
  <c r="BS44" i="1" s="1"/>
  <c r="BT72" i="1"/>
  <c r="BU72" i="1" s="1"/>
  <c r="BX72" i="1" s="1"/>
  <c r="L72" i="1" s="1"/>
  <c r="CA72" i="1" s="1"/>
  <c r="M72" i="1" s="1"/>
  <c r="AK72" i="1"/>
  <c r="AK13" i="1"/>
  <c r="BT13" i="1"/>
  <c r="BU13" i="1" s="1"/>
  <c r="BX13" i="1" s="1"/>
  <c r="L13" i="1" s="1"/>
  <c r="CA13" i="1" s="1"/>
  <c r="M13" i="1" s="1"/>
  <c r="AK53" i="1"/>
  <c r="BT53" i="1"/>
  <c r="BU53" i="1" s="1"/>
  <c r="BX53" i="1" s="1"/>
  <c r="L53" i="1" s="1"/>
  <c r="CA53" i="1" s="1"/>
  <c r="M53" i="1" s="1"/>
  <c r="CE34" i="1"/>
  <c r="AC34" i="1"/>
  <c r="AK10" i="1"/>
  <c r="BT10" i="1"/>
  <c r="BU10" i="1" s="1"/>
  <c r="BX10" i="1" s="1"/>
  <c r="L10" i="1" s="1"/>
  <c r="CA10" i="1" s="1"/>
  <c r="M10" i="1" s="1"/>
  <c r="AK67" i="1"/>
  <c r="BT67" i="1"/>
  <c r="BU67" i="1" s="1"/>
  <c r="BX67" i="1" s="1"/>
  <c r="L67" i="1" s="1"/>
  <c r="AC8" i="1"/>
  <c r="CE8" i="1"/>
  <c r="CD8" i="1"/>
  <c r="AK9" i="1"/>
  <c r="BT9" i="1"/>
  <c r="BU9" i="1" s="1"/>
  <c r="BX9" i="1" s="1"/>
  <c r="L9" i="1" s="1"/>
  <c r="CA9" i="1" s="1"/>
  <c r="M9" i="1" s="1"/>
  <c r="AC38" i="1"/>
  <c r="CE38" i="1"/>
  <c r="BT73" i="1"/>
  <c r="BU73" i="1" s="1"/>
  <c r="BX73" i="1" s="1"/>
  <c r="L73" i="1" s="1"/>
  <c r="AK73" i="1"/>
  <c r="AC37" i="1"/>
  <c r="CE37" i="1"/>
  <c r="AJ72" i="1"/>
  <c r="CE59" i="1"/>
  <c r="AC59" i="1"/>
  <c r="CE71" i="1"/>
  <c r="AC71" i="1"/>
  <c r="CE63" i="1"/>
  <c r="AC63" i="1"/>
  <c r="CE29" i="1"/>
  <c r="AC29" i="1"/>
  <c r="AK12" i="1"/>
  <c r="BT12" i="1"/>
  <c r="BU12" i="1" s="1"/>
  <c r="BX12" i="1" s="1"/>
  <c r="L12" i="1" s="1"/>
  <c r="CE46" i="1"/>
  <c r="AC46" i="1"/>
  <c r="BT52" i="1"/>
  <c r="BU52" i="1" s="1"/>
  <c r="BX52" i="1" s="1"/>
  <c r="L52" i="1" s="1"/>
  <c r="CA52" i="1" s="1"/>
  <c r="M52" i="1" s="1"/>
  <c r="AK52" i="1"/>
  <c r="AK59" i="1"/>
  <c r="BT59" i="1"/>
  <c r="BU59" i="1" s="1"/>
  <c r="BX59" i="1" s="1"/>
  <c r="L59" i="1" s="1"/>
  <c r="CA59" i="1" s="1"/>
  <c r="M59" i="1" s="1"/>
  <c r="AJ42" i="1"/>
  <c r="BR42" i="1"/>
  <c r="AL42" i="1" s="1"/>
  <c r="BS42" i="1" s="1"/>
  <c r="CE67" i="1"/>
  <c r="AC67" i="1"/>
  <c r="AK25" i="1"/>
  <c r="BT25" i="1"/>
  <c r="BU25" i="1" s="1"/>
  <c r="BX25" i="1" s="1"/>
  <c r="L25" i="1" s="1"/>
  <c r="CA25" i="1" s="1"/>
  <c r="M25" i="1" s="1"/>
  <c r="AJ20" i="1"/>
  <c r="BR20" i="1"/>
  <c r="AL20" i="1" s="1"/>
  <c r="BS20" i="1" s="1"/>
  <c r="CE42" i="1"/>
  <c r="AC42" i="1"/>
  <c r="AJ29" i="1"/>
  <c r="BR29" i="1"/>
  <c r="AL29" i="1" s="1"/>
  <c r="BS29" i="1" s="1"/>
  <c r="BR46" i="1"/>
  <c r="AL46" i="1" s="1"/>
  <c r="BS46" i="1" s="1"/>
  <c r="AJ46" i="1"/>
  <c r="AJ13" i="1"/>
  <c r="AC52" i="1"/>
  <c r="CE52" i="1"/>
  <c r="BT71" i="1"/>
  <c r="BU71" i="1" s="1"/>
  <c r="BX71" i="1" s="1"/>
  <c r="L71" i="1" s="1"/>
  <c r="CA71" i="1" s="1"/>
  <c r="M71" i="1" s="1"/>
  <c r="AK71" i="1"/>
  <c r="AK2" i="1"/>
  <c r="BT2" i="1"/>
  <c r="BU2" i="1" s="1"/>
  <c r="BX2" i="1" s="1"/>
  <c r="L2" i="1" s="1"/>
  <c r="CA2" i="1" s="1"/>
  <c r="M2" i="1" s="1"/>
  <c r="BR24" i="1"/>
  <c r="AL24" i="1" s="1"/>
  <c r="BS24" i="1" s="1"/>
  <c r="AJ24" i="1"/>
  <c r="AK38" i="1"/>
  <c r="BT38" i="1"/>
  <c r="BU38" i="1" s="1"/>
  <c r="BX38" i="1" s="1"/>
  <c r="L38" i="1" s="1"/>
  <c r="CA38" i="1" s="1"/>
  <c r="M38" i="1" s="1"/>
  <c r="AJ53" i="1"/>
  <c r="AK48" i="1"/>
  <c r="BT48" i="1"/>
  <c r="BU48" i="1" s="1"/>
  <c r="BX48" i="1" s="1"/>
  <c r="L48" i="1" s="1"/>
  <c r="AK63" i="1"/>
  <c r="BT63" i="1"/>
  <c r="BU63" i="1" s="1"/>
  <c r="BX63" i="1" s="1"/>
  <c r="L63" i="1" s="1"/>
  <c r="AC53" i="1"/>
  <c r="CE53" i="1"/>
  <c r="BT62" i="1" l="1"/>
  <c r="BU62" i="1" s="1"/>
  <c r="BX62" i="1" s="1"/>
  <c r="L62" i="1" s="1"/>
  <c r="CA62" i="1" s="1"/>
  <c r="M62" i="1" s="1"/>
  <c r="CC62" i="1" s="1"/>
  <c r="BT27" i="1"/>
  <c r="BU27" i="1" s="1"/>
  <c r="BX27" i="1" s="1"/>
  <c r="L27" i="1" s="1"/>
  <c r="CA27" i="1" s="1"/>
  <c r="M27" i="1" s="1"/>
  <c r="AK68" i="1"/>
  <c r="CB55" i="1"/>
  <c r="CD68" i="1"/>
  <c r="CF68" i="1" s="1"/>
  <c r="CD60" i="1"/>
  <c r="CF60" i="1" s="1"/>
  <c r="AK60" i="1"/>
  <c r="CD26" i="1"/>
  <c r="CF26" i="1" s="1"/>
  <c r="AK47" i="1"/>
  <c r="BT5" i="1"/>
  <c r="BU5" i="1" s="1"/>
  <c r="BX5" i="1" s="1"/>
  <c r="L5" i="1" s="1"/>
  <c r="CA5" i="1" s="1"/>
  <c r="M5" i="1" s="1"/>
  <c r="CB5" i="1" s="1"/>
  <c r="AK30" i="1"/>
  <c r="CB35" i="1"/>
  <c r="CB26" i="1"/>
  <c r="AK58" i="1"/>
  <c r="AK61" i="1"/>
  <c r="AK23" i="1"/>
  <c r="CB60" i="1"/>
  <c r="AK21" i="1"/>
  <c r="AK43" i="1"/>
  <c r="CD55" i="1"/>
  <c r="CF55" i="1" s="1"/>
  <c r="CD39" i="1"/>
  <c r="CF39" i="1" s="1"/>
  <c r="AK22" i="1"/>
  <c r="BT33" i="1"/>
  <c r="BU33" i="1" s="1"/>
  <c r="BX33" i="1" s="1"/>
  <c r="L33" i="1" s="1"/>
  <c r="CA33" i="1" s="1"/>
  <c r="M33" i="1" s="1"/>
  <c r="CC39" i="1"/>
  <c r="CD41" i="1"/>
  <c r="CF41" i="1" s="1"/>
  <c r="AK39" i="1"/>
  <c r="CC6" i="1"/>
  <c r="CB6" i="1"/>
  <c r="AK54" i="1"/>
  <c r="AK35" i="1"/>
  <c r="CD6" i="1"/>
  <c r="CF6" i="1" s="1"/>
  <c r="CD35" i="1"/>
  <c r="CF35" i="1" s="1"/>
  <c r="CB11" i="1"/>
  <c r="CC11" i="1"/>
  <c r="BT32" i="1"/>
  <c r="BU32" i="1" s="1"/>
  <c r="BX32" i="1" s="1"/>
  <c r="L32" i="1" s="1"/>
  <c r="CA32" i="1" s="1"/>
  <c r="M32" i="1" s="1"/>
  <c r="AK64" i="1"/>
  <c r="CD11" i="1"/>
  <c r="CF11" i="1" s="1"/>
  <c r="CC51" i="1"/>
  <c r="CD64" i="1"/>
  <c r="CF64" i="1" s="1"/>
  <c r="AK11" i="1"/>
  <c r="AK41" i="1"/>
  <c r="CC64" i="1"/>
  <c r="CC49" i="1"/>
  <c r="CB49" i="1"/>
  <c r="CD13" i="1"/>
  <c r="CF13" i="1" s="1"/>
  <c r="CD49" i="1"/>
  <c r="CF49" i="1" s="1"/>
  <c r="CC41" i="1"/>
  <c r="CB4" i="1"/>
  <c r="CC4" i="1"/>
  <c r="CD3" i="1"/>
  <c r="CF3" i="1" s="1"/>
  <c r="BT28" i="1"/>
  <c r="BU28" i="1" s="1"/>
  <c r="BX28" i="1" s="1"/>
  <c r="L28" i="1" s="1"/>
  <c r="CA28" i="1" s="1"/>
  <c r="M28" i="1" s="1"/>
  <c r="CB28" i="1" s="1"/>
  <c r="CB68" i="1"/>
  <c r="CD58" i="1"/>
  <c r="CF58" i="1" s="1"/>
  <c r="CC17" i="1"/>
  <c r="AK70" i="1"/>
  <c r="BT45" i="1"/>
  <c r="BU45" i="1" s="1"/>
  <c r="BX45" i="1" s="1"/>
  <c r="L45" i="1" s="1"/>
  <c r="CA45" i="1" s="1"/>
  <c r="M45" i="1" s="1"/>
  <c r="BT66" i="1"/>
  <c r="BU66" i="1" s="1"/>
  <c r="BX66" i="1" s="1"/>
  <c r="L66" i="1" s="1"/>
  <c r="CA66" i="1" s="1"/>
  <c r="M66" i="1" s="1"/>
  <c r="CB3" i="1"/>
  <c r="CA50" i="1"/>
  <c r="M50" i="1" s="1"/>
  <c r="CB50" i="1" s="1"/>
  <c r="CD50" i="1"/>
  <c r="CF50" i="1" s="1"/>
  <c r="BT7" i="1"/>
  <c r="BU7" i="1" s="1"/>
  <c r="BX7" i="1" s="1"/>
  <c r="L7" i="1" s="1"/>
  <c r="CA7" i="1" s="1"/>
  <c r="M7" i="1" s="1"/>
  <c r="CB7" i="1" s="1"/>
  <c r="CD30" i="1"/>
  <c r="CF30" i="1" s="1"/>
  <c r="BT14" i="1"/>
  <c r="BU14" i="1" s="1"/>
  <c r="BX14" i="1" s="1"/>
  <c r="L14" i="1" s="1"/>
  <c r="CA14" i="1" s="1"/>
  <c r="M14" i="1" s="1"/>
  <c r="CC14" i="1" s="1"/>
  <c r="AK18" i="1"/>
  <c r="BT18" i="1"/>
  <c r="BU18" i="1" s="1"/>
  <c r="BX18" i="1" s="1"/>
  <c r="L18" i="1" s="1"/>
  <c r="CD51" i="1"/>
  <c r="CF51" i="1" s="1"/>
  <c r="CC16" i="1"/>
  <c r="CB16" i="1"/>
  <c r="BT36" i="1"/>
  <c r="BU36" i="1" s="1"/>
  <c r="BX36" i="1" s="1"/>
  <c r="L36" i="1" s="1"/>
  <c r="CA36" i="1" s="1"/>
  <c r="M36" i="1" s="1"/>
  <c r="CD16" i="1"/>
  <c r="CF16" i="1" s="1"/>
  <c r="CD57" i="1"/>
  <c r="CF57" i="1" s="1"/>
  <c r="CD53" i="1"/>
  <c r="CF53" i="1" s="1"/>
  <c r="CD54" i="1"/>
  <c r="CF54" i="1" s="1"/>
  <c r="BT19" i="1"/>
  <c r="BU19" i="1" s="1"/>
  <c r="BX19" i="1" s="1"/>
  <c r="L19" i="1" s="1"/>
  <c r="AK19" i="1"/>
  <c r="AK31" i="1"/>
  <c r="BT31" i="1"/>
  <c r="BU31" i="1" s="1"/>
  <c r="BX31" i="1" s="1"/>
  <c r="L31" i="1" s="1"/>
  <c r="CA31" i="1" s="1"/>
  <c r="M31" i="1" s="1"/>
  <c r="AK65" i="1"/>
  <c r="CD17" i="1"/>
  <c r="CF17" i="1" s="1"/>
  <c r="AK3" i="1"/>
  <c r="BT15" i="1"/>
  <c r="BU15" i="1" s="1"/>
  <c r="BX15" i="1" s="1"/>
  <c r="L15" i="1" s="1"/>
  <c r="CA15" i="1" s="1"/>
  <c r="M15" i="1" s="1"/>
  <c r="AK15" i="1"/>
  <c r="CD9" i="1"/>
  <c r="CF9" i="1" s="1"/>
  <c r="CB65" i="1"/>
  <c r="CC65" i="1"/>
  <c r="CC8" i="1"/>
  <c r="CF8" i="1"/>
  <c r="CB61" i="1"/>
  <c r="CC61" i="1"/>
  <c r="CD10" i="1"/>
  <c r="CF10" i="1" s="1"/>
  <c r="AK44" i="1"/>
  <c r="BT44" i="1"/>
  <c r="BU44" i="1" s="1"/>
  <c r="BX44" i="1" s="1"/>
  <c r="L44" i="1" s="1"/>
  <c r="CA44" i="1" s="1"/>
  <c r="M44" i="1" s="1"/>
  <c r="CD65" i="1"/>
  <c r="CF65" i="1" s="1"/>
  <c r="CC54" i="1"/>
  <c r="CB54" i="1"/>
  <c r="CA70" i="1"/>
  <c r="M70" i="1" s="1"/>
  <c r="CD70" i="1"/>
  <c r="CF70" i="1" s="1"/>
  <c r="CA34" i="1"/>
  <c r="M34" i="1" s="1"/>
  <c r="CB34" i="1" s="1"/>
  <c r="CD34" i="1"/>
  <c r="CF34" i="1" s="1"/>
  <c r="AK56" i="1"/>
  <c r="BT56" i="1"/>
  <c r="BU56" i="1" s="1"/>
  <c r="BX56" i="1" s="1"/>
  <c r="L56" i="1" s="1"/>
  <c r="CD40" i="1"/>
  <c r="CF40" i="1" s="1"/>
  <c r="CD37" i="1"/>
  <c r="CF37" i="1" s="1"/>
  <c r="CD59" i="1"/>
  <c r="CF59" i="1" s="1"/>
  <c r="CB40" i="1"/>
  <c r="CC40" i="1"/>
  <c r="CB58" i="1"/>
  <c r="CC58" i="1"/>
  <c r="CB57" i="1"/>
  <c r="CC57" i="1"/>
  <c r="CD61" i="1"/>
  <c r="CF61" i="1" s="1"/>
  <c r="BT69" i="1"/>
  <c r="BU69" i="1" s="1"/>
  <c r="BX69" i="1" s="1"/>
  <c r="L69" i="1" s="1"/>
  <c r="AK69" i="1"/>
  <c r="CA12" i="1"/>
  <c r="M12" i="1" s="1"/>
  <c r="CD12" i="1"/>
  <c r="CF12" i="1" s="1"/>
  <c r="AK29" i="1"/>
  <c r="BT29" i="1"/>
  <c r="BU29" i="1" s="1"/>
  <c r="BX29" i="1" s="1"/>
  <c r="L29" i="1" s="1"/>
  <c r="CA48" i="1"/>
  <c r="M48" i="1" s="1"/>
  <c r="CD48" i="1"/>
  <c r="CF48" i="1" s="1"/>
  <c r="CB25" i="1"/>
  <c r="CC25" i="1"/>
  <c r="CB43" i="1"/>
  <c r="CC43" i="1"/>
  <c r="AK46" i="1"/>
  <c r="BT46" i="1"/>
  <c r="BU46" i="1" s="1"/>
  <c r="BX46" i="1" s="1"/>
  <c r="L46" i="1" s="1"/>
  <c r="CA46" i="1" s="1"/>
  <c r="M46" i="1" s="1"/>
  <c r="AK24" i="1"/>
  <c r="BT24" i="1"/>
  <c r="BU24" i="1" s="1"/>
  <c r="BX24" i="1" s="1"/>
  <c r="L24" i="1" s="1"/>
  <c r="CA24" i="1" s="1"/>
  <c r="M24" i="1" s="1"/>
  <c r="CB47" i="1"/>
  <c r="CC47" i="1"/>
  <c r="CB52" i="1"/>
  <c r="CC52" i="1"/>
  <c r="CC10" i="1"/>
  <c r="CB10" i="1"/>
  <c r="CB13" i="1"/>
  <c r="CC13" i="1"/>
  <c r="CC23" i="1"/>
  <c r="CB23" i="1"/>
  <c r="CC22" i="1"/>
  <c r="CB22" i="1"/>
  <c r="CC21" i="1"/>
  <c r="CB21" i="1"/>
  <c r="CB9" i="1"/>
  <c r="CC9" i="1"/>
  <c r="CA67" i="1"/>
  <c r="M67" i="1" s="1"/>
  <c r="CD67" i="1"/>
  <c r="CF67" i="1" s="1"/>
  <c r="AK20" i="1"/>
  <c r="BT20" i="1"/>
  <c r="BU20" i="1" s="1"/>
  <c r="BX20" i="1" s="1"/>
  <c r="L20" i="1" s="1"/>
  <c r="CD52" i="1"/>
  <c r="CF52" i="1" s="1"/>
  <c r="CB37" i="1"/>
  <c r="CC37" i="1"/>
  <c r="CC30" i="1"/>
  <c r="CB30" i="1"/>
  <c r="CB72" i="1"/>
  <c r="CC72" i="1"/>
  <c r="CC2" i="1"/>
  <c r="CB2" i="1"/>
  <c r="CC59" i="1"/>
  <c r="CB59" i="1"/>
  <c r="CA63" i="1"/>
  <c r="M63" i="1" s="1"/>
  <c r="CD63" i="1"/>
  <c r="CF63" i="1" s="1"/>
  <c r="CD38" i="1"/>
  <c r="CF38" i="1" s="1"/>
  <c r="CD22" i="1"/>
  <c r="CF22" i="1" s="1"/>
  <c r="CD43" i="1"/>
  <c r="CF43" i="1" s="1"/>
  <c r="CD71" i="1"/>
  <c r="CF71" i="1" s="1"/>
  <c r="CD25" i="1"/>
  <c r="CF25" i="1" s="1"/>
  <c r="CB38" i="1"/>
  <c r="CC38" i="1"/>
  <c r="CB71" i="1"/>
  <c r="CC71" i="1"/>
  <c r="CD47" i="1"/>
  <c r="CF47" i="1" s="1"/>
  <c r="CD23" i="1"/>
  <c r="CF23" i="1" s="1"/>
  <c r="AK42" i="1"/>
  <c r="BT42" i="1"/>
  <c r="BU42" i="1" s="1"/>
  <c r="BX42" i="1" s="1"/>
  <c r="L42" i="1" s="1"/>
  <c r="CD21" i="1"/>
  <c r="CF21" i="1" s="1"/>
  <c r="CD72" i="1"/>
  <c r="CF72" i="1" s="1"/>
  <c r="CA73" i="1"/>
  <c r="M73" i="1" s="1"/>
  <c r="CD73" i="1"/>
  <c r="CF73" i="1" s="1"/>
  <c r="CB53" i="1"/>
  <c r="CC53" i="1"/>
  <c r="CD2" i="1"/>
  <c r="CF2" i="1" s="1"/>
  <c r="CB62" i="1" l="1"/>
  <c r="CD27" i="1"/>
  <c r="CF27" i="1" s="1"/>
  <c r="CD62" i="1"/>
  <c r="CF62" i="1" s="1"/>
  <c r="CC5" i="1"/>
  <c r="CD5" i="1"/>
  <c r="CF5" i="1" s="1"/>
  <c r="CC7" i="1"/>
  <c r="CD33" i="1"/>
  <c r="CF33" i="1" s="1"/>
  <c r="CC50" i="1"/>
  <c r="CD32" i="1"/>
  <c r="CF32" i="1" s="1"/>
  <c r="CD28" i="1"/>
  <c r="CF28" i="1" s="1"/>
  <c r="CC28" i="1"/>
  <c r="CD7" i="1"/>
  <c r="CF7" i="1" s="1"/>
  <c r="CD24" i="1"/>
  <c r="CF24" i="1" s="1"/>
  <c r="CD45" i="1"/>
  <c r="CF45" i="1" s="1"/>
  <c r="CC45" i="1"/>
  <c r="CB45" i="1"/>
  <c r="CB14" i="1"/>
  <c r="CD66" i="1"/>
  <c r="CF66" i="1" s="1"/>
  <c r="CC34" i="1"/>
  <c r="CD14" i="1"/>
  <c r="CF14" i="1" s="1"/>
  <c r="CA18" i="1"/>
  <c r="M18" i="1" s="1"/>
  <c r="CD18" i="1"/>
  <c r="CF18" i="1" s="1"/>
  <c r="CA19" i="1"/>
  <c r="M19" i="1" s="1"/>
  <c r="CD19" i="1"/>
  <c r="CF19" i="1" s="1"/>
  <c r="CD36" i="1"/>
  <c r="CF36" i="1" s="1"/>
  <c r="CD31" i="1"/>
  <c r="CF31" i="1" s="1"/>
  <c r="CC15" i="1"/>
  <c r="CB15" i="1"/>
  <c r="CB31" i="1"/>
  <c r="CC31" i="1"/>
  <c r="CD15" i="1"/>
  <c r="CF15" i="1" s="1"/>
  <c r="CD44" i="1"/>
  <c r="CF44" i="1" s="1"/>
  <c r="CC44" i="1"/>
  <c r="CB44" i="1"/>
  <c r="CA56" i="1"/>
  <c r="M56" i="1" s="1"/>
  <c r="CD56" i="1"/>
  <c r="CF56" i="1" s="1"/>
  <c r="CA69" i="1"/>
  <c r="M69" i="1" s="1"/>
  <c r="CD69" i="1"/>
  <c r="CF69" i="1" s="1"/>
  <c r="CC70" i="1"/>
  <c r="CB70" i="1"/>
  <c r="CC66" i="1"/>
  <c r="CB66" i="1"/>
  <c r="CB33" i="1"/>
  <c r="CC33" i="1"/>
  <c r="CC63" i="1"/>
  <c r="CB63" i="1"/>
  <c r="CC46" i="1"/>
  <c r="CB46" i="1"/>
  <c r="CC48" i="1"/>
  <c r="CB48" i="1"/>
  <c r="CA29" i="1"/>
  <c r="M29" i="1" s="1"/>
  <c r="CD29" i="1"/>
  <c r="CF29" i="1" s="1"/>
  <c r="CC27" i="1"/>
  <c r="CB27" i="1"/>
  <c r="CC67" i="1"/>
  <c r="CB67" i="1"/>
  <c r="CA42" i="1"/>
  <c r="M42" i="1" s="1"/>
  <c r="CD42" i="1"/>
  <c r="CF42" i="1" s="1"/>
  <c r="CD46" i="1"/>
  <c r="CF46" i="1" s="1"/>
  <c r="CA20" i="1"/>
  <c r="M20" i="1" s="1"/>
  <c r="CD20" i="1"/>
  <c r="CF20" i="1" s="1"/>
  <c r="CB32" i="1"/>
  <c r="CC32" i="1"/>
  <c r="CB73" i="1"/>
  <c r="CC73" i="1"/>
  <c r="CB24" i="1"/>
  <c r="CC24" i="1"/>
  <c r="CB36" i="1"/>
  <c r="CC36" i="1"/>
  <c r="CC12" i="1"/>
  <c r="CB12" i="1"/>
  <c r="CC18" i="1" l="1"/>
  <c r="CB18" i="1"/>
  <c r="CC19" i="1"/>
  <c r="CB19" i="1"/>
  <c r="CB69" i="1"/>
  <c r="CC69" i="1"/>
  <c r="CB56" i="1"/>
  <c r="CC56" i="1"/>
  <c r="CB20" i="1"/>
  <c r="CC20" i="1"/>
  <c r="CB42" i="1"/>
  <c r="CC42" i="1"/>
  <c r="CB29" i="1"/>
  <c r="CC29" i="1"/>
</calcChain>
</file>

<file path=xl/sharedStrings.xml><?xml version="1.0" encoding="utf-8"?>
<sst xmlns="http://schemas.openxmlformats.org/spreadsheetml/2006/main" count="377" uniqueCount="189">
  <si>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</si>
  <si>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</si>
  <si>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</si>
  <si>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</si>
  <si>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</si>
  <si>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</si>
  <si>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</si>
  <si>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</si>
  <si>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</si>
  <si>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</si>
  <si>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</si>
  <si>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</si>
  <si>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</si>
  <si>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</si>
  <si>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</si>
  <si>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</si>
  <si>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</si>
  <si>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</si>
  <si>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</si>
  <si>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</si>
  <si>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</si>
  <si>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</si>
  <si>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</si>
  <si>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</si>
  <si>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</si>
  <si>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</si>
  <si>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</si>
  <si>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</si>
  <si>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</si>
  <si>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</si>
  <si>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</si>
  <si>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</si>
  <si>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</si>
  <si>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</si>
  <si>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</si>
  <si>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</si>
  <si>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</si>
  <si>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</si>
  <si>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</si>
  <si>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</si>
  <si>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</si>
  <si>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</si>
  <si>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</si>
  <si>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</si>
  <si>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</si>
  <si>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</si>
  <si>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</si>
  <si>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</si>
  <si>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</si>
  <si>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</si>
  <si>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</si>
  <si>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</si>
  <si>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</si>
  <si>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</si>
  <si>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</si>
  <si>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</si>
  <si>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</si>
  <si>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</si>
  <si>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</si>
  <si>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</si>
  <si>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</si>
  <si>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</si>
  <si>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</si>
  <si>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</si>
  <si>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</si>
  <si>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</si>
  <si>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</si>
  <si>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</si>
  <si>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</si>
  <si>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</si>
  <si>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</si>
  <si>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</si>
  <si>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</si>
  <si>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</si>
  <si>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</si>
  <si>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</si>
  <si>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</si>
  <si>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</si>
  <si>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</si>
  <si>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</si>
  <si>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</si>
  <si>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</si>
  <si>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</si>
  <si>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12:01:50</t>
  </si>
  <si>
    <t>12:01:52</t>
  </si>
  <si>
    <t>12:01:54</t>
  </si>
  <si>
    <t>12:10:23</t>
  </si>
  <si>
    <t>12:10:25</t>
  </si>
  <si>
    <t>12:10:27</t>
  </si>
  <si>
    <t>12:17:48</t>
  </si>
  <si>
    <t>12:17:50</t>
  </si>
  <si>
    <t>12:17:52</t>
  </si>
  <si>
    <t>12:28:15</t>
  </si>
  <si>
    <t>12:28:17</t>
  </si>
  <si>
    <t>12:28:19</t>
  </si>
  <si>
    <t>12:36:38</t>
  </si>
  <si>
    <t>12:36:40</t>
  </si>
  <si>
    <t>12:36:42</t>
  </si>
  <si>
    <t>12:45:25</t>
  </si>
  <si>
    <t>12:45:27</t>
  </si>
  <si>
    <t>12:45:29</t>
  </si>
  <si>
    <t>12:54:13</t>
  </si>
  <si>
    <t>12:54:14</t>
  </si>
  <si>
    <t>12:54:16</t>
  </si>
  <si>
    <t>13:05:25</t>
  </si>
  <si>
    <t>13:05:26</t>
  </si>
  <si>
    <t>13:05:28</t>
  </si>
  <si>
    <t>13:13:34</t>
  </si>
  <si>
    <t>13:13:36</t>
  </si>
  <si>
    <t>13:13:39</t>
  </si>
  <si>
    <t>13:23:19</t>
  </si>
  <si>
    <t>13:23:21</t>
  </si>
  <si>
    <t>13:23:23</t>
  </si>
  <si>
    <t>13:34:07</t>
  </si>
  <si>
    <t>13:34:08</t>
  </si>
  <si>
    <t>13:34:10</t>
  </si>
  <si>
    <t>13:42:30</t>
  </si>
  <si>
    <t>13:42:32</t>
  </si>
  <si>
    <t>13:42:34</t>
  </si>
  <si>
    <t>13:50:58</t>
  </si>
  <si>
    <t>13:51:00</t>
  </si>
  <si>
    <t>13:51:02</t>
  </si>
  <si>
    <t>15:02:41</t>
  </si>
  <si>
    <t>15:02:42</t>
  </si>
  <si>
    <t>15:02:44</t>
  </si>
  <si>
    <t>15:15:36</t>
  </si>
  <si>
    <t>15:15:37</t>
  </si>
  <si>
    <t>15:15:39</t>
  </si>
  <si>
    <t>15:27:02</t>
  </si>
  <si>
    <t>15:27:04</t>
  </si>
  <si>
    <t>15:27:06</t>
  </si>
  <si>
    <t>15:40:03</t>
  </si>
  <si>
    <t>15:40:05</t>
  </si>
  <si>
    <t>15:40:07</t>
  </si>
  <si>
    <t>15:48:40</t>
  </si>
  <si>
    <t>15:48:42</t>
  </si>
  <si>
    <t>15:48:44</t>
  </si>
  <si>
    <t>16:11:35</t>
  </si>
  <si>
    <t>16:11:37</t>
  </si>
  <si>
    <t>16:11:40</t>
  </si>
  <si>
    <t>16:40:47</t>
  </si>
  <si>
    <t>16:40:49</t>
  </si>
  <si>
    <t>16:40:51</t>
  </si>
  <si>
    <t>16:51:11</t>
  </si>
  <si>
    <t>16:51:13</t>
  </si>
  <si>
    <t>16:51:15</t>
  </si>
  <si>
    <t>17:01:27</t>
  </si>
  <si>
    <t>17:01:32</t>
  </si>
  <si>
    <t>17:01:34</t>
  </si>
  <si>
    <t>17:12:26</t>
  </si>
  <si>
    <t>17:12:28</t>
  </si>
  <si>
    <t>17:12:30</t>
  </si>
  <si>
    <t>17:26:46</t>
  </si>
  <si>
    <t>17:26:48</t>
  </si>
  <si>
    <t>17:26:50</t>
  </si>
  <si>
    <t>ID</t>
  </si>
  <si>
    <t>Accession</t>
  </si>
  <si>
    <t>Trt</t>
  </si>
  <si>
    <t>Bio_rep</t>
  </si>
  <si>
    <t>Tec_rep</t>
  </si>
  <si>
    <t>021</t>
  </si>
  <si>
    <t>041</t>
  </si>
  <si>
    <t>042</t>
  </si>
  <si>
    <t>035</t>
  </si>
  <si>
    <t>031</t>
  </si>
  <si>
    <t>022</t>
  </si>
  <si>
    <t>023</t>
  </si>
  <si>
    <t>024</t>
  </si>
  <si>
    <t>025</t>
  </si>
  <si>
    <t>026</t>
  </si>
  <si>
    <t>027</t>
  </si>
  <si>
    <t>029</t>
  </si>
  <si>
    <t>030</t>
  </si>
  <si>
    <t>032</t>
  </si>
  <si>
    <t>033</t>
  </si>
  <si>
    <t>034</t>
  </si>
  <si>
    <t>036</t>
  </si>
  <si>
    <t>037</t>
  </si>
  <si>
    <t>038</t>
  </si>
  <si>
    <t>039</t>
  </si>
  <si>
    <t>040</t>
  </si>
  <si>
    <t>043</t>
  </si>
  <si>
    <t>044</t>
  </si>
  <si>
    <t>STL0701</t>
  </si>
  <si>
    <t>DMN010</t>
  </si>
  <si>
    <t>Date</t>
  </si>
  <si>
    <t>028</t>
  </si>
  <si>
    <t>Control</t>
  </si>
  <si>
    <t>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</si>
</sst>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0" applyNumberFormat="1" applyProtection="1">
      <protection locked="0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73"/>
  <sheetViews>
    <sheetView tabSelected="1" workbookViewId="0">
      <pane xSplit="5" ySplit="1" topLeftCell="AM44" activePane="bottomRight" state="frozen"/>
      <selection pane="topRight" activeCell="F1" sqref="F1"/>
      <selection pane="bottomLeft" activeCell="A2" sqref="A2"/>
      <selection pane="bottomRight" activeCell="AM73" sqref="AM73"/>
    </sheetView>
  </sheetViews>
  <sheetFormatPr defaultRowHeight="15" x14ac:dyDescent="0.25"/>
  <cols>
    <col min="2" max="2" width="9.140625" style="3"/>
    <col min="7" max="7" width="10.42578125" style="5" bestFit="1" customWidth="1"/>
  </cols>
  <sheetData>
    <row r="1" spans="1:89" x14ac:dyDescent="0.25">
      <c r="A1" s="1" t="s">
        <v>0</v>
      </c>
      <c r="B1" s="2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4" t="s">
        <v>185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</row>
    <row r="2" spans="1:89" x14ac:dyDescent="0.25">
      <c r="A2" s="1">
        <v>1</v>
      </c>
      <c r="B2" s="2" t="s">
        <v>160</v>
      </c>
      <c r="C2" s="1" t="s">
        <v>183</v>
      </c>
      <c r="D2" s="1" t="s">
        <v>187</v>
      </c>
      <c r="E2" s="1">
        <v>1</v>
      </c>
      <c r="F2" s="1">
        <v>1</v>
      </c>
      <c r="G2" s="4">
        <v>44456</v>
      </c>
      <c r="H2" s="1" t="s">
        <v>83</v>
      </c>
      <c r="I2" s="1">
        <v>1759.9999319780618</v>
      </c>
      <c r="J2" s="1">
        <v>1</v>
      </c>
      <c r="K2">
        <f t="shared" ref="K2:K33" si="0">(AT2-AU2*(1000-AV2)/(1000-AW2))*BM2</f>
        <v>21.150523771124757</v>
      </c>
      <c r="L2">
        <f t="shared" ref="L2:L33" si="1">IF(BX2&lt;&gt;0,1/(1/BX2-1/AP2),0)</f>
        <v>0.36122746182173054</v>
      </c>
      <c r="M2">
        <f t="shared" ref="M2:M33" si="2">((CA2-BN2/2)*AU2-K2)/(CA2+BN2/2)</f>
        <v>282.84861635167999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33" si="3">CG2/Q2</f>
        <v>#DIV/0!</v>
      </c>
      <c r="V2" t="e">
        <f t="shared" ref="V2:V33" si="4">CI2/S2</f>
        <v>#DIV/0!</v>
      </c>
      <c r="W2" t="e">
        <f t="shared" ref="W2:W33" si="5">(S2-T2)/S2</f>
        <v>#DIV/0!</v>
      </c>
      <c r="X2" s="1">
        <v>-1</v>
      </c>
      <c r="Y2" s="1">
        <v>0.85</v>
      </c>
      <c r="Z2" s="1">
        <v>0.85</v>
      </c>
      <c r="AA2" s="1">
        <v>9.9886770248413086</v>
      </c>
      <c r="AB2">
        <f t="shared" ref="AB2:AB33" si="6">(AA2*Z2+(100-AA2)*Y2)/100</f>
        <v>0.85</v>
      </c>
      <c r="AC2">
        <f t="shared" ref="AC2:AC33" si="7">(K2-X2)/CH2</f>
        <v>2.3673281601924612E-2</v>
      </c>
      <c r="AD2" t="e">
        <f t="shared" ref="AD2:AD33" si="8">(S2-T2)/(S2-R2)</f>
        <v>#DIV/0!</v>
      </c>
      <c r="AE2" t="e">
        <f t="shared" ref="AE2:AE33" si="9">(Q2-S2)/(Q2-R2)</f>
        <v>#DIV/0!</v>
      </c>
      <c r="AF2" t="e">
        <f t="shared" ref="AF2:AF33" si="10">(Q2-S2)/S2</f>
        <v>#DIV/0!</v>
      </c>
      <c r="AG2" s="1">
        <v>0</v>
      </c>
      <c r="AH2" s="1">
        <v>0.5</v>
      </c>
      <c r="AI2" t="e">
        <f t="shared" ref="AI2:AI33" si="11">W2*AH2*AB2*AG2</f>
        <v>#DIV/0!</v>
      </c>
      <c r="AJ2">
        <f t="shared" ref="AJ2:AJ33" si="12">BN2*1000</f>
        <v>6.8528196743395151</v>
      </c>
      <c r="AK2">
        <f t="shared" ref="AK2:AK33" si="13">(BS2-BY2)</f>
        <v>1.9168900324021623</v>
      </c>
      <c r="AL2">
        <f t="shared" ref="AL2:AL33" si="14">(AR2+BR2*J2)</f>
        <v>27.833303199599651</v>
      </c>
      <c r="AM2" s="1">
        <v>2</v>
      </c>
      <c r="AN2">
        <f t="shared" ref="AN2:AN33" si="15">(AM2*BG2+BH2)</f>
        <v>5</v>
      </c>
      <c r="AO2" s="1">
        <v>0.5</v>
      </c>
      <c r="AP2">
        <f t="shared" ref="AP2:AP33" si="16">AN2*(AO2+1)*(AO2+1)/(AO2*AO2+1)</f>
        <v>9</v>
      </c>
      <c r="AQ2" s="1">
        <v>28.834173202514648</v>
      </c>
      <c r="AR2" s="1">
        <v>28.241352081298828</v>
      </c>
      <c r="AS2" s="1">
        <v>28.715375900268555</v>
      </c>
      <c r="AT2" s="1">
        <v>399.84115600585938</v>
      </c>
      <c r="AU2" s="1">
        <v>390.31869506835938</v>
      </c>
      <c r="AV2" s="1">
        <v>15.734091758728027</v>
      </c>
      <c r="AW2" s="1">
        <v>18.422557830810547</v>
      </c>
      <c r="AX2" s="1">
        <v>39.477680206298828</v>
      </c>
      <c r="AY2" s="1">
        <v>46.223190307617188</v>
      </c>
      <c r="AZ2" s="1">
        <v>500.40231323242188</v>
      </c>
      <c r="BA2" s="1">
        <v>1100.79541015625</v>
      </c>
      <c r="BB2" s="1">
        <v>479.54437255859375</v>
      </c>
      <c r="BC2" s="1">
        <v>99.944206237792969</v>
      </c>
      <c r="BD2" s="1">
        <v>2.8302626609802246</v>
      </c>
      <c r="BE2" s="1">
        <v>-0.14522570371627808</v>
      </c>
      <c r="BF2" s="1">
        <v>0.66666668653488159</v>
      </c>
      <c r="BG2" s="1">
        <v>0</v>
      </c>
      <c r="BH2" s="1">
        <v>5</v>
      </c>
      <c r="BI2" s="1">
        <v>1</v>
      </c>
      <c r="BJ2" s="1">
        <v>0</v>
      </c>
      <c r="BK2" s="1">
        <v>0.15999999642372131</v>
      </c>
      <c r="BL2" s="1">
        <v>111115</v>
      </c>
      <c r="BM2">
        <f t="shared" ref="BM2:BM33" si="17">AZ2*0.000001/(AM2*0.0001)</f>
        <v>2.5020115661621092</v>
      </c>
      <c r="BN2">
        <f t="shared" ref="BN2:BN33" si="18">(AW2-AV2)/(1000-AW2)*BM2</f>
        <v>6.8528196743395152E-3</v>
      </c>
      <c r="BO2">
        <f t="shared" ref="BO2:BO33" si="19">(AR2+273.15)</f>
        <v>301.39135208129881</v>
      </c>
      <c r="BP2">
        <f t="shared" ref="BP2:BP33" si="20">(AQ2+273.15)</f>
        <v>301.98417320251463</v>
      </c>
      <c r="BQ2">
        <f t="shared" ref="BQ2:BQ33" si="21">(BA2*BI2+BB2*BJ2)*BK2</f>
        <v>176.12726168824884</v>
      </c>
      <c r="BR2">
        <f t="shared" ref="BR2:BR33" si="22">((BQ2+0.00000010773*(BP2^4-BO2^4))-BN2*44100)/(AN2*56+0.00000043092*BO2^3)</f>
        <v>-0.40804888169917836</v>
      </c>
      <c r="BS2">
        <f t="shared" ref="BS2:BS33" si="23">0.61365*EXP(17.502*AL2/(240.97+AL2))</f>
        <v>3.7581179516723595</v>
      </c>
      <c r="BT2">
        <f t="shared" ref="BT2:BT33" si="24">BS2*1000/BC2</f>
        <v>37.602159175998963</v>
      </c>
      <c r="BU2">
        <f t="shared" ref="BU2:BU33" si="25">(BT2-AW2)</f>
        <v>19.179601345188416</v>
      </c>
      <c r="BV2">
        <f t="shared" ref="BV2:BV33" si="26">IF(J2,AR2,(AQ2+AR2)/2)</f>
        <v>28.241352081298828</v>
      </c>
      <c r="BW2">
        <f t="shared" ref="BW2:BW33" si="27">0.61365*EXP(17.502*BV2/(240.97+BV2))</f>
        <v>3.8485619085813036</v>
      </c>
      <c r="BX2">
        <f t="shared" ref="BX2:BX33" si="28">IF(BU2&lt;&gt;0,(1000-(BT2+AW2)/2)/BU2*BN2,0)</f>
        <v>0.34728855480271692</v>
      </c>
      <c r="BY2">
        <f t="shared" ref="BY2:BY33" si="29">AW2*BC2/1000</f>
        <v>1.8412279192701972</v>
      </c>
      <c r="BZ2">
        <f t="shared" ref="BZ2:BZ33" si="30">(BW2-BY2)</f>
        <v>2.0073339893111064</v>
      </c>
      <c r="CA2">
        <f t="shared" ref="CA2:CA33" si="31">1/(1.6/L2+1.37/AP2)</f>
        <v>0.2182660620438808</v>
      </c>
      <c r="CB2">
        <f t="shared" ref="CB2:CB33" si="32">M2*BC2*0.001</f>
        <v>28.269080446726687</v>
      </c>
      <c r="CC2">
        <f t="shared" ref="CC2:CC33" si="33">M2/AU2</f>
        <v>0.72466069374961051</v>
      </c>
      <c r="CD2">
        <f t="shared" ref="CD2:CD33" si="34">(1-BN2*BC2/BS2/L2)*100</f>
        <v>49.548305086725023</v>
      </c>
      <c r="CE2">
        <f t="shared" ref="CE2:CE33" si="35">(AU2-K2/(AP2/1.35))</f>
        <v>387.14611650269069</v>
      </c>
      <c r="CF2">
        <f t="shared" ref="CF2:CF33" si="36">K2*CD2/100/CE2</f>
        <v>2.7069175174031117E-2</v>
      </c>
      <c r="CG2">
        <f t="shared" ref="CG2:CG33" si="37">(Q2-P2)</f>
        <v>0</v>
      </c>
      <c r="CH2">
        <f t="shared" ref="CH2:CH33" si="38">BA2*AB2</f>
        <v>935.67609863281245</v>
      </c>
      <c r="CI2">
        <f t="shared" ref="CI2:CI33" si="39">(S2-R2)</f>
        <v>0</v>
      </c>
      <c r="CJ2" t="e">
        <f t="shared" ref="CJ2:CJ33" si="40">(S2-T2)/(S2-P2)</f>
        <v>#DIV/0!</v>
      </c>
      <c r="CK2" t="e">
        <f t="shared" ref="CK2:CK33" si="41">(Q2-S2)/(Q2-P2)</f>
        <v>#DIV/0!</v>
      </c>
    </row>
    <row r="3" spans="1:89" x14ac:dyDescent="0.25">
      <c r="A3" s="1">
        <v>2</v>
      </c>
      <c r="B3" s="2" t="s">
        <v>160</v>
      </c>
      <c r="C3" s="1" t="s">
        <v>183</v>
      </c>
      <c r="D3" s="1" t="s">
        <v>187</v>
      </c>
      <c r="E3" s="1">
        <v>1</v>
      </c>
      <c r="F3" s="1">
        <v>2</v>
      </c>
      <c r="G3" s="4">
        <v>44456</v>
      </c>
      <c r="H3" s="1" t="s">
        <v>84</v>
      </c>
      <c r="I3" s="1">
        <v>1761.9999318402261</v>
      </c>
      <c r="J3" s="1">
        <v>1</v>
      </c>
      <c r="K3">
        <f t="shared" si="0"/>
        <v>21.282996686426756</v>
      </c>
      <c r="L3">
        <f t="shared" si="1"/>
        <v>0.36242225637377029</v>
      </c>
      <c r="M3">
        <f t="shared" si="2"/>
        <v>282.57891496399606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3"/>
        <v>#DIV/0!</v>
      </c>
      <c r="V3" t="e">
        <f t="shared" si="4"/>
        <v>#DIV/0!</v>
      </c>
      <c r="W3" t="e">
        <f t="shared" si="5"/>
        <v>#DIV/0!</v>
      </c>
      <c r="X3" s="1">
        <v>-1</v>
      </c>
      <c r="Y3" s="1">
        <v>0.85</v>
      </c>
      <c r="Z3" s="1">
        <v>0.85</v>
      </c>
      <c r="AA3" s="1">
        <v>9.9886770248413086</v>
      </c>
      <c r="AB3">
        <f t="shared" si="6"/>
        <v>0.85</v>
      </c>
      <c r="AC3">
        <f t="shared" si="7"/>
        <v>2.3815566628290916E-2</v>
      </c>
      <c r="AD3" t="e">
        <f t="shared" si="8"/>
        <v>#DIV/0!</v>
      </c>
      <c r="AE3" t="e">
        <f t="shared" si="9"/>
        <v>#DIV/0!</v>
      </c>
      <c r="AF3" t="e">
        <f t="shared" si="10"/>
        <v>#DIV/0!</v>
      </c>
      <c r="AG3" s="1">
        <v>0</v>
      </c>
      <c r="AH3" s="1">
        <v>0.5</v>
      </c>
      <c r="AI3" t="e">
        <f t="shared" si="11"/>
        <v>#DIV/0!</v>
      </c>
      <c r="AJ3">
        <f t="shared" si="12"/>
        <v>6.8649615976476754</v>
      </c>
      <c r="AK3">
        <f t="shared" si="13"/>
        <v>1.9142000300053559</v>
      </c>
      <c r="AL3">
        <f t="shared" si="14"/>
        <v>27.825237321605201</v>
      </c>
      <c r="AM3" s="1">
        <v>2</v>
      </c>
      <c r="AN3">
        <f t="shared" si="15"/>
        <v>5</v>
      </c>
      <c r="AO3" s="1">
        <v>0.5</v>
      </c>
      <c r="AP3">
        <f t="shared" si="16"/>
        <v>9</v>
      </c>
      <c r="AQ3" s="1">
        <v>28.837636947631836</v>
      </c>
      <c r="AR3" s="1">
        <v>28.234731674194336</v>
      </c>
      <c r="AS3" s="1">
        <v>28.717609405517578</v>
      </c>
      <c r="AT3" s="1">
        <v>399.90325927734375</v>
      </c>
      <c r="AU3" s="1">
        <v>390.32601928710938</v>
      </c>
      <c r="AV3" s="1">
        <v>15.73867130279541</v>
      </c>
      <c r="AW3" s="1">
        <v>18.431852340698242</v>
      </c>
      <c r="AX3" s="1">
        <v>39.481082916259766</v>
      </c>
      <c r="AY3" s="1">
        <v>46.237033843994141</v>
      </c>
      <c r="AZ3" s="1">
        <v>500.40658569335938</v>
      </c>
      <c r="BA3" s="1">
        <v>1100.7628173828125</v>
      </c>
      <c r="BB3" s="1">
        <v>463.71755981445313</v>
      </c>
      <c r="BC3" s="1">
        <v>99.943778991699219</v>
      </c>
      <c r="BD3" s="1">
        <v>2.8302626609802246</v>
      </c>
      <c r="BE3" s="1">
        <v>-0.14522570371627808</v>
      </c>
      <c r="BF3" s="1">
        <v>0.66666668653488159</v>
      </c>
      <c r="BG3" s="1">
        <v>0</v>
      </c>
      <c r="BH3" s="1">
        <v>5</v>
      </c>
      <c r="BI3" s="1">
        <v>1</v>
      </c>
      <c r="BJ3" s="1">
        <v>0</v>
      </c>
      <c r="BK3" s="1">
        <v>0.15999999642372131</v>
      </c>
      <c r="BL3" s="1">
        <v>111115</v>
      </c>
      <c r="BM3">
        <f t="shared" si="17"/>
        <v>2.5020329284667966</v>
      </c>
      <c r="BN3">
        <f t="shared" si="18"/>
        <v>6.8649615976476754E-3</v>
      </c>
      <c r="BO3">
        <f t="shared" si="19"/>
        <v>301.38473167419431</v>
      </c>
      <c r="BP3">
        <f t="shared" si="20"/>
        <v>301.98763694763181</v>
      </c>
      <c r="BQ3">
        <f t="shared" si="21"/>
        <v>176.1220468446154</v>
      </c>
      <c r="BR3">
        <f t="shared" si="22"/>
        <v>-0.40949435258913391</v>
      </c>
      <c r="BS3">
        <f t="shared" si="23"/>
        <v>3.7563490067517349</v>
      </c>
      <c r="BT3">
        <f t="shared" si="24"/>
        <v>37.584620520139794</v>
      </c>
      <c r="BU3">
        <f t="shared" si="25"/>
        <v>19.152768179441551</v>
      </c>
      <c r="BV3">
        <f t="shared" si="26"/>
        <v>28.234731674194336</v>
      </c>
      <c r="BW3">
        <f t="shared" si="27"/>
        <v>3.8470794788531983</v>
      </c>
      <c r="BX3">
        <f t="shared" si="28"/>
        <v>0.34839277892463749</v>
      </c>
      <c r="BY3">
        <f t="shared" si="29"/>
        <v>1.842148976746379</v>
      </c>
      <c r="BZ3">
        <f t="shared" si="30"/>
        <v>2.0049305021068191</v>
      </c>
      <c r="CA3">
        <f t="shared" si="31"/>
        <v>0.21896393504856818</v>
      </c>
      <c r="CB3">
        <f t="shared" si="32"/>
        <v>28.24200462487579</v>
      </c>
      <c r="CC3">
        <f t="shared" si="33"/>
        <v>0.72395613154382477</v>
      </c>
      <c r="CD3">
        <f t="shared" si="34"/>
        <v>49.602025482641551</v>
      </c>
      <c r="CE3">
        <f t="shared" si="35"/>
        <v>387.13356978414538</v>
      </c>
      <c r="CF3">
        <f t="shared" si="36"/>
        <v>2.726913464455517E-2</v>
      </c>
      <c r="CG3">
        <f t="shared" si="37"/>
        <v>0</v>
      </c>
      <c r="CH3">
        <f t="shared" si="38"/>
        <v>935.64839477539056</v>
      </c>
      <c r="CI3">
        <f t="shared" si="39"/>
        <v>0</v>
      </c>
      <c r="CJ3" t="e">
        <f t="shared" si="40"/>
        <v>#DIV/0!</v>
      </c>
      <c r="CK3" t="e">
        <f t="shared" si="41"/>
        <v>#DIV/0!</v>
      </c>
    </row>
    <row r="4" spans="1:89" x14ac:dyDescent="0.25">
      <c r="A4" s="1">
        <v>3</v>
      </c>
      <c r="B4" s="2" t="s">
        <v>160</v>
      </c>
      <c r="C4" s="1" t="s">
        <v>183</v>
      </c>
      <c r="D4" s="1" t="s">
        <v>187</v>
      </c>
      <c r="E4" s="1">
        <v>1</v>
      </c>
      <c r="F4" s="1">
        <v>3</v>
      </c>
      <c r="G4" s="4">
        <v>44456</v>
      </c>
      <c r="H4" s="1" t="s">
        <v>85</v>
      </c>
      <c r="I4" s="1">
        <v>1763.9999317023903</v>
      </c>
      <c r="J4" s="1">
        <v>1</v>
      </c>
      <c r="K4">
        <f t="shared" si="0"/>
        <v>21.351276093147856</v>
      </c>
      <c r="L4">
        <f t="shared" si="1"/>
        <v>0.36268430523942818</v>
      </c>
      <c r="M4">
        <f t="shared" si="2"/>
        <v>282.34792861157297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3"/>
        <v>#DIV/0!</v>
      </c>
      <c r="V4" t="e">
        <f t="shared" si="4"/>
        <v>#DIV/0!</v>
      </c>
      <c r="W4" t="e">
        <f t="shared" si="5"/>
        <v>#DIV/0!</v>
      </c>
      <c r="X4" s="1">
        <v>-1</v>
      </c>
      <c r="Y4" s="1">
        <v>0.85</v>
      </c>
      <c r="Z4" s="1">
        <v>0.85</v>
      </c>
      <c r="AA4" s="1">
        <v>9.9886770248413086</v>
      </c>
      <c r="AB4">
        <f t="shared" si="6"/>
        <v>0.85</v>
      </c>
      <c r="AC4">
        <f t="shared" si="7"/>
        <v>2.3886698461832129E-2</v>
      </c>
      <c r="AD4" t="e">
        <f t="shared" si="8"/>
        <v>#DIV/0!</v>
      </c>
      <c r="AE4" t="e">
        <f t="shared" si="9"/>
        <v>#DIV/0!</v>
      </c>
      <c r="AF4" t="e">
        <f t="shared" si="10"/>
        <v>#DIV/0!</v>
      </c>
      <c r="AG4" s="1">
        <v>0</v>
      </c>
      <c r="AH4" s="1">
        <v>0.5</v>
      </c>
      <c r="AI4" t="e">
        <f t="shared" si="11"/>
        <v>#DIV/0!</v>
      </c>
      <c r="AJ4">
        <f t="shared" si="12"/>
        <v>6.8663449774164587</v>
      </c>
      <c r="AK4">
        <f t="shared" si="13"/>
        <v>1.9132649895051217</v>
      </c>
      <c r="AL4">
        <f t="shared" si="14"/>
        <v>27.823071103352234</v>
      </c>
      <c r="AM4" s="1">
        <v>2</v>
      </c>
      <c r="AN4">
        <f t="shared" si="15"/>
        <v>5</v>
      </c>
      <c r="AO4" s="1">
        <v>0.5</v>
      </c>
      <c r="AP4">
        <f t="shared" si="16"/>
        <v>9</v>
      </c>
      <c r="AQ4" s="1">
        <v>28.840265274047852</v>
      </c>
      <c r="AR4" s="1">
        <v>28.232532501220703</v>
      </c>
      <c r="AS4" s="1">
        <v>28.719793319702148</v>
      </c>
      <c r="AT4" s="1">
        <v>399.93496704101563</v>
      </c>
      <c r="AU4" s="1">
        <v>390.3299560546875</v>
      </c>
      <c r="AV4" s="1">
        <v>15.742589950561523</v>
      </c>
      <c r="AW4" s="1">
        <v>18.436372756958008</v>
      </c>
      <c r="AX4" s="1">
        <v>39.485076904296875</v>
      </c>
      <c r="AY4" s="1">
        <v>46.241542816162109</v>
      </c>
      <c r="AZ4" s="1">
        <v>500.393310546875</v>
      </c>
      <c r="BA4" s="1">
        <v>1100.8477783203125</v>
      </c>
      <c r="BB4" s="1">
        <v>460.23660278320313</v>
      </c>
      <c r="BC4" s="1">
        <v>99.944229125976563</v>
      </c>
      <c r="BD4" s="1">
        <v>2.8302626609802246</v>
      </c>
      <c r="BE4" s="1">
        <v>-0.14522570371627808</v>
      </c>
      <c r="BF4" s="1">
        <v>0.66666668653488159</v>
      </c>
      <c r="BG4" s="1">
        <v>0</v>
      </c>
      <c r="BH4" s="1">
        <v>5</v>
      </c>
      <c r="BI4" s="1">
        <v>1</v>
      </c>
      <c r="BJ4" s="1">
        <v>0</v>
      </c>
      <c r="BK4" s="1">
        <v>0.15999999642372131</v>
      </c>
      <c r="BL4" s="1">
        <v>111115</v>
      </c>
      <c r="BM4">
        <f t="shared" si="17"/>
        <v>2.5019665527343751</v>
      </c>
      <c r="BN4">
        <f t="shared" si="18"/>
        <v>6.8663449774164585E-3</v>
      </c>
      <c r="BO4">
        <f t="shared" si="19"/>
        <v>301.38253250122068</v>
      </c>
      <c r="BP4">
        <f t="shared" si="20"/>
        <v>301.99026527404783</v>
      </c>
      <c r="BQ4">
        <f t="shared" si="21"/>
        <v>176.13564059431155</v>
      </c>
      <c r="BR4">
        <f t="shared" si="22"/>
        <v>-0.4094613978684688</v>
      </c>
      <c r="BS4">
        <f t="shared" si="23"/>
        <v>3.7558740525784451</v>
      </c>
      <c r="BT4">
        <f t="shared" si="24"/>
        <v>37.579699052401352</v>
      </c>
      <c r="BU4">
        <f t="shared" si="25"/>
        <v>19.143326295443345</v>
      </c>
      <c r="BV4">
        <f t="shared" si="26"/>
        <v>28.232532501220703</v>
      </c>
      <c r="BW4">
        <f t="shared" si="27"/>
        <v>3.8465871541986862</v>
      </c>
      <c r="BX4">
        <f t="shared" si="28"/>
        <v>0.3486349257048223</v>
      </c>
      <c r="BY4">
        <f t="shared" si="29"/>
        <v>1.8426090630733234</v>
      </c>
      <c r="BZ4">
        <f t="shared" si="30"/>
        <v>2.0039780911253628</v>
      </c>
      <c r="CA4">
        <f t="shared" si="31"/>
        <v>0.2191169758598123</v>
      </c>
      <c r="CB4">
        <f t="shared" si="32"/>
        <v>28.219046070399923</v>
      </c>
      <c r="CC4">
        <f t="shared" si="33"/>
        <v>0.72335705787340177</v>
      </c>
      <c r="CD4">
        <f t="shared" si="34"/>
        <v>49.621694098614022</v>
      </c>
      <c r="CE4">
        <f t="shared" si="35"/>
        <v>387.12726464071534</v>
      </c>
      <c r="CF4">
        <f t="shared" si="36"/>
        <v>2.7367911993812184E-2</v>
      </c>
      <c r="CG4">
        <f t="shared" si="37"/>
        <v>0</v>
      </c>
      <c r="CH4">
        <f t="shared" si="38"/>
        <v>935.72061157226563</v>
      </c>
      <c r="CI4">
        <f t="shared" si="39"/>
        <v>0</v>
      </c>
      <c r="CJ4" t="e">
        <f t="shared" si="40"/>
        <v>#DIV/0!</v>
      </c>
      <c r="CK4" t="e">
        <f t="shared" si="41"/>
        <v>#DIV/0!</v>
      </c>
    </row>
    <row r="5" spans="1:89" x14ac:dyDescent="0.25">
      <c r="A5" s="1">
        <v>4</v>
      </c>
      <c r="B5" s="2" t="s">
        <v>165</v>
      </c>
      <c r="C5" s="1" t="s">
        <v>183</v>
      </c>
      <c r="D5" s="1" t="s">
        <v>187</v>
      </c>
      <c r="E5" s="1">
        <v>1</v>
      </c>
      <c r="F5" s="1">
        <v>1</v>
      </c>
      <c r="G5" s="4">
        <v>44456</v>
      </c>
      <c r="H5" s="1" t="s">
        <v>86</v>
      </c>
      <c r="I5" s="1">
        <v>2273.9998965542763</v>
      </c>
      <c r="J5" s="1">
        <v>1</v>
      </c>
      <c r="K5">
        <f t="shared" si="0"/>
        <v>19.788801123292178</v>
      </c>
      <c r="L5">
        <f t="shared" si="1"/>
        <v>0.30835956693296235</v>
      </c>
      <c r="M5">
        <f t="shared" si="2"/>
        <v>273.77424432605233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t="e">
        <f t="shared" si="4"/>
        <v>#DIV/0!</v>
      </c>
      <c r="W5" t="e">
        <f t="shared" si="5"/>
        <v>#DIV/0!</v>
      </c>
      <c r="X5" s="1">
        <v>-1</v>
      </c>
      <c r="Y5" s="1">
        <v>0.85</v>
      </c>
      <c r="Z5" s="1">
        <v>0.85</v>
      </c>
      <c r="AA5" s="1">
        <v>9.9886770248413086</v>
      </c>
      <c r="AB5">
        <f t="shared" si="6"/>
        <v>0.85</v>
      </c>
      <c r="AC5">
        <f t="shared" si="7"/>
        <v>2.2208944516566735E-2</v>
      </c>
      <c r="AD5" t="e">
        <f t="shared" si="8"/>
        <v>#DIV/0!</v>
      </c>
      <c r="AE5" t="e">
        <f t="shared" si="9"/>
        <v>#DIV/0!</v>
      </c>
      <c r="AF5" t="e">
        <f t="shared" si="10"/>
        <v>#DIV/0!</v>
      </c>
      <c r="AG5" s="1">
        <v>0</v>
      </c>
      <c r="AH5" s="1">
        <v>0.5</v>
      </c>
      <c r="AI5" t="e">
        <f t="shared" si="11"/>
        <v>#DIV/0!</v>
      </c>
      <c r="AJ5">
        <f t="shared" si="12"/>
        <v>6.5128706512539543</v>
      </c>
      <c r="AK5">
        <f t="shared" si="13"/>
        <v>2.1175825119808311</v>
      </c>
      <c r="AL5">
        <f t="shared" si="14"/>
        <v>29.151971342253891</v>
      </c>
      <c r="AM5" s="1">
        <v>2</v>
      </c>
      <c r="AN5">
        <f t="shared" si="15"/>
        <v>5</v>
      </c>
      <c r="AO5" s="1">
        <v>0.5</v>
      </c>
      <c r="AP5">
        <f t="shared" si="16"/>
        <v>9</v>
      </c>
      <c r="AQ5" s="1">
        <v>29.913888931274414</v>
      </c>
      <c r="AR5" s="1">
        <v>29.515922546386719</v>
      </c>
      <c r="AS5" s="1">
        <v>29.795015335083008</v>
      </c>
      <c r="AT5" s="1">
        <v>399.95449829101563</v>
      </c>
      <c r="AU5" s="1">
        <v>391.02822875976563</v>
      </c>
      <c r="AV5" s="1">
        <v>16.856918334960938</v>
      </c>
      <c r="AW5" s="1">
        <v>19.409233093261719</v>
      </c>
      <c r="AX5" s="1">
        <v>39.737098693847656</v>
      </c>
      <c r="AY5" s="1">
        <v>45.753711700439453</v>
      </c>
      <c r="AZ5" s="1">
        <v>500.44461059570313</v>
      </c>
      <c r="BA5" s="1">
        <v>1101.2415771484375</v>
      </c>
      <c r="BB5" s="1">
        <v>232.19953918457031</v>
      </c>
      <c r="BC5" s="1">
        <v>99.936622619628906</v>
      </c>
      <c r="BD5" s="1">
        <v>2.8302626609802246</v>
      </c>
      <c r="BE5" s="1">
        <v>-0.14522570371627808</v>
      </c>
      <c r="BF5" s="1">
        <v>0.66666668653488159</v>
      </c>
      <c r="BG5" s="1">
        <v>0</v>
      </c>
      <c r="BH5" s="1">
        <v>5</v>
      </c>
      <c r="BI5" s="1">
        <v>1</v>
      </c>
      <c r="BJ5" s="1">
        <v>0</v>
      </c>
      <c r="BK5" s="1">
        <v>0.15999999642372131</v>
      </c>
      <c r="BL5" s="1">
        <v>111115</v>
      </c>
      <c r="BM5">
        <f t="shared" si="17"/>
        <v>2.5022230529785152</v>
      </c>
      <c r="BN5">
        <f t="shared" si="18"/>
        <v>6.512870651253954E-3</v>
      </c>
      <c r="BO5">
        <f t="shared" si="19"/>
        <v>302.6659225463867</v>
      </c>
      <c r="BP5">
        <f t="shared" si="20"/>
        <v>303.06388893127439</v>
      </c>
      <c r="BQ5">
        <f t="shared" si="21"/>
        <v>176.19864840540322</v>
      </c>
      <c r="BR5">
        <f t="shared" si="22"/>
        <v>-0.36395120413282689</v>
      </c>
      <c r="BS5">
        <f t="shared" si="23"/>
        <v>4.0572757149585401</v>
      </c>
      <c r="BT5">
        <f t="shared" si="24"/>
        <v>40.598487407374485</v>
      </c>
      <c r="BU5">
        <f t="shared" si="25"/>
        <v>21.189254314112766</v>
      </c>
      <c r="BV5">
        <f t="shared" si="26"/>
        <v>29.515922546386719</v>
      </c>
      <c r="BW5">
        <f t="shared" si="27"/>
        <v>4.1434134850652358</v>
      </c>
      <c r="BX5">
        <f t="shared" si="28"/>
        <v>0.29814448855794273</v>
      </c>
      <c r="BY5">
        <f t="shared" si="29"/>
        <v>1.939693202977709</v>
      </c>
      <c r="BZ5">
        <f t="shared" si="30"/>
        <v>2.2037202820875268</v>
      </c>
      <c r="CA5">
        <f t="shared" si="31"/>
        <v>0.18723190932265502</v>
      </c>
      <c r="CB5">
        <f t="shared" si="32"/>
        <v>27.360073338186773</v>
      </c>
      <c r="CC5">
        <f t="shared" si="33"/>
        <v>0.70013933570573461</v>
      </c>
      <c r="CD5">
        <f t="shared" si="34"/>
        <v>47.97582849864461</v>
      </c>
      <c r="CE5">
        <f t="shared" si="35"/>
        <v>388.05990859127178</v>
      </c>
      <c r="CF5">
        <f t="shared" si="36"/>
        <v>2.4464885649519652E-2</v>
      </c>
      <c r="CG5">
        <f t="shared" si="37"/>
        <v>0</v>
      </c>
      <c r="CH5">
        <f t="shared" si="38"/>
        <v>936.05534057617183</v>
      </c>
      <c r="CI5">
        <f t="shared" si="39"/>
        <v>0</v>
      </c>
      <c r="CJ5" t="e">
        <f t="shared" si="40"/>
        <v>#DIV/0!</v>
      </c>
      <c r="CK5" t="e">
        <f t="shared" si="41"/>
        <v>#DIV/0!</v>
      </c>
    </row>
    <row r="6" spans="1:89" x14ac:dyDescent="0.25">
      <c r="A6" s="1">
        <v>5</v>
      </c>
      <c r="B6" s="2" t="s">
        <v>165</v>
      </c>
      <c r="C6" s="1" t="s">
        <v>183</v>
      </c>
      <c r="D6" s="1" t="s">
        <v>187</v>
      </c>
      <c r="E6" s="1">
        <v>1</v>
      </c>
      <c r="F6" s="1">
        <v>2</v>
      </c>
      <c r="G6" s="4">
        <v>44456</v>
      </c>
      <c r="H6" s="1" t="s">
        <v>87</v>
      </c>
      <c r="I6" s="1">
        <v>2275.9998964164406</v>
      </c>
      <c r="J6" s="1">
        <v>1</v>
      </c>
      <c r="K6">
        <f t="shared" si="0"/>
        <v>19.707287177697772</v>
      </c>
      <c r="L6">
        <f t="shared" si="1"/>
        <v>0.30828871669099572</v>
      </c>
      <c r="M6">
        <f t="shared" si="2"/>
        <v>274.17675591641876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t="e">
        <f t="shared" si="4"/>
        <v>#DIV/0!</v>
      </c>
      <c r="W6" t="e">
        <f t="shared" si="5"/>
        <v>#DIV/0!</v>
      </c>
      <c r="X6" s="1">
        <v>-1</v>
      </c>
      <c r="Y6" s="1">
        <v>0.85</v>
      </c>
      <c r="Z6" s="1">
        <v>0.85</v>
      </c>
      <c r="AA6" s="1">
        <v>9.9886770248413086</v>
      </c>
      <c r="AB6">
        <f t="shared" si="6"/>
        <v>0.85</v>
      </c>
      <c r="AC6">
        <f t="shared" si="7"/>
        <v>2.2124228705931101E-2</v>
      </c>
      <c r="AD6" t="e">
        <f t="shared" si="8"/>
        <v>#DIV/0!</v>
      </c>
      <c r="AE6" t="e">
        <f t="shared" si="9"/>
        <v>#DIV/0!</v>
      </c>
      <c r="AF6" t="e">
        <f t="shared" si="10"/>
        <v>#DIV/0!</v>
      </c>
      <c r="AG6" s="1">
        <v>0</v>
      </c>
      <c r="AH6" s="1">
        <v>0.5</v>
      </c>
      <c r="AI6" t="e">
        <f t="shared" si="11"/>
        <v>#DIV/0!</v>
      </c>
      <c r="AJ6">
        <f t="shared" si="12"/>
        <v>6.5117273945406176</v>
      </c>
      <c r="AK6">
        <f t="shared" si="13"/>
        <v>2.117667874008176</v>
      </c>
      <c r="AL6">
        <f t="shared" si="14"/>
        <v>29.154211010758551</v>
      </c>
      <c r="AM6" s="1">
        <v>2</v>
      </c>
      <c r="AN6">
        <f t="shared" si="15"/>
        <v>5</v>
      </c>
      <c r="AO6" s="1">
        <v>0.5</v>
      </c>
      <c r="AP6">
        <f t="shared" si="16"/>
        <v>9</v>
      </c>
      <c r="AQ6" s="1">
        <v>29.918388366699219</v>
      </c>
      <c r="AR6" s="1">
        <v>29.517951965332031</v>
      </c>
      <c r="AS6" s="1">
        <v>29.800287246704102</v>
      </c>
      <c r="AT6" s="1">
        <v>399.92083740234375</v>
      </c>
      <c r="AU6" s="1">
        <v>391.02639770507813</v>
      </c>
      <c r="AV6" s="1">
        <v>16.861537933349609</v>
      </c>
      <c r="AW6" s="1">
        <v>19.413660049438477</v>
      </c>
      <c r="AX6" s="1">
        <v>39.737663269042969</v>
      </c>
      <c r="AY6" s="1">
        <v>45.752262115478516</v>
      </c>
      <c r="AZ6" s="1">
        <v>500.39227294921875</v>
      </c>
      <c r="BA6" s="1">
        <v>1101.123779296875</v>
      </c>
      <c r="BB6" s="1">
        <v>131.48150634765625</v>
      </c>
      <c r="BC6" s="1">
        <v>99.936492919921875</v>
      </c>
      <c r="BD6" s="1">
        <v>2.8302626609802246</v>
      </c>
      <c r="BE6" s="1">
        <v>-0.14522570371627808</v>
      </c>
      <c r="BF6" s="1">
        <v>0.66666668653488159</v>
      </c>
      <c r="BG6" s="1">
        <v>0</v>
      </c>
      <c r="BH6" s="1">
        <v>5</v>
      </c>
      <c r="BI6" s="1">
        <v>1</v>
      </c>
      <c r="BJ6" s="1">
        <v>0</v>
      </c>
      <c r="BK6" s="1">
        <v>0.15999999642372131</v>
      </c>
      <c r="BL6" s="1">
        <v>111115</v>
      </c>
      <c r="BM6">
        <f t="shared" si="17"/>
        <v>2.5019613647460934</v>
      </c>
      <c r="BN6">
        <f t="shared" si="18"/>
        <v>6.5117273945406173E-3</v>
      </c>
      <c r="BO6">
        <f t="shared" si="19"/>
        <v>302.66795196533201</v>
      </c>
      <c r="BP6">
        <f t="shared" si="20"/>
        <v>303.0683883666992</v>
      </c>
      <c r="BQ6">
        <f t="shared" si="21"/>
        <v>176.1798007495745</v>
      </c>
      <c r="BR6">
        <f t="shared" si="22"/>
        <v>-0.36374095457348132</v>
      </c>
      <c r="BS6">
        <f t="shared" si="23"/>
        <v>4.0578009740886545</v>
      </c>
      <c r="BT6">
        <f t="shared" si="24"/>
        <v>40.603796026143627</v>
      </c>
      <c r="BU6">
        <f t="shared" si="25"/>
        <v>21.19013597670515</v>
      </c>
      <c r="BV6">
        <f t="shared" si="26"/>
        <v>29.517951965332031</v>
      </c>
      <c r="BW6">
        <f t="shared" si="27"/>
        <v>4.1438982301935452</v>
      </c>
      <c r="BX6">
        <f t="shared" si="28"/>
        <v>0.29807825419550416</v>
      </c>
      <c r="BY6">
        <f t="shared" si="29"/>
        <v>1.9401331000804785</v>
      </c>
      <c r="BZ6">
        <f t="shared" si="30"/>
        <v>2.2037651301130667</v>
      </c>
      <c r="CA6">
        <f t="shared" si="31"/>
        <v>0.18719011579380457</v>
      </c>
      <c r="CB6">
        <f t="shared" si="32"/>
        <v>27.400263426448333</v>
      </c>
      <c r="CC6">
        <f t="shared" si="33"/>
        <v>0.70117198615120024</v>
      </c>
      <c r="CD6">
        <f t="shared" si="34"/>
        <v>47.979808847578951</v>
      </c>
      <c r="CE6">
        <f t="shared" si="35"/>
        <v>388.07030462842346</v>
      </c>
      <c r="CF6">
        <f t="shared" si="36"/>
        <v>2.4365478636548778E-2</v>
      </c>
      <c r="CG6">
        <f t="shared" si="37"/>
        <v>0</v>
      </c>
      <c r="CH6">
        <f t="shared" si="38"/>
        <v>935.9552124023437</v>
      </c>
      <c r="CI6">
        <f t="shared" si="39"/>
        <v>0</v>
      </c>
      <c r="CJ6" t="e">
        <f t="shared" si="40"/>
        <v>#DIV/0!</v>
      </c>
      <c r="CK6" t="e">
        <f t="shared" si="41"/>
        <v>#DIV/0!</v>
      </c>
    </row>
    <row r="7" spans="1:89" x14ac:dyDescent="0.25">
      <c r="A7" s="1">
        <v>6</v>
      </c>
      <c r="B7" s="2" t="s">
        <v>165</v>
      </c>
      <c r="C7" s="1" t="s">
        <v>183</v>
      </c>
      <c r="D7" s="1" t="s">
        <v>187</v>
      </c>
      <c r="E7" s="1">
        <v>1</v>
      </c>
      <c r="F7" s="1">
        <v>3</v>
      </c>
      <c r="G7" s="4">
        <v>44456</v>
      </c>
      <c r="H7" s="1" t="s">
        <v>88</v>
      </c>
      <c r="I7" s="1">
        <v>2277.9998962786049</v>
      </c>
      <c r="J7" s="1">
        <v>1</v>
      </c>
      <c r="K7">
        <f t="shared" si="0"/>
        <v>19.823749924895953</v>
      </c>
      <c r="L7">
        <f t="shared" si="1"/>
        <v>0.30780617155989337</v>
      </c>
      <c r="M7">
        <f t="shared" si="2"/>
        <v>273.36308070554793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t="e">
        <f t="shared" si="4"/>
        <v>#DIV/0!</v>
      </c>
      <c r="W7" t="e">
        <f t="shared" si="5"/>
        <v>#DIV/0!</v>
      </c>
      <c r="X7" s="1">
        <v>-1</v>
      </c>
      <c r="Y7" s="1">
        <v>0.85</v>
      </c>
      <c r="Z7" s="1">
        <v>0.85</v>
      </c>
      <c r="AA7" s="1">
        <v>9.9886770248413086</v>
      </c>
      <c r="AB7">
        <f t="shared" si="6"/>
        <v>0.85</v>
      </c>
      <c r="AC7">
        <f t="shared" si="7"/>
        <v>2.2249718842670015E-2</v>
      </c>
      <c r="AD7" t="e">
        <f t="shared" si="8"/>
        <v>#DIV/0!</v>
      </c>
      <c r="AE7" t="e">
        <f t="shared" si="9"/>
        <v>#DIV/0!</v>
      </c>
      <c r="AF7" t="e">
        <f t="shared" si="10"/>
        <v>#DIV/0!</v>
      </c>
      <c r="AG7" s="1">
        <v>0</v>
      </c>
      <c r="AH7" s="1">
        <v>0.5</v>
      </c>
      <c r="AI7" t="e">
        <f t="shared" si="11"/>
        <v>#DIV/0!</v>
      </c>
      <c r="AJ7">
        <f t="shared" si="12"/>
        <v>6.5049936251206217</v>
      </c>
      <c r="AK7">
        <f t="shared" si="13"/>
        <v>2.1186590222969559</v>
      </c>
      <c r="AL7">
        <f t="shared" si="14"/>
        <v>29.159291141037372</v>
      </c>
      <c r="AM7" s="1">
        <v>2</v>
      </c>
      <c r="AN7">
        <f t="shared" si="15"/>
        <v>5</v>
      </c>
      <c r="AO7" s="1">
        <v>0.5</v>
      </c>
      <c r="AP7">
        <f t="shared" si="16"/>
        <v>9</v>
      </c>
      <c r="AQ7" s="1">
        <v>29.922592163085938</v>
      </c>
      <c r="AR7" s="1">
        <v>29.522037506103516</v>
      </c>
      <c r="AS7" s="1">
        <v>29.805509567260742</v>
      </c>
      <c r="AT7" s="1">
        <v>399.92709350585938</v>
      </c>
      <c r="AU7" s="1">
        <v>390.98696899414063</v>
      </c>
      <c r="AV7" s="1">
        <v>16.86619758605957</v>
      </c>
      <c r="AW7" s="1">
        <v>19.41575813293457</v>
      </c>
      <c r="AX7" s="1">
        <v>39.738853454589844</v>
      </c>
      <c r="AY7" s="1">
        <v>45.745933532714844</v>
      </c>
      <c r="AZ7" s="1">
        <v>500.3759765625</v>
      </c>
      <c r="BA7" s="1">
        <v>1101.0714111328125</v>
      </c>
      <c r="BB7" s="1">
        <v>138.61279296875</v>
      </c>
      <c r="BC7" s="1">
        <v>99.936019897460938</v>
      </c>
      <c r="BD7" s="1">
        <v>2.8302626609802246</v>
      </c>
      <c r="BE7" s="1">
        <v>-0.14522570371627808</v>
      </c>
      <c r="BF7" s="1">
        <v>0.66666668653488159</v>
      </c>
      <c r="BG7" s="1">
        <v>0</v>
      </c>
      <c r="BH7" s="1">
        <v>5</v>
      </c>
      <c r="BI7" s="1">
        <v>1</v>
      </c>
      <c r="BJ7" s="1">
        <v>0</v>
      </c>
      <c r="BK7" s="1">
        <v>0.15999999642372131</v>
      </c>
      <c r="BL7" s="1">
        <v>111115</v>
      </c>
      <c r="BM7">
        <f t="shared" si="17"/>
        <v>2.5018798828124997</v>
      </c>
      <c r="BN7">
        <f t="shared" si="18"/>
        <v>6.5049936251206216E-3</v>
      </c>
      <c r="BO7">
        <f t="shared" si="19"/>
        <v>302.67203750610349</v>
      </c>
      <c r="BP7">
        <f t="shared" si="20"/>
        <v>303.07259216308591</v>
      </c>
      <c r="BQ7">
        <f t="shared" si="21"/>
        <v>176.17142184351178</v>
      </c>
      <c r="BR7">
        <f t="shared" si="22"/>
        <v>-0.36274636506614527</v>
      </c>
      <c r="BS7">
        <f t="shared" si="23"/>
        <v>4.058992613394194</v>
      </c>
      <c r="BT7">
        <f t="shared" si="24"/>
        <v>40.615912236237861</v>
      </c>
      <c r="BU7">
        <f t="shared" si="25"/>
        <v>21.200154103303291</v>
      </c>
      <c r="BV7">
        <f t="shared" si="26"/>
        <v>29.522037506103516</v>
      </c>
      <c r="BW7">
        <f t="shared" si="27"/>
        <v>4.1448742486185077</v>
      </c>
      <c r="BX7">
        <f t="shared" si="28"/>
        <v>0.29762711996556046</v>
      </c>
      <c r="BY7">
        <f t="shared" si="29"/>
        <v>1.9403335910972381</v>
      </c>
      <c r="BZ7">
        <f t="shared" si="30"/>
        <v>2.2045406575212696</v>
      </c>
      <c r="CA7">
        <f t="shared" si="31"/>
        <v>0.18690545486839308</v>
      </c>
      <c r="CB7">
        <f t="shared" si="32"/>
        <v>27.318818272620859</v>
      </c>
      <c r="CC7">
        <f t="shared" si="33"/>
        <v>0.69916161505025654</v>
      </c>
      <c r="CD7">
        <f t="shared" si="34"/>
        <v>47.967662080667985</v>
      </c>
      <c r="CE7">
        <f t="shared" si="35"/>
        <v>388.01340650540624</v>
      </c>
      <c r="CF7">
        <f t="shared" si="36"/>
        <v>2.4506857794766107E-2</v>
      </c>
      <c r="CG7">
        <f t="shared" si="37"/>
        <v>0</v>
      </c>
      <c r="CH7">
        <f t="shared" si="38"/>
        <v>935.91069946289065</v>
      </c>
      <c r="CI7">
        <f t="shared" si="39"/>
        <v>0</v>
      </c>
      <c r="CJ7" t="e">
        <f t="shared" si="40"/>
        <v>#DIV/0!</v>
      </c>
      <c r="CK7" t="e">
        <f t="shared" si="41"/>
        <v>#DIV/0!</v>
      </c>
    </row>
    <row r="8" spans="1:89" x14ac:dyDescent="0.25">
      <c r="A8" s="1">
        <v>7</v>
      </c>
      <c r="B8" s="2" t="s">
        <v>166</v>
      </c>
      <c r="C8" s="1" t="s">
        <v>183</v>
      </c>
      <c r="D8" s="1" t="s">
        <v>187</v>
      </c>
      <c r="E8" s="1">
        <v>1</v>
      </c>
      <c r="F8" s="1">
        <v>1</v>
      </c>
      <c r="G8" s="4">
        <v>44456</v>
      </c>
      <c r="H8" s="1" t="s">
        <v>89</v>
      </c>
      <c r="I8" s="1">
        <v>2719.499865851365</v>
      </c>
      <c r="J8" s="1">
        <v>1</v>
      </c>
      <c r="K8">
        <f t="shared" si="0"/>
        <v>22.756847965243455</v>
      </c>
      <c r="L8">
        <f t="shared" si="1"/>
        <v>0.32278793825957147</v>
      </c>
      <c r="M8">
        <f t="shared" si="2"/>
        <v>262.09405159261235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t="e">
        <f t="shared" si="4"/>
        <v>#DIV/0!</v>
      </c>
      <c r="W8" t="e">
        <f t="shared" si="5"/>
        <v>#DIV/0!</v>
      </c>
      <c r="X8" s="1">
        <v>-1</v>
      </c>
      <c r="Y8" s="1">
        <v>0.85</v>
      </c>
      <c r="Z8" s="1">
        <v>0.85</v>
      </c>
      <c r="AA8" s="1">
        <v>9.9886770248413086</v>
      </c>
      <c r="AB8">
        <f t="shared" si="6"/>
        <v>0.85</v>
      </c>
      <c r="AC8">
        <f t="shared" si="7"/>
        <v>2.5385648104176272E-2</v>
      </c>
      <c r="AD8" t="e">
        <f t="shared" si="8"/>
        <v>#DIV/0!</v>
      </c>
      <c r="AE8" t="e">
        <f t="shared" si="9"/>
        <v>#DIV/0!</v>
      </c>
      <c r="AF8" t="e">
        <f t="shared" si="10"/>
        <v>#DIV/0!</v>
      </c>
      <c r="AG8" s="1">
        <v>0</v>
      </c>
      <c r="AH8" s="1">
        <v>0.5</v>
      </c>
      <c r="AI8" t="e">
        <f t="shared" si="11"/>
        <v>#DIV/0!</v>
      </c>
      <c r="AJ8">
        <f t="shared" si="12"/>
        <v>6.8454092950731082</v>
      </c>
      <c r="AK8">
        <f t="shared" si="13"/>
        <v>2.1270475248845386</v>
      </c>
      <c r="AL8">
        <f t="shared" si="14"/>
        <v>29.639651338798767</v>
      </c>
      <c r="AM8" s="1">
        <v>2</v>
      </c>
      <c r="AN8">
        <f t="shared" si="15"/>
        <v>5</v>
      </c>
      <c r="AO8" s="1">
        <v>0.5</v>
      </c>
      <c r="AP8">
        <f t="shared" si="16"/>
        <v>9</v>
      </c>
      <c r="AQ8" s="1">
        <v>30.759628295898438</v>
      </c>
      <c r="AR8" s="1">
        <v>30.040519714355469</v>
      </c>
      <c r="AS8" s="1">
        <v>30.667919158935547</v>
      </c>
      <c r="AT8" s="1">
        <v>399.91946411132813</v>
      </c>
      <c r="AU8" s="1">
        <v>389.75839233398438</v>
      </c>
      <c r="AV8" s="1">
        <v>17.793550491333008</v>
      </c>
      <c r="AW8" s="1">
        <v>20.473310470581055</v>
      </c>
      <c r="AX8" s="1">
        <v>39.960468292236328</v>
      </c>
      <c r="AY8" s="1">
        <v>45.978626251220703</v>
      </c>
      <c r="AZ8" s="1">
        <v>500.43743896484375</v>
      </c>
      <c r="BA8" s="1">
        <v>1100.985595703125</v>
      </c>
      <c r="BB8" s="1">
        <v>103.24412536621094</v>
      </c>
      <c r="BC8" s="1">
        <v>99.93548583984375</v>
      </c>
      <c r="BD8" s="1">
        <v>2.8302626609802246</v>
      </c>
      <c r="BE8" s="1">
        <v>-0.14522570371627808</v>
      </c>
      <c r="BF8" s="1">
        <v>0.66666668653488159</v>
      </c>
      <c r="BG8" s="1">
        <v>0</v>
      </c>
      <c r="BH8" s="1">
        <v>5</v>
      </c>
      <c r="BI8" s="1">
        <v>1</v>
      </c>
      <c r="BJ8" s="1">
        <v>0</v>
      </c>
      <c r="BK8" s="1">
        <v>0.15999999642372131</v>
      </c>
      <c r="BL8" s="1">
        <v>111115</v>
      </c>
      <c r="BM8">
        <f t="shared" si="17"/>
        <v>2.5021871948242183</v>
      </c>
      <c r="BN8">
        <f t="shared" si="18"/>
        <v>6.8454092950731085E-3</v>
      </c>
      <c r="BO8">
        <f t="shared" si="19"/>
        <v>303.19051971435545</v>
      </c>
      <c r="BP8">
        <f t="shared" si="20"/>
        <v>303.90962829589841</v>
      </c>
      <c r="BQ8">
        <f t="shared" si="21"/>
        <v>176.15769137506868</v>
      </c>
      <c r="BR8">
        <f t="shared" si="22"/>
        <v>-0.40086837555670168</v>
      </c>
      <c r="BS8">
        <f t="shared" si="23"/>
        <v>4.1730577535120164</v>
      </c>
      <c r="BT8">
        <f t="shared" si="24"/>
        <v>41.757517046544848</v>
      </c>
      <c r="BU8">
        <f t="shared" si="25"/>
        <v>21.284206575963793</v>
      </c>
      <c r="BV8">
        <f t="shared" si="26"/>
        <v>30.040519714355469</v>
      </c>
      <c r="BW8">
        <f t="shared" si="27"/>
        <v>4.2703756870752754</v>
      </c>
      <c r="BX8">
        <f t="shared" si="28"/>
        <v>0.31161187657331629</v>
      </c>
      <c r="BY8">
        <f t="shared" si="29"/>
        <v>2.0460102286274777</v>
      </c>
      <c r="BZ8">
        <f t="shared" si="30"/>
        <v>2.2243654584477976</v>
      </c>
      <c r="CA8">
        <f t="shared" si="31"/>
        <v>0.19573160531334852</v>
      </c>
      <c r="CB8">
        <f t="shared" si="32"/>
        <v>26.192496381640787</v>
      </c>
      <c r="CC8">
        <f t="shared" si="33"/>
        <v>0.67245261871878736</v>
      </c>
      <c r="CD8">
        <f t="shared" si="34"/>
        <v>49.213596919926374</v>
      </c>
      <c r="CE8">
        <f t="shared" si="35"/>
        <v>386.34486513919785</v>
      </c>
      <c r="CF8">
        <f t="shared" si="36"/>
        <v>2.8988254898276642E-2</v>
      </c>
      <c r="CG8">
        <f t="shared" si="37"/>
        <v>0</v>
      </c>
      <c r="CH8">
        <f t="shared" si="38"/>
        <v>935.83775634765618</v>
      </c>
      <c r="CI8">
        <f t="shared" si="39"/>
        <v>0</v>
      </c>
      <c r="CJ8" t="e">
        <f t="shared" si="40"/>
        <v>#DIV/0!</v>
      </c>
      <c r="CK8" t="e">
        <f t="shared" si="41"/>
        <v>#DIV/0!</v>
      </c>
    </row>
    <row r="9" spans="1:89" x14ac:dyDescent="0.25">
      <c r="A9" s="1">
        <v>8</v>
      </c>
      <c r="B9" s="2" t="s">
        <v>166</v>
      </c>
      <c r="C9" s="1" t="s">
        <v>183</v>
      </c>
      <c r="D9" s="1" t="s">
        <v>187</v>
      </c>
      <c r="E9" s="1">
        <v>1</v>
      </c>
      <c r="F9" s="1">
        <v>2</v>
      </c>
      <c r="G9" s="4">
        <v>44456</v>
      </c>
      <c r="H9" s="1" t="s">
        <v>90</v>
      </c>
      <c r="I9" s="1">
        <v>2721.4998657135293</v>
      </c>
      <c r="J9" s="1">
        <v>1</v>
      </c>
      <c r="K9">
        <f t="shared" si="0"/>
        <v>22.658023465735699</v>
      </c>
      <c r="L9">
        <f t="shared" si="1"/>
        <v>0.32364053522668834</v>
      </c>
      <c r="M9">
        <f t="shared" si="2"/>
        <v>262.88273505717183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3"/>
        <v>#DIV/0!</v>
      </c>
      <c r="V9" t="e">
        <f t="shared" si="4"/>
        <v>#DIV/0!</v>
      </c>
      <c r="W9" t="e">
        <f t="shared" si="5"/>
        <v>#DIV/0!</v>
      </c>
      <c r="X9" s="1">
        <v>-1</v>
      </c>
      <c r="Y9" s="1">
        <v>0.85</v>
      </c>
      <c r="Z9" s="1">
        <v>0.85</v>
      </c>
      <c r="AA9" s="1">
        <v>9.9886770248413086</v>
      </c>
      <c r="AB9">
        <f t="shared" si="6"/>
        <v>0.85</v>
      </c>
      <c r="AC9">
        <f t="shared" si="7"/>
        <v>2.5281124425747037E-2</v>
      </c>
      <c r="AD9" t="e">
        <f t="shared" si="8"/>
        <v>#DIV/0!</v>
      </c>
      <c r="AE9" t="e">
        <f t="shared" si="9"/>
        <v>#DIV/0!</v>
      </c>
      <c r="AF9" t="e">
        <f t="shared" si="10"/>
        <v>#DIV/0!</v>
      </c>
      <c r="AG9" s="1">
        <v>0</v>
      </c>
      <c r="AH9" s="1">
        <v>0.5</v>
      </c>
      <c r="AI9" t="e">
        <f t="shared" si="11"/>
        <v>#DIV/0!</v>
      </c>
      <c r="AJ9">
        <f t="shared" si="12"/>
        <v>6.8580490881034848</v>
      </c>
      <c r="AK9">
        <f t="shared" si="13"/>
        <v>2.1255578757114746</v>
      </c>
      <c r="AL9">
        <f t="shared" si="14"/>
        <v>29.635830999734484</v>
      </c>
      <c r="AM9" s="1">
        <v>2</v>
      </c>
      <c r="AN9">
        <f t="shared" si="15"/>
        <v>5</v>
      </c>
      <c r="AO9" s="1">
        <v>0.5</v>
      </c>
      <c r="AP9">
        <f t="shared" si="16"/>
        <v>9</v>
      </c>
      <c r="AQ9" s="1">
        <v>30.763120651245117</v>
      </c>
      <c r="AR9" s="1">
        <v>30.038402557373047</v>
      </c>
      <c r="AS9" s="1">
        <v>30.6717529296875</v>
      </c>
      <c r="AT9" s="1">
        <v>399.8756103515625</v>
      </c>
      <c r="AU9" s="1">
        <v>389.7518310546875</v>
      </c>
      <c r="AV9" s="1">
        <v>17.794284820556641</v>
      </c>
      <c r="AW9" s="1">
        <v>20.479043960571289</v>
      </c>
      <c r="AX9" s="1">
        <v>39.954116821289063</v>
      </c>
      <c r="AY9" s="1">
        <v>45.982295989990234</v>
      </c>
      <c r="AZ9" s="1">
        <v>500.42498779296875</v>
      </c>
      <c r="BA9" s="1">
        <v>1100.938720703125</v>
      </c>
      <c r="BB9" s="1">
        <v>106.47032165527344</v>
      </c>
      <c r="BC9" s="1">
        <v>99.935417175292969</v>
      </c>
      <c r="BD9" s="1">
        <v>2.8302626609802246</v>
      </c>
      <c r="BE9" s="1">
        <v>-0.14522570371627808</v>
      </c>
      <c r="BF9" s="1">
        <v>0.66666668653488159</v>
      </c>
      <c r="BG9" s="1">
        <v>0</v>
      </c>
      <c r="BH9" s="1">
        <v>5</v>
      </c>
      <c r="BI9" s="1">
        <v>1</v>
      </c>
      <c r="BJ9" s="1">
        <v>0</v>
      </c>
      <c r="BK9" s="1">
        <v>0.15999999642372131</v>
      </c>
      <c r="BL9" s="1">
        <v>111115</v>
      </c>
      <c r="BM9">
        <f t="shared" si="17"/>
        <v>2.5021249389648434</v>
      </c>
      <c r="BN9">
        <f t="shared" si="18"/>
        <v>6.8580490881034852E-3</v>
      </c>
      <c r="BO9">
        <f t="shared" si="19"/>
        <v>303.18840255737302</v>
      </c>
      <c r="BP9">
        <f t="shared" si="20"/>
        <v>303.91312065124509</v>
      </c>
      <c r="BQ9">
        <f t="shared" si="21"/>
        <v>176.15019137523632</v>
      </c>
      <c r="BR9">
        <f t="shared" si="22"/>
        <v>-0.40257155763856167</v>
      </c>
      <c r="BS9">
        <f t="shared" si="23"/>
        <v>4.1721396772623303</v>
      </c>
      <c r="BT9">
        <f t="shared" si="24"/>
        <v>41.74835904216156</v>
      </c>
      <c r="BU9">
        <f t="shared" si="25"/>
        <v>21.269315081590271</v>
      </c>
      <c r="BV9">
        <f t="shared" si="26"/>
        <v>30.038402557373047</v>
      </c>
      <c r="BW9">
        <f t="shared" si="27"/>
        <v>4.269856559022533</v>
      </c>
      <c r="BX9">
        <f t="shared" si="28"/>
        <v>0.31240638311131286</v>
      </c>
      <c r="BY9">
        <f t="shared" si="29"/>
        <v>2.0465818015508557</v>
      </c>
      <c r="BZ9">
        <f t="shared" si="30"/>
        <v>2.2232747574716774</v>
      </c>
      <c r="CA9">
        <f t="shared" si="31"/>
        <v>0.19623315840224273</v>
      </c>
      <c r="CB9">
        <f t="shared" si="32"/>
        <v>26.27129579612048</v>
      </c>
      <c r="CC9">
        <f t="shared" si="33"/>
        <v>0.67448749206847414</v>
      </c>
      <c r="CD9">
        <f t="shared" si="34"/>
        <v>49.242728425339578</v>
      </c>
      <c r="CE9">
        <f t="shared" si="35"/>
        <v>386.35312753482714</v>
      </c>
      <c r="CF9">
        <f t="shared" si="36"/>
        <v>2.8878836915267832E-2</v>
      </c>
      <c r="CG9">
        <f t="shared" si="37"/>
        <v>0</v>
      </c>
      <c r="CH9">
        <f t="shared" si="38"/>
        <v>935.79791259765625</v>
      </c>
      <c r="CI9">
        <f t="shared" si="39"/>
        <v>0</v>
      </c>
      <c r="CJ9" t="e">
        <f t="shared" si="40"/>
        <v>#DIV/0!</v>
      </c>
      <c r="CK9" t="e">
        <f t="shared" si="41"/>
        <v>#DIV/0!</v>
      </c>
    </row>
    <row r="10" spans="1:89" x14ac:dyDescent="0.25">
      <c r="A10" s="1">
        <v>9</v>
      </c>
      <c r="B10" s="2" t="s">
        <v>166</v>
      </c>
      <c r="C10" s="1" t="s">
        <v>183</v>
      </c>
      <c r="D10" s="1" t="s">
        <v>187</v>
      </c>
      <c r="E10" s="1">
        <v>1</v>
      </c>
      <c r="F10" s="1">
        <v>3</v>
      </c>
      <c r="G10" s="4">
        <v>44456</v>
      </c>
      <c r="H10" s="1" t="s">
        <v>91</v>
      </c>
      <c r="I10" s="1">
        <v>2723.9998655412346</v>
      </c>
      <c r="J10" s="1">
        <v>1</v>
      </c>
      <c r="K10">
        <f t="shared" si="0"/>
        <v>22.675468240619605</v>
      </c>
      <c r="L10">
        <f t="shared" si="1"/>
        <v>0.32410354674784059</v>
      </c>
      <c r="M10">
        <f t="shared" si="2"/>
        <v>262.96601402630625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 s="1">
        <v>-1</v>
      </c>
      <c r="Y10" s="1">
        <v>0.85</v>
      </c>
      <c r="Z10" s="1">
        <v>0.85</v>
      </c>
      <c r="AA10" s="1">
        <v>9.9886770248413086</v>
      </c>
      <c r="AB10">
        <f t="shared" si="6"/>
        <v>0.85</v>
      </c>
      <c r="AC10">
        <f t="shared" si="7"/>
        <v>2.5301783128250443E-2</v>
      </c>
      <c r="AD10" t="e">
        <f t="shared" si="8"/>
        <v>#DIV/0!</v>
      </c>
      <c r="AE10" t="e">
        <f t="shared" si="9"/>
        <v>#DIV/0!</v>
      </c>
      <c r="AF10" t="e">
        <f t="shared" si="10"/>
        <v>#DIV/0!</v>
      </c>
      <c r="AG10" s="1">
        <v>0</v>
      </c>
      <c r="AH10" s="1">
        <v>0.5</v>
      </c>
      <c r="AI10" t="e">
        <f t="shared" si="11"/>
        <v>#DIV/0!</v>
      </c>
      <c r="AJ10">
        <f t="shared" si="12"/>
        <v>6.8631127769339075</v>
      </c>
      <c r="AK10">
        <f t="shared" si="13"/>
        <v>2.1241981491742106</v>
      </c>
      <c r="AL10">
        <f t="shared" si="14"/>
        <v>29.632147460495499</v>
      </c>
      <c r="AM10" s="1">
        <v>2</v>
      </c>
      <c r="AN10">
        <f t="shared" si="15"/>
        <v>5</v>
      </c>
      <c r="AO10" s="1">
        <v>0.5</v>
      </c>
      <c r="AP10">
        <f t="shared" si="16"/>
        <v>9</v>
      </c>
      <c r="AQ10" s="1">
        <v>30.768226623535156</v>
      </c>
      <c r="AR10" s="1">
        <v>30.035188674926758</v>
      </c>
      <c r="AS10" s="1">
        <v>30.675827026367188</v>
      </c>
      <c r="AT10" s="1">
        <v>399.88983154296875</v>
      </c>
      <c r="AU10" s="1">
        <v>389.75802612304688</v>
      </c>
      <c r="AV10" s="1">
        <v>17.797002792358398</v>
      </c>
      <c r="AW10" s="1">
        <v>20.483797073364258</v>
      </c>
      <c r="AX10" s="1">
        <v>39.948562622070313</v>
      </c>
      <c r="AY10" s="1">
        <v>45.97955322265625</v>
      </c>
      <c r="AZ10" s="1">
        <v>500.4127197265625</v>
      </c>
      <c r="BA10" s="1">
        <v>1100.8509521484375</v>
      </c>
      <c r="BB10" s="1">
        <v>110.05898284912109</v>
      </c>
      <c r="BC10" s="1">
        <v>99.935401916503906</v>
      </c>
      <c r="BD10" s="1">
        <v>2.8302626609802246</v>
      </c>
      <c r="BE10" s="1">
        <v>-0.14522570371627808</v>
      </c>
      <c r="BF10" s="1">
        <v>0.66666668653488159</v>
      </c>
      <c r="BG10" s="1">
        <v>0</v>
      </c>
      <c r="BH10" s="1">
        <v>5</v>
      </c>
      <c r="BI10" s="1">
        <v>1</v>
      </c>
      <c r="BJ10" s="1">
        <v>0</v>
      </c>
      <c r="BK10" s="1">
        <v>0.15999999642372131</v>
      </c>
      <c r="BL10" s="1">
        <v>111115</v>
      </c>
      <c r="BM10">
        <f t="shared" si="17"/>
        <v>2.5020635986328124</v>
      </c>
      <c r="BN10">
        <f t="shared" si="18"/>
        <v>6.8631127769339072E-3</v>
      </c>
      <c r="BO10">
        <f t="shared" si="19"/>
        <v>303.18518867492674</v>
      </c>
      <c r="BP10">
        <f t="shared" si="20"/>
        <v>303.91822662353513</v>
      </c>
      <c r="BQ10">
        <f t="shared" si="21"/>
        <v>176.1361484068002</v>
      </c>
      <c r="BR10">
        <f t="shared" si="22"/>
        <v>-0.4030412144312574</v>
      </c>
      <c r="BS10">
        <f t="shared" si="23"/>
        <v>4.1712546424769741</v>
      </c>
      <c r="BT10">
        <f t="shared" si="24"/>
        <v>41.739509347869138</v>
      </c>
      <c r="BU10">
        <f t="shared" si="25"/>
        <v>21.25571227450488</v>
      </c>
      <c r="BV10">
        <f t="shared" si="26"/>
        <v>30.035188674926758</v>
      </c>
      <c r="BW10">
        <f t="shared" si="27"/>
        <v>4.2690686183956421</v>
      </c>
      <c r="BX10">
        <f t="shared" si="28"/>
        <v>0.31283778715091204</v>
      </c>
      <c r="BY10">
        <f t="shared" si="29"/>
        <v>2.0470564933027635</v>
      </c>
      <c r="BZ10">
        <f t="shared" si="30"/>
        <v>2.2220121250928786</v>
      </c>
      <c r="CA10">
        <f t="shared" si="31"/>
        <v>0.19650549887551286</v>
      </c>
      <c r="CB10">
        <f t="shared" si="32"/>
        <v>26.279614302099919</v>
      </c>
      <c r="CC10">
        <f t="shared" si="33"/>
        <v>0.6746904397121708</v>
      </c>
      <c r="CD10">
        <f t="shared" si="34"/>
        <v>49.267062155705887</v>
      </c>
      <c r="CE10">
        <f t="shared" si="35"/>
        <v>386.35670588695393</v>
      </c>
      <c r="CF10">
        <f t="shared" si="36"/>
        <v>2.8915085106539208E-2</v>
      </c>
      <c r="CG10">
        <f t="shared" si="37"/>
        <v>0</v>
      </c>
      <c r="CH10">
        <f t="shared" si="38"/>
        <v>935.72330932617183</v>
      </c>
      <c r="CI10">
        <f t="shared" si="39"/>
        <v>0</v>
      </c>
      <c r="CJ10" t="e">
        <f t="shared" si="40"/>
        <v>#DIV/0!</v>
      </c>
      <c r="CK10" t="e">
        <f t="shared" si="41"/>
        <v>#DIV/0!</v>
      </c>
    </row>
    <row r="11" spans="1:89" x14ac:dyDescent="0.25">
      <c r="A11" s="1">
        <v>10</v>
      </c>
      <c r="B11" s="2" t="s">
        <v>167</v>
      </c>
      <c r="C11" s="1" t="s">
        <v>183</v>
      </c>
      <c r="D11" s="1" t="s">
        <v>187</v>
      </c>
      <c r="E11" s="1">
        <v>1</v>
      </c>
      <c r="F11" s="1">
        <v>1</v>
      </c>
      <c r="G11" s="4">
        <v>44456</v>
      </c>
      <c r="H11" s="1" t="s">
        <v>92</v>
      </c>
      <c r="I11" s="1">
        <v>3347.9998225364834</v>
      </c>
      <c r="J11" s="1">
        <v>1</v>
      </c>
      <c r="K11">
        <f t="shared" si="0"/>
        <v>18.83451390420311</v>
      </c>
      <c r="L11">
        <f t="shared" si="1"/>
        <v>0.25573300409976785</v>
      </c>
      <c r="M11">
        <f t="shared" si="2"/>
        <v>258.46660125328248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 s="1">
        <v>-1</v>
      </c>
      <c r="Y11" s="1">
        <v>0.85</v>
      </c>
      <c r="Z11" s="1">
        <v>0.85</v>
      </c>
      <c r="AA11" s="1">
        <v>9.9886770248413086</v>
      </c>
      <c r="AB11">
        <f t="shared" si="6"/>
        <v>0.85</v>
      </c>
      <c r="AC11">
        <f t="shared" si="7"/>
        <v>2.1256237422017411E-2</v>
      </c>
      <c r="AD11" t="e">
        <f t="shared" si="8"/>
        <v>#DIV/0!</v>
      </c>
      <c r="AE11" t="e">
        <f t="shared" si="9"/>
        <v>#DIV/0!</v>
      </c>
      <c r="AF11" t="e">
        <f t="shared" si="10"/>
        <v>#DIV/0!</v>
      </c>
      <c r="AG11" s="1">
        <v>0</v>
      </c>
      <c r="AH11" s="1">
        <v>0.5</v>
      </c>
      <c r="AI11" t="e">
        <f t="shared" si="11"/>
        <v>#DIV/0!</v>
      </c>
      <c r="AJ11">
        <f t="shared" si="12"/>
        <v>5.8711732794156992</v>
      </c>
      <c r="AK11">
        <f t="shared" si="13"/>
        <v>2.2835896450527113</v>
      </c>
      <c r="AL11">
        <f t="shared" si="14"/>
        <v>30.345872247742893</v>
      </c>
      <c r="AM11" s="1">
        <v>2</v>
      </c>
      <c r="AN11">
        <f t="shared" si="15"/>
        <v>5</v>
      </c>
      <c r="AO11" s="1">
        <v>0.5</v>
      </c>
      <c r="AP11">
        <f t="shared" si="16"/>
        <v>9</v>
      </c>
      <c r="AQ11" s="1">
        <v>31.157514572143555</v>
      </c>
      <c r="AR11" s="1">
        <v>30.608203887939453</v>
      </c>
      <c r="AS11" s="1">
        <v>31.112957000732422</v>
      </c>
      <c r="AT11" s="1">
        <v>399.84432983398438</v>
      </c>
      <c r="AU11" s="1">
        <v>391.3984375</v>
      </c>
      <c r="AV11" s="1">
        <v>18.340194702148438</v>
      </c>
      <c r="AW11" s="1">
        <v>20.638263702392578</v>
      </c>
      <c r="AX11" s="1">
        <v>40.258903503417969</v>
      </c>
      <c r="AY11" s="1">
        <v>45.303440093994141</v>
      </c>
      <c r="AZ11" s="1">
        <v>500.42034912109375</v>
      </c>
      <c r="BA11" s="1">
        <v>1097.7823486328125</v>
      </c>
      <c r="BB11" s="1">
        <v>76.506301879882813</v>
      </c>
      <c r="BC11" s="1">
        <v>99.922996520996094</v>
      </c>
      <c r="BD11" s="1">
        <v>2.8302626609802246</v>
      </c>
      <c r="BE11" s="1">
        <v>-0.14522570371627808</v>
      </c>
      <c r="BF11" s="1">
        <v>0.66666668653488159</v>
      </c>
      <c r="BG11" s="1">
        <v>0</v>
      </c>
      <c r="BH11" s="1">
        <v>5</v>
      </c>
      <c r="BI11" s="1">
        <v>1</v>
      </c>
      <c r="BJ11" s="1">
        <v>0</v>
      </c>
      <c r="BK11" s="1">
        <v>0.15999999642372131</v>
      </c>
      <c r="BL11" s="1">
        <v>111115</v>
      </c>
      <c r="BM11">
        <f t="shared" si="17"/>
        <v>2.5021017456054682</v>
      </c>
      <c r="BN11">
        <f t="shared" si="18"/>
        <v>5.8711732794156993E-3</v>
      </c>
      <c r="BO11">
        <f t="shared" si="19"/>
        <v>303.75820388793943</v>
      </c>
      <c r="BP11">
        <f t="shared" si="20"/>
        <v>304.30751457214353</v>
      </c>
      <c r="BQ11">
        <f t="shared" si="21"/>
        <v>175.64517185527438</v>
      </c>
      <c r="BR11">
        <f t="shared" si="22"/>
        <v>-0.26233164019655997</v>
      </c>
      <c r="BS11">
        <f t="shared" si="23"/>
        <v>4.3458267971862847</v>
      </c>
      <c r="BT11">
        <f t="shared" si="24"/>
        <v>43.491758138709621</v>
      </c>
      <c r="BU11">
        <f t="shared" si="25"/>
        <v>22.853494436317042</v>
      </c>
      <c r="BV11">
        <f t="shared" si="26"/>
        <v>30.608203887939453</v>
      </c>
      <c r="BW11">
        <f t="shared" si="27"/>
        <v>4.411572628659397</v>
      </c>
      <c r="BX11">
        <f t="shared" si="28"/>
        <v>0.24866718128952436</v>
      </c>
      <c r="BY11">
        <f t="shared" si="29"/>
        <v>2.0622371521335734</v>
      </c>
      <c r="BZ11">
        <f t="shared" si="30"/>
        <v>2.3493354765258236</v>
      </c>
      <c r="CA11">
        <f t="shared" si="31"/>
        <v>0.15603672991534906</v>
      </c>
      <c r="CB11">
        <f t="shared" si="32"/>
        <v>25.826757297825427</v>
      </c>
      <c r="CC11">
        <f t="shared" si="33"/>
        <v>0.66036697260264987</v>
      </c>
      <c r="CD11">
        <f t="shared" si="34"/>
        <v>47.212492807070326</v>
      </c>
      <c r="CE11">
        <f t="shared" si="35"/>
        <v>388.57326041436954</v>
      </c>
      <c r="CF11">
        <f t="shared" si="36"/>
        <v>2.2884342357438539E-2</v>
      </c>
      <c r="CG11">
        <f t="shared" si="37"/>
        <v>0</v>
      </c>
      <c r="CH11">
        <f t="shared" si="38"/>
        <v>933.1149963378906</v>
      </c>
      <c r="CI11">
        <f t="shared" si="39"/>
        <v>0</v>
      </c>
      <c r="CJ11" t="e">
        <f t="shared" si="40"/>
        <v>#DIV/0!</v>
      </c>
      <c r="CK11" t="e">
        <f t="shared" si="41"/>
        <v>#DIV/0!</v>
      </c>
    </row>
    <row r="12" spans="1:89" x14ac:dyDescent="0.25">
      <c r="A12" s="1">
        <v>11</v>
      </c>
      <c r="B12" s="2" t="s">
        <v>167</v>
      </c>
      <c r="C12" s="1" t="s">
        <v>183</v>
      </c>
      <c r="D12" s="1" t="s">
        <v>187</v>
      </c>
      <c r="E12" s="1">
        <v>1</v>
      </c>
      <c r="F12" s="1">
        <v>2</v>
      </c>
      <c r="G12" s="4">
        <v>44456</v>
      </c>
      <c r="H12" s="1" t="s">
        <v>93</v>
      </c>
      <c r="I12" s="1">
        <v>3349.9998223986477</v>
      </c>
      <c r="J12" s="1">
        <v>1</v>
      </c>
      <c r="K12">
        <f t="shared" si="0"/>
        <v>18.703838131966496</v>
      </c>
      <c r="L12">
        <f t="shared" si="1"/>
        <v>0.25543678718976587</v>
      </c>
      <c r="M12">
        <f t="shared" si="2"/>
        <v>259.18077976033788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 s="1">
        <v>-1</v>
      </c>
      <c r="Y12" s="1">
        <v>0.85</v>
      </c>
      <c r="Z12" s="1">
        <v>0.85</v>
      </c>
      <c r="AA12" s="1">
        <v>9.9886770248413086</v>
      </c>
      <c r="AB12">
        <f t="shared" si="6"/>
        <v>0.85</v>
      </c>
      <c r="AC12">
        <f t="shared" si="7"/>
        <v>2.1116997973140834E-2</v>
      </c>
      <c r="AD12" t="e">
        <f t="shared" si="8"/>
        <v>#DIV/0!</v>
      </c>
      <c r="AE12" t="e">
        <f t="shared" si="9"/>
        <v>#DIV/0!</v>
      </c>
      <c r="AF12" t="e">
        <f t="shared" si="10"/>
        <v>#DIV/0!</v>
      </c>
      <c r="AG12" s="1">
        <v>0</v>
      </c>
      <c r="AH12" s="1">
        <v>0.5</v>
      </c>
      <c r="AI12" t="e">
        <f t="shared" si="11"/>
        <v>#DIV/0!</v>
      </c>
      <c r="AJ12">
        <f t="shared" si="12"/>
        <v>5.8635686097907112</v>
      </c>
      <c r="AK12">
        <f t="shared" si="13"/>
        <v>2.2832192143713685</v>
      </c>
      <c r="AL12">
        <f t="shared" si="14"/>
        <v>30.343246436254997</v>
      </c>
      <c r="AM12" s="1">
        <v>2</v>
      </c>
      <c r="AN12">
        <f t="shared" si="15"/>
        <v>5</v>
      </c>
      <c r="AO12" s="1">
        <v>0.5</v>
      </c>
      <c r="AP12">
        <f t="shared" si="16"/>
        <v>9</v>
      </c>
      <c r="AQ12" s="1">
        <v>31.155742645263672</v>
      </c>
      <c r="AR12" s="1">
        <v>30.604368209838867</v>
      </c>
      <c r="AS12" s="1">
        <v>31.111228942871094</v>
      </c>
      <c r="AT12" s="1">
        <v>399.81527709960938</v>
      </c>
      <c r="AU12" s="1">
        <v>391.4227294921875</v>
      </c>
      <c r="AV12" s="1">
        <v>18.34028434753418</v>
      </c>
      <c r="AW12" s="1">
        <v>20.635387420654297</v>
      </c>
      <c r="AX12" s="1">
        <v>40.26324462890625</v>
      </c>
      <c r="AY12" s="1">
        <v>45.301788330078125</v>
      </c>
      <c r="AZ12" s="1">
        <v>500.41949462890625</v>
      </c>
      <c r="BA12" s="1">
        <v>1097.7406005859375</v>
      </c>
      <c r="BB12" s="1">
        <v>89.326942443847656</v>
      </c>
      <c r="BC12" s="1">
        <v>99.923194885253906</v>
      </c>
      <c r="BD12" s="1">
        <v>2.8302626609802246</v>
      </c>
      <c r="BE12" s="1">
        <v>-0.14522570371627808</v>
      </c>
      <c r="BF12" s="1">
        <v>0.66666668653488159</v>
      </c>
      <c r="BG12" s="1">
        <v>0</v>
      </c>
      <c r="BH12" s="1">
        <v>5</v>
      </c>
      <c r="BI12" s="1">
        <v>1</v>
      </c>
      <c r="BJ12" s="1">
        <v>0</v>
      </c>
      <c r="BK12" s="1">
        <v>0.15999999642372131</v>
      </c>
      <c r="BL12" s="1">
        <v>111115</v>
      </c>
      <c r="BM12">
        <f t="shared" si="17"/>
        <v>2.5020974731445307</v>
      </c>
      <c r="BN12">
        <f t="shared" si="18"/>
        <v>5.8635686097907114E-3</v>
      </c>
      <c r="BO12">
        <f t="shared" si="19"/>
        <v>303.75436820983884</v>
      </c>
      <c r="BP12">
        <f t="shared" si="20"/>
        <v>304.30574264526365</v>
      </c>
      <c r="BQ12">
        <f t="shared" si="21"/>
        <v>175.63849216792369</v>
      </c>
      <c r="BR12">
        <f t="shared" si="22"/>
        <v>-0.26112177358386918</v>
      </c>
      <c r="BS12">
        <f t="shared" si="23"/>
        <v>4.345173053138125</v>
      </c>
      <c r="BT12">
        <f t="shared" si="24"/>
        <v>43.485129334864382</v>
      </c>
      <c r="BU12">
        <f t="shared" si="25"/>
        <v>22.849741914210085</v>
      </c>
      <c r="BV12">
        <f t="shared" si="26"/>
        <v>30.604368209838867</v>
      </c>
      <c r="BW12">
        <f t="shared" si="27"/>
        <v>4.4106051198528338</v>
      </c>
      <c r="BX12">
        <f t="shared" si="28"/>
        <v>0.24838709804487991</v>
      </c>
      <c r="BY12">
        <f t="shared" si="29"/>
        <v>2.0619538387667564</v>
      </c>
      <c r="BZ12">
        <f t="shared" si="30"/>
        <v>2.3486512810860773</v>
      </c>
      <c r="CA12">
        <f t="shared" si="31"/>
        <v>0.15586027981965547</v>
      </c>
      <c r="CB12">
        <f t="shared" si="32"/>
        <v>25.898171566504313</v>
      </c>
      <c r="CC12">
        <f t="shared" si="33"/>
        <v>0.66215056058851318</v>
      </c>
      <c r="CD12">
        <f t="shared" si="34"/>
        <v>47.211684707916248</v>
      </c>
      <c r="CE12">
        <f t="shared" si="35"/>
        <v>388.6171537723925</v>
      </c>
      <c r="CF12">
        <f t="shared" si="36"/>
        <v>2.2722612734472528E-2</v>
      </c>
      <c r="CG12">
        <f t="shared" si="37"/>
        <v>0</v>
      </c>
      <c r="CH12">
        <f t="shared" si="38"/>
        <v>933.07951049804683</v>
      </c>
      <c r="CI12">
        <f t="shared" si="39"/>
        <v>0</v>
      </c>
      <c r="CJ12" t="e">
        <f t="shared" si="40"/>
        <v>#DIV/0!</v>
      </c>
      <c r="CK12" t="e">
        <f t="shared" si="41"/>
        <v>#DIV/0!</v>
      </c>
    </row>
    <row r="13" spans="1:89" x14ac:dyDescent="0.25">
      <c r="A13" s="1">
        <v>12</v>
      </c>
      <c r="B13" s="2" t="s">
        <v>167</v>
      </c>
      <c r="C13" s="1" t="s">
        <v>183</v>
      </c>
      <c r="D13" s="1" t="s">
        <v>187</v>
      </c>
      <c r="E13" s="1">
        <v>1</v>
      </c>
      <c r="F13" s="1">
        <v>3</v>
      </c>
      <c r="G13" s="4">
        <v>44456</v>
      </c>
      <c r="H13" s="1" t="s">
        <v>94</v>
      </c>
      <c r="I13" s="1">
        <v>3351.9998222608119</v>
      </c>
      <c r="J13" s="1">
        <v>1</v>
      </c>
      <c r="K13">
        <f t="shared" si="0"/>
        <v>18.906648178570265</v>
      </c>
      <c r="L13">
        <f t="shared" si="1"/>
        <v>0.2553960087172224</v>
      </c>
      <c r="M13">
        <f t="shared" si="2"/>
        <v>257.85780958589629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 s="1">
        <v>-1</v>
      </c>
      <c r="Y13" s="1">
        <v>0.85</v>
      </c>
      <c r="Z13" s="1">
        <v>0.85</v>
      </c>
      <c r="AA13" s="1">
        <v>9.947845458984375</v>
      </c>
      <c r="AB13">
        <f t="shared" si="6"/>
        <v>0.85</v>
      </c>
      <c r="AC13">
        <f t="shared" si="7"/>
        <v>2.1247494091749797E-2</v>
      </c>
      <c r="AD13" t="e">
        <f t="shared" si="8"/>
        <v>#DIV/0!</v>
      </c>
      <c r="AE13" t="e">
        <f t="shared" si="9"/>
        <v>#DIV/0!</v>
      </c>
      <c r="AF13" t="e">
        <f t="shared" si="10"/>
        <v>#DIV/0!</v>
      </c>
      <c r="AG13" s="1">
        <v>0</v>
      </c>
      <c r="AH13" s="1">
        <v>0.5</v>
      </c>
      <c r="AI13" t="e">
        <f t="shared" si="11"/>
        <v>#DIV/0!</v>
      </c>
      <c r="AJ13">
        <f t="shared" si="12"/>
        <v>5.8671486383323659</v>
      </c>
      <c r="AK13">
        <f t="shared" si="13"/>
        <v>2.2849562257678113</v>
      </c>
      <c r="AL13">
        <f t="shared" si="14"/>
        <v>30.350199287236517</v>
      </c>
      <c r="AM13" s="1">
        <v>2</v>
      </c>
      <c r="AN13">
        <f t="shared" si="15"/>
        <v>5</v>
      </c>
      <c r="AO13" s="1">
        <v>0.5</v>
      </c>
      <c r="AP13">
        <f t="shared" si="16"/>
        <v>9</v>
      </c>
      <c r="AQ13" s="1">
        <v>31.154001235961914</v>
      </c>
      <c r="AR13" s="1">
        <v>30.609695434570313</v>
      </c>
      <c r="AS13" s="1">
        <v>31.109458923339844</v>
      </c>
      <c r="AT13" s="1">
        <v>399.87786865234375</v>
      </c>
      <c r="AU13" s="1">
        <v>391.40402221679688</v>
      </c>
      <c r="AV13" s="1">
        <v>18.338823318481445</v>
      </c>
      <c r="AW13" s="1">
        <v>20.63525390625</v>
      </c>
      <c r="AX13" s="1">
        <v>40.264175415039063</v>
      </c>
      <c r="AY13" s="1">
        <v>45.30615234375</v>
      </c>
      <c r="AZ13" s="1">
        <v>500.43563842773438</v>
      </c>
      <c r="BA13" s="1">
        <v>1102.2281494140625</v>
      </c>
      <c r="BB13" s="1">
        <v>85.545249938964844</v>
      </c>
      <c r="BC13" s="1">
        <v>99.923561096191406</v>
      </c>
      <c r="BD13" s="1">
        <v>2.8302626609802246</v>
      </c>
      <c r="BE13" s="1">
        <v>-0.14522570371627808</v>
      </c>
      <c r="BF13" s="1">
        <v>0.66666668653488159</v>
      </c>
      <c r="BG13" s="1">
        <v>0</v>
      </c>
      <c r="BH13" s="1">
        <v>5</v>
      </c>
      <c r="BI13" s="1">
        <v>1</v>
      </c>
      <c r="BJ13" s="1">
        <v>0</v>
      </c>
      <c r="BK13" s="1">
        <v>0.15999999642372131</v>
      </c>
      <c r="BL13" s="1">
        <v>111115</v>
      </c>
      <c r="BM13">
        <f t="shared" si="17"/>
        <v>2.5021781921386714</v>
      </c>
      <c r="BN13">
        <f t="shared" si="18"/>
        <v>5.8671486383323661E-3</v>
      </c>
      <c r="BO13">
        <f t="shared" si="19"/>
        <v>303.75969543457029</v>
      </c>
      <c r="BP13">
        <f t="shared" si="20"/>
        <v>304.30400123596189</v>
      </c>
      <c r="BQ13">
        <f t="shared" si="21"/>
        <v>176.35649996437496</v>
      </c>
      <c r="BR13">
        <f t="shared" si="22"/>
        <v>-0.2594961473337965</v>
      </c>
      <c r="BS13">
        <f t="shared" si="23"/>
        <v>4.3469042802044058</v>
      </c>
      <c r="BT13">
        <f t="shared" si="24"/>
        <v>43.502295479840427</v>
      </c>
      <c r="BU13">
        <f t="shared" si="25"/>
        <v>22.867041573590427</v>
      </c>
      <c r="BV13">
        <f t="shared" si="26"/>
        <v>30.609695434570313</v>
      </c>
      <c r="BW13">
        <f t="shared" si="27"/>
        <v>4.4119489052826202</v>
      </c>
      <c r="BX13">
        <f t="shared" si="28"/>
        <v>0.24834853919703617</v>
      </c>
      <c r="BY13">
        <f t="shared" si="29"/>
        <v>2.0619480544365945</v>
      </c>
      <c r="BZ13">
        <f t="shared" si="30"/>
        <v>2.3500008508460257</v>
      </c>
      <c r="CA13">
        <f t="shared" si="31"/>
        <v>0.15583598819294417</v>
      </c>
      <c r="CB13">
        <f t="shared" si="32"/>
        <v>25.7660705902864</v>
      </c>
      <c r="CC13">
        <f t="shared" si="33"/>
        <v>0.65880214547992055</v>
      </c>
      <c r="CD13">
        <f t="shared" si="34"/>
        <v>47.191867314887801</v>
      </c>
      <c r="CE13">
        <f t="shared" si="35"/>
        <v>388.56802499001134</v>
      </c>
      <c r="CF13">
        <f t="shared" si="36"/>
        <v>2.2962260783946115E-2</v>
      </c>
      <c r="CG13">
        <f t="shared" si="37"/>
        <v>0</v>
      </c>
      <c r="CH13">
        <f t="shared" si="38"/>
        <v>936.8939270019531</v>
      </c>
      <c r="CI13">
        <f t="shared" si="39"/>
        <v>0</v>
      </c>
      <c r="CJ13" t="e">
        <f t="shared" si="40"/>
        <v>#DIV/0!</v>
      </c>
      <c r="CK13" t="e">
        <f t="shared" si="41"/>
        <v>#DIV/0!</v>
      </c>
    </row>
    <row r="14" spans="1:89" x14ac:dyDescent="0.25">
      <c r="A14" s="1">
        <v>13</v>
      </c>
      <c r="B14" s="2" t="s">
        <v>168</v>
      </c>
      <c r="C14" s="1" t="s">
        <v>183</v>
      </c>
      <c r="D14" s="1" t="s">
        <v>188</v>
      </c>
      <c r="E14" s="1">
        <v>1</v>
      </c>
      <c r="F14" s="1">
        <v>1</v>
      </c>
      <c r="G14" s="4">
        <v>44456</v>
      </c>
      <c r="H14" s="1" t="s">
        <v>95</v>
      </c>
      <c r="I14" s="1">
        <v>3851.4997878363356</v>
      </c>
      <c r="J14" s="1">
        <v>1</v>
      </c>
      <c r="K14">
        <f t="shared" si="0"/>
        <v>6.5651547330487263</v>
      </c>
      <c r="L14">
        <f t="shared" si="1"/>
        <v>5.4280815279545286E-2</v>
      </c>
      <c r="M14">
        <f t="shared" si="2"/>
        <v>189.63448344415036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 s="1">
        <v>-1</v>
      </c>
      <c r="Y14" s="1">
        <v>0.85</v>
      </c>
      <c r="Z14" s="1">
        <v>0.85</v>
      </c>
      <c r="AA14" s="1">
        <v>9.9073467254638672</v>
      </c>
      <c r="AB14">
        <f t="shared" si="6"/>
        <v>0.84999999999999987</v>
      </c>
      <c r="AC14">
        <f t="shared" si="7"/>
        <v>8.1078694017183567E-3</v>
      </c>
      <c r="AD14" t="e">
        <f t="shared" si="8"/>
        <v>#DIV/0!</v>
      </c>
      <c r="AE14" t="e">
        <f t="shared" si="9"/>
        <v>#DIV/0!</v>
      </c>
      <c r="AF14" t="e">
        <f t="shared" si="10"/>
        <v>#DIV/0!</v>
      </c>
      <c r="AG14" s="1">
        <v>0</v>
      </c>
      <c r="AH14" s="1">
        <v>0.5</v>
      </c>
      <c r="AI14" t="e">
        <f t="shared" si="11"/>
        <v>#DIV/0!</v>
      </c>
      <c r="AJ14">
        <f t="shared" si="12"/>
        <v>1.571670706323874</v>
      </c>
      <c r="AK14">
        <f t="shared" si="13"/>
        <v>2.8151584630721143</v>
      </c>
      <c r="AL14">
        <f t="shared" si="14"/>
        <v>31.61862948006042</v>
      </c>
      <c r="AM14">
        <v>1.5489999999999999</v>
      </c>
      <c r="AN14">
        <f t="shared" si="15"/>
        <v>5</v>
      </c>
      <c r="AO14" s="1">
        <v>0.5</v>
      </c>
      <c r="AP14">
        <f t="shared" si="16"/>
        <v>9</v>
      </c>
      <c r="AQ14" s="1">
        <v>30.978584289550781</v>
      </c>
      <c r="AR14" s="1">
        <v>31.266668319702148</v>
      </c>
      <c r="AS14" s="1">
        <v>30.930202484130859</v>
      </c>
      <c r="AT14" s="1">
        <v>400.054443359375</v>
      </c>
      <c r="AU14" s="1">
        <v>397.82861328125</v>
      </c>
      <c r="AV14" s="1">
        <v>18.117464065551758</v>
      </c>
      <c r="AW14" s="1">
        <v>18.594936370849609</v>
      </c>
      <c r="AX14" s="1">
        <v>40.1722412109375</v>
      </c>
      <c r="AY14" s="1">
        <v>41.230953216552734</v>
      </c>
      <c r="AZ14" s="1">
        <v>500.3951416015625</v>
      </c>
      <c r="BA14" s="1">
        <v>1097.721435546875</v>
      </c>
      <c r="BB14" s="1">
        <v>66.229225158691406</v>
      </c>
      <c r="BC14" s="1">
        <v>99.909683227539063</v>
      </c>
      <c r="BD14" s="1">
        <v>2.8302626609802246</v>
      </c>
      <c r="BE14" s="1">
        <v>-0.14522570371627808</v>
      </c>
      <c r="BF14" s="1">
        <v>0.66666668653488159</v>
      </c>
      <c r="BG14" s="1">
        <v>0</v>
      </c>
      <c r="BH14" s="1">
        <v>5</v>
      </c>
      <c r="BI14" s="1">
        <v>1</v>
      </c>
      <c r="BJ14" s="1">
        <v>0</v>
      </c>
      <c r="BK14" s="1">
        <v>0.15999999642372131</v>
      </c>
      <c r="BL14" s="1">
        <v>111115</v>
      </c>
      <c r="BM14">
        <f t="shared" si="17"/>
        <v>3.2304399070468848</v>
      </c>
      <c r="BN14">
        <f t="shared" si="18"/>
        <v>1.571670706323874E-3</v>
      </c>
      <c r="BO14">
        <f t="shared" si="19"/>
        <v>304.41666831970213</v>
      </c>
      <c r="BP14">
        <f t="shared" si="20"/>
        <v>304.12858428955076</v>
      </c>
      <c r="BQ14">
        <f t="shared" si="21"/>
        <v>175.63542576174223</v>
      </c>
      <c r="BR14">
        <f t="shared" si="22"/>
        <v>0.35196116035827085</v>
      </c>
      <c r="BS14">
        <f t="shared" si="23"/>
        <v>4.6729726655199437</v>
      </c>
      <c r="BT14">
        <f t="shared" si="24"/>
        <v>46.771969588548224</v>
      </c>
      <c r="BU14">
        <f t="shared" si="25"/>
        <v>28.177033217698614</v>
      </c>
      <c r="BV14">
        <f t="shared" si="26"/>
        <v>31.266668319702148</v>
      </c>
      <c r="BW14">
        <f t="shared" si="27"/>
        <v>4.5804287295813522</v>
      </c>
      <c r="BX14">
        <f t="shared" si="28"/>
        <v>5.3955399383183875E-2</v>
      </c>
      <c r="BY14">
        <f t="shared" si="29"/>
        <v>1.8578142024478292</v>
      </c>
      <c r="BZ14">
        <f t="shared" si="30"/>
        <v>2.7226145271335227</v>
      </c>
      <c r="CA14">
        <f t="shared" si="31"/>
        <v>3.3751210990586623E-2</v>
      </c>
      <c r="CB14">
        <f t="shared" si="32"/>
        <v>18.946321169923063</v>
      </c>
      <c r="CC14">
        <f t="shared" si="33"/>
        <v>0.47667381659671082</v>
      </c>
      <c r="CD14">
        <f t="shared" si="34"/>
        <v>38.094456905098262</v>
      </c>
      <c r="CE14">
        <f t="shared" si="35"/>
        <v>396.84384007129268</v>
      </c>
      <c r="CF14">
        <f t="shared" si="36"/>
        <v>6.3021263983459343E-3</v>
      </c>
      <c r="CG14">
        <f t="shared" si="37"/>
        <v>0</v>
      </c>
      <c r="CH14">
        <f t="shared" si="38"/>
        <v>933.06322021484357</v>
      </c>
      <c r="CI14">
        <f t="shared" si="39"/>
        <v>0</v>
      </c>
      <c r="CJ14" t="e">
        <f t="shared" si="40"/>
        <v>#DIV/0!</v>
      </c>
      <c r="CK14" t="e">
        <f t="shared" si="41"/>
        <v>#DIV/0!</v>
      </c>
    </row>
    <row r="15" spans="1:89" x14ac:dyDescent="0.25">
      <c r="A15" s="1">
        <v>14</v>
      </c>
      <c r="B15" s="2" t="s">
        <v>168</v>
      </c>
      <c r="C15" s="1" t="s">
        <v>183</v>
      </c>
      <c r="D15" s="1" t="s">
        <v>188</v>
      </c>
      <c r="E15" s="1">
        <v>1</v>
      </c>
      <c r="F15" s="1">
        <v>2</v>
      </c>
      <c r="G15" s="4">
        <v>44456</v>
      </c>
      <c r="H15" s="1" t="s">
        <v>96</v>
      </c>
      <c r="I15" s="1">
        <v>3853.4997876984999</v>
      </c>
      <c r="J15" s="1">
        <v>1</v>
      </c>
      <c r="K15">
        <f t="shared" si="0"/>
        <v>6.5630479006602123</v>
      </c>
      <c r="L15">
        <f t="shared" si="1"/>
        <v>5.4392899443050473E-2</v>
      </c>
      <c r="M15">
        <f t="shared" si="2"/>
        <v>190.07906004221132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 s="1">
        <v>-1</v>
      </c>
      <c r="Y15" s="1">
        <v>0.85</v>
      </c>
      <c r="Z15" s="1">
        <v>0.85</v>
      </c>
      <c r="AA15" s="1">
        <v>9.8671760559082031</v>
      </c>
      <c r="AB15">
        <f t="shared" si="6"/>
        <v>0.85</v>
      </c>
      <c r="AC15">
        <f t="shared" si="7"/>
        <v>8.0718824416911167E-3</v>
      </c>
      <c r="AD15" t="e">
        <f t="shared" si="8"/>
        <v>#DIV/0!</v>
      </c>
      <c r="AE15" t="e">
        <f t="shared" si="9"/>
        <v>#DIV/0!</v>
      </c>
      <c r="AF15" t="e">
        <f t="shared" si="10"/>
        <v>#DIV/0!</v>
      </c>
      <c r="AG15" s="1">
        <v>0</v>
      </c>
      <c r="AH15" s="1">
        <v>0.5</v>
      </c>
      <c r="AI15" t="e">
        <f t="shared" si="11"/>
        <v>#DIV/0!</v>
      </c>
      <c r="AJ15">
        <f t="shared" si="12"/>
        <v>1.5743431537720611</v>
      </c>
      <c r="AK15">
        <f t="shared" si="13"/>
        <v>2.8142014128572073</v>
      </c>
      <c r="AL15">
        <f t="shared" si="14"/>
        <v>31.6145610137077</v>
      </c>
      <c r="AM15">
        <v>1.5489999999999999</v>
      </c>
      <c r="AN15">
        <f t="shared" si="15"/>
        <v>5</v>
      </c>
      <c r="AO15" s="1">
        <v>0.5</v>
      </c>
      <c r="AP15">
        <f t="shared" si="16"/>
        <v>9</v>
      </c>
      <c r="AQ15" s="1">
        <v>30.977628707885742</v>
      </c>
      <c r="AR15" s="1">
        <v>31.260263442993164</v>
      </c>
      <c r="AS15" s="1">
        <v>30.9293212890625</v>
      </c>
      <c r="AT15" s="1">
        <v>400.042724609375</v>
      </c>
      <c r="AU15" s="1">
        <v>397.8173828125</v>
      </c>
      <c r="AV15" s="1">
        <v>18.115371704101563</v>
      </c>
      <c r="AW15" s="1">
        <v>18.593622207641602</v>
      </c>
      <c r="AX15" s="1">
        <v>40.169994354248047</v>
      </c>
      <c r="AY15" s="1">
        <v>41.230491638183594</v>
      </c>
      <c r="AZ15" s="1">
        <v>500.43106079101563</v>
      </c>
      <c r="BA15" s="1">
        <v>1102.308349609375</v>
      </c>
      <c r="BB15" s="1">
        <v>50.232254028320313</v>
      </c>
      <c r="BC15" s="1">
        <v>99.910186767578125</v>
      </c>
      <c r="BD15" s="1">
        <v>2.8302626609802246</v>
      </c>
      <c r="BE15" s="1">
        <v>-0.14522570371627808</v>
      </c>
      <c r="BF15" s="1">
        <v>0.66666668653488159</v>
      </c>
      <c r="BG15" s="1">
        <v>0</v>
      </c>
      <c r="BH15" s="1">
        <v>5</v>
      </c>
      <c r="BI15" s="1">
        <v>1</v>
      </c>
      <c r="BJ15" s="1">
        <v>0</v>
      </c>
      <c r="BK15" s="1">
        <v>0.15999999642372131</v>
      </c>
      <c r="BL15" s="1">
        <v>111115</v>
      </c>
      <c r="BM15">
        <f t="shared" si="17"/>
        <v>3.2306717933571054</v>
      </c>
      <c r="BN15">
        <f t="shared" si="18"/>
        <v>1.5743431537720612E-3</v>
      </c>
      <c r="BO15">
        <f t="shared" si="19"/>
        <v>304.41026344299314</v>
      </c>
      <c r="BP15">
        <f t="shared" si="20"/>
        <v>304.12762870788572</v>
      </c>
      <c r="BQ15">
        <f t="shared" si="21"/>
        <v>176.36933199533814</v>
      </c>
      <c r="BR15">
        <f t="shared" si="22"/>
        <v>0.35429757071453655</v>
      </c>
      <c r="BS15">
        <f t="shared" si="23"/>
        <v>4.6718936803084681</v>
      </c>
      <c r="BT15">
        <f t="shared" si="24"/>
        <v>46.760934309698889</v>
      </c>
      <c r="BU15">
        <f t="shared" si="25"/>
        <v>28.167312102057288</v>
      </c>
      <c r="BV15">
        <f t="shared" si="26"/>
        <v>31.260263442993164</v>
      </c>
      <c r="BW15">
        <f t="shared" si="27"/>
        <v>4.5787595410485107</v>
      </c>
      <c r="BX15">
        <f t="shared" si="28"/>
        <v>5.4066142305086669E-2</v>
      </c>
      <c r="BY15">
        <f t="shared" si="29"/>
        <v>1.8576922674512608</v>
      </c>
      <c r="BZ15">
        <f t="shared" si="30"/>
        <v>2.7210672735972499</v>
      </c>
      <c r="CA15">
        <f t="shared" si="31"/>
        <v>3.3820544890009553E-2</v>
      </c>
      <c r="CB15">
        <f t="shared" si="32"/>
        <v>18.990834389423032</v>
      </c>
      <c r="CC15">
        <f t="shared" si="33"/>
        <v>0.47780481259613466</v>
      </c>
      <c r="CD15">
        <f t="shared" si="34"/>
        <v>38.102371493223977</v>
      </c>
      <c r="CE15">
        <f t="shared" si="35"/>
        <v>396.83292562740098</v>
      </c>
      <c r="CF15">
        <f t="shared" si="36"/>
        <v>6.3015862114620914E-3</v>
      </c>
      <c r="CG15">
        <f t="shared" si="37"/>
        <v>0</v>
      </c>
      <c r="CH15">
        <f t="shared" si="38"/>
        <v>936.96209716796875</v>
      </c>
      <c r="CI15">
        <f t="shared" si="39"/>
        <v>0</v>
      </c>
      <c r="CJ15" t="e">
        <f t="shared" si="40"/>
        <v>#DIV/0!</v>
      </c>
      <c r="CK15" t="e">
        <f t="shared" si="41"/>
        <v>#DIV/0!</v>
      </c>
    </row>
    <row r="16" spans="1:89" x14ac:dyDescent="0.25">
      <c r="A16" s="1">
        <v>15</v>
      </c>
      <c r="B16" s="2" t="s">
        <v>168</v>
      </c>
      <c r="C16" s="1" t="s">
        <v>183</v>
      </c>
      <c r="D16" s="1" t="s">
        <v>188</v>
      </c>
      <c r="E16" s="1">
        <v>1</v>
      </c>
      <c r="F16" s="1">
        <v>3</v>
      </c>
      <c r="G16" s="4">
        <v>44456</v>
      </c>
      <c r="H16" s="1" t="s">
        <v>97</v>
      </c>
      <c r="I16" s="1">
        <v>3855.4997875606641</v>
      </c>
      <c r="J16" s="1">
        <v>1</v>
      </c>
      <c r="K16">
        <f t="shared" si="0"/>
        <v>6.30766181481229</v>
      </c>
      <c r="L16">
        <f t="shared" si="1"/>
        <v>5.3824713585729045E-2</v>
      </c>
      <c r="M16">
        <f t="shared" si="2"/>
        <v>195.57311213045796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t="e">
        <f t="shared" si="4"/>
        <v>#DIV/0!</v>
      </c>
      <c r="W16" t="e">
        <f t="shared" si="5"/>
        <v>#DIV/0!</v>
      </c>
      <c r="X16" s="1">
        <v>-1</v>
      </c>
      <c r="Y16" s="1">
        <v>0.85</v>
      </c>
      <c r="Z16" s="1">
        <v>0.85</v>
      </c>
      <c r="AA16" s="1">
        <v>9.9073467254638672</v>
      </c>
      <c r="AB16">
        <f t="shared" si="6"/>
        <v>0.84999999999999987</v>
      </c>
      <c r="AC16">
        <f t="shared" si="7"/>
        <v>7.8102865515032559E-3</v>
      </c>
      <c r="AD16" t="e">
        <f t="shared" si="8"/>
        <v>#DIV/0!</v>
      </c>
      <c r="AE16" t="e">
        <f t="shared" si="9"/>
        <v>#DIV/0!</v>
      </c>
      <c r="AF16" t="e">
        <f t="shared" si="10"/>
        <v>#DIV/0!</v>
      </c>
      <c r="AG16" s="1">
        <v>0</v>
      </c>
      <c r="AH16" s="1">
        <v>0.5</v>
      </c>
      <c r="AI16" t="e">
        <f t="shared" si="11"/>
        <v>#DIV/0!</v>
      </c>
      <c r="AJ16">
        <f t="shared" si="12"/>
        <v>1.559488205744034</v>
      </c>
      <c r="AK16">
        <f t="shared" si="13"/>
        <v>2.8168573976269675</v>
      </c>
      <c r="AL16">
        <f t="shared" si="14"/>
        <v>31.623133300618932</v>
      </c>
      <c r="AM16">
        <v>1.5489999999999999</v>
      </c>
      <c r="AN16">
        <f t="shared" si="15"/>
        <v>5</v>
      </c>
      <c r="AO16" s="1">
        <v>0.5</v>
      </c>
      <c r="AP16">
        <f t="shared" si="16"/>
        <v>9</v>
      </c>
      <c r="AQ16" s="1">
        <v>30.977556228637695</v>
      </c>
      <c r="AR16" s="1">
        <v>31.267757415771484</v>
      </c>
      <c r="AS16" s="1">
        <v>30.928556442260742</v>
      </c>
      <c r="AT16" s="1">
        <v>400.00555419921875</v>
      </c>
      <c r="AU16" s="1">
        <v>397.86111450195313</v>
      </c>
      <c r="AV16" s="1">
        <v>18.116147994995117</v>
      </c>
      <c r="AW16" s="1">
        <v>18.589878082275391</v>
      </c>
      <c r="AX16" s="1">
        <v>40.171703338623047</v>
      </c>
      <c r="AY16" s="1">
        <v>41.222175598144531</v>
      </c>
      <c r="AZ16" s="1">
        <v>500.44122314453125</v>
      </c>
      <c r="BA16" s="1">
        <v>1100.759765625</v>
      </c>
      <c r="BB16" s="1">
        <v>51.194854736328125</v>
      </c>
      <c r="BC16" s="1">
        <v>99.909744262695313</v>
      </c>
      <c r="BD16" s="1">
        <v>2.8302626609802246</v>
      </c>
      <c r="BE16" s="1">
        <v>-0.14522570371627808</v>
      </c>
      <c r="BF16" s="1">
        <v>0.66666668653488159</v>
      </c>
      <c r="BG16" s="1">
        <v>0</v>
      </c>
      <c r="BH16" s="1">
        <v>5</v>
      </c>
      <c r="BI16" s="1">
        <v>1</v>
      </c>
      <c r="BJ16" s="1">
        <v>0</v>
      </c>
      <c r="BK16" s="1">
        <v>0.15999999642372131</v>
      </c>
      <c r="BL16" s="1">
        <v>111115</v>
      </c>
      <c r="BM16">
        <f t="shared" si="17"/>
        <v>3.2307373992545592</v>
      </c>
      <c r="BN16">
        <f t="shared" si="18"/>
        <v>1.5594882057440339E-3</v>
      </c>
      <c r="BO16">
        <f t="shared" si="19"/>
        <v>304.41775741577146</v>
      </c>
      <c r="BP16">
        <f t="shared" si="20"/>
        <v>304.12755622863767</v>
      </c>
      <c r="BQ16">
        <f t="shared" si="21"/>
        <v>176.12155856337631</v>
      </c>
      <c r="BR16">
        <f t="shared" si="22"/>
        <v>0.35537588484744648</v>
      </c>
      <c r="BS16">
        <f t="shared" si="23"/>
        <v>4.6741673627017866</v>
      </c>
      <c r="BT16">
        <f t="shared" si="24"/>
        <v>46.783898779801454</v>
      </c>
      <c r="BU16">
        <f t="shared" si="25"/>
        <v>28.194020697526064</v>
      </c>
      <c r="BV16">
        <f t="shared" si="26"/>
        <v>31.267757415771484</v>
      </c>
      <c r="BW16">
        <f t="shared" si="27"/>
        <v>4.5807126139343994</v>
      </c>
      <c r="BX16">
        <f t="shared" si="28"/>
        <v>5.3504727294384297E-2</v>
      </c>
      <c r="BY16">
        <f t="shared" si="29"/>
        <v>1.857309965074819</v>
      </c>
      <c r="BZ16">
        <f t="shared" si="30"/>
        <v>2.7234026488595804</v>
      </c>
      <c r="CA16">
        <f t="shared" si="31"/>
        <v>3.3469056860019483E-2</v>
      </c>
      <c r="CB16">
        <f t="shared" si="32"/>
        <v>19.539659617613488</v>
      </c>
      <c r="CC16">
        <f t="shared" si="33"/>
        <v>0.4915612634707428</v>
      </c>
      <c r="CD16">
        <f t="shared" si="34"/>
        <v>38.069589921174043</v>
      </c>
      <c r="CE16">
        <f t="shared" si="35"/>
        <v>396.91496522973131</v>
      </c>
      <c r="CF16">
        <f t="shared" si="36"/>
        <v>6.0499129457708125E-3</v>
      </c>
      <c r="CG16">
        <f t="shared" si="37"/>
        <v>0</v>
      </c>
      <c r="CH16">
        <f t="shared" si="38"/>
        <v>935.64580078124982</v>
      </c>
      <c r="CI16">
        <f t="shared" si="39"/>
        <v>0</v>
      </c>
      <c r="CJ16" t="e">
        <f t="shared" si="40"/>
        <v>#DIV/0!</v>
      </c>
      <c r="CK16" t="e">
        <f t="shared" si="41"/>
        <v>#DIV/0!</v>
      </c>
    </row>
    <row r="17" spans="1:89" x14ac:dyDescent="0.25">
      <c r="A17" s="1">
        <v>16</v>
      </c>
      <c r="B17" s="2" t="s">
        <v>169</v>
      </c>
      <c r="C17" s="1" t="s">
        <v>183</v>
      </c>
      <c r="D17" s="1" t="s">
        <v>188</v>
      </c>
      <c r="E17" s="1">
        <v>1</v>
      </c>
      <c r="F17" s="1">
        <v>1</v>
      </c>
      <c r="G17" s="4">
        <v>44456</v>
      </c>
      <c r="H17" s="1" t="s">
        <v>98</v>
      </c>
      <c r="I17" s="1">
        <v>4379.4997514477</v>
      </c>
      <c r="J17" s="1">
        <v>1</v>
      </c>
      <c r="K17">
        <f t="shared" si="0"/>
        <v>2.7100686347314284</v>
      </c>
      <c r="L17">
        <f t="shared" si="1"/>
        <v>2.5992110847744342E-2</v>
      </c>
      <c r="M17">
        <f t="shared" si="2"/>
        <v>217.31533404043137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  <c r="X17" s="1">
        <v>-1</v>
      </c>
      <c r="Y17" s="1">
        <v>0.85</v>
      </c>
      <c r="Z17" s="1">
        <v>0.85</v>
      </c>
      <c r="AA17" s="1">
        <v>9.7878046035766602</v>
      </c>
      <c r="AB17">
        <f t="shared" si="6"/>
        <v>0.85</v>
      </c>
      <c r="AC17">
        <f t="shared" si="7"/>
        <v>3.9673754268392718E-3</v>
      </c>
      <c r="AD17" t="e">
        <f t="shared" si="8"/>
        <v>#DIV/0!</v>
      </c>
      <c r="AE17" t="e">
        <f t="shared" si="9"/>
        <v>#DIV/0!</v>
      </c>
      <c r="AF17" t="e">
        <f t="shared" si="10"/>
        <v>#DIV/0!</v>
      </c>
      <c r="AG17" s="1">
        <v>0</v>
      </c>
      <c r="AH17" s="1">
        <v>0.5</v>
      </c>
      <c r="AI17" t="e">
        <f t="shared" si="11"/>
        <v>#DIV/0!</v>
      </c>
      <c r="AJ17">
        <f t="shared" si="12"/>
        <v>0.77162257277479107</v>
      </c>
      <c r="AK17">
        <f t="shared" si="13"/>
        <v>2.8776525532324091</v>
      </c>
      <c r="AL17">
        <f t="shared" si="14"/>
        <v>31.671309826997518</v>
      </c>
      <c r="AM17">
        <v>1.427</v>
      </c>
      <c r="AN17">
        <f t="shared" si="15"/>
        <v>5</v>
      </c>
      <c r="AO17" s="1">
        <v>0.5</v>
      </c>
      <c r="AP17">
        <f t="shared" si="16"/>
        <v>9</v>
      </c>
      <c r="AQ17" s="1">
        <v>30.874746322631836</v>
      </c>
      <c r="AR17" s="1">
        <v>31.198709487915039</v>
      </c>
      <c r="AS17" s="1">
        <v>30.783039093017578</v>
      </c>
      <c r="AT17" s="1">
        <v>400.0914306640625</v>
      </c>
      <c r="AU17" s="1">
        <v>399.23077392578125</v>
      </c>
      <c r="AV17" s="1">
        <v>17.894670486450195</v>
      </c>
      <c r="AW17" s="1">
        <v>18.110723495483398</v>
      </c>
      <c r="AX17" s="1">
        <v>39.911209106445313</v>
      </c>
      <c r="AY17" s="1">
        <v>40.393081665039063</v>
      </c>
      <c r="AZ17" s="1">
        <v>500.4158935546875</v>
      </c>
      <c r="BA17" s="1">
        <v>1100.1697998046875</v>
      </c>
      <c r="BB17" s="1">
        <v>148.49497985839844</v>
      </c>
      <c r="BC17" s="1">
        <v>99.902740478515625</v>
      </c>
      <c r="BD17" s="1">
        <v>2.8302626609802246</v>
      </c>
      <c r="BE17" s="1">
        <v>-0.14522570371627808</v>
      </c>
      <c r="BF17" s="1">
        <v>0.66666668653488159</v>
      </c>
      <c r="BG17" s="1">
        <v>0</v>
      </c>
      <c r="BH17" s="1">
        <v>5</v>
      </c>
      <c r="BI17" s="1">
        <v>1</v>
      </c>
      <c r="BJ17" s="1">
        <v>0</v>
      </c>
      <c r="BK17" s="1">
        <v>0.15999999642372131</v>
      </c>
      <c r="BL17" s="1">
        <v>111115</v>
      </c>
      <c r="BM17">
        <f t="shared" si="17"/>
        <v>3.5067687004533115</v>
      </c>
      <c r="BN17">
        <f t="shared" si="18"/>
        <v>7.7162257277479105E-4</v>
      </c>
      <c r="BO17">
        <f t="shared" si="19"/>
        <v>304.34870948791502</v>
      </c>
      <c r="BP17">
        <f t="shared" si="20"/>
        <v>304.02474632263181</v>
      </c>
      <c r="BQ17">
        <f t="shared" si="21"/>
        <v>176.02716403423619</v>
      </c>
      <c r="BR17">
        <f t="shared" si="22"/>
        <v>0.47260033908247806</v>
      </c>
      <c r="BS17">
        <f t="shared" si="23"/>
        <v>4.6869634624798424</v>
      </c>
      <c r="BT17">
        <f t="shared" si="24"/>
        <v>46.915264186249104</v>
      </c>
      <c r="BU17">
        <f t="shared" si="25"/>
        <v>28.804540690765705</v>
      </c>
      <c r="BV17">
        <f t="shared" si="26"/>
        <v>31.198709487915039</v>
      </c>
      <c r="BW17">
        <f t="shared" si="27"/>
        <v>4.5627448245860602</v>
      </c>
      <c r="BX17">
        <f t="shared" si="28"/>
        <v>2.5917261477389864E-2</v>
      </c>
      <c r="BY17">
        <f t="shared" si="29"/>
        <v>1.8093109092474333</v>
      </c>
      <c r="BZ17">
        <f t="shared" si="30"/>
        <v>2.7534339153386269</v>
      </c>
      <c r="CA17">
        <f t="shared" si="31"/>
        <v>1.6204996583142808E-2</v>
      </c>
      <c r="CB17">
        <f t="shared" si="32"/>
        <v>21.710397418643147</v>
      </c>
      <c r="CC17">
        <f t="shared" si="33"/>
        <v>0.54433512703314613</v>
      </c>
      <c r="CD17">
        <f t="shared" si="34"/>
        <v>36.722515349192442</v>
      </c>
      <c r="CE17">
        <f t="shared" si="35"/>
        <v>398.82426363057152</v>
      </c>
      <c r="CF17">
        <f t="shared" si="36"/>
        <v>2.4953481047099769E-3</v>
      </c>
      <c r="CG17">
        <f t="shared" si="37"/>
        <v>0</v>
      </c>
      <c r="CH17">
        <f t="shared" si="38"/>
        <v>935.14432983398433</v>
      </c>
      <c r="CI17">
        <f t="shared" si="39"/>
        <v>0</v>
      </c>
      <c r="CJ17" t="e">
        <f t="shared" si="40"/>
        <v>#DIV/0!</v>
      </c>
      <c r="CK17" t="e">
        <f t="shared" si="41"/>
        <v>#DIV/0!</v>
      </c>
    </row>
    <row r="18" spans="1:89" x14ac:dyDescent="0.25">
      <c r="A18" s="1">
        <v>17</v>
      </c>
      <c r="B18" s="2" t="s">
        <v>169</v>
      </c>
      <c r="C18" s="1" t="s">
        <v>183</v>
      </c>
      <c r="D18" s="1" t="s">
        <v>188</v>
      </c>
      <c r="E18" s="1">
        <v>1</v>
      </c>
      <c r="F18" s="1">
        <v>2</v>
      </c>
      <c r="G18" s="4">
        <v>44456</v>
      </c>
      <c r="H18" s="1" t="s">
        <v>99</v>
      </c>
      <c r="I18" s="1">
        <v>4381.4997513098642</v>
      </c>
      <c r="J18" s="1">
        <v>1</v>
      </c>
      <c r="K18">
        <f t="shared" si="0"/>
        <v>2.5498745824035063</v>
      </c>
      <c r="L18">
        <f t="shared" si="1"/>
        <v>2.6275163750786892E-2</v>
      </c>
      <c r="M18">
        <f t="shared" si="2"/>
        <v>228.68625047896589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t="e">
        <f t="shared" si="4"/>
        <v>#DIV/0!</v>
      </c>
      <c r="W18" t="e">
        <f t="shared" si="5"/>
        <v>#DIV/0!</v>
      </c>
      <c r="X18" s="1">
        <v>-1</v>
      </c>
      <c r="Y18" s="1">
        <v>0.85</v>
      </c>
      <c r="Z18" s="1">
        <v>0.85</v>
      </c>
      <c r="AA18" s="1">
        <v>9.7878046035766602</v>
      </c>
      <c r="AB18">
        <f t="shared" si="6"/>
        <v>0.85</v>
      </c>
      <c r="AC18">
        <f t="shared" si="7"/>
        <v>3.7962613017877614E-3</v>
      </c>
      <c r="AD18" t="e">
        <f t="shared" si="8"/>
        <v>#DIV/0!</v>
      </c>
      <c r="AE18" t="e">
        <f t="shared" si="9"/>
        <v>#DIV/0!</v>
      </c>
      <c r="AF18" t="e">
        <f t="shared" si="10"/>
        <v>#DIV/0!</v>
      </c>
      <c r="AG18" s="1">
        <v>0</v>
      </c>
      <c r="AH18" s="1">
        <v>0.5</v>
      </c>
      <c r="AI18" t="e">
        <f t="shared" si="11"/>
        <v>#DIV/0!</v>
      </c>
      <c r="AJ18">
        <f t="shared" si="12"/>
        <v>0.77846652901629476</v>
      </c>
      <c r="AK18">
        <f t="shared" si="13"/>
        <v>2.8720786372431384</v>
      </c>
      <c r="AL18">
        <f t="shared" si="14"/>
        <v>31.650593849989459</v>
      </c>
      <c r="AM18">
        <v>1.427</v>
      </c>
      <c r="AN18">
        <f t="shared" si="15"/>
        <v>5</v>
      </c>
      <c r="AO18" s="1">
        <v>0.5</v>
      </c>
      <c r="AP18">
        <f t="shared" si="16"/>
        <v>9</v>
      </c>
      <c r="AQ18" s="1">
        <v>30.876472473144531</v>
      </c>
      <c r="AR18" s="1">
        <v>31.178125381469727</v>
      </c>
      <c r="AS18" s="1">
        <v>30.784643173217773</v>
      </c>
      <c r="AT18" s="1">
        <v>400.08319091796875</v>
      </c>
      <c r="AU18" s="1">
        <v>399.26742553710938</v>
      </c>
      <c r="AV18" s="1">
        <v>17.893392562866211</v>
      </c>
      <c r="AW18" s="1">
        <v>18.111362457275391</v>
      </c>
      <c r="AX18" s="1">
        <v>39.904514312744141</v>
      </c>
      <c r="AY18" s="1">
        <v>40.390617370605469</v>
      </c>
      <c r="AZ18" s="1">
        <v>500.41421508789063</v>
      </c>
      <c r="BA18" s="1">
        <v>1100.11474609375</v>
      </c>
      <c r="BB18" s="1">
        <v>104.29033660888672</v>
      </c>
      <c r="BC18" s="1">
        <v>99.902961730957031</v>
      </c>
      <c r="BD18" s="1">
        <v>2.8302626609802246</v>
      </c>
      <c r="BE18" s="1">
        <v>-0.14522570371627808</v>
      </c>
      <c r="BF18" s="1">
        <v>0.66666668653488159</v>
      </c>
      <c r="BG18" s="1">
        <v>0</v>
      </c>
      <c r="BH18" s="1">
        <v>5</v>
      </c>
      <c r="BI18" s="1">
        <v>1</v>
      </c>
      <c r="BJ18" s="1">
        <v>0</v>
      </c>
      <c r="BK18" s="1">
        <v>0.15999999642372131</v>
      </c>
      <c r="BL18" s="1">
        <v>111115</v>
      </c>
      <c r="BM18">
        <f t="shared" si="17"/>
        <v>3.5067569382473058</v>
      </c>
      <c r="BN18">
        <f t="shared" si="18"/>
        <v>7.7846652901629476E-4</v>
      </c>
      <c r="BO18">
        <f t="shared" si="19"/>
        <v>304.3281253814697</v>
      </c>
      <c r="BP18">
        <f t="shared" si="20"/>
        <v>304.02647247314451</v>
      </c>
      <c r="BQ18">
        <f t="shared" si="21"/>
        <v>176.01835544068308</v>
      </c>
      <c r="BR18">
        <f t="shared" si="22"/>
        <v>0.47246846851973096</v>
      </c>
      <c r="BS18">
        <f t="shared" si="23"/>
        <v>4.6814573877078134</v>
      </c>
      <c r="BT18">
        <f t="shared" si="24"/>
        <v>46.860046054642297</v>
      </c>
      <c r="BU18">
        <f t="shared" si="25"/>
        <v>28.748683597366906</v>
      </c>
      <c r="BV18">
        <f t="shared" si="26"/>
        <v>31.178125381469727</v>
      </c>
      <c r="BW18">
        <f t="shared" si="27"/>
        <v>4.557400278360193</v>
      </c>
      <c r="BX18">
        <f t="shared" si="28"/>
        <v>2.6198677690080122E-2</v>
      </c>
      <c r="BY18">
        <f t="shared" si="29"/>
        <v>1.8093787504646752</v>
      </c>
      <c r="BZ18">
        <f t="shared" si="30"/>
        <v>2.748021527895518</v>
      </c>
      <c r="CA18">
        <f t="shared" si="31"/>
        <v>1.6381028215608696E-2</v>
      </c>
      <c r="CB18">
        <f t="shared" si="32"/>
        <v>22.846433729996185</v>
      </c>
      <c r="CC18">
        <f t="shared" si="33"/>
        <v>0.57276460801010409</v>
      </c>
      <c r="CD18">
        <f t="shared" si="34"/>
        <v>36.774568503264817</v>
      </c>
      <c r="CE18">
        <f t="shared" si="35"/>
        <v>398.88494434974882</v>
      </c>
      <c r="CF18">
        <f t="shared" si="36"/>
        <v>2.350816666149023E-3</v>
      </c>
      <c r="CG18">
        <f t="shared" si="37"/>
        <v>0</v>
      </c>
      <c r="CH18">
        <f t="shared" si="38"/>
        <v>935.0975341796875</v>
      </c>
      <c r="CI18">
        <f t="shared" si="39"/>
        <v>0</v>
      </c>
      <c r="CJ18" t="e">
        <f t="shared" si="40"/>
        <v>#DIV/0!</v>
      </c>
      <c r="CK18" t="e">
        <f t="shared" si="41"/>
        <v>#DIV/0!</v>
      </c>
    </row>
    <row r="19" spans="1:89" x14ac:dyDescent="0.25">
      <c r="A19" s="1">
        <v>18</v>
      </c>
      <c r="B19" s="2" t="s">
        <v>169</v>
      </c>
      <c r="C19" s="1" t="s">
        <v>183</v>
      </c>
      <c r="D19" s="1" t="s">
        <v>188</v>
      </c>
      <c r="E19" s="1">
        <v>1</v>
      </c>
      <c r="F19" s="1">
        <v>3</v>
      </c>
      <c r="G19" s="4">
        <v>44456</v>
      </c>
      <c r="H19" s="1" t="s">
        <v>100</v>
      </c>
      <c r="I19" s="1">
        <v>4383.4997511720285</v>
      </c>
      <c r="J19" s="1">
        <v>1</v>
      </c>
      <c r="K19">
        <f t="shared" si="0"/>
        <v>2.3508852907565236</v>
      </c>
      <c r="L19">
        <f t="shared" si="1"/>
        <v>2.5967119991794785E-2</v>
      </c>
      <c r="M19">
        <f t="shared" si="2"/>
        <v>238.91234249593492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t="e">
        <f t="shared" si="4"/>
        <v>#DIV/0!</v>
      </c>
      <c r="W19" t="e">
        <f t="shared" si="5"/>
        <v>#DIV/0!</v>
      </c>
      <c r="X19" s="1">
        <v>-1</v>
      </c>
      <c r="Y19" s="1">
        <v>0.85</v>
      </c>
      <c r="Z19" s="1">
        <v>0.85</v>
      </c>
      <c r="AA19" s="1">
        <v>9.7878046035766602</v>
      </c>
      <c r="AB19">
        <f t="shared" si="6"/>
        <v>0.85</v>
      </c>
      <c r="AC19">
        <f t="shared" si="7"/>
        <v>3.5835203730712794E-3</v>
      </c>
      <c r="AD19" t="e">
        <f t="shared" si="8"/>
        <v>#DIV/0!</v>
      </c>
      <c r="AE19" t="e">
        <f t="shared" si="9"/>
        <v>#DIV/0!</v>
      </c>
      <c r="AF19" t="e">
        <f t="shared" si="10"/>
        <v>#DIV/0!</v>
      </c>
      <c r="AG19" s="1">
        <v>0</v>
      </c>
      <c r="AH19" s="1">
        <v>0.5</v>
      </c>
      <c r="AI19" t="e">
        <f t="shared" si="11"/>
        <v>#DIV/0!</v>
      </c>
      <c r="AJ19">
        <f t="shared" si="12"/>
        <v>0.76833909601628736</v>
      </c>
      <c r="AK19">
        <f t="shared" si="13"/>
        <v>2.8683262605301341</v>
      </c>
      <c r="AL19">
        <f t="shared" si="14"/>
        <v>31.635541353265054</v>
      </c>
      <c r="AM19">
        <v>1.427</v>
      </c>
      <c r="AN19">
        <f t="shared" si="15"/>
        <v>5</v>
      </c>
      <c r="AO19" s="1">
        <v>0.5</v>
      </c>
      <c r="AP19">
        <f t="shared" si="16"/>
        <v>9</v>
      </c>
      <c r="AQ19" s="1">
        <v>30.878995895385742</v>
      </c>
      <c r="AR19" s="1">
        <v>31.160722732543945</v>
      </c>
      <c r="AS19" s="1">
        <v>30.786550521850586</v>
      </c>
      <c r="AT19" s="1">
        <v>400.02490234375</v>
      </c>
      <c r="AU19" s="1">
        <v>399.26699829101563</v>
      </c>
      <c r="AV19" s="1">
        <v>17.893650054931641</v>
      </c>
      <c r="AW19" s="1">
        <v>18.108795166015625</v>
      </c>
      <c r="AX19" s="1">
        <v>39.899600982666016</v>
      </c>
      <c r="AY19" s="1">
        <v>40.37933349609375</v>
      </c>
      <c r="AZ19" s="1">
        <v>500.39019775390625</v>
      </c>
      <c r="BA19" s="1">
        <v>1100.096435546875</v>
      </c>
      <c r="BB19" s="1">
        <v>119.18459320068359</v>
      </c>
      <c r="BC19" s="1">
        <v>99.903602600097656</v>
      </c>
      <c r="BD19" s="1">
        <v>2.8302626609802246</v>
      </c>
      <c r="BE19" s="1">
        <v>-0.14522570371627808</v>
      </c>
      <c r="BF19" s="1">
        <v>0.66666668653488159</v>
      </c>
      <c r="BG19" s="1">
        <v>0</v>
      </c>
      <c r="BH19" s="1">
        <v>5</v>
      </c>
      <c r="BI19" s="1">
        <v>1</v>
      </c>
      <c r="BJ19" s="1">
        <v>0</v>
      </c>
      <c r="BK19" s="1">
        <v>0.15999999642372131</v>
      </c>
      <c r="BL19" s="1">
        <v>111115</v>
      </c>
      <c r="BM19">
        <f t="shared" si="17"/>
        <v>3.506588631772293</v>
      </c>
      <c r="BN19">
        <f t="shared" si="18"/>
        <v>7.683390960162873E-4</v>
      </c>
      <c r="BO19">
        <f t="shared" si="19"/>
        <v>304.31072273254392</v>
      </c>
      <c r="BP19">
        <f t="shared" si="20"/>
        <v>304.02899589538572</v>
      </c>
      <c r="BQ19">
        <f t="shared" si="21"/>
        <v>176.01542575324856</v>
      </c>
      <c r="BR19">
        <f t="shared" si="22"/>
        <v>0.4748186207211087</v>
      </c>
      <c r="BS19">
        <f t="shared" si="23"/>
        <v>4.6774601363623285</v>
      </c>
      <c r="BT19">
        <f t="shared" si="24"/>
        <v>46.819734370197338</v>
      </c>
      <c r="BU19">
        <f t="shared" si="25"/>
        <v>28.710939204181713</v>
      </c>
      <c r="BV19">
        <f t="shared" si="26"/>
        <v>31.160722732543945</v>
      </c>
      <c r="BW19">
        <f t="shared" si="27"/>
        <v>4.5528860337453905</v>
      </c>
      <c r="BX19">
        <f t="shared" si="28"/>
        <v>2.5892414277525699E-2</v>
      </c>
      <c r="BY19">
        <f t="shared" si="29"/>
        <v>1.8091338758321944</v>
      </c>
      <c r="BZ19">
        <f t="shared" si="30"/>
        <v>2.743752157913196</v>
      </c>
      <c r="CA19">
        <f t="shared" si="31"/>
        <v>1.6189454224343276E-2</v>
      </c>
      <c r="CB19">
        <f t="shared" si="32"/>
        <v>23.868203720972307</v>
      </c>
      <c r="CC19">
        <f t="shared" si="33"/>
        <v>0.59837738535504448</v>
      </c>
      <c r="CD19">
        <f t="shared" si="34"/>
        <v>36.802455830522199</v>
      </c>
      <c r="CE19">
        <f t="shared" si="35"/>
        <v>398.91436549740217</v>
      </c>
      <c r="CF19">
        <f t="shared" si="36"/>
        <v>2.1688452349368885E-3</v>
      </c>
      <c r="CG19">
        <f t="shared" si="37"/>
        <v>0</v>
      </c>
      <c r="CH19">
        <f t="shared" si="38"/>
        <v>935.08197021484375</v>
      </c>
      <c r="CI19">
        <f t="shared" si="39"/>
        <v>0</v>
      </c>
      <c r="CJ19" t="e">
        <f t="shared" si="40"/>
        <v>#DIV/0!</v>
      </c>
      <c r="CK19" t="e">
        <f t="shared" si="41"/>
        <v>#DIV/0!</v>
      </c>
    </row>
    <row r="20" spans="1:89" x14ac:dyDescent="0.25">
      <c r="A20" s="1">
        <v>19</v>
      </c>
      <c r="B20" s="2" t="s">
        <v>170</v>
      </c>
      <c r="C20" s="1" t="s">
        <v>183</v>
      </c>
      <c r="D20" s="1" t="s">
        <v>188</v>
      </c>
      <c r="E20" s="1">
        <v>1</v>
      </c>
      <c r="F20" s="1">
        <v>1</v>
      </c>
      <c r="G20" s="4">
        <v>44456</v>
      </c>
      <c r="H20" s="1" t="s">
        <v>101</v>
      </c>
      <c r="I20" s="1">
        <v>4908.4997149901465</v>
      </c>
      <c r="J20" s="1">
        <v>1</v>
      </c>
      <c r="K20">
        <f t="shared" si="0"/>
        <v>2.4086983762362841</v>
      </c>
      <c r="L20">
        <f t="shared" si="1"/>
        <v>2.2784009652210641E-2</v>
      </c>
      <c r="M20">
        <f t="shared" si="2"/>
        <v>214.03952768720893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t="e">
        <f t="shared" si="3"/>
        <v>#DIV/0!</v>
      </c>
      <c r="V20" t="e">
        <f t="shared" si="4"/>
        <v>#DIV/0!</v>
      </c>
      <c r="W20" t="e">
        <f t="shared" si="5"/>
        <v>#DIV/0!</v>
      </c>
      <c r="X20" s="1">
        <v>-1</v>
      </c>
      <c r="Y20" s="1">
        <v>0.85</v>
      </c>
      <c r="Z20" s="1">
        <v>0.85</v>
      </c>
      <c r="AA20" s="1">
        <v>9.9073467254638672</v>
      </c>
      <c r="AB20">
        <f t="shared" si="6"/>
        <v>0.84999999999999987</v>
      </c>
      <c r="AC20">
        <f t="shared" si="7"/>
        <v>3.6403337883755575E-3</v>
      </c>
      <c r="AD20" t="e">
        <f t="shared" si="8"/>
        <v>#DIV/0!</v>
      </c>
      <c r="AE20" t="e">
        <f t="shared" si="9"/>
        <v>#DIV/0!</v>
      </c>
      <c r="AF20" t="e">
        <f t="shared" si="10"/>
        <v>#DIV/0!</v>
      </c>
      <c r="AG20" s="1">
        <v>0</v>
      </c>
      <c r="AH20" s="1">
        <v>0.5</v>
      </c>
      <c r="AI20" t="e">
        <f t="shared" si="11"/>
        <v>#DIV/0!</v>
      </c>
      <c r="AJ20">
        <f t="shared" si="12"/>
        <v>0.71992898354603629</v>
      </c>
      <c r="AK20">
        <f t="shared" si="13"/>
        <v>3.0579153793100935</v>
      </c>
      <c r="AL20">
        <f t="shared" si="14"/>
        <v>32.400441841727243</v>
      </c>
      <c r="AM20">
        <v>1.724</v>
      </c>
      <c r="AN20">
        <f t="shared" si="15"/>
        <v>5</v>
      </c>
      <c r="AO20" s="1">
        <v>0.5</v>
      </c>
      <c r="AP20">
        <f t="shared" si="16"/>
        <v>9</v>
      </c>
      <c r="AQ20" s="1">
        <v>31.254331588745117</v>
      </c>
      <c r="AR20" s="1">
        <v>31.934326171875</v>
      </c>
      <c r="AS20" s="1">
        <v>31.172645568847656</v>
      </c>
      <c r="AT20" s="1">
        <v>400.01766967773438</v>
      </c>
      <c r="AU20" s="1">
        <v>399.08877563476563</v>
      </c>
      <c r="AV20" s="1">
        <v>18.041910171508789</v>
      </c>
      <c r="AW20" s="1">
        <v>18.285421371459961</v>
      </c>
      <c r="AX20" s="1">
        <v>39.372119903564453</v>
      </c>
      <c r="AY20" s="1">
        <v>39.903526306152344</v>
      </c>
      <c r="AZ20" s="1">
        <v>500.37225341796875</v>
      </c>
      <c r="BA20" s="1">
        <v>1101.6114501953125</v>
      </c>
      <c r="BB20" s="1">
        <v>619.8638916015625</v>
      </c>
      <c r="BC20" s="1">
        <v>99.886672973632813</v>
      </c>
      <c r="BD20" s="1">
        <v>2.8302626609802246</v>
      </c>
      <c r="BE20" s="1">
        <v>-0.14522570371627808</v>
      </c>
      <c r="BF20" s="1">
        <v>0.66666668653488159</v>
      </c>
      <c r="BG20" s="1">
        <v>0</v>
      </c>
      <c r="BH20" s="1">
        <v>5</v>
      </c>
      <c r="BI20" s="1">
        <v>1</v>
      </c>
      <c r="BJ20" s="1">
        <v>0</v>
      </c>
      <c r="BK20" s="1">
        <v>0.15999999642372131</v>
      </c>
      <c r="BL20" s="1">
        <v>111115</v>
      </c>
      <c r="BM20">
        <f t="shared" si="17"/>
        <v>2.9023912611251084</v>
      </c>
      <c r="BN20">
        <f t="shared" si="18"/>
        <v>7.1992898354603628E-4</v>
      </c>
      <c r="BO20">
        <f t="shared" si="19"/>
        <v>305.08432617187498</v>
      </c>
      <c r="BP20">
        <f t="shared" si="20"/>
        <v>304.40433158874509</v>
      </c>
      <c r="BQ20">
        <f t="shared" si="21"/>
        <v>176.25782809158045</v>
      </c>
      <c r="BR20">
        <f t="shared" si="22"/>
        <v>0.4661156698522444</v>
      </c>
      <c r="BS20">
        <f t="shared" si="23"/>
        <v>4.884385284026191</v>
      </c>
      <c r="BT20">
        <f t="shared" si="24"/>
        <v>48.899268927652912</v>
      </c>
      <c r="BU20">
        <f t="shared" si="25"/>
        <v>30.613847556192951</v>
      </c>
      <c r="BV20">
        <f t="shared" si="26"/>
        <v>31.934326171875</v>
      </c>
      <c r="BW20">
        <f t="shared" si="27"/>
        <v>4.7573620953551998</v>
      </c>
      <c r="BX20">
        <f t="shared" si="28"/>
        <v>2.2726476290525741E-2</v>
      </c>
      <c r="BY20">
        <f t="shared" si="29"/>
        <v>1.8264699047160975</v>
      </c>
      <c r="BZ20">
        <f t="shared" si="30"/>
        <v>2.9308921906391023</v>
      </c>
      <c r="CA20">
        <f t="shared" si="31"/>
        <v>1.4209205514190524E-2</v>
      </c>
      <c r="CB20">
        <f t="shared" si="32"/>
        <v>21.379696305523062</v>
      </c>
      <c r="CC20">
        <f t="shared" si="33"/>
        <v>0.53632059019142053</v>
      </c>
      <c r="CD20">
        <f t="shared" si="34"/>
        <v>35.381460790336696</v>
      </c>
      <c r="CE20">
        <f t="shared" si="35"/>
        <v>398.72747087833017</v>
      </c>
      <c r="CF20">
        <f t="shared" si="36"/>
        <v>2.13738137898598E-3</v>
      </c>
      <c r="CG20">
        <f t="shared" si="37"/>
        <v>0</v>
      </c>
      <c r="CH20">
        <f t="shared" si="38"/>
        <v>936.36973266601547</v>
      </c>
      <c r="CI20">
        <f t="shared" si="39"/>
        <v>0</v>
      </c>
      <c r="CJ20" t="e">
        <f t="shared" si="40"/>
        <v>#DIV/0!</v>
      </c>
      <c r="CK20" t="e">
        <f t="shared" si="41"/>
        <v>#DIV/0!</v>
      </c>
    </row>
    <row r="21" spans="1:89" x14ac:dyDescent="0.25">
      <c r="A21" s="1">
        <v>20</v>
      </c>
      <c r="B21" s="2" t="s">
        <v>170</v>
      </c>
      <c r="C21" s="1" t="s">
        <v>183</v>
      </c>
      <c r="D21" s="1" t="s">
        <v>188</v>
      </c>
      <c r="E21" s="1">
        <v>1</v>
      </c>
      <c r="F21" s="1">
        <v>2</v>
      </c>
      <c r="G21" s="4">
        <v>44456</v>
      </c>
      <c r="H21" s="1" t="s">
        <v>102</v>
      </c>
      <c r="I21" s="1">
        <v>4909.4997149212286</v>
      </c>
      <c r="J21" s="1">
        <v>1</v>
      </c>
      <c r="K21">
        <f t="shared" si="0"/>
        <v>2.4902448611670724</v>
      </c>
      <c r="L21">
        <f t="shared" si="1"/>
        <v>2.2790117545049011E-2</v>
      </c>
      <c r="M21">
        <f t="shared" si="2"/>
        <v>208.51680098082764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t="e">
        <f t="shared" si="4"/>
        <v>#DIV/0!</v>
      </c>
      <c r="W21" t="e">
        <f t="shared" si="5"/>
        <v>#DIV/0!</v>
      </c>
      <c r="X21" s="1">
        <v>-1</v>
      </c>
      <c r="Y21" s="1">
        <v>0.85</v>
      </c>
      <c r="Z21" s="1">
        <v>0.85</v>
      </c>
      <c r="AA21" s="1">
        <v>9.9073467254638672</v>
      </c>
      <c r="AB21">
        <f t="shared" si="6"/>
        <v>0.84999999999999987</v>
      </c>
      <c r="AC21">
        <f t="shared" si="7"/>
        <v>3.7275799007493978E-3</v>
      </c>
      <c r="AD21" t="e">
        <f t="shared" si="8"/>
        <v>#DIV/0!</v>
      </c>
      <c r="AE21" t="e">
        <f t="shared" si="9"/>
        <v>#DIV/0!</v>
      </c>
      <c r="AF21" t="e">
        <f t="shared" si="10"/>
        <v>#DIV/0!</v>
      </c>
      <c r="AG21" s="1">
        <v>0</v>
      </c>
      <c r="AH21" s="1">
        <v>0.5</v>
      </c>
      <c r="AI21" t="e">
        <f t="shared" si="11"/>
        <v>#DIV/0!</v>
      </c>
      <c r="AJ21">
        <f t="shared" si="12"/>
        <v>0.71962989351608786</v>
      </c>
      <c r="AK21">
        <f t="shared" si="13"/>
        <v>3.0558625582657051</v>
      </c>
      <c r="AL21">
        <f t="shared" si="14"/>
        <v>32.393127576930489</v>
      </c>
      <c r="AM21">
        <v>1.724</v>
      </c>
      <c r="AN21">
        <f t="shared" si="15"/>
        <v>5</v>
      </c>
      <c r="AO21" s="1">
        <v>0.5</v>
      </c>
      <c r="AP21">
        <f t="shared" si="16"/>
        <v>9</v>
      </c>
      <c r="AQ21" s="1">
        <v>31.255304336547852</v>
      </c>
      <c r="AR21" s="1">
        <v>31.926628112792969</v>
      </c>
      <c r="AS21" s="1">
        <v>31.173715591430664</v>
      </c>
      <c r="AT21" s="1">
        <v>400.065185546875</v>
      </c>
      <c r="AU21" s="1">
        <v>399.10824584960938</v>
      </c>
      <c r="AV21" s="1">
        <v>18.042366027832031</v>
      </c>
      <c r="AW21" s="1">
        <v>18.285772323608398</v>
      </c>
      <c r="AX21" s="1">
        <v>39.370983123779297</v>
      </c>
      <c r="AY21" s="1">
        <v>39.902130126953125</v>
      </c>
      <c r="AZ21" s="1">
        <v>500.3797607421875</v>
      </c>
      <c r="BA21" s="1">
        <v>1101.564697265625</v>
      </c>
      <c r="BB21" s="1">
        <v>430.76846313476563</v>
      </c>
      <c r="BC21" s="1">
        <v>99.88677978515625</v>
      </c>
      <c r="BD21" s="1">
        <v>2.8302626609802246</v>
      </c>
      <c r="BE21" s="1">
        <v>-0.14522570371627808</v>
      </c>
      <c r="BF21" s="1">
        <v>0.66666668653488159</v>
      </c>
      <c r="BG21" s="1">
        <v>0</v>
      </c>
      <c r="BH21" s="1">
        <v>5</v>
      </c>
      <c r="BI21" s="1">
        <v>1</v>
      </c>
      <c r="BJ21" s="1">
        <v>0</v>
      </c>
      <c r="BK21" s="1">
        <v>0.15999999642372131</v>
      </c>
      <c r="BL21" s="1">
        <v>111115</v>
      </c>
      <c r="BM21">
        <f t="shared" si="17"/>
        <v>2.9024348070892541</v>
      </c>
      <c r="BN21">
        <f t="shared" si="18"/>
        <v>7.1962989351608789E-4</v>
      </c>
      <c r="BO21">
        <f t="shared" si="19"/>
        <v>305.07662811279295</v>
      </c>
      <c r="BP21">
        <f t="shared" si="20"/>
        <v>304.40530433654783</v>
      </c>
      <c r="BQ21">
        <f t="shared" si="21"/>
        <v>176.25034762299765</v>
      </c>
      <c r="BR21">
        <f t="shared" si="22"/>
        <v>0.46649946413751736</v>
      </c>
      <c r="BS21">
        <f t="shared" si="23"/>
        <v>4.8823694715554824</v>
      </c>
      <c r="BT21">
        <f t="shared" si="24"/>
        <v>48.879035664748002</v>
      </c>
      <c r="BU21">
        <f t="shared" si="25"/>
        <v>30.593263341139604</v>
      </c>
      <c r="BV21">
        <f t="shared" si="26"/>
        <v>31.926628112792969</v>
      </c>
      <c r="BW21">
        <f t="shared" si="27"/>
        <v>4.755288639200562</v>
      </c>
      <c r="BX21">
        <f t="shared" si="28"/>
        <v>2.2732553371334365E-2</v>
      </c>
      <c r="BY21">
        <f t="shared" si="29"/>
        <v>1.8265069132897771</v>
      </c>
      <c r="BZ21">
        <f t="shared" si="30"/>
        <v>2.9287817259107847</v>
      </c>
      <c r="CA21">
        <f t="shared" si="31"/>
        <v>1.4213006448984242E-2</v>
      </c>
      <c r="CB21">
        <f t="shared" si="32"/>
        <v>20.828071781077181</v>
      </c>
      <c r="CC21">
        <f t="shared" si="33"/>
        <v>0.52245675991219742</v>
      </c>
      <c r="CD21">
        <f t="shared" si="34"/>
        <v>35.398886852906486</v>
      </c>
      <c r="CE21">
        <f t="shared" si="35"/>
        <v>398.73470912043433</v>
      </c>
      <c r="CF21">
        <f t="shared" si="36"/>
        <v>2.2107906349797981E-3</v>
      </c>
      <c r="CG21">
        <f t="shared" si="37"/>
        <v>0</v>
      </c>
      <c r="CH21">
        <f t="shared" si="38"/>
        <v>936.32999267578111</v>
      </c>
      <c r="CI21">
        <f t="shared" si="39"/>
        <v>0</v>
      </c>
      <c r="CJ21" t="e">
        <f t="shared" si="40"/>
        <v>#DIV/0!</v>
      </c>
      <c r="CK21" t="e">
        <f t="shared" si="41"/>
        <v>#DIV/0!</v>
      </c>
    </row>
    <row r="22" spans="1:89" x14ac:dyDescent="0.25">
      <c r="A22" s="1">
        <v>21</v>
      </c>
      <c r="B22" s="2" t="s">
        <v>170</v>
      </c>
      <c r="C22" s="1" t="s">
        <v>183</v>
      </c>
      <c r="D22" s="1" t="s">
        <v>188</v>
      </c>
      <c r="E22" s="1">
        <v>1</v>
      </c>
      <c r="F22" s="1">
        <v>3</v>
      </c>
      <c r="G22" s="4">
        <v>44456</v>
      </c>
      <c r="H22" s="1" t="s">
        <v>103</v>
      </c>
      <c r="I22" s="1">
        <v>4911.4997147833928</v>
      </c>
      <c r="J22" s="1">
        <v>1</v>
      </c>
      <c r="K22">
        <f t="shared" si="0"/>
        <v>2.6230614945798574</v>
      </c>
      <c r="L22">
        <f t="shared" si="1"/>
        <v>2.2916718807137016E-2</v>
      </c>
      <c r="M22">
        <f t="shared" si="2"/>
        <v>200.40672162324154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t="e">
        <f t="shared" si="3"/>
        <v>#DIV/0!</v>
      </c>
      <c r="V22" t="e">
        <f t="shared" si="4"/>
        <v>#DIV/0!</v>
      </c>
      <c r="W22" t="e">
        <f t="shared" si="5"/>
        <v>#DIV/0!</v>
      </c>
      <c r="X22" s="1">
        <v>-1</v>
      </c>
      <c r="Y22" s="1">
        <v>0.85</v>
      </c>
      <c r="Z22" s="1">
        <v>0.85</v>
      </c>
      <c r="AA22" s="1">
        <v>9.9073467254638672</v>
      </c>
      <c r="AB22">
        <f t="shared" si="6"/>
        <v>0.84999999999999987</v>
      </c>
      <c r="AC22">
        <f t="shared" si="7"/>
        <v>3.8698384015329553E-3</v>
      </c>
      <c r="AD22" t="e">
        <f t="shared" si="8"/>
        <v>#DIV/0!</v>
      </c>
      <c r="AE22" t="e">
        <f t="shared" si="9"/>
        <v>#DIV/0!</v>
      </c>
      <c r="AF22" t="e">
        <f t="shared" si="10"/>
        <v>#DIV/0!</v>
      </c>
      <c r="AG22" s="1">
        <v>0</v>
      </c>
      <c r="AH22" s="1">
        <v>0.5</v>
      </c>
      <c r="AI22" t="e">
        <f t="shared" si="11"/>
        <v>#DIV/0!</v>
      </c>
      <c r="AJ22">
        <f t="shared" si="12"/>
        <v>0.72356344980292697</v>
      </c>
      <c r="AK22">
        <f t="shared" si="13"/>
        <v>3.0556363002535001</v>
      </c>
      <c r="AL22">
        <f t="shared" si="14"/>
        <v>32.393196203574313</v>
      </c>
      <c r="AM22">
        <v>1.724</v>
      </c>
      <c r="AN22">
        <f t="shared" si="15"/>
        <v>5</v>
      </c>
      <c r="AO22" s="1">
        <v>0.5</v>
      </c>
      <c r="AP22">
        <f t="shared" si="16"/>
        <v>9</v>
      </c>
      <c r="AQ22" s="1">
        <v>31.257783889770508</v>
      </c>
      <c r="AR22" s="1">
        <v>31.927278518676758</v>
      </c>
      <c r="AS22" s="1">
        <v>31.17626953125</v>
      </c>
      <c r="AT22" s="1">
        <v>400.12261962890625</v>
      </c>
      <c r="AU22" s="1">
        <v>399.11935424804688</v>
      </c>
      <c r="AV22" s="1">
        <v>18.043453216552734</v>
      </c>
      <c r="AW22" s="1">
        <v>18.28819465637207</v>
      </c>
      <c r="AX22" s="1">
        <v>39.367866516113281</v>
      </c>
      <c r="AY22" s="1">
        <v>39.901851654052734</v>
      </c>
      <c r="AZ22" s="1">
        <v>500.36898803710938</v>
      </c>
      <c r="BA22" s="1">
        <v>1101.4478759765625</v>
      </c>
      <c r="BB22" s="1">
        <v>139.51411437988281</v>
      </c>
      <c r="BC22" s="1">
        <v>99.886955261230469</v>
      </c>
      <c r="BD22" s="1">
        <v>2.8302626609802246</v>
      </c>
      <c r="BE22" s="1">
        <v>-0.14522570371627808</v>
      </c>
      <c r="BF22" s="1">
        <v>0.66666668653488159</v>
      </c>
      <c r="BG22" s="1">
        <v>0</v>
      </c>
      <c r="BH22" s="1">
        <v>5</v>
      </c>
      <c r="BI22" s="1">
        <v>1</v>
      </c>
      <c r="BJ22" s="1">
        <v>0</v>
      </c>
      <c r="BK22" s="1">
        <v>0.15999999642372131</v>
      </c>
      <c r="BL22" s="1">
        <v>111115</v>
      </c>
      <c r="BM22">
        <f t="shared" si="17"/>
        <v>2.902372320400866</v>
      </c>
      <c r="BN22">
        <f t="shared" si="18"/>
        <v>7.2356344980292699E-4</v>
      </c>
      <c r="BO22">
        <f t="shared" si="19"/>
        <v>305.07727851867674</v>
      </c>
      <c r="BP22">
        <f t="shared" si="20"/>
        <v>304.40778388977049</v>
      </c>
      <c r="BQ22">
        <f t="shared" si="21"/>
        <v>176.23165621716544</v>
      </c>
      <c r="BR22">
        <f t="shared" si="22"/>
        <v>0.46591768489755442</v>
      </c>
      <c r="BS22">
        <f t="shared" si="23"/>
        <v>4.882388381703211</v>
      </c>
      <c r="BT22">
        <f t="shared" si="24"/>
        <v>48.879139112154242</v>
      </c>
      <c r="BU22">
        <f t="shared" si="25"/>
        <v>30.590944455782171</v>
      </c>
      <c r="BV22">
        <f t="shared" si="26"/>
        <v>31.927278518676758</v>
      </c>
      <c r="BW22">
        <f t="shared" si="27"/>
        <v>4.7554637942353901</v>
      </c>
      <c r="BX22">
        <f t="shared" si="28"/>
        <v>2.2858514124853877E-2</v>
      </c>
      <c r="BY22">
        <f t="shared" si="29"/>
        <v>1.8267520814497111</v>
      </c>
      <c r="BZ22">
        <f t="shared" si="30"/>
        <v>2.9287117127856792</v>
      </c>
      <c r="CA22">
        <f t="shared" si="31"/>
        <v>1.4291789278410804E-2</v>
      </c>
      <c r="CB22">
        <f t="shared" si="32"/>
        <v>20.018017236830598</v>
      </c>
      <c r="CC22">
        <f t="shared" si="33"/>
        <v>0.50212228369835377</v>
      </c>
      <c r="CD22">
        <f t="shared" si="34"/>
        <v>35.404742092082245</v>
      </c>
      <c r="CE22">
        <f t="shared" si="35"/>
        <v>398.72589502385989</v>
      </c>
      <c r="CF22">
        <f t="shared" si="36"/>
        <v>2.3291393126527267E-3</v>
      </c>
      <c r="CG22">
        <f t="shared" si="37"/>
        <v>0</v>
      </c>
      <c r="CH22">
        <f t="shared" si="38"/>
        <v>936.23069458007797</v>
      </c>
      <c r="CI22">
        <f t="shared" si="39"/>
        <v>0</v>
      </c>
      <c r="CJ22" t="e">
        <f t="shared" si="40"/>
        <v>#DIV/0!</v>
      </c>
      <c r="CK22" t="e">
        <f t="shared" si="41"/>
        <v>#DIV/0!</v>
      </c>
    </row>
    <row r="23" spans="1:89" x14ac:dyDescent="0.25">
      <c r="A23" s="1">
        <v>22</v>
      </c>
      <c r="B23" s="2" t="s">
        <v>186</v>
      </c>
      <c r="C23" s="1" t="s">
        <v>183</v>
      </c>
      <c r="D23" s="1" t="s">
        <v>188</v>
      </c>
      <c r="E23" s="1">
        <v>1</v>
      </c>
      <c r="F23" s="1">
        <v>1</v>
      </c>
      <c r="G23" s="4">
        <v>44456</v>
      </c>
      <c r="H23" s="1" t="s">
        <v>104</v>
      </c>
      <c r="I23" s="1">
        <v>5581.4996686084196</v>
      </c>
      <c r="J23" s="1">
        <v>1</v>
      </c>
      <c r="K23">
        <f t="shared" si="0"/>
        <v>5.1698645821522806</v>
      </c>
      <c r="L23">
        <f t="shared" si="1"/>
        <v>3.6493946261513595E-2</v>
      </c>
      <c r="M23">
        <f t="shared" si="2"/>
        <v>157.25447737957015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t="e">
        <f t="shared" si="4"/>
        <v>#DIV/0!</v>
      </c>
      <c r="W23" t="e">
        <f t="shared" si="5"/>
        <v>#DIV/0!</v>
      </c>
      <c r="X23" s="1">
        <v>-1</v>
      </c>
      <c r="Y23" s="1">
        <v>0.85</v>
      </c>
      <c r="Z23" s="1">
        <v>0.85</v>
      </c>
      <c r="AA23" s="1">
        <v>9.9867286682128906</v>
      </c>
      <c r="AB23">
        <f t="shared" si="6"/>
        <v>0.85</v>
      </c>
      <c r="AC23">
        <f t="shared" si="7"/>
        <v>6.5901588833154083E-3</v>
      </c>
      <c r="AD23" t="e">
        <f t="shared" si="8"/>
        <v>#DIV/0!</v>
      </c>
      <c r="AE23" t="e">
        <f t="shared" si="9"/>
        <v>#DIV/0!</v>
      </c>
      <c r="AF23" t="e">
        <f t="shared" si="10"/>
        <v>#DIV/0!</v>
      </c>
      <c r="AG23" s="1">
        <v>0</v>
      </c>
      <c r="AH23" s="1">
        <v>0.5</v>
      </c>
      <c r="AI23" t="e">
        <f t="shared" si="11"/>
        <v>#DIV/0!</v>
      </c>
      <c r="AJ23">
        <f t="shared" si="12"/>
        <v>1.1261079082245595</v>
      </c>
      <c r="AK23">
        <f t="shared" si="13"/>
        <v>2.989390349498128</v>
      </c>
      <c r="AL23">
        <f t="shared" si="14"/>
        <v>32.408694862770034</v>
      </c>
      <c r="AM23">
        <v>1.421</v>
      </c>
      <c r="AN23">
        <f t="shared" si="15"/>
        <v>5</v>
      </c>
      <c r="AO23" s="1">
        <v>0.5</v>
      </c>
      <c r="AP23">
        <f t="shared" si="16"/>
        <v>9</v>
      </c>
      <c r="AQ23" s="1">
        <v>31.785940170288086</v>
      </c>
      <c r="AR23" s="1">
        <v>31.983882904052734</v>
      </c>
      <c r="AS23" s="1">
        <v>31.712766647338867</v>
      </c>
      <c r="AT23" s="1">
        <v>400.0648193359375</v>
      </c>
      <c r="AU23" s="1">
        <v>398.46942138671875</v>
      </c>
      <c r="AV23" s="1">
        <v>18.68212890625</v>
      </c>
      <c r="AW23" s="1">
        <v>18.995813369750977</v>
      </c>
      <c r="AX23" s="1">
        <v>39.553302764892578</v>
      </c>
      <c r="AY23" s="1">
        <v>40.217426300048828</v>
      </c>
      <c r="AZ23" s="1">
        <v>500.43991088867188</v>
      </c>
      <c r="BA23" s="1">
        <v>1101.43994140625</v>
      </c>
      <c r="BB23" s="1">
        <v>683.89166259765625</v>
      </c>
      <c r="BC23" s="1">
        <v>99.878341674804688</v>
      </c>
      <c r="BD23" s="1">
        <v>2.8302626609802246</v>
      </c>
      <c r="BE23" s="1">
        <v>-0.14522570371627808</v>
      </c>
      <c r="BF23" s="1">
        <v>0.66666668653488159</v>
      </c>
      <c r="BG23" s="1">
        <v>0</v>
      </c>
      <c r="BH23" s="1">
        <v>5</v>
      </c>
      <c r="BI23" s="1">
        <v>1</v>
      </c>
      <c r="BJ23" s="1">
        <v>0</v>
      </c>
      <c r="BK23" s="1">
        <v>0.15999999642372131</v>
      </c>
      <c r="BL23" s="1">
        <v>111115</v>
      </c>
      <c r="BM23">
        <f t="shared" si="17"/>
        <v>3.5217446227211249</v>
      </c>
      <c r="BN23">
        <f t="shared" si="18"/>
        <v>1.1261079082245595E-3</v>
      </c>
      <c r="BO23">
        <f t="shared" si="19"/>
        <v>305.13388290405271</v>
      </c>
      <c r="BP23">
        <f t="shared" si="20"/>
        <v>304.93594017028806</v>
      </c>
      <c r="BQ23">
        <f t="shared" si="21"/>
        <v>176.23038668594381</v>
      </c>
      <c r="BR23">
        <f t="shared" si="22"/>
        <v>0.4248119587172966</v>
      </c>
      <c r="BS23">
        <f t="shared" si="23"/>
        <v>4.886660687632939</v>
      </c>
      <c r="BT23">
        <f t="shared" si="24"/>
        <v>48.926129586166809</v>
      </c>
      <c r="BU23">
        <f t="shared" si="25"/>
        <v>29.930316216415832</v>
      </c>
      <c r="BV23">
        <f t="shared" si="26"/>
        <v>31.983882904052734</v>
      </c>
      <c r="BW23">
        <f t="shared" si="27"/>
        <v>4.7707289504102555</v>
      </c>
      <c r="BX23">
        <f t="shared" si="28"/>
        <v>3.6346565195177663E-2</v>
      </c>
      <c r="BY23">
        <f t="shared" si="29"/>
        <v>1.8972703381348111</v>
      </c>
      <c r="BZ23">
        <f t="shared" si="30"/>
        <v>2.8734586122754444</v>
      </c>
      <c r="CA23">
        <f t="shared" si="31"/>
        <v>2.2729798700137107E-2</v>
      </c>
      <c r="CB23">
        <f t="shared" si="32"/>
        <v>15.706316421609552</v>
      </c>
      <c r="CC23">
        <f t="shared" si="33"/>
        <v>0.39464628636322141</v>
      </c>
      <c r="CD23">
        <f t="shared" si="34"/>
        <v>36.930655259850752</v>
      </c>
      <c r="CE23">
        <f t="shared" si="35"/>
        <v>397.69394169939591</v>
      </c>
      <c r="CF23">
        <f t="shared" si="36"/>
        <v>4.8008397062254829E-3</v>
      </c>
      <c r="CG23">
        <f t="shared" si="37"/>
        <v>0</v>
      </c>
      <c r="CH23">
        <f t="shared" si="38"/>
        <v>936.22395019531245</v>
      </c>
      <c r="CI23">
        <f t="shared" si="39"/>
        <v>0</v>
      </c>
      <c r="CJ23" t="e">
        <f t="shared" si="40"/>
        <v>#DIV/0!</v>
      </c>
      <c r="CK23" t="e">
        <f t="shared" si="41"/>
        <v>#DIV/0!</v>
      </c>
    </row>
    <row r="24" spans="1:89" x14ac:dyDescent="0.25">
      <c r="A24" s="1">
        <v>23</v>
      </c>
      <c r="B24" s="2" t="s">
        <v>186</v>
      </c>
      <c r="C24" s="1" t="s">
        <v>183</v>
      </c>
      <c r="D24" s="1" t="s">
        <v>188</v>
      </c>
      <c r="E24" s="1">
        <v>1</v>
      </c>
      <c r="F24" s="1">
        <v>2</v>
      </c>
      <c r="G24" s="4">
        <v>44456</v>
      </c>
      <c r="H24" s="1" t="s">
        <v>105</v>
      </c>
      <c r="I24" s="1">
        <v>5582.4996685395017</v>
      </c>
      <c r="J24" s="1">
        <v>1</v>
      </c>
      <c r="K24">
        <f t="shared" si="0"/>
        <v>5.2235755305960119</v>
      </c>
      <c r="L24">
        <f t="shared" si="1"/>
        <v>3.6590190561233249E-2</v>
      </c>
      <c r="M24">
        <f t="shared" si="2"/>
        <v>155.56744526671162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t="e">
        <f t="shared" si="4"/>
        <v>#DIV/0!</v>
      </c>
      <c r="W24" t="e">
        <f t="shared" si="5"/>
        <v>#DIV/0!</v>
      </c>
      <c r="X24" s="1">
        <v>-1</v>
      </c>
      <c r="Y24" s="1">
        <v>0.85</v>
      </c>
      <c r="Z24" s="1">
        <v>0.85</v>
      </c>
      <c r="AA24" s="1">
        <v>9.9867286682128906</v>
      </c>
      <c r="AB24">
        <f t="shared" si="6"/>
        <v>0.85</v>
      </c>
      <c r="AC24">
        <f t="shared" si="7"/>
        <v>6.6469253201461619E-3</v>
      </c>
      <c r="AD24" t="e">
        <f t="shared" si="8"/>
        <v>#DIV/0!</v>
      </c>
      <c r="AE24" t="e">
        <f t="shared" si="9"/>
        <v>#DIV/0!</v>
      </c>
      <c r="AF24" t="e">
        <f t="shared" si="10"/>
        <v>#DIV/0!</v>
      </c>
      <c r="AG24" s="1">
        <v>0</v>
      </c>
      <c r="AH24" s="1">
        <v>0.5</v>
      </c>
      <c r="AI24" t="e">
        <f t="shared" si="11"/>
        <v>#DIV/0!</v>
      </c>
      <c r="AJ24">
        <f t="shared" si="12"/>
        <v>1.1292982610467615</v>
      </c>
      <c r="AK24">
        <f t="shared" si="13"/>
        <v>2.9899897991266071</v>
      </c>
      <c r="AL24">
        <f t="shared" si="14"/>
        <v>32.411291520842688</v>
      </c>
      <c r="AM24">
        <v>1.421</v>
      </c>
      <c r="AN24">
        <f t="shared" si="15"/>
        <v>5</v>
      </c>
      <c r="AO24" s="1">
        <v>0.5</v>
      </c>
      <c r="AP24">
        <f t="shared" si="16"/>
        <v>9</v>
      </c>
      <c r="AQ24" s="1">
        <v>31.786670684814453</v>
      </c>
      <c r="AR24" s="1">
        <v>31.987007141113281</v>
      </c>
      <c r="AS24" s="1">
        <v>31.714248657226563</v>
      </c>
      <c r="AT24" s="1">
        <v>400.115966796875</v>
      </c>
      <c r="AU24" s="1">
        <v>398.50491333007813</v>
      </c>
      <c r="AV24" s="1">
        <v>18.682422637939453</v>
      </c>
      <c r="AW24" s="1">
        <v>18.997001647949219</v>
      </c>
      <c r="AX24" s="1">
        <v>39.55224609375</v>
      </c>
      <c r="AY24" s="1">
        <v>40.218235015869141</v>
      </c>
      <c r="AZ24" s="1">
        <v>500.42999267578125</v>
      </c>
      <c r="BA24" s="1">
        <v>1101.5399169921875</v>
      </c>
      <c r="BB24" s="1">
        <v>660.912353515625</v>
      </c>
      <c r="BC24" s="1">
        <v>99.87823486328125</v>
      </c>
      <c r="BD24" s="1">
        <v>2.8302626609802246</v>
      </c>
      <c r="BE24" s="1">
        <v>-0.14522570371627808</v>
      </c>
      <c r="BF24" s="1">
        <v>0.66666668653488159</v>
      </c>
      <c r="BG24" s="1">
        <v>0</v>
      </c>
      <c r="BH24" s="1">
        <v>5</v>
      </c>
      <c r="BI24" s="1">
        <v>1</v>
      </c>
      <c r="BJ24" s="1">
        <v>0</v>
      </c>
      <c r="BK24" s="1">
        <v>0.15999999642372131</v>
      </c>
      <c r="BL24" s="1">
        <v>111115</v>
      </c>
      <c r="BM24">
        <f t="shared" si="17"/>
        <v>3.5216748253045829</v>
      </c>
      <c r="BN24">
        <f t="shared" si="18"/>
        <v>1.1292982610467614E-3</v>
      </c>
      <c r="BO24">
        <f t="shared" si="19"/>
        <v>305.13700714111326</v>
      </c>
      <c r="BP24">
        <f t="shared" si="20"/>
        <v>304.93667068481443</v>
      </c>
      <c r="BQ24">
        <f t="shared" si="21"/>
        <v>176.24638277933627</v>
      </c>
      <c r="BR24">
        <f t="shared" si="22"/>
        <v>0.42428437972940902</v>
      </c>
      <c r="BS24">
        <f t="shared" si="23"/>
        <v>4.8873767914186201</v>
      </c>
      <c r="BT24">
        <f t="shared" si="24"/>
        <v>48.933351676756473</v>
      </c>
      <c r="BU24">
        <f t="shared" si="25"/>
        <v>29.936350028807254</v>
      </c>
      <c r="BV24">
        <f t="shared" si="26"/>
        <v>31.987007141113281</v>
      </c>
      <c r="BW24">
        <f t="shared" si="27"/>
        <v>4.7715727401864294</v>
      </c>
      <c r="BX24">
        <f t="shared" si="28"/>
        <v>3.6442032681206139E-2</v>
      </c>
      <c r="BY24">
        <f t="shared" si="29"/>
        <v>1.897386992292013</v>
      </c>
      <c r="BZ24">
        <f t="shared" si="30"/>
        <v>2.8741857478944164</v>
      </c>
      <c r="CA24">
        <f t="shared" si="31"/>
        <v>2.2789535308240863E-2</v>
      </c>
      <c r="CB24">
        <f t="shared" si="32"/>
        <v>15.537801835429274</v>
      </c>
      <c r="CC24">
        <f t="shared" si="33"/>
        <v>0.39037773453462155</v>
      </c>
      <c r="CD24">
        <f t="shared" si="34"/>
        <v>36.927648278878678</v>
      </c>
      <c r="CE24">
        <f t="shared" si="35"/>
        <v>397.7213770004887</v>
      </c>
      <c r="CF24">
        <f t="shared" si="36"/>
        <v>4.8499872299237658E-3</v>
      </c>
      <c r="CG24">
        <f t="shared" si="37"/>
        <v>0</v>
      </c>
      <c r="CH24">
        <f t="shared" si="38"/>
        <v>936.30892944335938</v>
      </c>
      <c r="CI24">
        <f t="shared" si="39"/>
        <v>0</v>
      </c>
      <c r="CJ24" t="e">
        <f t="shared" si="40"/>
        <v>#DIV/0!</v>
      </c>
      <c r="CK24" t="e">
        <f t="shared" si="41"/>
        <v>#DIV/0!</v>
      </c>
    </row>
    <row r="25" spans="1:89" x14ac:dyDescent="0.25">
      <c r="A25" s="1">
        <v>24</v>
      </c>
      <c r="B25" s="2" t="s">
        <v>186</v>
      </c>
      <c r="C25" s="1" t="s">
        <v>183</v>
      </c>
      <c r="D25" s="1" t="s">
        <v>188</v>
      </c>
      <c r="E25" s="1">
        <v>1</v>
      </c>
      <c r="F25" s="1">
        <v>3</v>
      </c>
      <c r="G25" s="4">
        <v>44456</v>
      </c>
      <c r="H25" s="1" t="s">
        <v>106</v>
      </c>
      <c r="I25" s="1">
        <v>5584.499668401666</v>
      </c>
      <c r="J25" s="1">
        <v>1</v>
      </c>
      <c r="K25">
        <f t="shared" si="0"/>
        <v>4.9630926022212556</v>
      </c>
      <c r="L25">
        <f t="shared" si="1"/>
        <v>3.7272714281632216E-2</v>
      </c>
      <c r="M25">
        <f t="shared" si="2"/>
        <v>170.64628659065187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t="e">
        <f t="shared" si="4"/>
        <v>#DIV/0!</v>
      </c>
      <c r="W25" t="e">
        <f t="shared" si="5"/>
        <v>#DIV/0!</v>
      </c>
      <c r="X25" s="1">
        <v>-1</v>
      </c>
      <c r="Y25" s="1">
        <v>0.85</v>
      </c>
      <c r="Z25" s="1">
        <v>0.85</v>
      </c>
      <c r="AA25" s="1">
        <v>9.9867286682128906</v>
      </c>
      <c r="AB25">
        <f t="shared" si="6"/>
        <v>0.85</v>
      </c>
      <c r="AC25">
        <f t="shared" si="7"/>
        <v>6.3688151657875945E-3</v>
      </c>
      <c r="AD25" t="e">
        <f t="shared" si="8"/>
        <v>#DIV/0!</v>
      </c>
      <c r="AE25" t="e">
        <f t="shared" si="9"/>
        <v>#DIV/0!</v>
      </c>
      <c r="AF25" t="e">
        <f t="shared" si="10"/>
        <v>#DIV/0!</v>
      </c>
      <c r="AG25" s="1">
        <v>0</v>
      </c>
      <c r="AH25" s="1">
        <v>0.5</v>
      </c>
      <c r="AI25" t="e">
        <f t="shared" si="11"/>
        <v>#DIV/0!</v>
      </c>
      <c r="AJ25">
        <f t="shared" si="12"/>
        <v>1.1504419771418808</v>
      </c>
      <c r="AK25">
        <f t="shared" si="13"/>
        <v>2.9904154644665653</v>
      </c>
      <c r="AL25">
        <f t="shared" si="14"/>
        <v>32.413862743387831</v>
      </c>
      <c r="AM25">
        <v>1.421</v>
      </c>
      <c r="AN25">
        <f t="shared" si="15"/>
        <v>5</v>
      </c>
      <c r="AO25" s="1">
        <v>0.5</v>
      </c>
      <c r="AP25">
        <f t="shared" si="16"/>
        <v>9</v>
      </c>
      <c r="AQ25" s="1">
        <v>31.789392471313477</v>
      </c>
      <c r="AR25" s="1">
        <v>31.992912292480469</v>
      </c>
      <c r="AS25" s="1">
        <v>31.717277526855469</v>
      </c>
      <c r="AT25" s="1">
        <v>400.09603881835938</v>
      </c>
      <c r="AU25" s="1">
        <v>398.5565185546875</v>
      </c>
      <c r="AV25" s="1">
        <v>18.679302215576172</v>
      </c>
      <c r="AW25" s="1">
        <v>18.999774932861328</v>
      </c>
      <c r="AX25" s="1">
        <v>39.5396728515625</v>
      </c>
      <c r="AY25" s="1">
        <v>40.218036651611328</v>
      </c>
      <c r="AZ25" s="1">
        <v>500.42251586914063</v>
      </c>
      <c r="BA25" s="1">
        <v>1101.5240478515625</v>
      </c>
      <c r="BB25" s="1">
        <v>749.137451171875</v>
      </c>
      <c r="BC25" s="1">
        <v>99.878578186035156</v>
      </c>
      <c r="BD25" s="1">
        <v>2.8302626609802246</v>
      </c>
      <c r="BE25" s="1">
        <v>-0.14522570371627808</v>
      </c>
      <c r="BF25" s="1">
        <v>0.66666668653488159</v>
      </c>
      <c r="BG25" s="1">
        <v>0</v>
      </c>
      <c r="BH25" s="1">
        <v>5</v>
      </c>
      <c r="BI25" s="1">
        <v>1</v>
      </c>
      <c r="BJ25" s="1">
        <v>0</v>
      </c>
      <c r="BK25" s="1">
        <v>0.15999999642372131</v>
      </c>
      <c r="BL25" s="1">
        <v>111115</v>
      </c>
      <c r="BM25">
        <f t="shared" si="17"/>
        <v>3.521622208790574</v>
      </c>
      <c r="BN25">
        <f t="shared" si="18"/>
        <v>1.1504419771418807E-3</v>
      </c>
      <c r="BO25">
        <f t="shared" si="19"/>
        <v>305.14291229248045</v>
      </c>
      <c r="BP25">
        <f t="shared" si="20"/>
        <v>304.93939247131345</v>
      </c>
      <c r="BQ25">
        <f t="shared" si="21"/>
        <v>176.24384371689302</v>
      </c>
      <c r="BR25">
        <f t="shared" si="22"/>
        <v>0.42095045090735972</v>
      </c>
      <c r="BS25">
        <f t="shared" si="23"/>
        <v>4.8880859706154265</v>
      </c>
      <c r="BT25">
        <f t="shared" si="24"/>
        <v>48.940283886608924</v>
      </c>
      <c r="BU25">
        <f t="shared" si="25"/>
        <v>29.940508953747596</v>
      </c>
      <c r="BV25">
        <f t="shared" si="26"/>
        <v>31.992912292480469</v>
      </c>
      <c r="BW25">
        <f t="shared" si="27"/>
        <v>4.7731679504498628</v>
      </c>
      <c r="BX25">
        <f t="shared" si="28"/>
        <v>3.7118989228306698E-2</v>
      </c>
      <c r="BY25">
        <f t="shared" si="29"/>
        <v>1.897670506148861</v>
      </c>
      <c r="BZ25">
        <f t="shared" si="30"/>
        <v>2.8754974443010015</v>
      </c>
      <c r="CA25">
        <f t="shared" si="31"/>
        <v>2.3213130700201107E-2</v>
      </c>
      <c r="CB25">
        <f t="shared" si="32"/>
        <v>17.043908477400986</v>
      </c>
      <c r="CC25">
        <f t="shared" si="33"/>
        <v>0.42816082198198152</v>
      </c>
      <c r="CD25">
        <f t="shared" si="34"/>
        <v>36.932267721746861</v>
      </c>
      <c r="CE25">
        <f t="shared" si="35"/>
        <v>397.81205466435432</v>
      </c>
      <c r="CF25">
        <f t="shared" si="36"/>
        <v>4.6076598877253941E-3</v>
      </c>
      <c r="CG25">
        <f t="shared" si="37"/>
        <v>0</v>
      </c>
      <c r="CH25">
        <f t="shared" si="38"/>
        <v>936.29544067382813</v>
      </c>
      <c r="CI25">
        <f t="shared" si="39"/>
        <v>0</v>
      </c>
      <c r="CJ25" t="e">
        <f t="shared" si="40"/>
        <v>#DIV/0!</v>
      </c>
      <c r="CK25" t="e">
        <f t="shared" si="41"/>
        <v>#DIV/0!</v>
      </c>
    </row>
    <row r="26" spans="1:89" x14ac:dyDescent="0.25">
      <c r="A26" s="1">
        <v>25</v>
      </c>
      <c r="B26" s="2" t="s">
        <v>171</v>
      </c>
      <c r="C26" s="1" t="s">
        <v>183</v>
      </c>
      <c r="D26" s="1" t="s">
        <v>188</v>
      </c>
      <c r="E26" s="1">
        <v>1</v>
      </c>
      <c r="F26" s="1">
        <v>1</v>
      </c>
      <c r="G26" s="4">
        <v>44456</v>
      </c>
      <c r="H26" s="1" t="s">
        <v>107</v>
      </c>
      <c r="I26" s="1">
        <v>6071.499634838663</v>
      </c>
      <c r="J26" s="1">
        <v>1</v>
      </c>
      <c r="K26">
        <f t="shared" si="0"/>
        <v>8.7481006625783113</v>
      </c>
      <c r="L26">
        <f t="shared" si="1"/>
        <v>6.600581568403989E-2</v>
      </c>
      <c r="M26">
        <f t="shared" si="2"/>
        <v>169.46427395208073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t="e">
        <f t="shared" si="4"/>
        <v>#DIV/0!</v>
      </c>
      <c r="W26" t="e">
        <f t="shared" si="5"/>
        <v>#DIV/0!</v>
      </c>
      <c r="X26" s="1">
        <v>-1</v>
      </c>
      <c r="Y26" s="1">
        <v>0.85</v>
      </c>
      <c r="Z26" s="1">
        <v>0.85</v>
      </c>
      <c r="AA26" s="1">
        <v>10.067897796630859</v>
      </c>
      <c r="AB26">
        <f t="shared" si="6"/>
        <v>0.84999999999999987</v>
      </c>
      <c r="AC26">
        <f t="shared" si="7"/>
        <v>1.0407331830442273E-2</v>
      </c>
      <c r="AD26" t="e">
        <f t="shared" si="8"/>
        <v>#DIV/0!</v>
      </c>
      <c r="AE26" t="e">
        <f t="shared" si="9"/>
        <v>#DIV/0!</v>
      </c>
      <c r="AF26" t="e">
        <f t="shared" si="10"/>
        <v>#DIV/0!</v>
      </c>
      <c r="AG26" s="1">
        <v>0</v>
      </c>
      <c r="AH26" s="1">
        <v>0.5</v>
      </c>
      <c r="AI26" t="e">
        <f t="shared" si="11"/>
        <v>#DIV/0!</v>
      </c>
      <c r="AJ26">
        <f t="shared" si="12"/>
        <v>2.041901104616382</v>
      </c>
      <c r="AK26">
        <f t="shared" si="13"/>
        <v>3.0044246390223823</v>
      </c>
      <c r="AL26">
        <f t="shared" si="14"/>
        <v>32.687911071084777</v>
      </c>
      <c r="AM26">
        <v>1.601</v>
      </c>
      <c r="AN26">
        <f t="shared" si="15"/>
        <v>5</v>
      </c>
      <c r="AO26" s="1">
        <v>0.5</v>
      </c>
      <c r="AP26">
        <f t="shared" si="16"/>
        <v>9</v>
      </c>
      <c r="AQ26" s="1">
        <v>32.188148498535156</v>
      </c>
      <c r="AR26" s="1">
        <v>32.401756286621094</v>
      </c>
      <c r="AS26" s="1">
        <v>32.108139038085938</v>
      </c>
      <c r="AT26" s="1">
        <v>400.01641845703125</v>
      </c>
      <c r="AU26" s="1">
        <v>396.95834350585938</v>
      </c>
      <c r="AV26" s="1">
        <v>18.981733322143555</v>
      </c>
      <c r="AW26" s="1">
        <v>19.622175216674805</v>
      </c>
      <c r="AX26" s="1">
        <v>39.281635284423828</v>
      </c>
      <c r="AY26" s="1">
        <v>40.60699462890625</v>
      </c>
      <c r="AZ26" s="1">
        <v>500.4259033203125</v>
      </c>
      <c r="BA26" s="1">
        <v>1101.949462890625</v>
      </c>
      <c r="BB26" s="1">
        <v>82.795654296875</v>
      </c>
      <c r="BC26" s="1">
        <v>99.874916076660156</v>
      </c>
      <c r="BD26" s="1">
        <v>2.8302626609802246</v>
      </c>
      <c r="BE26" s="1">
        <v>-0.14522570371627808</v>
      </c>
      <c r="BF26" s="1">
        <v>0.66666668653488159</v>
      </c>
      <c r="BG26" s="1">
        <v>0</v>
      </c>
      <c r="BH26" s="1">
        <v>5</v>
      </c>
      <c r="BI26" s="1">
        <v>1</v>
      </c>
      <c r="BJ26" s="1">
        <v>0</v>
      </c>
      <c r="BK26" s="1">
        <v>0.15999999642372131</v>
      </c>
      <c r="BL26" s="1">
        <v>111115</v>
      </c>
      <c r="BM26">
        <f t="shared" si="17"/>
        <v>3.1257083280469238</v>
      </c>
      <c r="BN26">
        <f t="shared" si="18"/>
        <v>2.041901104616382E-3</v>
      </c>
      <c r="BO26">
        <f t="shared" si="19"/>
        <v>305.55175628662107</v>
      </c>
      <c r="BP26">
        <f t="shared" si="20"/>
        <v>305.33814849853513</v>
      </c>
      <c r="BQ26">
        <f t="shared" si="21"/>
        <v>176.31191012162162</v>
      </c>
      <c r="BR26">
        <f t="shared" si="22"/>
        <v>0.28615478446368142</v>
      </c>
      <c r="BS26">
        <f t="shared" si="23"/>
        <v>4.9641877420292992</v>
      </c>
      <c r="BT26">
        <f t="shared" si="24"/>
        <v>49.70404919508497</v>
      </c>
      <c r="BU26">
        <f t="shared" si="25"/>
        <v>30.081873978410165</v>
      </c>
      <c r="BV26">
        <f t="shared" si="26"/>
        <v>32.401756286621094</v>
      </c>
      <c r="BW26">
        <f t="shared" si="27"/>
        <v>4.8847476220116777</v>
      </c>
      <c r="BX26">
        <f t="shared" si="28"/>
        <v>6.5525254807211608E-2</v>
      </c>
      <c r="BY26">
        <f t="shared" si="29"/>
        <v>1.9597631030069169</v>
      </c>
      <c r="BZ26">
        <f t="shared" si="30"/>
        <v>2.9249845190047608</v>
      </c>
      <c r="CA26">
        <f t="shared" si="31"/>
        <v>4.0996190208409486E-2</v>
      </c>
      <c r="CB26">
        <f t="shared" si="32"/>
        <v>16.925230138956209</v>
      </c>
      <c r="CC26">
        <f t="shared" si="33"/>
        <v>0.4269069455888117</v>
      </c>
      <c r="CD26">
        <f t="shared" si="34"/>
        <v>37.761268691565583</v>
      </c>
      <c r="CE26">
        <f t="shared" si="35"/>
        <v>395.64612840647266</v>
      </c>
      <c r="CF26">
        <f t="shared" si="36"/>
        <v>8.3493646453960402E-3</v>
      </c>
      <c r="CG26">
        <f t="shared" si="37"/>
        <v>0</v>
      </c>
      <c r="CH26">
        <f t="shared" si="38"/>
        <v>936.65704345703114</v>
      </c>
      <c r="CI26">
        <f t="shared" si="39"/>
        <v>0</v>
      </c>
      <c r="CJ26" t="e">
        <f t="shared" si="40"/>
        <v>#DIV/0!</v>
      </c>
      <c r="CK26" t="e">
        <f t="shared" si="41"/>
        <v>#DIV/0!</v>
      </c>
    </row>
    <row r="27" spans="1:89" x14ac:dyDescent="0.25">
      <c r="A27" s="1">
        <v>26</v>
      </c>
      <c r="B27" s="2" t="s">
        <v>171</v>
      </c>
      <c r="C27" s="1" t="s">
        <v>183</v>
      </c>
      <c r="D27" s="1" t="s">
        <v>188</v>
      </c>
      <c r="E27" s="1">
        <v>1</v>
      </c>
      <c r="F27" s="1">
        <v>2</v>
      </c>
      <c r="G27" s="4">
        <v>44456</v>
      </c>
      <c r="H27" s="1" t="s">
        <v>108</v>
      </c>
      <c r="I27" s="1">
        <v>6073.4996347008273</v>
      </c>
      <c r="J27" s="1">
        <v>1</v>
      </c>
      <c r="K27">
        <f t="shared" si="0"/>
        <v>8.7084844992622585</v>
      </c>
      <c r="L27">
        <f t="shared" si="1"/>
        <v>6.6569393343950622E-2</v>
      </c>
      <c r="M27">
        <f t="shared" si="2"/>
        <v>172.15780618422579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t="e">
        <f t="shared" si="4"/>
        <v>#DIV/0!</v>
      </c>
      <c r="W27" t="e">
        <f t="shared" si="5"/>
        <v>#DIV/0!</v>
      </c>
      <c r="X27" s="1">
        <v>-1</v>
      </c>
      <c r="Y27" s="1">
        <v>0.85</v>
      </c>
      <c r="Z27" s="1">
        <v>0.85</v>
      </c>
      <c r="AA27" s="1">
        <v>10.067897796630859</v>
      </c>
      <c r="AB27">
        <f t="shared" si="6"/>
        <v>0.84999999999999987</v>
      </c>
      <c r="AC27">
        <f t="shared" si="7"/>
        <v>1.0365291467276508E-2</v>
      </c>
      <c r="AD27" t="e">
        <f t="shared" si="8"/>
        <v>#DIV/0!</v>
      </c>
      <c r="AE27" t="e">
        <f t="shared" si="9"/>
        <v>#DIV/0!</v>
      </c>
      <c r="AF27" t="e">
        <f t="shared" si="10"/>
        <v>#DIV/0!</v>
      </c>
      <c r="AG27" s="1">
        <v>0</v>
      </c>
      <c r="AH27" s="1">
        <v>0.5</v>
      </c>
      <c r="AI27" t="e">
        <f t="shared" si="11"/>
        <v>#DIV/0!</v>
      </c>
      <c r="AJ27">
        <f t="shared" si="12"/>
        <v>2.0580083570560035</v>
      </c>
      <c r="AK27">
        <f t="shared" si="13"/>
        <v>3.002676972305987</v>
      </c>
      <c r="AL27">
        <f t="shared" si="14"/>
        <v>32.682824731161134</v>
      </c>
      <c r="AM27">
        <v>1.601</v>
      </c>
      <c r="AN27">
        <f t="shared" si="15"/>
        <v>5</v>
      </c>
      <c r="AO27" s="1">
        <v>0.5</v>
      </c>
      <c r="AP27">
        <f t="shared" si="16"/>
        <v>9</v>
      </c>
      <c r="AQ27" s="1">
        <v>32.188419342041016</v>
      </c>
      <c r="AR27" s="1">
        <v>32.39898681640625</v>
      </c>
      <c r="AS27" s="1">
        <v>32.107982635498047</v>
      </c>
      <c r="AT27" s="1">
        <v>400.00454711914063</v>
      </c>
      <c r="AU27" s="1">
        <v>396.95706176757813</v>
      </c>
      <c r="AV27" s="1">
        <v>18.980033874511719</v>
      </c>
      <c r="AW27" s="1">
        <v>19.625534057617188</v>
      </c>
      <c r="AX27" s="1">
        <v>39.277328491210938</v>
      </c>
      <c r="AY27" s="1">
        <v>40.613128662109375</v>
      </c>
      <c r="AZ27" s="1">
        <v>500.41934204101563</v>
      </c>
      <c r="BA27" s="1">
        <v>1101.92236328125</v>
      </c>
      <c r="BB27" s="1">
        <v>80.484992980957031</v>
      </c>
      <c r="BC27" s="1">
        <v>99.874427795410156</v>
      </c>
      <c r="BD27" s="1">
        <v>2.8302626609802246</v>
      </c>
      <c r="BE27" s="1">
        <v>-0.14522570371627808</v>
      </c>
      <c r="BF27" s="1">
        <v>0.66666668653488159</v>
      </c>
      <c r="BG27" s="1">
        <v>0</v>
      </c>
      <c r="BH27" s="1">
        <v>5</v>
      </c>
      <c r="BI27" s="1">
        <v>1</v>
      </c>
      <c r="BJ27" s="1">
        <v>0</v>
      </c>
      <c r="BK27" s="1">
        <v>0.15999999642372131</v>
      </c>
      <c r="BL27" s="1">
        <v>111115</v>
      </c>
      <c r="BM27">
        <f t="shared" si="17"/>
        <v>3.1256673456653066</v>
      </c>
      <c r="BN27">
        <f t="shared" si="18"/>
        <v>2.0580083570560033E-3</v>
      </c>
      <c r="BO27">
        <f t="shared" si="19"/>
        <v>305.54898681640623</v>
      </c>
      <c r="BP27">
        <f t="shared" si="20"/>
        <v>305.33841934204099</v>
      </c>
      <c r="BQ27">
        <f t="shared" si="21"/>
        <v>176.30757418421854</v>
      </c>
      <c r="BR27">
        <f t="shared" si="22"/>
        <v>0.28383791475488501</v>
      </c>
      <c r="BS27">
        <f t="shared" si="23"/>
        <v>4.9627659564898376</v>
      </c>
      <c r="BT27">
        <f t="shared" si="24"/>
        <v>49.69005646426249</v>
      </c>
      <c r="BU27">
        <f t="shared" si="25"/>
        <v>30.064522406645303</v>
      </c>
      <c r="BV27">
        <f t="shared" si="26"/>
        <v>32.39898681640625</v>
      </c>
      <c r="BW27">
        <f t="shared" si="27"/>
        <v>4.8839842211225433</v>
      </c>
      <c r="BX27">
        <f t="shared" si="28"/>
        <v>6.6080621468070547E-2</v>
      </c>
      <c r="BY27">
        <f t="shared" si="29"/>
        <v>1.9600889841838507</v>
      </c>
      <c r="BZ27">
        <f t="shared" si="30"/>
        <v>2.9238952369386926</v>
      </c>
      <c r="CA27">
        <f t="shared" si="31"/>
        <v>4.1344025149589334E-2</v>
      </c>
      <c r="CB27">
        <f t="shared" si="32"/>
        <v>17.194162383162674</v>
      </c>
      <c r="CC27">
        <f t="shared" si="33"/>
        <v>0.43369377387478175</v>
      </c>
      <c r="CD27">
        <f t="shared" si="34"/>
        <v>37.783862671312043</v>
      </c>
      <c r="CE27">
        <f t="shared" si="35"/>
        <v>395.6507890926888</v>
      </c>
      <c r="CF27">
        <f t="shared" si="36"/>
        <v>8.3164293226846275E-3</v>
      </c>
      <c r="CG27">
        <f t="shared" si="37"/>
        <v>0</v>
      </c>
      <c r="CH27">
        <f t="shared" si="38"/>
        <v>936.63400878906236</v>
      </c>
      <c r="CI27">
        <f t="shared" si="39"/>
        <v>0</v>
      </c>
      <c r="CJ27" t="e">
        <f t="shared" si="40"/>
        <v>#DIV/0!</v>
      </c>
      <c r="CK27" t="e">
        <f t="shared" si="41"/>
        <v>#DIV/0!</v>
      </c>
    </row>
    <row r="28" spans="1:89" x14ac:dyDescent="0.25">
      <c r="A28" s="1">
        <v>27</v>
      </c>
      <c r="B28" s="2" t="s">
        <v>171</v>
      </c>
      <c r="C28" s="1" t="s">
        <v>183</v>
      </c>
      <c r="D28" s="1" t="s">
        <v>188</v>
      </c>
      <c r="E28" s="1">
        <v>1</v>
      </c>
      <c r="F28" s="1">
        <v>3</v>
      </c>
      <c r="G28" s="4">
        <v>44456</v>
      </c>
      <c r="H28" s="1" t="s">
        <v>109</v>
      </c>
      <c r="I28" s="1">
        <v>6076.4996344940737</v>
      </c>
      <c r="J28" s="1">
        <v>1</v>
      </c>
      <c r="K28">
        <f t="shared" si="0"/>
        <v>8.7005182411728903</v>
      </c>
      <c r="L28">
        <f t="shared" si="1"/>
        <v>6.6391810077584615E-2</v>
      </c>
      <c r="M28">
        <f t="shared" si="2"/>
        <v>171.81214023845899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t="e">
        <f t="shared" si="4"/>
        <v>#DIV/0!</v>
      </c>
      <c r="W28" t="e">
        <f t="shared" si="5"/>
        <v>#DIV/0!</v>
      </c>
      <c r="X28" s="1">
        <v>-1</v>
      </c>
      <c r="Y28" s="1">
        <v>0.85</v>
      </c>
      <c r="Z28" s="1">
        <v>0.85</v>
      </c>
      <c r="AA28" s="1">
        <v>10.067897796630859</v>
      </c>
      <c r="AB28">
        <f t="shared" si="6"/>
        <v>0.84999999999999987</v>
      </c>
      <c r="AC28">
        <f t="shared" si="7"/>
        <v>1.0356236732360606E-2</v>
      </c>
      <c r="AD28" t="e">
        <f t="shared" si="8"/>
        <v>#DIV/0!</v>
      </c>
      <c r="AE28" t="e">
        <f t="shared" si="9"/>
        <v>#DIV/0!</v>
      </c>
      <c r="AF28" t="e">
        <f t="shared" si="10"/>
        <v>#DIV/0!</v>
      </c>
      <c r="AG28" s="1">
        <v>0</v>
      </c>
      <c r="AH28" s="1">
        <v>0.5</v>
      </c>
      <c r="AI28" t="e">
        <f t="shared" si="11"/>
        <v>#DIV/0!</v>
      </c>
      <c r="AJ28">
        <f t="shared" si="12"/>
        <v>2.0510753924130838</v>
      </c>
      <c r="AK28">
        <f t="shared" si="13"/>
        <v>3.0005353001327268</v>
      </c>
      <c r="AL28">
        <f t="shared" si="14"/>
        <v>32.674980790152823</v>
      </c>
      <c r="AM28">
        <v>1.601</v>
      </c>
      <c r="AN28">
        <f t="shared" si="15"/>
        <v>5</v>
      </c>
      <c r="AO28" s="1">
        <v>0.5</v>
      </c>
      <c r="AP28">
        <f t="shared" si="16"/>
        <v>9</v>
      </c>
      <c r="AQ28" s="1">
        <v>32.187564849853516</v>
      </c>
      <c r="AR28" s="1">
        <v>32.38970947265625</v>
      </c>
      <c r="AS28" s="1">
        <v>32.107189178466797</v>
      </c>
      <c r="AT28" s="1">
        <v>400.0032958984375</v>
      </c>
      <c r="AU28" s="1">
        <v>396.95932006835938</v>
      </c>
      <c r="AV28" s="1">
        <v>18.981765747070313</v>
      </c>
      <c r="AW28" s="1">
        <v>19.62507438659668</v>
      </c>
      <c r="AX28" s="1">
        <v>39.282722473144531</v>
      </c>
      <c r="AY28" s="1">
        <v>40.614048004150391</v>
      </c>
      <c r="AZ28" s="1">
        <v>500.43280029296875</v>
      </c>
      <c r="BA28" s="1">
        <v>1101.9808349609375</v>
      </c>
      <c r="BB28" s="1">
        <v>70.688774108886719</v>
      </c>
      <c r="BC28" s="1">
        <v>99.87420654296875</v>
      </c>
      <c r="BD28" s="1">
        <v>2.8302626609802246</v>
      </c>
      <c r="BE28" s="1">
        <v>-0.14522570371627808</v>
      </c>
      <c r="BF28" s="1">
        <v>0.66666668653488159</v>
      </c>
      <c r="BG28" s="1">
        <v>0</v>
      </c>
      <c r="BH28" s="1">
        <v>5</v>
      </c>
      <c r="BI28" s="1">
        <v>1</v>
      </c>
      <c r="BJ28" s="1">
        <v>0</v>
      </c>
      <c r="BK28" s="1">
        <v>0.15999999642372131</v>
      </c>
      <c r="BL28" s="1">
        <v>111115</v>
      </c>
      <c r="BM28">
        <f t="shared" si="17"/>
        <v>3.1257514072015531</v>
      </c>
      <c r="BN28">
        <f t="shared" si="18"/>
        <v>2.0510753924130837E-3</v>
      </c>
      <c r="BO28">
        <f t="shared" si="19"/>
        <v>305.53970947265623</v>
      </c>
      <c r="BP28">
        <f t="shared" si="20"/>
        <v>305.33756484985349</v>
      </c>
      <c r="BQ28">
        <f t="shared" si="21"/>
        <v>176.31692965275943</v>
      </c>
      <c r="BR28">
        <f t="shared" si="22"/>
        <v>0.28527131749657042</v>
      </c>
      <c r="BS28">
        <f t="shared" si="23"/>
        <v>4.9605740328408094</v>
      </c>
      <c r="BT28">
        <f t="shared" si="24"/>
        <v>49.668219699013356</v>
      </c>
      <c r="BU28">
        <f t="shared" si="25"/>
        <v>30.043145312416677</v>
      </c>
      <c r="BV28">
        <f t="shared" si="26"/>
        <v>32.38970947265625</v>
      </c>
      <c r="BW28">
        <f t="shared" si="27"/>
        <v>4.8814276897905806</v>
      </c>
      <c r="BX28">
        <f t="shared" si="28"/>
        <v>6.5905632937029252E-2</v>
      </c>
      <c r="BY28">
        <f t="shared" si="29"/>
        <v>1.9600387327080826</v>
      </c>
      <c r="BZ28">
        <f t="shared" si="30"/>
        <v>2.921388957082498</v>
      </c>
      <c r="CA28">
        <f t="shared" si="31"/>
        <v>4.123442639280641E-2</v>
      </c>
      <c r="CB28">
        <f t="shared" si="32"/>
        <v>17.159601180765367</v>
      </c>
      <c r="CC28">
        <f t="shared" si="33"/>
        <v>0.43282052228644402</v>
      </c>
      <c r="CD28">
        <f t="shared" si="34"/>
        <v>37.800266841826748</v>
      </c>
      <c r="CE28">
        <f t="shared" si="35"/>
        <v>395.65424233218346</v>
      </c>
      <c r="CF28">
        <f t="shared" si="36"/>
        <v>8.3123564969232299E-3</v>
      </c>
      <c r="CG28">
        <f t="shared" si="37"/>
        <v>0</v>
      </c>
      <c r="CH28">
        <f t="shared" si="38"/>
        <v>936.68370971679678</v>
      </c>
      <c r="CI28">
        <f t="shared" si="39"/>
        <v>0</v>
      </c>
      <c r="CJ28" t="e">
        <f t="shared" si="40"/>
        <v>#DIV/0!</v>
      </c>
      <c r="CK28" t="e">
        <f t="shared" si="41"/>
        <v>#DIV/0!</v>
      </c>
    </row>
    <row r="29" spans="1:89" x14ac:dyDescent="0.25">
      <c r="A29" s="1">
        <v>28</v>
      </c>
      <c r="B29" s="2" t="s">
        <v>172</v>
      </c>
      <c r="C29" s="1" t="s">
        <v>183</v>
      </c>
      <c r="D29" s="1" t="s">
        <v>188</v>
      </c>
      <c r="E29" s="1">
        <v>1</v>
      </c>
      <c r="F29" s="1">
        <v>1</v>
      </c>
      <c r="G29" s="4">
        <v>44456</v>
      </c>
      <c r="H29" s="1" t="s">
        <v>110</v>
      </c>
      <c r="I29" s="1">
        <v>6657.4995944527909</v>
      </c>
      <c r="J29" s="1">
        <v>1</v>
      </c>
      <c r="K29">
        <f t="shared" si="0"/>
        <v>3.6133212278056144</v>
      </c>
      <c r="L29">
        <f t="shared" si="1"/>
        <v>2.7808530855980774E-2</v>
      </c>
      <c r="M29">
        <f t="shared" si="2"/>
        <v>175.73609222095794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t="e">
        <f t="shared" si="4"/>
        <v>#DIV/0!</v>
      </c>
      <c r="W29" t="e">
        <f t="shared" si="5"/>
        <v>#DIV/0!</v>
      </c>
      <c r="X29" s="1">
        <v>-1</v>
      </c>
      <c r="Y29" s="1">
        <v>0.85</v>
      </c>
      <c r="Z29" s="1">
        <v>0.85</v>
      </c>
      <c r="AA29" s="1">
        <v>10.108979225158691</v>
      </c>
      <c r="AB29">
        <f t="shared" si="6"/>
        <v>0.85</v>
      </c>
      <c r="AC29">
        <f t="shared" si="7"/>
        <v>4.9457116271497048E-3</v>
      </c>
      <c r="AD29" t="e">
        <f t="shared" si="8"/>
        <v>#DIV/0!</v>
      </c>
      <c r="AE29" t="e">
        <f t="shared" si="9"/>
        <v>#DIV/0!</v>
      </c>
      <c r="AF29" t="e">
        <f t="shared" si="10"/>
        <v>#DIV/0!</v>
      </c>
      <c r="AG29" s="1">
        <v>0</v>
      </c>
      <c r="AH29" s="1">
        <v>0.5</v>
      </c>
      <c r="AI29" t="e">
        <f t="shared" si="11"/>
        <v>#DIV/0!</v>
      </c>
      <c r="AJ29">
        <f t="shared" si="12"/>
        <v>0.88443259371304783</v>
      </c>
      <c r="AK29">
        <f t="shared" si="13"/>
        <v>3.0762007158407623</v>
      </c>
      <c r="AL29">
        <f t="shared" si="14"/>
        <v>32.733788961890362</v>
      </c>
      <c r="AM29">
        <v>1.6359999999999999</v>
      </c>
      <c r="AN29">
        <f t="shared" si="15"/>
        <v>5</v>
      </c>
      <c r="AO29" s="1">
        <v>0.5</v>
      </c>
      <c r="AP29">
        <f t="shared" si="16"/>
        <v>9</v>
      </c>
      <c r="AQ29" s="1">
        <v>32.081329345703125</v>
      </c>
      <c r="AR29" s="1">
        <v>32.274600982666016</v>
      </c>
      <c r="AS29" s="1">
        <v>32.042537689208984</v>
      </c>
      <c r="AT29" s="1">
        <v>400.13784790039063</v>
      </c>
      <c r="AU29" s="1">
        <v>398.8411865234375</v>
      </c>
      <c r="AV29" s="1">
        <v>18.750585556030273</v>
      </c>
      <c r="AW29" s="1">
        <v>19.034236907958984</v>
      </c>
      <c r="AX29" s="1">
        <v>39.033950805664063</v>
      </c>
      <c r="AY29" s="1">
        <v>39.624443054199219</v>
      </c>
      <c r="AZ29" s="1">
        <v>500.39968872070313</v>
      </c>
      <c r="BA29" s="1">
        <v>1097.402587890625</v>
      </c>
      <c r="BB29" s="1">
        <v>502.97265625</v>
      </c>
      <c r="BC29" s="1">
        <v>99.863594055175781</v>
      </c>
      <c r="BD29" s="1">
        <v>2.8302626609802246</v>
      </c>
      <c r="BE29" s="1">
        <v>-0.14522570371627808</v>
      </c>
      <c r="BF29" s="1">
        <v>0.66666668653488159</v>
      </c>
      <c r="BG29" s="1">
        <v>0</v>
      </c>
      <c r="BH29" s="1">
        <v>5</v>
      </c>
      <c r="BI29" s="1">
        <v>1</v>
      </c>
      <c r="BJ29" s="1">
        <v>0</v>
      </c>
      <c r="BK29" s="1">
        <v>0.15999999642372131</v>
      </c>
      <c r="BL29" s="1">
        <v>111115</v>
      </c>
      <c r="BM29">
        <f t="shared" si="17"/>
        <v>3.0586778039162783</v>
      </c>
      <c r="BN29">
        <f t="shared" si="18"/>
        <v>8.8443259371304779E-4</v>
      </c>
      <c r="BO29">
        <f t="shared" si="19"/>
        <v>305.42460098266599</v>
      </c>
      <c r="BP29">
        <f t="shared" si="20"/>
        <v>305.2313293457031</v>
      </c>
      <c r="BQ29">
        <f t="shared" si="21"/>
        <v>175.58441013788251</v>
      </c>
      <c r="BR29">
        <f t="shared" si="22"/>
        <v>0.45918797922434723</v>
      </c>
      <c r="BS29">
        <f t="shared" si="23"/>
        <v>4.9770280235672226</v>
      </c>
      <c r="BT29">
        <f t="shared" si="24"/>
        <v>49.838262588640234</v>
      </c>
      <c r="BU29">
        <f t="shared" si="25"/>
        <v>30.804025680681249</v>
      </c>
      <c r="BV29">
        <f t="shared" si="26"/>
        <v>32.274600982666016</v>
      </c>
      <c r="BW29">
        <f t="shared" si="27"/>
        <v>4.8498043144635918</v>
      </c>
      <c r="BX29">
        <f t="shared" si="28"/>
        <v>2.7722871707835908E-2</v>
      </c>
      <c r="BY29">
        <f t="shared" si="29"/>
        <v>1.9008273077264604</v>
      </c>
      <c r="BZ29">
        <f t="shared" si="30"/>
        <v>2.9489770067371315</v>
      </c>
      <c r="CA29">
        <f t="shared" si="31"/>
        <v>1.7334470449278654E-2</v>
      </c>
      <c r="CB29">
        <f t="shared" si="32"/>
        <v>17.549637774396679</v>
      </c>
      <c r="CC29">
        <f t="shared" si="33"/>
        <v>0.44061671201209052</v>
      </c>
      <c r="CD29">
        <f t="shared" si="34"/>
        <v>36.184849214005801</v>
      </c>
      <c r="CE29">
        <f t="shared" si="35"/>
        <v>398.29918833926666</v>
      </c>
      <c r="CF29">
        <f t="shared" si="36"/>
        <v>3.2826449969700481E-3</v>
      </c>
      <c r="CG29">
        <f t="shared" si="37"/>
        <v>0</v>
      </c>
      <c r="CH29">
        <f t="shared" si="38"/>
        <v>932.79219970703127</v>
      </c>
      <c r="CI29">
        <f t="shared" si="39"/>
        <v>0</v>
      </c>
      <c r="CJ29" t="e">
        <f t="shared" si="40"/>
        <v>#DIV/0!</v>
      </c>
      <c r="CK29" t="e">
        <f t="shared" si="41"/>
        <v>#DIV/0!</v>
      </c>
    </row>
    <row r="30" spans="1:89" x14ac:dyDescent="0.25">
      <c r="A30" s="1">
        <v>29</v>
      </c>
      <c r="B30" s="2" t="s">
        <v>172</v>
      </c>
      <c r="C30" s="1" t="s">
        <v>183</v>
      </c>
      <c r="D30" s="1" t="s">
        <v>188</v>
      </c>
      <c r="E30" s="1">
        <v>1</v>
      </c>
      <c r="F30" s="1">
        <v>2</v>
      </c>
      <c r="G30" s="4">
        <v>44456</v>
      </c>
      <c r="H30" s="1" t="s">
        <v>111</v>
      </c>
      <c r="I30" s="1">
        <v>6659.4995943149552</v>
      </c>
      <c r="J30" s="1">
        <v>1</v>
      </c>
      <c r="K30">
        <f t="shared" si="0"/>
        <v>3.3491385816435217</v>
      </c>
      <c r="L30">
        <f t="shared" si="1"/>
        <v>2.8077177981444889E-2</v>
      </c>
      <c r="M30">
        <f t="shared" si="2"/>
        <v>192.40065951288258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t="e">
        <f t="shared" si="4"/>
        <v>#DIV/0!</v>
      </c>
      <c r="W30" t="e">
        <f t="shared" si="5"/>
        <v>#DIV/0!</v>
      </c>
      <c r="X30" s="1">
        <v>-1</v>
      </c>
      <c r="Y30" s="1">
        <v>0.85</v>
      </c>
      <c r="Z30" s="1">
        <v>0.85</v>
      </c>
      <c r="AA30" s="1">
        <v>10.067897796630859</v>
      </c>
      <c r="AB30">
        <f t="shared" si="6"/>
        <v>0.84999999999999987</v>
      </c>
      <c r="AC30">
        <f t="shared" si="7"/>
        <v>4.6521175319346204E-3</v>
      </c>
      <c r="AD30" t="e">
        <f t="shared" si="8"/>
        <v>#DIV/0!</v>
      </c>
      <c r="AE30" t="e">
        <f t="shared" si="9"/>
        <v>#DIV/0!</v>
      </c>
      <c r="AF30" t="e">
        <f t="shared" si="10"/>
        <v>#DIV/0!</v>
      </c>
      <c r="AG30" s="1">
        <v>0</v>
      </c>
      <c r="AH30" s="1">
        <v>0.5</v>
      </c>
      <c r="AI30" t="e">
        <f t="shared" si="11"/>
        <v>#DIV/0!</v>
      </c>
      <c r="AJ30">
        <f t="shared" si="12"/>
        <v>0.89209601464041133</v>
      </c>
      <c r="AK30">
        <f t="shared" si="13"/>
        <v>3.0732936230004348</v>
      </c>
      <c r="AL30">
        <f t="shared" si="14"/>
        <v>32.723238368949815</v>
      </c>
      <c r="AM30">
        <v>1.6359999999999999</v>
      </c>
      <c r="AN30">
        <f t="shared" si="15"/>
        <v>5</v>
      </c>
      <c r="AO30" s="1">
        <v>0.5</v>
      </c>
      <c r="AP30">
        <f t="shared" si="16"/>
        <v>9</v>
      </c>
      <c r="AQ30" s="1">
        <v>32.082035064697266</v>
      </c>
      <c r="AR30" s="1">
        <v>32.263362884521484</v>
      </c>
      <c r="AS30" s="1">
        <v>32.043197631835938</v>
      </c>
      <c r="AT30" s="1">
        <v>400.04336547851563</v>
      </c>
      <c r="AU30" s="1">
        <v>398.83209228515625</v>
      </c>
      <c r="AV30" s="1">
        <v>18.747720718383789</v>
      </c>
      <c r="AW30" s="1">
        <v>19.03382682800293</v>
      </c>
      <c r="AX30" s="1">
        <v>39.026275634765625</v>
      </c>
      <c r="AY30" s="1">
        <v>39.621849060058594</v>
      </c>
      <c r="AZ30" s="1">
        <v>500.40518188476563</v>
      </c>
      <c r="BA30" s="1">
        <v>1099.8504638671875</v>
      </c>
      <c r="BB30" s="1">
        <v>162.39102172851563</v>
      </c>
      <c r="BC30" s="1">
        <v>99.863204956054688</v>
      </c>
      <c r="BD30" s="1">
        <v>2.8302626609802246</v>
      </c>
      <c r="BE30" s="1">
        <v>-0.14522570371627808</v>
      </c>
      <c r="BF30" s="1">
        <v>0.66666668653488159</v>
      </c>
      <c r="BG30" s="1">
        <v>0</v>
      </c>
      <c r="BH30" s="1">
        <v>5</v>
      </c>
      <c r="BI30" s="1">
        <v>1</v>
      </c>
      <c r="BJ30" s="1">
        <v>0</v>
      </c>
      <c r="BK30" s="1">
        <v>0.15999999642372131</v>
      </c>
      <c r="BL30" s="1">
        <v>111115</v>
      </c>
      <c r="BM30">
        <f t="shared" si="17"/>
        <v>3.0587113807137261</v>
      </c>
      <c r="BN30">
        <f t="shared" si="18"/>
        <v>8.9209601464041138E-4</v>
      </c>
      <c r="BO30">
        <f t="shared" si="19"/>
        <v>305.41336288452146</v>
      </c>
      <c r="BP30">
        <f t="shared" si="20"/>
        <v>305.23203506469724</v>
      </c>
      <c r="BQ30">
        <f t="shared" si="21"/>
        <v>175.97607028537823</v>
      </c>
      <c r="BR30">
        <f t="shared" si="22"/>
        <v>0.45987548442832765</v>
      </c>
      <c r="BS30">
        <f t="shared" si="23"/>
        <v>4.9740725726233439</v>
      </c>
      <c r="BT30">
        <f t="shared" si="24"/>
        <v>49.808861780594867</v>
      </c>
      <c r="BU30">
        <f t="shared" si="25"/>
        <v>30.775034952591938</v>
      </c>
      <c r="BV30">
        <f t="shared" si="26"/>
        <v>32.263362884521484</v>
      </c>
      <c r="BW30">
        <f t="shared" si="27"/>
        <v>4.8467264851480367</v>
      </c>
      <c r="BX30">
        <f t="shared" si="28"/>
        <v>2.7989858399671223E-2</v>
      </c>
      <c r="BY30">
        <f t="shared" si="29"/>
        <v>1.9007789496229088</v>
      </c>
      <c r="BZ30">
        <f t="shared" si="30"/>
        <v>2.9459475355251277</v>
      </c>
      <c r="CA30">
        <f t="shared" si="31"/>
        <v>1.7501485718170774E-2</v>
      </c>
      <c r="CB30">
        <f t="shared" si="32"/>
        <v>19.213746494615087</v>
      </c>
      <c r="CC30">
        <f t="shared" si="33"/>
        <v>0.48241017519553142</v>
      </c>
      <c r="CD30">
        <f t="shared" si="34"/>
        <v>36.210157957838732</v>
      </c>
      <c r="CE30">
        <f t="shared" si="35"/>
        <v>398.3297214979097</v>
      </c>
      <c r="CF30">
        <f t="shared" si="36"/>
        <v>3.044533975721425E-3</v>
      </c>
      <c r="CG30">
        <f t="shared" si="37"/>
        <v>0</v>
      </c>
      <c r="CH30">
        <f t="shared" si="38"/>
        <v>934.87289428710926</v>
      </c>
      <c r="CI30">
        <f t="shared" si="39"/>
        <v>0</v>
      </c>
      <c r="CJ30" t="e">
        <f t="shared" si="40"/>
        <v>#DIV/0!</v>
      </c>
      <c r="CK30" t="e">
        <f t="shared" si="41"/>
        <v>#DIV/0!</v>
      </c>
    </row>
    <row r="31" spans="1:89" x14ac:dyDescent="0.25">
      <c r="A31" s="1">
        <v>30</v>
      </c>
      <c r="B31" s="2" t="s">
        <v>172</v>
      </c>
      <c r="C31" s="1" t="s">
        <v>183</v>
      </c>
      <c r="D31" s="1" t="s">
        <v>188</v>
      </c>
      <c r="E31" s="1">
        <v>1</v>
      </c>
      <c r="F31" s="1">
        <v>3</v>
      </c>
      <c r="G31" s="4">
        <v>44456</v>
      </c>
      <c r="H31" s="1" t="s">
        <v>112</v>
      </c>
      <c r="I31" s="1">
        <v>6661.4995941771194</v>
      </c>
      <c r="J31" s="1">
        <v>1</v>
      </c>
      <c r="K31">
        <f t="shared" si="0"/>
        <v>3.248865547370515</v>
      </c>
      <c r="L31">
        <f t="shared" si="1"/>
        <v>2.8224994638252506E-2</v>
      </c>
      <c r="M31">
        <f t="shared" si="2"/>
        <v>198.92948263752501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t="e">
        <f t="shared" si="4"/>
        <v>#DIV/0!</v>
      </c>
      <c r="W31" t="e">
        <f t="shared" si="5"/>
        <v>#DIV/0!</v>
      </c>
      <c r="X31" s="1">
        <v>-1</v>
      </c>
      <c r="Y31" s="1">
        <v>0.85</v>
      </c>
      <c r="Z31" s="1">
        <v>0.85</v>
      </c>
      <c r="AA31" s="1">
        <v>10.067897796630859</v>
      </c>
      <c r="AB31">
        <f t="shared" si="6"/>
        <v>0.84999999999999987</v>
      </c>
      <c r="AC31">
        <f t="shared" si="7"/>
        <v>4.5357934929598429E-3</v>
      </c>
      <c r="AD31" t="e">
        <f t="shared" si="8"/>
        <v>#DIV/0!</v>
      </c>
      <c r="AE31" t="e">
        <f t="shared" si="9"/>
        <v>#DIV/0!</v>
      </c>
      <c r="AF31" t="e">
        <f t="shared" si="10"/>
        <v>#DIV/0!</v>
      </c>
      <c r="AG31" s="1">
        <v>0</v>
      </c>
      <c r="AH31" s="1">
        <v>0.5</v>
      </c>
      <c r="AI31" t="e">
        <f t="shared" si="11"/>
        <v>#DIV/0!</v>
      </c>
      <c r="AJ31">
        <f t="shared" si="12"/>
        <v>0.89615823168220787</v>
      </c>
      <c r="AK31">
        <f t="shared" si="13"/>
        <v>3.0712156854554395</v>
      </c>
      <c r="AL31">
        <f t="shared" si="14"/>
        <v>32.716280878759719</v>
      </c>
      <c r="AM31">
        <v>1.6359999999999999</v>
      </c>
      <c r="AN31">
        <f t="shared" si="15"/>
        <v>5</v>
      </c>
      <c r="AO31" s="1">
        <v>0.5</v>
      </c>
      <c r="AP31">
        <f t="shared" si="16"/>
        <v>9</v>
      </c>
      <c r="AQ31" s="1">
        <v>32.082313537597656</v>
      </c>
      <c r="AR31" s="1">
        <v>32.255470275878906</v>
      </c>
      <c r="AS31" s="1">
        <v>32.043861389160156</v>
      </c>
      <c r="AT31" s="1">
        <v>399.99636840820313</v>
      </c>
      <c r="AU31" s="1">
        <v>398.8173828125</v>
      </c>
      <c r="AV31" s="1">
        <v>18.747625350952148</v>
      </c>
      <c r="AW31" s="1">
        <v>19.035026550292969</v>
      </c>
      <c r="AX31" s="1">
        <v>39.025665283203125</v>
      </c>
      <c r="AY31" s="1">
        <v>39.623928070068359</v>
      </c>
      <c r="AZ31" s="1">
        <v>500.41799926757813</v>
      </c>
      <c r="BA31" s="1">
        <v>1102.0487060546875</v>
      </c>
      <c r="BB31" s="1">
        <v>165.9110107421875</v>
      </c>
      <c r="BC31" s="1">
        <v>99.863731384277344</v>
      </c>
      <c r="BD31" s="1">
        <v>2.8302626609802246</v>
      </c>
      <c r="BE31" s="1">
        <v>-0.14522570371627808</v>
      </c>
      <c r="BF31" s="1">
        <v>0.66666668653488159</v>
      </c>
      <c r="BG31" s="1">
        <v>0</v>
      </c>
      <c r="BH31" s="1">
        <v>5</v>
      </c>
      <c r="BI31" s="1">
        <v>1</v>
      </c>
      <c r="BJ31" s="1">
        <v>0</v>
      </c>
      <c r="BK31" s="1">
        <v>0.15999999642372131</v>
      </c>
      <c r="BL31" s="1">
        <v>111115</v>
      </c>
      <c r="BM31">
        <f t="shared" si="17"/>
        <v>3.0587897265744388</v>
      </c>
      <c r="BN31">
        <f t="shared" si="18"/>
        <v>8.961582316822079E-4</v>
      </c>
      <c r="BO31">
        <f t="shared" si="19"/>
        <v>305.40547027587888</v>
      </c>
      <c r="BP31">
        <f t="shared" si="20"/>
        <v>305.23231353759763</v>
      </c>
      <c r="BQ31">
        <f t="shared" si="21"/>
        <v>176.3277890275167</v>
      </c>
      <c r="BR31">
        <f t="shared" si="22"/>
        <v>0.46081060288080966</v>
      </c>
      <c r="BS31">
        <f t="shared" si="23"/>
        <v>4.9721244637664839</v>
      </c>
      <c r="BT31">
        <f t="shared" si="24"/>
        <v>49.789091543492042</v>
      </c>
      <c r="BU31">
        <f t="shared" si="25"/>
        <v>30.754064993199073</v>
      </c>
      <c r="BV31">
        <f t="shared" si="26"/>
        <v>32.255470275878906</v>
      </c>
      <c r="BW31">
        <f t="shared" si="27"/>
        <v>4.8445659167939796</v>
      </c>
      <c r="BX31">
        <f t="shared" si="28"/>
        <v>2.813675466607608E-2</v>
      </c>
      <c r="BY31">
        <f t="shared" si="29"/>
        <v>1.9009087783110445</v>
      </c>
      <c r="BZ31">
        <f t="shared" si="30"/>
        <v>2.9436571384829353</v>
      </c>
      <c r="CA31">
        <f t="shared" si="31"/>
        <v>1.7593378244804978E-2</v>
      </c>
      <c r="CB31">
        <f t="shared" si="32"/>
        <v>19.865840418527064</v>
      </c>
      <c r="CC31">
        <f t="shared" si="33"/>
        <v>0.4987984255717603</v>
      </c>
      <c r="CD31">
        <f t="shared" si="34"/>
        <v>36.229969000924726</v>
      </c>
      <c r="CE31">
        <f t="shared" si="35"/>
        <v>398.33005298039444</v>
      </c>
      <c r="CF31">
        <f t="shared" si="36"/>
        <v>2.9549941609652922E-3</v>
      </c>
      <c r="CG31">
        <f t="shared" si="37"/>
        <v>0</v>
      </c>
      <c r="CH31">
        <f t="shared" si="38"/>
        <v>936.74140014648424</v>
      </c>
      <c r="CI31">
        <f t="shared" si="39"/>
        <v>0</v>
      </c>
      <c r="CJ31" t="e">
        <f t="shared" si="40"/>
        <v>#DIV/0!</v>
      </c>
      <c r="CK31" t="e">
        <f t="shared" si="41"/>
        <v>#DIV/0!</v>
      </c>
    </row>
    <row r="32" spans="1:89" x14ac:dyDescent="0.25">
      <c r="A32" s="1">
        <v>31</v>
      </c>
      <c r="B32" s="2" t="s">
        <v>164</v>
      </c>
      <c r="C32" s="1" t="s">
        <v>183</v>
      </c>
      <c r="D32" s="1" t="s">
        <v>188</v>
      </c>
      <c r="E32" s="1">
        <v>1</v>
      </c>
      <c r="F32" s="1">
        <v>1</v>
      </c>
      <c r="G32" s="4">
        <v>44456</v>
      </c>
      <c r="H32" s="1" t="s">
        <v>113</v>
      </c>
      <c r="I32" s="1">
        <v>7306.4995497250929</v>
      </c>
      <c r="J32" s="1">
        <v>1</v>
      </c>
      <c r="K32">
        <f t="shared" si="0"/>
        <v>12.396909880668922</v>
      </c>
      <c r="L32">
        <f t="shared" si="1"/>
        <v>0.12718526783009318</v>
      </c>
      <c r="M32">
        <f t="shared" si="2"/>
        <v>222.68543319286505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3"/>
        <v>#DIV/0!</v>
      </c>
      <c r="V32" t="e">
        <f t="shared" si="4"/>
        <v>#DIV/0!</v>
      </c>
      <c r="W32" t="e">
        <f t="shared" si="5"/>
        <v>#DIV/0!</v>
      </c>
      <c r="X32" s="1">
        <v>-1</v>
      </c>
      <c r="Y32" s="1">
        <v>0.85</v>
      </c>
      <c r="Z32" s="1">
        <v>0.85</v>
      </c>
      <c r="AA32" s="1">
        <v>9.7861328125</v>
      </c>
      <c r="AB32">
        <f t="shared" si="6"/>
        <v>0.85</v>
      </c>
      <c r="AC32">
        <f t="shared" si="7"/>
        <v>1.4351222278116022E-2</v>
      </c>
      <c r="AD32" t="e">
        <f t="shared" si="8"/>
        <v>#DIV/0!</v>
      </c>
      <c r="AE32" t="e">
        <f t="shared" si="9"/>
        <v>#DIV/0!</v>
      </c>
      <c r="AF32" t="e">
        <f t="shared" si="10"/>
        <v>#DIV/0!</v>
      </c>
      <c r="AG32" s="1">
        <v>0</v>
      </c>
      <c r="AH32" s="1">
        <v>0.5</v>
      </c>
      <c r="AI32" t="e">
        <f t="shared" si="11"/>
        <v>#DIV/0!</v>
      </c>
      <c r="AJ32">
        <f t="shared" si="12"/>
        <v>3.5821115295316139</v>
      </c>
      <c r="AK32">
        <f t="shared" si="13"/>
        <v>2.7556743705310738</v>
      </c>
      <c r="AL32">
        <f t="shared" si="14"/>
        <v>31.925757222011551</v>
      </c>
      <c r="AM32" s="1">
        <v>2</v>
      </c>
      <c r="AN32">
        <f t="shared" si="15"/>
        <v>5</v>
      </c>
      <c r="AO32" s="1">
        <v>0.5</v>
      </c>
      <c r="AP32">
        <f t="shared" si="16"/>
        <v>9</v>
      </c>
      <c r="AQ32" s="1">
        <v>31.997499465942383</v>
      </c>
      <c r="AR32" s="1">
        <v>31.859237670898438</v>
      </c>
      <c r="AS32" s="1">
        <v>31.962917327880859</v>
      </c>
      <c r="AT32" s="1">
        <v>400.123046875</v>
      </c>
      <c r="AU32" s="1">
        <v>394.60336303710938</v>
      </c>
      <c r="AV32" s="1">
        <v>18.619640350341797</v>
      </c>
      <c r="AW32" s="1">
        <v>20.022655487060547</v>
      </c>
      <c r="AX32" s="1">
        <v>38.942642211914063</v>
      </c>
      <c r="AY32" s="1">
        <v>41.877021789550781</v>
      </c>
      <c r="AZ32" s="1">
        <v>500.40631103515625</v>
      </c>
      <c r="BA32" s="1">
        <v>1098.2388916015625</v>
      </c>
      <c r="BB32" s="1">
        <v>454.61361694335938</v>
      </c>
      <c r="BC32" s="1">
        <v>99.855873107910156</v>
      </c>
      <c r="BD32" s="1">
        <v>2.8302626609802246</v>
      </c>
      <c r="BE32" s="1">
        <v>-0.14522570371627808</v>
      </c>
      <c r="BF32" s="1">
        <v>0.66666668653488159</v>
      </c>
      <c r="BG32" s="1">
        <v>0</v>
      </c>
      <c r="BH32" s="1">
        <v>5</v>
      </c>
      <c r="BI32" s="1">
        <v>1</v>
      </c>
      <c r="BJ32" s="1">
        <v>0</v>
      </c>
      <c r="BK32" s="1">
        <v>0.15999999642372131</v>
      </c>
      <c r="BL32" s="1">
        <v>111115</v>
      </c>
      <c r="BM32">
        <f t="shared" si="17"/>
        <v>2.502031555175781</v>
      </c>
      <c r="BN32">
        <f t="shared" si="18"/>
        <v>3.5821115295316141E-3</v>
      </c>
      <c r="BO32">
        <f t="shared" si="19"/>
        <v>305.00923767089841</v>
      </c>
      <c r="BP32">
        <f t="shared" si="20"/>
        <v>305.14749946594236</v>
      </c>
      <c r="BQ32">
        <f t="shared" si="21"/>
        <v>175.71821872864166</v>
      </c>
      <c r="BR32">
        <f t="shared" si="22"/>
        <v>6.6519551113115222E-2</v>
      </c>
      <c r="BS32">
        <f t="shared" si="23"/>
        <v>4.7550541161303927</v>
      </c>
      <c r="BT32">
        <f t="shared" si="24"/>
        <v>47.619173195669724</v>
      </c>
      <c r="BU32">
        <f t="shared" si="25"/>
        <v>27.596517708609177</v>
      </c>
      <c r="BV32">
        <f t="shared" si="26"/>
        <v>31.859237670898438</v>
      </c>
      <c r="BW32">
        <f t="shared" si="27"/>
        <v>4.7371707288668841</v>
      </c>
      <c r="BX32">
        <f t="shared" si="28"/>
        <v>0.12541296981286906</v>
      </c>
      <c r="BY32">
        <f t="shared" si="29"/>
        <v>1.999379745599319</v>
      </c>
      <c r="BZ32">
        <f t="shared" si="30"/>
        <v>2.7377909832675651</v>
      </c>
      <c r="CA32">
        <f t="shared" si="31"/>
        <v>7.8540432344171893E-2</v>
      </c>
      <c r="CB32">
        <f t="shared" si="32"/>
        <v>22.236448359886737</v>
      </c>
      <c r="CC32">
        <f t="shared" si="33"/>
        <v>0.56432725630856628</v>
      </c>
      <c r="CD32">
        <f t="shared" si="34"/>
        <v>40.854672062817428</v>
      </c>
      <c r="CE32">
        <f t="shared" si="35"/>
        <v>392.74382655500904</v>
      </c>
      <c r="CF32">
        <f t="shared" si="36"/>
        <v>1.2895726260285133E-2</v>
      </c>
      <c r="CG32">
        <f t="shared" si="37"/>
        <v>0</v>
      </c>
      <c r="CH32">
        <f t="shared" si="38"/>
        <v>933.5030578613281</v>
      </c>
      <c r="CI32">
        <f t="shared" si="39"/>
        <v>0</v>
      </c>
      <c r="CJ32" t="e">
        <f t="shared" si="40"/>
        <v>#DIV/0!</v>
      </c>
      <c r="CK32" t="e">
        <f t="shared" si="41"/>
        <v>#DIV/0!</v>
      </c>
    </row>
    <row r="33" spans="1:89" x14ac:dyDescent="0.25">
      <c r="A33" s="1">
        <v>32</v>
      </c>
      <c r="B33" s="2" t="s">
        <v>164</v>
      </c>
      <c r="C33" s="1" t="s">
        <v>183</v>
      </c>
      <c r="D33" s="1" t="s">
        <v>188</v>
      </c>
      <c r="E33" s="1">
        <v>1</v>
      </c>
      <c r="F33" s="1">
        <v>2</v>
      </c>
      <c r="G33" s="4">
        <v>44456</v>
      </c>
      <c r="H33" s="1" t="s">
        <v>114</v>
      </c>
      <c r="I33" s="1">
        <v>7307.4995496561751</v>
      </c>
      <c r="J33" s="1">
        <v>1</v>
      </c>
      <c r="K33">
        <f t="shared" si="0"/>
        <v>12.368731469476945</v>
      </c>
      <c r="L33">
        <f t="shared" si="1"/>
        <v>0.12705496597696958</v>
      </c>
      <c r="M33">
        <f t="shared" si="2"/>
        <v>222.89516394230142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t="e">
        <f t="shared" si="3"/>
        <v>#DIV/0!</v>
      </c>
      <c r="V33" t="e">
        <f t="shared" si="4"/>
        <v>#DIV/0!</v>
      </c>
      <c r="W33" t="e">
        <f t="shared" si="5"/>
        <v>#DIV/0!</v>
      </c>
      <c r="X33" s="1">
        <v>-1</v>
      </c>
      <c r="Y33" s="1">
        <v>0.85</v>
      </c>
      <c r="Z33" s="1">
        <v>0.85</v>
      </c>
      <c r="AA33" s="1">
        <v>9.7861328125</v>
      </c>
      <c r="AB33">
        <f t="shared" si="6"/>
        <v>0.85</v>
      </c>
      <c r="AC33">
        <f t="shared" si="7"/>
        <v>1.4321148039121224E-2</v>
      </c>
      <c r="AD33" t="e">
        <f t="shared" si="8"/>
        <v>#DIV/0!</v>
      </c>
      <c r="AE33" t="e">
        <f t="shared" si="9"/>
        <v>#DIV/0!</v>
      </c>
      <c r="AF33" t="e">
        <f t="shared" si="10"/>
        <v>#DIV/0!</v>
      </c>
      <c r="AG33" s="1">
        <v>0</v>
      </c>
      <c r="AH33" s="1">
        <v>0.5</v>
      </c>
      <c r="AI33" t="e">
        <f t="shared" si="11"/>
        <v>#DIV/0!</v>
      </c>
      <c r="AJ33">
        <f t="shared" si="12"/>
        <v>3.5775343675827074</v>
      </c>
      <c r="AK33">
        <f t="shared" si="13"/>
        <v>2.7549561289561852</v>
      </c>
      <c r="AL33">
        <f t="shared" si="14"/>
        <v>31.922363655356261</v>
      </c>
      <c r="AM33" s="1">
        <v>2</v>
      </c>
      <c r="AN33">
        <f t="shared" si="15"/>
        <v>5</v>
      </c>
      <c r="AO33" s="1">
        <v>0.5</v>
      </c>
      <c r="AP33">
        <f t="shared" si="16"/>
        <v>9</v>
      </c>
      <c r="AQ33" s="1">
        <v>31.996698379516602</v>
      </c>
      <c r="AR33" s="1">
        <v>31.855014801025391</v>
      </c>
      <c r="AS33" s="1">
        <v>31.961885452270508</v>
      </c>
      <c r="AT33" s="1">
        <v>400.12286376953125</v>
      </c>
      <c r="AU33" s="1">
        <v>394.61520385742188</v>
      </c>
      <c r="AV33" s="1">
        <v>18.61945915222168</v>
      </c>
      <c r="AW33" s="1">
        <v>20.020669937133789</v>
      </c>
      <c r="AX33" s="1">
        <v>38.944084167480469</v>
      </c>
      <c r="AY33" s="1">
        <v>41.874828338623047</v>
      </c>
      <c r="AZ33" s="1">
        <v>500.41146850585938</v>
      </c>
      <c r="BA33" s="1">
        <v>1098.2303466796875</v>
      </c>
      <c r="BB33" s="1">
        <v>587.50531005859375</v>
      </c>
      <c r="BC33" s="1">
        <v>99.856010437011719</v>
      </c>
      <c r="BD33" s="1">
        <v>2.8302626609802246</v>
      </c>
      <c r="BE33" s="1">
        <v>-0.14522570371627808</v>
      </c>
      <c r="BF33" s="1">
        <v>0.66666668653488159</v>
      </c>
      <c r="BG33" s="1">
        <v>0</v>
      </c>
      <c r="BH33" s="1">
        <v>5</v>
      </c>
      <c r="BI33" s="1">
        <v>1</v>
      </c>
      <c r="BJ33" s="1">
        <v>0</v>
      </c>
      <c r="BK33" s="1">
        <v>0.15999999642372131</v>
      </c>
      <c r="BL33" s="1">
        <v>111115</v>
      </c>
      <c r="BM33">
        <f t="shared" si="17"/>
        <v>2.5020573425292962</v>
      </c>
      <c r="BN33">
        <f t="shared" si="18"/>
        <v>3.5775343675827076E-3</v>
      </c>
      <c r="BO33">
        <f t="shared" si="19"/>
        <v>305.00501480102537</v>
      </c>
      <c r="BP33">
        <f t="shared" si="20"/>
        <v>305.14669837951658</v>
      </c>
      <c r="BQ33">
        <f t="shared" si="21"/>
        <v>175.71685154117222</v>
      </c>
      <c r="BR33">
        <f t="shared" si="22"/>
        <v>6.7348854330870983E-2</v>
      </c>
      <c r="BS33">
        <f t="shared" si="23"/>
        <v>4.7541403551545836</v>
      </c>
      <c r="BT33">
        <f t="shared" si="24"/>
        <v>47.609956920454508</v>
      </c>
      <c r="BU33">
        <f t="shared" si="25"/>
        <v>27.589286983320719</v>
      </c>
      <c r="BV33">
        <f t="shared" si="26"/>
        <v>31.855014801025391</v>
      </c>
      <c r="BW33">
        <f t="shared" si="27"/>
        <v>4.7360374146390027</v>
      </c>
      <c r="BX33">
        <f t="shared" si="28"/>
        <v>0.12528627230309722</v>
      </c>
      <c r="BY33">
        <f t="shared" si="29"/>
        <v>1.9991842261983983</v>
      </c>
      <c r="BZ33">
        <f t="shared" si="30"/>
        <v>2.7368531884406044</v>
      </c>
      <c r="CA33">
        <f t="shared" si="31"/>
        <v>7.8460928367520444E-2</v>
      </c>
      <c r="CB33">
        <f t="shared" si="32"/>
        <v>22.257421816981889</v>
      </c>
      <c r="CC33">
        <f t="shared" si="33"/>
        <v>0.56484180478468216</v>
      </c>
      <c r="CD33">
        <f t="shared" si="34"/>
        <v>40.85822131516926</v>
      </c>
      <c r="CE33">
        <f t="shared" si="35"/>
        <v>392.75989413700034</v>
      </c>
      <c r="CF33">
        <f t="shared" si="36"/>
        <v>1.2867005397234101E-2</v>
      </c>
      <c r="CG33">
        <f t="shared" si="37"/>
        <v>0</v>
      </c>
      <c r="CH33">
        <f t="shared" si="38"/>
        <v>933.49579467773435</v>
      </c>
      <c r="CI33">
        <f t="shared" si="39"/>
        <v>0</v>
      </c>
      <c r="CJ33" t="e">
        <f t="shared" si="40"/>
        <v>#DIV/0!</v>
      </c>
      <c r="CK33" t="e">
        <f t="shared" si="41"/>
        <v>#DIV/0!</v>
      </c>
    </row>
    <row r="34" spans="1:89" x14ac:dyDescent="0.25">
      <c r="A34" s="1">
        <v>33</v>
      </c>
      <c r="B34" s="2" t="s">
        <v>164</v>
      </c>
      <c r="C34" s="1" t="s">
        <v>183</v>
      </c>
      <c r="D34" s="1" t="s">
        <v>188</v>
      </c>
      <c r="E34" s="1">
        <v>1</v>
      </c>
      <c r="F34" s="1">
        <v>3</v>
      </c>
      <c r="G34" s="4">
        <v>44456</v>
      </c>
      <c r="H34" s="1" t="s">
        <v>115</v>
      </c>
      <c r="I34" s="1">
        <v>7309.4995495183393</v>
      </c>
      <c r="J34" s="1">
        <v>1</v>
      </c>
      <c r="K34">
        <f t="shared" ref="K34:K65" si="42">(AT34-AU34*(1000-AV34)/(1000-AW34))*BM34</f>
        <v>12.399837676299748</v>
      </c>
      <c r="L34">
        <f t="shared" ref="L34:L65" si="43">IF(BX34&lt;&gt;0,1/(1/BX34-1/AP34),0)</f>
        <v>0.12696714171816206</v>
      </c>
      <c r="M34">
        <f t="shared" ref="M34:M65" si="44">((CA34-BN34/2)*AU34-K34)/(CA34+BN34/2)</f>
        <v>222.40187921352168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ref="U34:U65" si="45">CG34/Q34</f>
        <v>#DIV/0!</v>
      </c>
      <c r="V34" t="e">
        <f t="shared" ref="V34:V65" si="46">CI34/S34</f>
        <v>#DIV/0!</v>
      </c>
      <c r="W34" t="e">
        <f t="shared" ref="W34:W65" si="47">(S34-T34)/S34</f>
        <v>#DIV/0!</v>
      </c>
      <c r="X34" s="1">
        <v>-1</v>
      </c>
      <c r="Y34" s="1">
        <v>0.85</v>
      </c>
      <c r="Z34" s="1">
        <v>0.85</v>
      </c>
      <c r="AA34" s="1">
        <v>9.7861328125</v>
      </c>
      <c r="AB34">
        <f t="shared" ref="AB34:AB65" si="48">(AA34*Z34+(100-AA34)*Y34)/100</f>
        <v>0.85</v>
      </c>
      <c r="AC34">
        <f t="shared" ref="AC34:AC65" si="49">(K34-X34)/CH34</f>
        <v>1.4356568740526033E-2</v>
      </c>
      <c r="AD34" t="e">
        <f t="shared" ref="AD34:AD65" si="50">(S34-T34)/(S34-R34)</f>
        <v>#DIV/0!</v>
      </c>
      <c r="AE34" t="e">
        <f t="shared" ref="AE34:AE65" si="51">(Q34-S34)/(Q34-R34)</f>
        <v>#DIV/0!</v>
      </c>
      <c r="AF34" t="e">
        <f t="shared" ref="AF34:AF65" si="52">(Q34-S34)/S34</f>
        <v>#DIV/0!</v>
      </c>
      <c r="AG34" s="1">
        <v>0</v>
      </c>
      <c r="AH34" s="1">
        <v>0.5</v>
      </c>
      <c r="AI34" t="e">
        <f t="shared" ref="AI34:AI65" si="53">W34*AH34*AB34*AG34</f>
        <v>#DIV/0!</v>
      </c>
      <c r="AJ34">
        <f t="shared" ref="AJ34:AJ65" si="54">BN34*1000</f>
        <v>3.5749407877039983</v>
      </c>
      <c r="AK34">
        <f t="shared" ref="AK34:AK65" si="55">(BS34-BY34)</f>
        <v>2.7548339803142978</v>
      </c>
      <c r="AL34">
        <f t="shared" ref="AL34:AL65" si="56">(AR34+BR34*J34)</f>
        <v>31.921715676700654</v>
      </c>
      <c r="AM34" s="1">
        <v>2</v>
      </c>
      <c r="AN34">
        <f t="shared" ref="AN34:AN65" si="57">(AM34*BG34+BH34)</f>
        <v>5</v>
      </c>
      <c r="AO34" s="1">
        <v>0.5</v>
      </c>
      <c r="AP34">
        <f t="shared" ref="AP34:AP65" si="58">AN34*(AO34+1)*(AO34+1)/(AO34*AO34+1)</f>
        <v>9</v>
      </c>
      <c r="AQ34" s="1">
        <v>31.995710372924805</v>
      </c>
      <c r="AR34" s="1">
        <v>31.85406494140625</v>
      </c>
      <c r="AS34" s="1">
        <v>31.960649490356445</v>
      </c>
      <c r="AT34" s="1">
        <v>400.13421630859375</v>
      </c>
      <c r="AU34" s="1">
        <v>394.61453247070313</v>
      </c>
      <c r="AV34" s="1">
        <v>18.619991302490234</v>
      </c>
      <c r="AW34" s="1">
        <v>20.020187377929688</v>
      </c>
      <c r="AX34" s="1">
        <v>38.947296142578125</v>
      </c>
      <c r="AY34" s="1">
        <v>41.876075744628906</v>
      </c>
      <c r="AZ34" s="1">
        <v>500.41131591796875</v>
      </c>
      <c r="BA34" s="1">
        <v>1098.06982421875</v>
      </c>
      <c r="BB34" s="1">
        <v>651.0128173828125</v>
      </c>
      <c r="BC34" s="1">
        <v>99.855804443359375</v>
      </c>
      <c r="BD34" s="1">
        <v>2.8302626609802246</v>
      </c>
      <c r="BE34" s="1">
        <v>-0.14522570371627808</v>
      </c>
      <c r="BF34" s="1">
        <v>0.66666668653488159</v>
      </c>
      <c r="BG34" s="1">
        <v>0</v>
      </c>
      <c r="BH34" s="1">
        <v>5</v>
      </c>
      <c r="BI34" s="1">
        <v>1</v>
      </c>
      <c r="BJ34" s="1">
        <v>0</v>
      </c>
      <c r="BK34" s="1">
        <v>0.15999999642372131</v>
      </c>
      <c r="BL34" s="1">
        <v>111115</v>
      </c>
      <c r="BM34">
        <f t="shared" ref="BM34:BM65" si="59">AZ34*0.000001/(AM34*0.0001)</f>
        <v>2.5020565795898437</v>
      </c>
      <c r="BN34">
        <f t="shared" ref="BN34:BN65" si="60">(AW34-AV34)/(1000-AW34)*BM34</f>
        <v>3.5749407877039984E-3</v>
      </c>
      <c r="BO34">
        <f t="shared" ref="BO34:BO65" si="61">(AR34+273.15)</f>
        <v>305.00406494140623</v>
      </c>
      <c r="BP34">
        <f t="shared" ref="BP34:BP65" si="62">(AQ34+273.15)</f>
        <v>305.14571037292478</v>
      </c>
      <c r="BQ34">
        <f t="shared" ref="BQ34:BQ65" si="63">(BA34*BI34+BB34*BJ34)*BK34</f>
        <v>175.69116794799629</v>
      </c>
      <c r="BR34">
        <f t="shared" ref="BR34:BR65" si="64">((BQ34+0.00000010773*(BP34^4-BO34^4))-BN34*44100)/(AN34*56+0.00000043092*BO34^3)</f>
        <v>6.7650735294402645E-2</v>
      </c>
      <c r="BS34">
        <f t="shared" ref="BS34:BS65" si="65">0.61365*EXP(17.502*AL34/(240.97+AL34))</f>
        <v>4.7539658960442566</v>
      </c>
      <c r="BT34">
        <f t="shared" ref="BT34:BT65" si="66">BS34*1000/BC34</f>
        <v>47.608308025206696</v>
      </c>
      <c r="BU34">
        <f t="shared" ref="BU34:BU65" si="67">(BT34-AW34)</f>
        <v>27.588120647277009</v>
      </c>
      <c r="BV34">
        <f t="shared" ref="BV34:BV65" si="68">IF(J34,AR34,(AQ34+AR34)/2)</f>
        <v>31.85406494140625</v>
      </c>
      <c r="BW34">
        <f t="shared" ref="BW34:BW65" si="69">0.61365*EXP(17.502*BV34/(240.97+BV34))</f>
        <v>4.7357825282425692</v>
      </c>
      <c r="BX34">
        <f t="shared" ref="BX34:BX65" si="70">IF(BU34&lt;&gt;0,(1000-(BT34+AW34)/2)/BU34*BN34,0)</f>
        <v>0.12520087535324942</v>
      </c>
      <c r="BY34">
        <f t="shared" ref="BY34:BY65" si="71">AW34*BC34/1000</f>
        <v>1.9991319157299585</v>
      </c>
      <c r="BZ34">
        <f t="shared" ref="BZ34:BZ65" si="72">(BW34-BY34)</f>
        <v>2.7366506125126104</v>
      </c>
      <c r="CA34">
        <f t="shared" ref="CA34:CA65" si="73">1/(1.6/L34+1.37/AP34)</f>
        <v>7.8407341094392111E-2</v>
      </c>
      <c r="CB34">
        <f t="shared" ref="CB34:CB65" si="74">M34*BC34*0.001</f>
        <v>22.208118558581052</v>
      </c>
      <c r="CC34">
        <f t="shared" ref="CC34:CC65" si="75">M34/AU34</f>
        <v>0.56359272381848524</v>
      </c>
      <c r="CD34">
        <f t="shared" ref="CD34:CD65" si="76">(1-BN34*BC34/BS34/L34)*100</f>
        <v>40.858169413126433</v>
      </c>
      <c r="CE34">
        <f t="shared" ref="CE34:CE65" si="77">(AU34-K34/(AP34/1.35))</f>
        <v>392.75455681925814</v>
      </c>
      <c r="CF34">
        <f t="shared" ref="CF34:CF65" si="78">K34*CD34/100/CE34</f>
        <v>1.2899523625557107E-2</v>
      </c>
      <c r="CG34">
        <f t="shared" ref="CG34:CG65" si="79">(Q34-P34)</f>
        <v>0</v>
      </c>
      <c r="CH34">
        <f t="shared" ref="CH34:CH65" si="80">BA34*AB34</f>
        <v>933.35935058593748</v>
      </c>
      <c r="CI34">
        <f t="shared" ref="CI34:CI65" si="81">(S34-R34)</f>
        <v>0</v>
      </c>
      <c r="CJ34" t="e">
        <f t="shared" ref="CJ34:CJ65" si="82">(S34-T34)/(S34-P34)</f>
        <v>#DIV/0!</v>
      </c>
      <c r="CK34" t="e">
        <f t="shared" ref="CK34:CK65" si="83">(Q34-S34)/(Q34-P34)</f>
        <v>#DIV/0!</v>
      </c>
    </row>
    <row r="35" spans="1:89" x14ac:dyDescent="0.25">
      <c r="A35" s="1">
        <v>34</v>
      </c>
      <c r="B35" s="2" t="s">
        <v>173</v>
      </c>
      <c r="C35" s="1" t="s">
        <v>183</v>
      </c>
      <c r="D35" s="1" t="s">
        <v>188</v>
      </c>
      <c r="E35" s="1">
        <v>1</v>
      </c>
      <c r="F35" s="1">
        <v>1</v>
      </c>
      <c r="G35" s="4">
        <v>44456</v>
      </c>
      <c r="H35" s="1" t="s">
        <v>116</v>
      </c>
      <c r="I35" s="1">
        <v>7810.4995149904862</v>
      </c>
      <c r="J35" s="1">
        <v>1</v>
      </c>
      <c r="K35">
        <f t="shared" si="42"/>
        <v>7.1035141756830571</v>
      </c>
      <c r="L35">
        <f t="shared" si="43"/>
        <v>5.5338886068035269E-2</v>
      </c>
      <c r="M35">
        <f t="shared" si="44"/>
        <v>175.78059853415195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45"/>
        <v>#DIV/0!</v>
      </c>
      <c r="V35" t="e">
        <f t="shared" si="46"/>
        <v>#DIV/0!</v>
      </c>
      <c r="W35" t="e">
        <f t="shared" si="47"/>
        <v>#DIV/0!</v>
      </c>
      <c r="X35" s="1">
        <v>-1</v>
      </c>
      <c r="Y35" s="1">
        <v>0.85</v>
      </c>
      <c r="Z35" s="1">
        <v>0.85</v>
      </c>
      <c r="AA35" s="1">
        <v>9.947845458984375</v>
      </c>
      <c r="AB35">
        <f t="shared" si="48"/>
        <v>0.85</v>
      </c>
      <c r="AC35">
        <f t="shared" si="49"/>
        <v>8.6694721211620588E-3</v>
      </c>
      <c r="AD35" t="e">
        <f t="shared" si="50"/>
        <v>#DIV/0!</v>
      </c>
      <c r="AE35" t="e">
        <f t="shared" si="51"/>
        <v>#DIV/0!</v>
      </c>
      <c r="AF35" t="e">
        <f t="shared" si="52"/>
        <v>#DIV/0!</v>
      </c>
      <c r="AG35" s="1">
        <v>0</v>
      </c>
      <c r="AH35" s="1">
        <v>0.5</v>
      </c>
      <c r="AI35" t="e">
        <f t="shared" si="53"/>
        <v>#DIV/0!</v>
      </c>
      <c r="AJ35">
        <f t="shared" si="54"/>
        <v>1.7637788914038564</v>
      </c>
      <c r="AK35">
        <f t="shared" si="55"/>
        <v>3.0909474588809562</v>
      </c>
      <c r="AL35">
        <f t="shared" si="56"/>
        <v>32.854489765120839</v>
      </c>
      <c r="AM35" s="1">
        <v>2</v>
      </c>
      <c r="AN35">
        <f t="shared" si="57"/>
        <v>5</v>
      </c>
      <c r="AO35" s="1">
        <v>0.5</v>
      </c>
      <c r="AP35">
        <f t="shared" si="58"/>
        <v>9</v>
      </c>
      <c r="AQ35" s="1">
        <v>32.156726837158203</v>
      </c>
      <c r="AR35" s="1">
        <v>32.5345458984375</v>
      </c>
      <c r="AS35" s="1">
        <v>32.083858489990234</v>
      </c>
      <c r="AT35" s="1">
        <v>400.04251098632813</v>
      </c>
      <c r="AU35" s="1">
        <v>396.92373657226563</v>
      </c>
      <c r="AV35" s="1">
        <v>18.537134170532227</v>
      </c>
      <c r="AW35" s="1">
        <v>19.228488922119141</v>
      </c>
      <c r="AX35" s="1">
        <v>38.4208984375</v>
      </c>
      <c r="AY35" s="1">
        <v>39.853828430175781</v>
      </c>
      <c r="AZ35" s="1">
        <v>500.42733764648438</v>
      </c>
      <c r="BA35" s="1">
        <v>1099.6685791015625</v>
      </c>
      <c r="BB35" s="1">
        <v>142.48851013183594</v>
      </c>
      <c r="BC35" s="1">
        <v>99.851860046386719</v>
      </c>
      <c r="BD35" s="1">
        <v>2.8302626609802246</v>
      </c>
      <c r="BE35" s="1">
        <v>-0.14522570371627808</v>
      </c>
      <c r="BF35" s="1">
        <v>0.66666668653488159</v>
      </c>
      <c r="BG35" s="1">
        <v>0</v>
      </c>
      <c r="BH35" s="1">
        <v>5</v>
      </c>
      <c r="BI35" s="1">
        <v>1</v>
      </c>
      <c r="BJ35" s="1">
        <v>0</v>
      </c>
      <c r="BK35" s="1">
        <v>0.15999999642372131</v>
      </c>
      <c r="BL35" s="1">
        <v>111115</v>
      </c>
      <c r="BM35">
        <f t="shared" si="59"/>
        <v>2.5021366882324219</v>
      </c>
      <c r="BN35">
        <f t="shared" si="60"/>
        <v>1.7637788914038565E-3</v>
      </c>
      <c r="BO35">
        <f t="shared" si="61"/>
        <v>305.68454589843748</v>
      </c>
      <c r="BP35">
        <f t="shared" si="62"/>
        <v>305.30672683715818</v>
      </c>
      <c r="BQ35">
        <f t="shared" si="63"/>
        <v>175.9469687235287</v>
      </c>
      <c r="BR35">
        <f t="shared" si="64"/>
        <v>0.31994386668333685</v>
      </c>
      <c r="BS35">
        <f t="shared" si="65"/>
        <v>5.0109478436358943</v>
      </c>
      <c r="BT35">
        <f t="shared" si="66"/>
        <v>50.183820725102478</v>
      </c>
      <c r="BU35">
        <f t="shared" si="67"/>
        <v>30.955331802983338</v>
      </c>
      <c r="BV35">
        <f t="shared" si="68"/>
        <v>32.5345458984375</v>
      </c>
      <c r="BW35">
        <f t="shared" si="69"/>
        <v>4.9214729937035955</v>
      </c>
      <c r="BX35">
        <f t="shared" si="70"/>
        <v>5.500069968431389E-2</v>
      </c>
      <c r="BY35">
        <f t="shared" si="71"/>
        <v>1.9200003847549378</v>
      </c>
      <c r="BZ35">
        <f t="shared" si="72"/>
        <v>3.0014726089486574</v>
      </c>
      <c r="CA35">
        <f t="shared" si="73"/>
        <v>3.4405662105644087E-2</v>
      </c>
      <c r="CB35">
        <f t="shared" si="74"/>
        <v>17.55201972370223</v>
      </c>
      <c r="CC35">
        <f t="shared" si="75"/>
        <v>0.4428573610944746</v>
      </c>
      <c r="CD35">
        <f t="shared" si="76"/>
        <v>36.488845875803698</v>
      </c>
      <c r="CE35">
        <f t="shared" si="77"/>
        <v>395.85820944591319</v>
      </c>
      <c r="CF35">
        <f t="shared" si="78"/>
        <v>6.5477746260684958E-3</v>
      </c>
      <c r="CG35">
        <f t="shared" si="79"/>
        <v>0</v>
      </c>
      <c r="CH35">
        <f t="shared" si="80"/>
        <v>934.71829223632813</v>
      </c>
      <c r="CI35">
        <f t="shared" si="81"/>
        <v>0</v>
      </c>
      <c r="CJ35" t="e">
        <f t="shared" si="82"/>
        <v>#DIV/0!</v>
      </c>
      <c r="CK35" t="e">
        <f t="shared" si="83"/>
        <v>#DIV/0!</v>
      </c>
    </row>
    <row r="36" spans="1:89" x14ac:dyDescent="0.25">
      <c r="A36" s="1">
        <v>35</v>
      </c>
      <c r="B36" s="2" t="s">
        <v>173</v>
      </c>
      <c r="C36" s="1" t="s">
        <v>183</v>
      </c>
      <c r="D36" s="1" t="s">
        <v>188</v>
      </c>
      <c r="E36" s="1">
        <v>1</v>
      </c>
      <c r="F36" s="1">
        <v>2</v>
      </c>
      <c r="G36" s="4">
        <v>44456</v>
      </c>
      <c r="H36" s="1" t="s">
        <v>117</v>
      </c>
      <c r="I36" s="1">
        <v>7812.4995148526505</v>
      </c>
      <c r="J36" s="1">
        <v>1</v>
      </c>
      <c r="K36">
        <f t="shared" si="42"/>
        <v>7.2347270919315392</v>
      </c>
      <c r="L36">
        <f t="shared" si="43"/>
        <v>5.5230670490970579E-2</v>
      </c>
      <c r="M36">
        <f t="shared" si="44"/>
        <v>171.64080314116302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45"/>
        <v>#DIV/0!</v>
      </c>
      <c r="V36" t="e">
        <f t="shared" si="46"/>
        <v>#DIV/0!</v>
      </c>
      <c r="W36" t="e">
        <f t="shared" si="47"/>
        <v>#DIV/0!</v>
      </c>
      <c r="X36" s="1">
        <v>-1</v>
      </c>
      <c r="Y36" s="1">
        <v>0.85</v>
      </c>
      <c r="Z36" s="1">
        <v>0.85</v>
      </c>
      <c r="AA36" s="1">
        <v>9.947845458984375</v>
      </c>
      <c r="AB36">
        <f t="shared" si="48"/>
        <v>0.85</v>
      </c>
      <c r="AC36">
        <f t="shared" si="49"/>
        <v>8.8091792404592691E-3</v>
      </c>
      <c r="AD36" t="e">
        <f t="shared" si="50"/>
        <v>#DIV/0!</v>
      </c>
      <c r="AE36" t="e">
        <f t="shared" si="51"/>
        <v>#DIV/0!</v>
      </c>
      <c r="AF36" t="e">
        <f t="shared" si="52"/>
        <v>#DIV/0!</v>
      </c>
      <c r="AG36" s="1">
        <v>0</v>
      </c>
      <c r="AH36" s="1">
        <v>0.5</v>
      </c>
      <c r="AI36" t="e">
        <f t="shared" si="53"/>
        <v>#DIV/0!</v>
      </c>
      <c r="AJ36">
        <f t="shared" si="54"/>
        <v>1.7603763765917149</v>
      </c>
      <c r="AK36">
        <f t="shared" si="55"/>
        <v>3.0909996610627188</v>
      </c>
      <c r="AL36">
        <f t="shared" si="56"/>
        <v>32.854470252282489</v>
      </c>
      <c r="AM36" s="1">
        <v>2</v>
      </c>
      <c r="AN36">
        <f t="shared" si="57"/>
        <v>5</v>
      </c>
      <c r="AO36" s="1">
        <v>0.5</v>
      </c>
      <c r="AP36">
        <f t="shared" si="58"/>
        <v>9</v>
      </c>
      <c r="AQ36" s="1">
        <v>32.158000946044922</v>
      </c>
      <c r="AR36" s="1">
        <v>32.533885955810547</v>
      </c>
      <c r="AS36" s="1">
        <v>32.085132598876953</v>
      </c>
      <c r="AT36" s="1">
        <v>400.07159423828125</v>
      </c>
      <c r="AU36" s="1">
        <v>396.90103149414063</v>
      </c>
      <c r="AV36" s="1">
        <v>18.537872314453125</v>
      </c>
      <c r="AW36" s="1">
        <v>19.227872848510742</v>
      </c>
      <c r="AX36" s="1">
        <v>38.419731140136719</v>
      </c>
      <c r="AY36" s="1">
        <v>39.849758148193359</v>
      </c>
      <c r="AZ36" s="1">
        <v>500.44253540039063</v>
      </c>
      <c r="BA36" s="1">
        <v>1099.752197265625</v>
      </c>
      <c r="BB36" s="1">
        <v>114.24812316894531</v>
      </c>
      <c r="BC36" s="1">
        <v>99.852058410644531</v>
      </c>
      <c r="BD36" s="1">
        <v>2.8302626609802246</v>
      </c>
      <c r="BE36" s="1">
        <v>-0.14522570371627808</v>
      </c>
      <c r="BF36" s="1">
        <v>0.66666668653488159</v>
      </c>
      <c r="BG36" s="1">
        <v>0</v>
      </c>
      <c r="BH36" s="1">
        <v>5</v>
      </c>
      <c r="BI36" s="1">
        <v>1</v>
      </c>
      <c r="BJ36" s="1">
        <v>0</v>
      </c>
      <c r="BK36" s="1">
        <v>0.15999999642372131</v>
      </c>
      <c r="BL36" s="1">
        <v>111115</v>
      </c>
      <c r="BM36">
        <f t="shared" si="59"/>
        <v>2.5022126770019528</v>
      </c>
      <c r="BN36">
        <f t="shared" si="60"/>
        <v>1.760376376591715E-3</v>
      </c>
      <c r="BO36">
        <f t="shared" si="61"/>
        <v>305.68388595581052</v>
      </c>
      <c r="BP36">
        <f t="shared" si="62"/>
        <v>305.3080009460449</v>
      </c>
      <c r="BQ36">
        <f t="shared" si="63"/>
        <v>175.96034762947966</v>
      </c>
      <c r="BR36">
        <f t="shared" si="64"/>
        <v>0.32058429647194009</v>
      </c>
      <c r="BS36">
        <f t="shared" si="65"/>
        <v>5.0109423438446594</v>
      </c>
      <c r="BT36">
        <f t="shared" si="66"/>
        <v>50.183665951452006</v>
      </c>
      <c r="BU36">
        <f t="shared" si="67"/>
        <v>30.955793102941264</v>
      </c>
      <c r="BV36">
        <f t="shared" si="68"/>
        <v>32.533885955810547</v>
      </c>
      <c r="BW36">
        <f t="shared" si="69"/>
        <v>4.9212898821215418</v>
      </c>
      <c r="BX36">
        <f t="shared" si="70"/>
        <v>5.4893801439934387E-2</v>
      </c>
      <c r="BY36">
        <f t="shared" si="71"/>
        <v>1.9199426827819406</v>
      </c>
      <c r="BZ36">
        <f t="shared" si="72"/>
        <v>3.0013471993396013</v>
      </c>
      <c r="CA36">
        <f t="shared" si="73"/>
        <v>3.4338733277002563E-2</v>
      </c>
      <c r="CB36">
        <f t="shared" si="74"/>
        <v>17.138687500901348</v>
      </c>
      <c r="CC36">
        <f t="shared" si="75"/>
        <v>0.43245239876303249</v>
      </c>
      <c r="CD36">
        <f t="shared" si="76"/>
        <v>36.486969893271578</v>
      </c>
      <c r="CE36">
        <f t="shared" si="77"/>
        <v>395.81582243035092</v>
      </c>
      <c r="CF36">
        <f t="shared" si="78"/>
        <v>6.6690934174515448E-3</v>
      </c>
      <c r="CG36">
        <f t="shared" si="79"/>
        <v>0</v>
      </c>
      <c r="CH36">
        <f t="shared" si="80"/>
        <v>934.78936767578125</v>
      </c>
      <c r="CI36">
        <f t="shared" si="81"/>
        <v>0</v>
      </c>
      <c r="CJ36" t="e">
        <f t="shared" si="82"/>
        <v>#DIV/0!</v>
      </c>
      <c r="CK36" t="e">
        <f t="shared" si="83"/>
        <v>#DIV/0!</v>
      </c>
    </row>
    <row r="37" spans="1:89" x14ac:dyDescent="0.25">
      <c r="A37" s="1">
        <v>36</v>
      </c>
      <c r="B37" s="2" t="s">
        <v>173</v>
      </c>
      <c r="C37" s="1" t="s">
        <v>183</v>
      </c>
      <c r="D37" s="1" t="s">
        <v>188</v>
      </c>
      <c r="E37" s="1">
        <v>1</v>
      </c>
      <c r="F37" s="1">
        <v>3</v>
      </c>
      <c r="G37" s="4">
        <v>44456</v>
      </c>
      <c r="H37" s="1" t="s">
        <v>118</v>
      </c>
      <c r="I37" s="1">
        <v>7814.4995147148147</v>
      </c>
      <c r="J37" s="1">
        <v>1</v>
      </c>
      <c r="K37">
        <f t="shared" si="42"/>
        <v>7.2757436546396628</v>
      </c>
      <c r="L37">
        <f t="shared" si="43"/>
        <v>5.512673435750285E-2</v>
      </c>
      <c r="M37">
        <f t="shared" si="44"/>
        <v>170.0834424544725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45"/>
        <v>#DIV/0!</v>
      </c>
      <c r="V37" t="e">
        <f t="shared" si="46"/>
        <v>#DIV/0!</v>
      </c>
      <c r="W37" t="e">
        <f t="shared" si="47"/>
        <v>#DIV/0!</v>
      </c>
      <c r="X37" s="1">
        <v>-1</v>
      </c>
      <c r="Y37" s="1">
        <v>0.85</v>
      </c>
      <c r="Z37" s="1">
        <v>0.85</v>
      </c>
      <c r="AA37" s="1">
        <v>9.947845458984375</v>
      </c>
      <c r="AB37">
        <f t="shared" si="48"/>
        <v>0.85</v>
      </c>
      <c r="AC37">
        <f t="shared" si="49"/>
        <v>8.8543672018838067E-3</v>
      </c>
      <c r="AD37" t="e">
        <f t="shared" si="50"/>
        <v>#DIV/0!</v>
      </c>
      <c r="AE37" t="e">
        <f t="shared" si="51"/>
        <v>#DIV/0!</v>
      </c>
      <c r="AF37" t="e">
        <f t="shared" si="52"/>
        <v>#DIV/0!</v>
      </c>
      <c r="AG37" s="1">
        <v>0</v>
      </c>
      <c r="AH37" s="1">
        <v>0.5</v>
      </c>
      <c r="AI37" t="e">
        <f t="shared" si="53"/>
        <v>#DIV/0!</v>
      </c>
      <c r="AJ37">
        <f t="shared" si="54"/>
        <v>1.757358260674192</v>
      </c>
      <c r="AK37">
        <f t="shared" si="55"/>
        <v>3.0914686396118314</v>
      </c>
      <c r="AL37">
        <f t="shared" si="56"/>
        <v>32.856054129850854</v>
      </c>
      <c r="AM37" s="1">
        <v>2</v>
      </c>
      <c r="AN37">
        <f t="shared" si="57"/>
        <v>5</v>
      </c>
      <c r="AO37" s="1">
        <v>0.5</v>
      </c>
      <c r="AP37">
        <f t="shared" si="58"/>
        <v>9</v>
      </c>
      <c r="AQ37" s="1">
        <v>32.159591674804688</v>
      </c>
      <c r="AR37" s="1">
        <v>32.535087585449219</v>
      </c>
      <c r="AS37" s="1">
        <v>32.086170196533203</v>
      </c>
      <c r="AT37" s="1">
        <v>400.08432006835938</v>
      </c>
      <c r="AU37" s="1">
        <v>396.8978271484375</v>
      </c>
      <c r="AV37" s="1">
        <v>18.538867950439453</v>
      </c>
      <c r="AW37" s="1">
        <v>19.227689743041992</v>
      </c>
      <c r="AX37" s="1">
        <v>38.418254852294922</v>
      </c>
      <c r="AY37" s="1">
        <v>39.845706939697266</v>
      </c>
      <c r="AZ37" s="1">
        <v>500.43954467773438</v>
      </c>
      <c r="BA37" s="1">
        <v>1099.5894775390625</v>
      </c>
      <c r="BB37" s="1">
        <v>110.14675140380859</v>
      </c>
      <c r="BC37" s="1">
        <v>99.851837158203125</v>
      </c>
      <c r="BD37" s="1">
        <v>2.8302626609802246</v>
      </c>
      <c r="BE37" s="1">
        <v>-0.14522570371627808</v>
      </c>
      <c r="BF37" s="1">
        <v>0.66666668653488159</v>
      </c>
      <c r="BG37" s="1">
        <v>0</v>
      </c>
      <c r="BH37" s="1">
        <v>5</v>
      </c>
      <c r="BI37" s="1">
        <v>1</v>
      </c>
      <c r="BJ37" s="1">
        <v>0</v>
      </c>
      <c r="BK37" s="1">
        <v>0.15999999642372131</v>
      </c>
      <c r="BL37" s="1">
        <v>111115</v>
      </c>
      <c r="BM37">
        <f t="shared" si="59"/>
        <v>2.5021977233886714</v>
      </c>
      <c r="BN37">
        <f t="shared" si="60"/>
        <v>1.757358260674192E-3</v>
      </c>
      <c r="BO37">
        <f t="shared" si="61"/>
        <v>305.6850875854492</v>
      </c>
      <c r="BP37">
        <f t="shared" si="62"/>
        <v>305.30959167480466</v>
      </c>
      <c r="BQ37">
        <f t="shared" si="63"/>
        <v>175.93431247381159</v>
      </c>
      <c r="BR37">
        <f t="shared" si="64"/>
        <v>0.32096654440163269</v>
      </c>
      <c r="BS37">
        <f t="shared" si="65"/>
        <v>5.0113887847625129</v>
      </c>
      <c r="BT37">
        <f t="shared" si="66"/>
        <v>50.188248182380214</v>
      </c>
      <c r="BU37">
        <f t="shared" si="67"/>
        <v>30.960558439338222</v>
      </c>
      <c r="BV37">
        <f t="shared" si="68"/>
        <v>32.535087585449219</v>
      </c>
      <c r="BW37">
        <f t="shared" si="69"/>
        <v>4.9216232978145911</v>
      </c>
      <c r="BX37">
        <f t="shared" si="70"/>
        <v>5.4791128139050703E-2</v>
      </c>
      <c r="BY37">
        <f t="shared" si="71"/>
        <v>1.9199201451506815</v>
      </c>
      <c r="BZ37">
        <f t="shared" si="72"/>
        <v>3.0017031526639095</v>
      </c>
      <c r="CA37">
        <f t="shared" si="73"/>
        <v>3.4274449894441006E-2</v>
      </c>
      <c r="CB37">
        <f t="shared" si="74"/>
        <v>16.983144199270601</v>
      </c>
      <c r="CC37">
        <f t="shared" si="75"/>
        <v>0.42853205742258266</v>
      </c>
      <c r="CD37">
        <f t="shared" si="76"/>
        <v>36.482118589303525</v>
      </c>
      <c r="CE37">
        <f t="shared" si="77"/>
        <v>395.80646560024155</v>
      </c>
      <c r="CF37">
        <f t="shared" si="78"/>
        <v>6.7061699568602201E-3</v>
      </c>
      <c r="CG37">
        <f t="shared" si="79"/>
        <v>0</v>
      </c>
      <c r="CH37">
        <f t="shared" si="80"/>
        <v>934.65105590820315</v>
      </c>
      <c r="CI37">
        <f t="shared" si="81"/>
        <v>0</v>
      </c>
      <c r="CJ37" t="e">
        <f t="shared" si="82"/>
        <v>#DIV/0!</v>
      </c>
      <c r="CK37" t="e">
        <f t="shared" si="83"/>
        <v>#DIV/0!</v>
      </c>
    </row>
    <row r="38" spans="1:89" x14ac:dyDescent="0.25">
      <c r="A38" s="1">
        <v>37</v>
      </c>
      <c r="B38" s="2" t="s">
        <v>174</v>
      </c>
      <c r="C38" s="1" t="s">
        <v>184</v>
      </c>
      <c r="D38" s="1" t="s">
        <v>187</v>
      </c>
      <c r="E38" s="1">
        <v>1</v>
      </c>
      <c r="F38" s="1">
        <v>1</v>
      </c>
      <c r="G38" s="4">
        <v>44456</v>
      </c>
      <c r="H38" s="1" t="s">
        <v>119</v>
      </c>
      <c r="I38" s="1">
        <v>8307.4999785320833</v>
      </c>
      <c r="J38" s="1">
        <v>1</v>
      </c>
      <c r="K38">
        <f t="shared" si="42"/>
        <v>19.844315583955144</v>
      </c>
      <c r="L38">
        <f t="shared" si="43"/>
        <v>0.2638334012164319</v>
      </c>
      <c r="M38">
        <f t="shared" si="44"/>
        <v>254.43111152724788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t="e">
        <f t="shared" si="45"/>
        <v>#DIV/0!</v>
      </c>
      <c r="V38" t="e">
        <f t="shared" si="46"/>
        <v>#DIV/0!</v>
      </c>
      <c r="W38" t="e">
        <f t="shared" si="47"/>
        <v>#DIV/0!</v>
      </c>
      <c r="X38" s="1">
        <v>-1</v>
      </c>
      <c r="Y38" s="1">
        <v>0.85</v>
      </c>
      <c r="Z38" s="1">
        <v>0.85</v>
      </c>
      <c r="AA38" s="1">
        <v>9.9073467254638672</v>
      </c>
      <c r="AB38">
        <f t="shared" si="48"/>
        <v>0.84999999999999987</v>
      </c>
      <c r="AC38">
        <f t="shared" si="49"/>
        <v>2.2324298581609118E-2</v>
      </c>
      <c r="AD38" t="e">
        <f t="shared" si="50"/>
        <v>#DIV/0!</v>
      </c>
      <c r="AE38" t="e">
        <f t="shared" si="51"/>
        <v>#DIV/0!</v>
      </c>
      <c r="AF38" t="e">
        <f t="shared" si="52"/>
        <v>#DIV/0!</v>
      </c>
      <c r="AG38" s="1">
        <v>0</v>
      </c>
      <c r="AH38" s="1">
        <v>0.5</v>
      </c>
      <c r="AI38" t="e">
        <f t="shared" si="53"/>
        <v>#DIV/0!</v>
      </c>
      <c r="AJ38">
        <f t="shared" si="54"/>
        <v>6.5525798400834168</v>
      </c>
      <c r="AK38">
        <f t="shared" si="55"/>
        <v>2.4666809092111786</v>
      </c>
      <c r="AL38">
        <f t="shared" si="56"/>
        <v>31.273464955987698</v>
      </c>
      <c r="AM38" s="1">
        <v>2</v>
      </c>
      <c r="AN38">
        <f t="shared" si="57"/>
        <v>5</v>
      </c>
      <c r="AO38" s="1">
        <v>0.5</v>
      </c>
      <c r="AP38">
        <f t="shared" si="58"/>
        <v>9</v>
      </c>
      <c r="AQ38" s="1">
        <v>32.196743011474609</v>
      </c>
      <c r="AR38" s="1">
        <v>31.637496948242188</v>
      </c>
      <c r="AS38" s="1">
        <v>32.132545471191406</v>
      </c>
      <c r="AT38" s="1">
        <v>399.89608764648438</v>
      </c>
      <c r="AU38" s="1">
        <v>390.9410400390625</v>
      </c>
      <c r="AV38" s="1">
        <v>18.625955581665039</v>
      </c>
      <c r="AW38" s="1">
        <v>21.189346313476563</v>
      </c>
      <c r="AX38" s="1">
        <v>38.512737274169922</v>
      </c>
      <c r="AY38" s="1">
        <v>43.813041687011719</v>
      </c>
      <c r="AZ38" s="1">
        <v>500.41024780273438</v>
      </c>
      <c r="BA38" s="1">
        <v>1098.476806640625</v>
      </c>
      <c r="BB38" s="1">
        <v>209.6812744140625</v>
      </c>
      <c r="BC38" s="1">
        <v>99.838836669921875</v>
      </c>
      <c r="BD38" s="1">
        <v>3.1991667747497559</v>
      </c>
      <c r="BE38" s="1">
        <v>-0.18210944533348083</v>
      </c>
      <c r="BF38" s="1">
        <v>0.66666668653488159</v>
      </c>
      <c r="BG38" s="1">
        <v>0</v>
      </c>
      <c r="BH38" s="1">
        <v>5</v>
      </c>
      <c r="BI38" s="1">
        <v>1</v>
      </c>
      <c r="BJ38" s="1">
        <v>0</v>
      </c>
      <c r="BK38" s="1">
        <v>0.15999999642372131</v>
      </c>
      <c r="BL38" s="1">
        <v>111115</v>
      </c>
      <c r="BM38">
        <f t="shared" si="59"/>
        <v>2.5020512390136718</v>
      </c>
      <c r="BN38">
        <f t="shared" si="60"/>
        <v>6.5525798400834171E-3</v>
      </c>
      <c r="BO38">
        <f t="shared" si="61"/>
        <v>304.78749694824216</v>
      </c>
      <c r="BP38">
        <f t="shared" si="62"/>
        <v>305.34674301147459</v>
      </c>
      <c r="BQ38">
        <f t="shared" si="63"/>
        <v>175.75628513404081</v>
      </c>
      <c r="BR38">
        <f t="shared" si="64"/>
        <v>-0.36403199225448846</v>
      </c>
      <c r="BS38">
        <f t="shared" si="65"/>
        <v>4.5822005949447764</v>
      </c>
      <c r="BT38">
        <f t="shared" si="66"/>
        <v>45.895973428597067</v>
      </c>
      <c r="BU38">
        <f t="shared" si="67"/>
        <v>24.706627115120504</v>
      </c>
      <c r="BV38">
        <f t="shared" si="68"/>
        <v>31.637496948242188</v>
      </c>
      <c r="BW38">
        <f t="shared" si="69"/>
        <v>4.67797928448792</v>
      </c>
      <c r="BX38">
        <f t="shared" si="70"/>
        <v>0.2563194422987024</v>
      </c>
      <c r="BY38">
        <f t="shared" si="71"/>
        <v>2.1155196857335978</v>
      </c>
      <c r="BZ38">
        <f t="shared" si="72"/>
        <v>2.5624595987543222</v>
      </c>
      <c r="CA38">
        <f t="shared" si="73"/>
        <v>0.16085820348889121</v>
      </c>
      <c r="CB38">
        <f t="shared" si="74"/>
        <v>25.402106187515578</v>
      </c>
      <c r="CC38">
        <f t="shared" si="75"/>
        <v>0.65081709380479813</v>
      </c>
      <c r="CD38">
        <f t="shared" si="76"/>
        <v>45.886209037904635</v>
      </c>
      <c r="CE38">
        <f t="shared" si="77"/>
        <v>387.96439270146925</v>
      </c>
      <c r="CF38">
        <f t="shared" si="78"/>
        <v>2.3470721288594839E-2</v>
      </c>
      <c r="CG38">
        <f t="shared" si="79"/>
        <v>0</v>
      </c>
      <c r="CH38">
        <f t="shared" si="80"/>
        <v>933.70528564453116</v>
      </c>
      <c r="CI38">
        <f t="shared" si="81"/>
        <v>0</v>
      </c>
      <c r="CJ38" t="e">
        <f t="shared" si="82"/>
        <v>#DIV/0!</v>
      </c>
      <c r="CK38" t="e">
        <f t="shared" si="83"/>
        <v>#DIV/0!</v>
      </c>
    </row>
    <row r="39" spans="1:89" x14ac:dyDescent="0.25">
      <c r="A39" s="1">
        <v>38</v>
      </c>
      <c r="B39" s="2" t="s">
        <v>174</v>
      </c>
      <c r="C39" s="1" t="s">
        <v>184</v>
      </c>
      <c r="D39" s="1" t="s">
        <v>187</v>
      </c>
      <c r="E39" s="1">
        <v>1</v>
      </c>
      <c r="F39" s="1">
        <v>2</v>
      </c>
      <c r="G39" s="4">
        <v>44456</v>
      </c>
      <c r="H39" s="1" t="s">
        <v>120</v>
      </c>
      <c r="I39" s="1">
        <v>8309.4999783942476</v>
      </c>
      <c r="J39" s="1">
        <v>1</v>
      </c>
      <c r="K39">
        <f t="shared" si="42"/>
        <v>20.143623796202878</v>
      </c>
      <c r="L39">
        <f t="shared" si="43"/>
        <v>0.26348223914472602</v>
      </c>
      <c r="M39">
        <f t="shared" si="44"/>
        <v>252.42059691189016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45"/>
        <v>#DIV/0!</v>
      </c>
      <c r="V39" t="e">
        <f t="shared" si="46"/>
        <v>#DIV/0!</v>
      </c>
      <c r="W39" t="e">
        <f t="shared" si="47"/>
        <v>#DIV/0!</v>
      </c>
      <c r="X39" s="1">
        <v>-1</v>
      </c>
      <c r="Y39" s="1">
        <v>0.85</v>
      </c>
      <c r="Z39" s="1">
        <v>0.85</v>
      </c>
      <c r="AA39" s="1">
        <v>9.9073467254638672</v>
      </c>
      <c r="AB39">
        <f t="shared" si="48"/>
        <v>0.84999999999999987</v>
      </c>
      <c r="AC39">
        <f t="shared" si="49"/>
        <v>2.2644674502791305E-2</v>
      </c>
      <c r="AD39" t="e">
        <f t="shared" si="50"/>
        <v>#DIV/0!</v>
      </c>
      <c r="AE39" t="e">
        <f t="shared" si="51"/>
        <v>#DIV/0!</v>
      </c>
      <c r="AF39" t="e">
        <f t="shared" si="52"/>
        <v>#DIV/0!</v>
      </c>
      <c r="AG39" s="1">
        <v>0</v>
      </c>
      <c r="AH39" s="1">
        <v>0.5</v>
      </c>
      <c r="AI39" t="e">
        <f t="shared" si="53"/>
        <v>#DIV/0!</v>
      </c>
      <c r="AJ39">
        <f t="shared" si="54"/>
        <v>6.5406843019214813</v>
      </c>
      <c r="AK39">
        <f t="shared" si="55"/>
        <v>2.4654195708156665</v>
      </c>
      <c r="AL39">
        <f t="shared" si="56"/>
        <v>31.268220295908108</v>
      </c>
      <c r="AM39" s="1">
        <v>2</v>
      </c>
      <c r="AN39">
        <f t="shared" si="57"/>
        <v>5</v>
      </c>
      <c r="AO39" s="1">
        <v>0.5</v>
      </c>
      <c r="AP39">
        <f t="shared" si="58"/>
        <v>9</v>
      </c>
      <c r="AQ39" s="1">
        <v>32.197227478027344</v>
      </c>
      <c r="AR39" s="1">
        <v>31.630125045776367</v>
      </c>
      <c r="AS39" s="1">
        <v>32.132923126220703</v>
      </c>
      <c r="AT39" s="1">
        <v>399.97817993164063</v>
      </c>
      <c r="AU39" s="1">
        <v>390.90557861328125</v>
      </c>
      <c r="AV39" s="1">
        <v>18.629497528076172</v>
      </c>
      <c r="AW39" s="1">
        <v>21.188203811645508</v>
      </c>
      <c r="AX39" s="1">
        <v>38.519157409667969</v>
      </c>
      <c r="AY39" s="1">
        <v>43.809646606445313</v>
      </c>
      <c r="AZ39" s="1">
        <v>500.4168701171875</v>
      </c>
      <c r="BA39" s="1">
        <v>1098.4857177734375</v>
      </c>
      <c r="BB39" s="1">
        <v>134.19285583496094</v>
      </c>
      <c r="BC39" s="1">
        <v>99.839218139648438</v>
      </c>
      <c r="BD39" s="1">
        <v>3.1991667747497559</v>
      </c>
      <c r="BE39" s="1">
        <v>-0.18210944533348083</v>
      </c>
      <c r="BF39" s="1">
        <v>0.66666668653488159</v>
      </c>
      <c r="BG39" s="1">
        <v>0</v>
      </c>
      <c r="BH39" s="1">
        <v>5</v>
      </c>
      <c r="BI39" s="1">
        <v>1</v>
      </c>
      <c r="BJ39" s="1">
        <v>0</v>
      </c>
      <c r="BK39" s="1">
        <v>0.15999999642372131</v>
      </c>
      <c r="BL39" s="1">
        <v>111115</v>
      </c>
      <c r="BM39">
        <f t="shared" si="59"/>
        <v>2.5020843505859371</v>
      </c>
      <c r="BN39">
        <f t="shared" si="60"/>
        <v>6.5406843019214815E-3</v>
      </c>
      <c r="BO39">
        <f t="shared" si="61"/>
        <v>304.78012504577634</v>
      </c>
      <c r="BP39">
        <f t="shared" si="62"/>
        <v>305.34722747802732</v>
      </c>
      <c r="BQ39">
        <f t="shared" si="63"/>
        <v>175.75771091525894</v>
      </c>
      <c r="BR39">
        <f t="shared" si="64"/>
        <v>-0.36190474986825893</v>
      </c>
      <c r="BS39">
        <f t="shared" si="65"/>
        <v>4.580833273153873</v>
      </c>
      <c r="BT39">
        <f t="shared" si="66"/>
        <v>45.882102830037283</v>
      </c>
      <c r="BU39">
        <f t="shared" si="67"/>
        <v>24.693899018391775</v>
      </c>
      <c r="BV39">
        <f t="shared" si="68"/>
        <v>31.630125045776367</v>
      </c>
      <c r="BW39">
        <f t="shared" si="69"/>
        <v>4.676022541256259</v>
      </c>
      <c r="BX39">
        <f t="shared" si="70"/>
        <v>0.2559879849806323</v>
      </c>
      <c r="BY39">
        <f t="shared" si="71"/>
        <v>2.1154137023382065</v>
      </c>
      <c r="BZ39">
        <f t="shared" si="72"/>
        <v>2.5606088389180526</v>
      </c>
      <c r="CA39">
        <f t="shared" si="73"/>
        <v>0.16064933707259715</v>
      </c>
      <c r="CB39">
        <f t="shared" si="74"/>
        <v>25.201475038026469</v>
      </c>
      <c r="CC39">
        <f t="shared" si="75"/>
        <v>0.64573291025249646</v>
      </c>
      <c r="CD39">
        <f t="shared" si="76"/>
        <v>45.896105423833831</v>
      </c>
      <c r="CE39">
        <f t="shared" si="77"/>
        <v>387.88403504385082</v>
      </c>
      <c r="CF39">
        <f t="shared" si="78"/>
        <v>2.3834801070481221E-2</v>
      </c>
      <c r="CG39">
        <f t="shared" si="79"/>
        <v>0</v>
      </c>
      <c r="CH39">
        <f t="shared" si="80"/>
        <v>933.71286010742176</v>
      </c>
      <c r="CI39">
        <f t="shared" si="81"/>
        <v>0</v>
      </c>
      <c r="CJ39" t="e">
        <f t="shared" si="82"/>
        <v>#DIV/0!</v>
      </c>
      <c r="CK39" t="e">
        <f t="shared" si="83"/>
        <v>#DIV/0!</v>
      </c>
    </row>
    <row r="40" spans="1:89" x14ac:dyDescent="0.25">
      <c r="A40" s="1">
        <v>39</v>
      </c>
      <c r="B40" s="2" t="s">
        <v>174</v>
      </c>
      <c r="C40" s="1" t="s">
        <v>184</v>
      </c>
      <c r="D40" s="1" t="s">
        <v>187</v>
      </c>
      <c r="E40" s="1">
        <v>1</v>
      </c>
      <c r="F40" s="1">
        <v>3</v>
      </c>
      <c r="G40" s="4">
        <v>44456</v>
      </c>
      <c r="H40" s="1" t="s">
        <v>121</v>
      </c>
      <c r="I40" s="1">
        <v>8311.4999782564119</v>
      </c>
      <c r="J40" s="1">
        <v>1</v>
      </c>
      <c r="K40">
        <f t="shared" si="42"/>
        <v>20.227469517714937</v>
      </c>
      <c r="L40">
        <f t="shared" si="43"/>
        <v>0.26493781569881258</v>
      </c>
      <c r="M40">
        <f t="shared" si="44"/>
        <v>252.60125872540971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t="e">
        <f t="shared" si="45"/>
        <v>#DIV/0!</v>
      </c>
      <c r="V40" t="e">
        <f t="shared" si="46"/>
        <v>#DIV/0!</v>
      </c>
      <c r="W40" t="e">
        <f t="shared" si="47"/>
        <v>#DIV/0!</v>
      </c>
      <c r="X40" s="1">
        <v>-1</v>
      </c>
      <c r="Y40" s="1">
        <v>0.85</v>
      </c>
      <c r="Z40" s="1">
        <v>0.85</v>
      </c>
      <c r="AA40" s="1">
        <v>9.9073467254638672</v>
      </c>
      <c r="AB40">
        <f t="shared" si="48"/>
        <v>0.84999999999999987</v>
      </c>
      <c r="AC40">
        <f t="shared" si="49"/>
        <v>2.2737234369805924E-2</v>
      </c>
      <c r="AD40" t="e">
        <f t="shared" si="50"/>
        <v>#DIV/0!</v>
      </c>
      <c r="AE40" t="e">
        <f t="shared" si="51"/>
        <v>#DIV/0!</v>
      </c>
      <c r="AF40" t="e">
        <f t="shared" si="52"/>
        <v>#DIV/0!</v>
      </c>
      <c r="AG40" s="1">
        <v>0</v>
      </c>
      <c r="AH40" s="1">
        <v>0.5</v>
      </c>
      <c r="AI40" t="e">
        <f t="shared" si="53"/>
        <v>#DIV/0!</v>
      </c>
      <c r="AJ40">
        <f t="shared" si="54"/>
        <v>6.5679777080647046</v>
      </c>
      <c r="AK40">
        <f t="shared" si="55"/>
        <v>2.4625059849102979</v>
      </c>
      <c r="AL40">
        <f t="shared" si="56"/>
        <v>31.259813169530563</v>
      </c>
      <c r="AM40" s="1">
        <v>2</v>
      </c>
      <c r="AN40">
        <f t="shared" si="57"/>
        <v>5</v>
      </c>
      <c r="AO40" s="1">
        <v>0.5</v>
      </c>
      <c r="AP40">
        <f t="shared" si="58"/>
        <v>9</v>
      </c>
      <c r="AQ40" s="1">
        <v>32.197414398193359</v>
      </c>
      <c r="AR40" s="1">
        <v>31.62571907043457</v>
      </c>
      <c r="AS40" s="1">
        <v>32.133460998535156</v>
      </c>
      <c r="AT40" s="1">
        <v>400.03152465820313</v>
      </c>
      <c r="AU40" s="1">
        <v>390.92147827148438</v>
      </c>
      <c r="AV40" s="1">
        <v>18.626226425170898</v>
      </c>
      <c r="AW40" s="1">
        <v>21.195486068725586</v>
      </c>
      <c r="AX40" s="1">
        <v>38.51190185546875</v>
      </c>
      <c r="AY40" s="1">
        <v>43.824146270751953</v>
      </c>
      <c r="AZ40" s="1">
        <v>500.437255859375</v>
      </c>
      <c r="BA40" s="1">
        <v>1098.352294921875</v>
      </c>
      <c r="BB40" s="1">
        <v>136.17434692382813</v>
      </c>
      <c r="BC40" s="1">
        <v>99.839004516601563</v>
      </c>
      <c r="BD40" s="1">
        <v>3.1991667747497559</v>
      </c>
      <c r="BE40" s="1">
        <v>-0.18210944533348083</v>
      </c>
      <c r="BF40" s="1">
        <v>0.66666668653488159</v>
      </c>
      <c r="BG40" s="1">
        <v>0</v>
      </c>
      <c r="BH40" s="1">
        <v>5</v>
      </c>
      <c r="BI40" s="1">
        <v>1</v>
      </c>
      <c r="BJ40" s="1">
        <v>0</v>
      </c>
      <c r="BK40" s="1">
        <v>0.15999999642372131</v>
      </c>
      <c r="BL40" s="1">
        <v>111115</v>
      </c>
      <c r="BM40">
        <f t="shared" si="59"/>
        <v>2.502186279296875</v>
      </c>
      <c r="BN40">
        <f t="shared" si="60"/>
        <v>6.567977708064705E-3</v>
      </c>
      <c r="BO40">
        <f t="shared" si="61"/>
        <v>304.77571907043455</v>
      </c>
      <c r="BP40">
        <f t="shared" si="62"/>
        <v>305.34741439819334</v>
      </c>
      <c r="BQ40">
        <f t="shared" si="63"/>
        <v>175.7363632594861</v>
      </c>
      <c r="BR40">
        <f t="shared" si="64"/>
        <v>-0.36590590090400665</v>
      </c>
      <c r="BS40">
        <f t="shared" si="65"/>
        <v>4.5786422142573571</v>
      </c>
      <c r="BT40">
        <f t="shared" si="66"/>
        <v>45.860255081930482</v>
      </c>
      <c r="BU40">
        <f t="shared" si="67"/>
        <v>24.664769013204896</v>
      </c>
      <c r="BV40">
        <f t="shared" si="68"/>
        <v>31.62571907043457</v>
      </c>
      <c r="BW40">
        <f t="shared" si="69"/>
        <v>4.6748533920628157</v>
      </c>
      <c r="BX40">
        <f t="shared" si="70"/>
        <v>0.25736172100896776</v>
      </c>
      <c r="BY40">
        <f t="shared" si="71"/>
        <v>2.1161362293470591</v>
      </c>
      <c r="BZ40">
        <f t="shared" si="72"/>
        <v>2.5587171627157566</v>
      </c>
      <c r="CA40">
        <f t="shared" si="73"/>
        <v>0.16151500544638295</v>
      </c>
      <c r="CB40">
        <f t="shared" si="74"/>
        <v>25.219458210785419</v>
      </c>
      <c r="CC40">
        <f t="shared" si="75"/>
        <v>0.64616879032158214</v>
      </c>
      <c r="CD40">
        <f t="shared" si="76"/>
        <v>45.943085552243858</v>
      </c>
      <c r="CE40">
        <f t="shared" si="77"/>
        <v>387.88735784382715</v>
      </c>
      <c r="CF40">
        <f t="shared" si="78"/>
        <v>2.3958305001833699E-2</v>
      </c>
      <c r="CG40">
        <f t="shared" si="79"/>
        <v>0</v>
      </c>
      <c r="CH40">
        <f t="shared" si="80"/>
        <v>933.59945068359366</v>
      </c>
      <c r="CI40">
        <f t="shared" si="81"/>
        <v>0</v>
      </c>
      <c r="CJ40" t="e">
        <f t="shared" si="82"/>
        <v>#DIV/0!</v>
      </c>
      <c r="CK40" t="e">
        <f t="shared" si="83"/>
        <v>#DIV/0!</v>
      </c>
    </row>
    <row r="41" spans="1:89" x14ac:dyDescent="0.25">
      <c r="A41" s="1">
        <v>40</v>
      </c>
      <c r="B41" s="2" t="s">
        <v>175</v>
      </c>
      <c r="C41" s="1" t="s">
        <v>184</v>
      </c>
      <c r="D41" s="1" t="s">
        <v>187</v>
      </c>
      <c r="E41" s="1">
        <v>1</v>
      </c>
      <c r="F41" s="1">
        <v>1</v>
      </c>
      <c r="G41" s="4">
        <v>44456</v>
      </c>
      <c r="H41" s="1" t="s">
        <v>122</v>
      </c>
      <c r="I41" s="1">
        <v>12609.999961337075</v>
      </c>
      <c r="J41" s="1">
        <v>1</v>
      </c>
      <c r="K41">
        <f t="shared" si="42"/>
        <v>17.048113742160105</v>
      </c>
      <c r="L41">
        <f t="shared" si="43"/>
        <v>0.20253079464228507</v>
      </c>
      <c r="M41">
        <f t="shared" si="44"/>
        <v>242.64437721094492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t="e">
        <f t="shared" si="45"/>
        <v>#DIV/0!</v>
      </c>
      <c r="V41" t="e">
        <f t="shared" si="46"/>
        <v>#DIV/0!</v>
      </c>
      <c r="W41" t="e">
        <f t="shared" si="47"/>
        <v>#DIV/0!</v>
      </c>
      <c r="X41" s="1">
        <v>-1</v>
      </c>
      <c r="Y41" s="1">
        <v>0.85</v>
      </c>
      <c r="Z41" s="1">
        <v>0.85</v>
      </c>
      <c r="AA41" s="1">
        <v>9.7096986770629883</v>
      </c>
      <c r="AB41">
        <f t="shared" si="48"/>
        <v>0.85</v>
      </c>
      <c r="AC41">
        <f t="shared" si="49"/>
        <v>1.9280430130092775E-2</v>
      </c>
      <c r="AD41" t="e">
        <f t="shared" si="50"/>
        <v>#DIV/0!</v>
      </c>
      <c r="AE41" t="e">
        <f t="shared" si="51"/>
        <v>#DIV/0!</v>
      </c>
      <c r="AF41" t="e">
        <f t="shared" si="52"/>
        <v>#DIV/0!</v>
      </c>
      <c r="AG41" s="1">
        <v>0</v>
      </c>
      <c r="AH41" s="1">
        <v>0.5</v>
      </c>
      <c r="AI41" t="e">
        <f t="shared" si="53"/>
        <v>#DIV/0!</v>
      </c>
      <c r="AJ41">
        <f t="shared" si="54"/>
        <v>5.4602509875940752</v>
      </c>
      <c r="AK41">
        <f t="shared" si="55"/>
        <v>2.6586446534674857</v>
      </c>
      <c r="AL41">
        <f t="shared" si="56"/>
        <v>31.525645777014731</v>
      </c>
      <c r="AM41">
        <v>1.5660000000000001</v>
      </c>
      <c r="AN41">
        <f t="shared" si="57"/>
        <v>5</v>
      </c>
      <c r="AO41" s="1">
        <v>0.5</v>
      </c>
      <c r="AP41">
        <f t="shared" si="58"/>
        <v>9</v>
      </c>
      <c r="AQ41" s="1">
        <v>32.036724090576172</v>
      </c>
      <c r="AR41" s="1">
        <v>31.734024047851563</v>
      </c>
      <c r="AS41" s="1">
        <v>31.950384140014648</v>
      </c>
      <c r="AT41" s="1">
        <v>399.92230224609375</v>
      </c>
      <c r="AU41" s="1">
        <v>393.91403198242188</v>
      </c>
      <c r="AV41" s="1">
        <v>18.269845962524414</v>
      </c>
      <c r="AW41" s="1">
        <v>19.944536209106445</v>
      </c>
      <c r="AX41" s="1">
        <v>38.090782165527344</v>
      </c>
      <c r="AY41" s="1">
        <v>41.582340240478516</v>
      </c>
      <c r="AZ41" s="1">
        <v>500.40371704101563</v>
      </c>
      <c r="BA41" s="1">
        <v>1101.2760009765625</v>
      </c>
      <c r="BB41" s="1">
        <v>114.06640625</v>
      </c>
      <c r="BC41" s="1">
        <v>99.762771606445313</v>
      </c>
      <c r="BD41" s="1">
        <v>2.8331053256988525</v>
      </c>
      <c r="BE41" s="1">
        <v>-0.1099080964922905</v>
      </c>
      <c r="BF41" s="1">
        <v>0.66666668653488159</v>
      </c>
      <c r="BG41" s="1">
        <v>0</v>
      </c>
      <c r="BH41" s="1">
        <v>5</v>
      </c>
      <c r="BI41" s="1">
        <v>1</v>
      </c>
      <c r="BJ41" s="1">
        <v>0</v>
      </c>
      <c r="BK41" s="1">
        <v>0.15999999642372131</v>
      </c>
      <c r="BL41" s="1">
        <v>111115</v>
      </c>
      <c r="BM41">
        <f t="shared" si="59"/>
        <v>3.1954260347446715</v>
      </c>
      <c r="BN41">
        <f t="shared" si="60"/>
        <v>5.4602509875940749E-3</v>
      </c>
      <c r="BO41">
        <f t="shared" si="61"/>
        <v>304.88402404785154</v>
      </c>
      <c r="BP41">
        <f t="shared" si="62"/>
        <v>305.18672409057615</v>
      </c>
      <c r="BQ41">
        <f t="shared" si="63"/>
        <v>176.20415621778011</v>
      </c>
      <c r="BR41">
        <f t="shared" si="64"/>
        <v>-0.20837827083683308</v>
      </c>
      <c r="BS41">
        <f t="shared" si="65"/>
        <v>4.6483668640930507</v>
      </c>
      <c r="BT41">
        <f t="shared" si="66"/>
        <v>46.594203320958421</v>
      </c>
      <c r="BU41">
        <f t="shared" si="67"/>
        <v>26.649667111851976</v>
      </c>
      <c r="BV41">
        <f t="shared" si="68"/>
        <v>31.734024047851563</v>
      </c>
      <c r="BW41">
        <f t="shared" si="69"/>
        <v>4.7036665885929985</v>
      </c>
      <c r="BX41">
        <f t="shared" si="70"/>
        <v>0.19807346396947531</v>
      </c>
      <c r="BY41">
        <f t="shared" si="71"/>
        <v>1.989722210625565</v>
      </c>
      <c r="BZ41">
        <f t="shared" si="72"/>
        <v>2.7139443779674335</v>
      </c>
      <c r="CA41">
        <f t="shared" si="73"/>
        <v>0.12418880780662724</v>
      </c>
      <c r="CB41">
        <f t="shared" si="74"/>
        <v>24.206875585283662</v>
      </c>
      <c r="CC41">
        <f t="shared" si="75"/>
        <v>0.61598307628140736</v>
      </c>
      <c r="CD41">
        <f t="shared" si="76"/>
        <v>42.138505218863017</v>
      </c>
      <c r="CE41">
        <f t="shared" si="77"/>
        <v>391.35681492109785</v>
      </c>
      <c r="CF41">
        <f t="shared" si="78"/>
        <v>1.8356190629786738E-2</v>
      </c>
      <c r="CG41">
        <f t="shared" si="79"/>
        <v>0</v>
      </c>
      <c r="CH41">
        <f t="shared" si="80"/>
        <v>936.0846008300781</v>
      </c>
      <c r="CI41">
        <f t="shared" si="81"/>
        <v>0</v>
      </c>
      <c r="CJ41" t="e">
        <f t="shared" si="82"/>
        <v>#DIV/0!</v>
      </c>
      <c r="CK41" t="e">
        <f t="shared" si="83"/>
        <v>#DIV/0!</v>
      </c>
    </row>
    <row r="42" spans="1:89" x14ac:dyDescent="0.25">
      <c r="A42" s="1">
        <v>41</v>
      </c>
      <c r="B42" s="2" t="s">
        <v>175</v>
      </c>
      <c r="C42" s="1" t="s">
        <v>184</v>
      </c>
      <c r="D42" s="1" t="s">
        <v>187</v>
      </c>
      <c r="E42" s="1">
        <v>1</v>
      </c>
      <c r="F42" s="1">
        <v>2</v>
      </c>
      <c r="G42" s="4">
        <v>44456</v>
      </c>
      <c r="H42" s="1" t="s">
        <v>123</v>
      </c>
      <c r="I42" s="1">
        <v>12610.999961268157</v>
      </c>
      <c r="J42" s="1">
        <v>1</v>
      </c>
      <c r="K42">
        <f t="shared" si="42"/>
        <v>17.027678006403196</v>
      </c>
      <c r="L42">
        <f t="shared" si="43"/>
        <v>0.20288128023528887</v>
      </c>
      <c r="M42">
        <f t="shared" si="44"/>
        <v>243.02245551827858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45"/>
        <v>#DIV/0!</v>
      </c>
      <c r="V42" t="e">
        <f t="shared" si="46"/>
        <v>#DIV/0!</v>
      </c>
      <c r="W42" t="e">
        <f t="shared" si="47"/>
        <v>#DIV/0!</v>
      </c>
      <c r="X42" s="1">
        <v>-1</v>
      </c>
      <c r="Y42" s="1">
        <v>0.85</v>
      </c>
      <c r="Z42" s="1">
        <v>0.85</v>
      </c>
      <c r="AA42" s="1">
        <v>9.7096986770629883</v>
      </c>
      <c r="AB42">
        <f t="shared" si="48"/>
        <v>0.85</v>
      </c>
      <c r="AC42">
        <f t="shared" si="49"/>
        <v>1.9257102737914009E-2</v>
      </c>
      <c r="AD42" t="e">
        <f t="shared" si="50"/>
        <v>#DIV/0!</v>
      </c>
      <c r="AE42" t="e">
        <f t="shared" si="51"/>
        <v>#DIV/0!</v>
      </c>
      <c r="AF42" t="e">
        <f t="shared" si="52"/>
        <v>#DIV/0!</v>
      </c>
      <c r="AG42" s="1">
        <v>0</v>
      </c>
      <c r="AH42" s="1">
        <v>0.5</v>
      </c>
      <c r="AI42" t="e">
        <f t="shared" si="53"/>
        <v>#DIV/0!</v>
      </c>
      <c r="AJ42">
        <f t="shared" si="54"/>
        <v>5.4673819496534461</v>
      </c>
      <c r="AK42">
        <f t="shared" si="55"/>
        <v>2.6576197580254401</v>
      </c>
      <c r="AL42">
        <f t="shared" si="56"/>
        <v>31.522426805340327</v>
      </c>
      <c r="AM42">
        <v>1.5660000000000001</v>
      </c>
      <c r="AN42">
        <f t="shared" si="57"/>
        <v>5</v>
      </c>
      <c r="AO42" s="1">
        <v>0.5</v>
      </c>
      <c r="AP42">
        <f t="shared" si="58"/>
        <v>9</v>
      </c>
      <c r="AQ42" s="1">
        <v>32.0369873046875</v>
      </c>
      <c r="AR42" s="1">
        <v>31.731727600097656</v>
      </c>
      <c r="AS42" s="1">
        <v>31.950832366943359</v>
      </c>
      <c r="AT42" s="1">
        <v>399.90045166015625</v>
      </c>
      <c r="AU42" s="1">
        <v>393.89764404296875</v>
      </c>
      <c r="AV42" s="1">
        <v>18.26945686340332</v>
      </c>
      <c r="AW42" s="1">
        <v>19.946353912353516</v>
      </c>
      <c r="AX42" s="1">
        <v>38.089279174804688</v>
      </c>
      <c r="AY42" s="1">
        <v>41.585376739501953</v>
      </c>
      <c r="AZ42" s="1">
        <v>500.39691162109375</v>
      </c>
      <c r="BA42" s="1">
        <v>1101.361572265625</v>
      </c>
      <c r="BB42" s="1">
        <v>144.43231201171875</v>
      </c>
      <c r="BC42" s="1">
        <v>99.762458801269531</v>
      </c>
      <c r="BD42" s="1">
        <v>2.8331053256988525</v>
      </c>
      <c r="BE42" s="1">
        <v>-0.1099080964922905</v>
      </c>
      <c r="BF42" s="1">
        <v>0.66666668653488159</v>
      </c>
      <c r="BG42" s="1">
        <v>0</v>
      </c>
      <c r="BH42" s="1">
        <v>5</v>
      </c>
      <c r="BI42" s="1">
        <v>1</v>
      </c>
      <c r="BJ42" s="1">
        <v>0</v>
      </c>
      <c r="BK42" s="1">
        <v>0.15999999642372131</v>
      </c>
      <c r="BL42" s="1">
        <v>111115</v>
      </c>
      <c r="BM42">
        <f t="shared" si="59"/>
        <v>3.1953825774016198</v>
      </c>
      <c r="BN42">
        <f t="shared" si="60"/>
        <v>5.4673819496534465E-3</v>
      </c>
      <c r="BO42">
        <f t="shared" si="61"/>
        <v>304.88172760009763</v>
      </c>
      <c r="BP42">
        <f t="shared" si="62"/>
        <v>305.18698730468748</v>
      </c>
      <c r="BQ42">
        <f t="shared" si="63"/>
        <v>176.21784762372408</v>
      </c>
      <c r="BR42">
        <f t="shared" si="64"/>
        <v>-0.20930079475732846</v>
      </c>
      <c r="BS42">
        <f t="shared" si="65"/>
        <v>4.6475170684421494</v>
      </c>
      <c r="BT42">
        <f t="shared" si="66"/>
        <v>46.585831226355126</v>
      </c>
      <c r="BU42">
        <f t="shared" si="67"/>
        <v>26.63947731400161</v>
      </c>
      <c r="BV42">
        <f t="shared" si="68"/>
        <v>31.731727600097656</v>
      </c>
      <c r="BW42">
        <f t="shared" si="69"/>
        <v>4.7030540463552271</v>
      </c>
      <c r="BX42">
        <f t="shared" si="70"/>
        <v>0.19840867946858015</v>
      </c>
      <c r="BY42">
        <f t="shared" si="71"/>
        <v>1.989897310416709</v>
      </c>
      <c r="BZ42">
        <f t="shared" si="72"/>
        <v>2.7131567359385178</v>
      </c>
      <c r="CA42">
        <f t="shared" si="73"/>
        <v>0.12439965058395316</v>
      </c>
      <c r="CB42">
        <f t="shared" si="74"/>
        <v>24.244517706425626</v>
      </c>
      <c r="CC42">
        <f t="shared" si="75"/>
        <v>0.6169685429541899</v>
      </c>
      <c r="CD42">
        <f t="shared" si="76"/>
        <v>42.152633973009678</v>
      </c>
      <c r="CE42">
        <f t="shared" si="77"/>
        <v>391.34349234200829</v>
      </c>
      <c r="CF42">
        <f t="shared" si="78"/>
        <v>1.8340958581391332E-2</v>
      </c>
      <c r="CG42">
        <f t="shared" si="79"/>
        <v>0</v>
      </c>
      <c r="CH42">
        <f t="shared" si="80"/>
        <v>936.15733642578118</v>
      </c>
      <c r="CI42">
        <f t="shared" si="81"/>
        <v>0</v>
      </c>
      <c r="CJ42" t="e">
        <f t="shared" si="82"/>
        <v>#DIV/0!</v>
      </c>
      <c r="CK42" t="e">
        <f t="shared" si="83"/>
        <v>#DIV/0!</v>
      </c>
    </row>
    <row r="43" spans="1:89" x14ac:dyDescent="0.25">
      <c r="A43" s="1">
        <v>42</v>
      </c>
      <c r="B43" s="2" t="s">
        <v>175</v>
      </c>
      <c r="C43" s="1" t="s">
        <v>184</v>
      </c>
      <c r="D43" s="1" t="s">
        <v>187</v>
      </c>
      <c r="E43" s="1">
        <v>1</v>
      </c>
      <c r="F43" s="1">
        <v>3</v>
      </c>
      <c r="G43" s="4">
        <v>44456</v>
      </c>
      <c r="H43" s="1" t="s">
        <v>124</v>
      </c>
      <c r="I43" s="1">
        <v>12612.999961130321</v>
      </c>
      <c r="J43" s="1">
        <v>1</v>
      </c>
      <c r="K43">
        <f t="shared" si="42"/>
        <v>17.30304927332692</v>
      </c>
      <c r="L43">
        <f t="shared" si="43"/>
        <v>0.20308781624814906</v>
      </c>
      <c r="M43">
        <f t="shared" si="44"/>
        <v>240.9551924000497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45"/>
        <v>#DIV/0!</v>
      </c>
      <c r="V43" t="e">
        <f t="shared" si="46"/>
        <v>#DIV/0!</v>
      </c>
      <c r="W43" t="e">
        <f t="shared" si="47"/>
        <v>#DIV/0!</v>
      </c>
      <c r="X43" s="1">
        <v>-1</v>
      </c>
      <c r="Y43" s="1">
        <v>0.85</v>
      </c>
      <c r="Z43" s="1">
        <v>0.85</v>
      </c>
      <c r="AA43" s="1">
        <v>9.7096986770629883</v>
      </c>
      <c r="AB43">
        <f t="shared" si="48"/>
        <v>0.85</v>
      </c>
      <c r="AC43">
        <f t="shared" si="49"/>
        <v>1.9552993603492497E-2</v>
      </c>
      <c r="AD43" t="e">
        <f t="shared" si="50"/>
        <v>#DIV/0!</v>
      </c>
      <c r="AE43" t="e">
        <f t="shared" si="51"/>
        <v>#DIV/0!</v>
      </c>
      <c r="AF43" t="e">
        <f t="shared" si="52"/>
        <v>#DIV/0!</v>
      </c>
      <c r="AG43" s="1">
        <v>0</v>
      </c>
      <c r="AH43" s="1">
        <v>0.5</v>
      </c>
      <c r="AI43" t="e">
        <f t="shared" si="53"/>
        <v>#DIV/0!</v>
      </c>
      <c r="AJ43">
        <f t="shared" si="54"/>
        <v>5.4644890447334156</v>
      </c>
      <c r="AK43">
        <f t="shared" si="55"/>
        <v>2.6536253894222379</v>
      </c>
      <c r="AL43">
        <f t="shared" si="56"/>
        <v>31.508054881652853</v>
      </c>
      <c r="AM43">
        <v>1.5660000000000001</v>
      </c>
      <c r="AN43">
        <f t="shared" si="57"/>
        <v>5</v>
      </c>
      <c r="AO43" s="1">
        <v>0.5</v>
      </c>
      <c r="AP43">
        <f t="shared" si="58"/>
        <v>9</v>
      </c>
      <c r="AQ43" s="1">
        <v>32.038887023925781</v>
      </c>
      <c r="AR43" s="1">
        <v>31.71624755859375</v>
      </c>
      <c r="AS43" s="1">
        <v>31.953130722045898</v>
      </c>
      <c r="AT43" s="1">
        <v>399.92501831054688</v>
      </c>
      <c r="AU43" s="1">
        <v>393.837158203125</v>
      </c>
      <c r="AV43" s="1">
        <v>18.272523880004883</v>
      </c>
      <c r="AW43" s="1">
        <v>19.948347091674805</v>
      </c>
      <c r="AX43" s="1">
        <v>38.091636657714844</v>
      </c>
      <c r="AY43" s="1">
        <v>41.585124969482422</v>
      </c>
      <c r="AZ43" s="1">
        <v>500.45159912109375</v>
      </c>
      <c r="BA43" s="1">
        <v>1101.2635498046875</v>
      </c>
      <c r="BB43" s="1">
        <v>170.36361694335938</v>
      </c>
      <c r="BC43" s="1">
        <v>99.762611389160156</v>
      </c>
      <c r="BD43" s="1">
        <v>2.8331053256988525</v>
      </c>
      <c r="BE43" s="1">
        <v>-0.1099080964922905</v>
      </c>
      <c r="BF43" s="1">
        <v>0.66666668653488159</v>
      </c>
      <c r="BG43" s="1">
        <v>0</v>
      </c>
      <c r="BH43" s="1">
        <v>5</v>
      </c>
      <c r="BI43" s="1">
        <v>1</v>
      </c>
      <c r="BJ43" s="1">
        <v>0</v>
      </c>
      <c r="BK43" s="1">
        <v>0.15999999642372131</v>
      </c>
      <c r="BL43" s="1">
        <v>111115</v>
      </c>
      <c r="BM43">
        <f t="shared" si="59"/>
        <v>3.1957317951538551</v>
      </c>
      <c r="BN43">
        <f t="shared" si="60"/>
        <v>5.4644890447334152E-3</v>
      </c>
      <c r="BO43">
        <f t="shared" si="61"/>
        <v>304.86624755859373</v>
      </c>
      <c r="BP43">
        <f t="shared" si="62"/>
        <v>305.18888702392576</v>
      </c>
      <c r="BQ43">
        <f t="shared" si="63"/>
        <v>176.20216403032464</v>
      </c>
      <c r="BR43">
        <f t="shared" si="64"/>
        <v>-0.20819267694089577</v>
      </c>
      <c r="BS43">
        <f t="shared" si="65"/>
        <v>4.6437245881850746</v>
      </c>
      <c r="BT43">
        <f t="shared" si="66"/>
        <v>46.547744926910013</v>
      </c>
      <c r="BU43">
        <f t="shared" si="67"/>
        <v>26.599397835235209</v>
      </c>
      <c r="BV43">
        <f t="shared" si="68"/>
        <v>31.71624755859375</v>
      </c>
      <c r="BW43">
        <f t="shared" si="69"/>
        <v>4.6989267943110544</v>
      </c>
      <c r="BX43">
        <f t="shared" si="70"/>
        <v>0.19860620508329374</v>
      </c>
      <c r="BY43">
        <f t="shared" si="71"/>
        <v>1.9900991987628367</v>
      </c>
      <c r="BZ43">
        <f t="shared" si="72"/>
        <v>2.7088275955482177</v>
      </c>
      <c r="CA43">
        <f t="shared" si="73"/>
        <v>0.12452389067671044</v>
      </c>
      <c r="CB43">
        <f t="shared" si="74"/>
        <v>24.038319221606475</v>
      </c>
      <c r="CC43">
        <f t="shared" si="75"/>
        <v>0.61181426734694988</v>
      </c>
      <c r="CD43">
        <f t="shared" si="76"/>
        <v>42.194781908949331</v>
      </c>
      <c r="CE43">
        <f t="shared" si="77"/>
        <v>391.24170081212594</v>
      </c>
      <c r="CF43">
        <f t="shared" si="78"/>
        <v>1.8661057574699238E-2</v>
      </c>
      <c r="CG43">
        <f t="shared" si="79"/>
        <v>0</v>
      </c>
      <c r="CH43">
        <f t="shared" si="80"/>
        <v>936.07401733398433</v>
      </c>
      <c r="CI43">
        <f t="shared" si="81"/>
        <v>0</v>
      </c>
      <c r="CJ43" t="e">
        <f t="shared" si="82"/>
        <v>#DIV/0!</v>
      </c>
      <c r="CK43" t="e">
        <f t="shared" si="83"/>
        <v>#DIV/0!</v>
      </c>
    </row>
    <row r="44" spans="1:89" x14ac:dyDescent="0.25">
      <c r="A44" s="1">
        <v>43</v>
      </c>
      <c r="B44" s="2" t="s">
        <v>163</v>
      </c>
      <c r="C44" s="1" t="s">
        <v>184</v>
      </c>
      <c r="D44" s="1" t="s">
        <v>187</v>
      </c>
      <c r="E44" s="1">
        <v>1</v>
      </c>
      <c r="F44" s="1">
        <v>1</v>
      </c>
      <c r="G44" s="4">
        <v>44456</v>
      </c>
      <c r="H44" s="1" t="s">
        <v>125</v>
      </c>
      <c r="I44" s="1">
        <v>13386.499907822348</v>
      </c>
      <c r="J44" s="1">
        <v>1</v>
      </c>
      <c r="K44">
        <f t="shared" si="42"/>
        <v>20.828744106443125</v>
      </c>
      <c r="L44">
        <f t="shared" si="43"/>
        <v>0.28549820505499046</v>
      </c>
      <c r="M44">
        <f t="shared" si="44"/>
        <v>260.11625724528261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t="e">
        <f t="shared" si="45"/>
        <v>#DIV/0!</v>
      </c>
      <c r="V44" t="e">
        <f t="shared" si="46"/>
        <v>#DIV/0!</v>
      </c>
      <c r="W44" t="e">
        <f t="shared" si="47"/>
        <v>#DIV/0!</v>
      </c>
      <c r="X44" s="1">
        <v>-1</v>
      </c>
      <c r="Y44" s="1">
        <v>0.85</v>
      </c>
      <c r="Z44" s="1">
        <v>0.85</v>
      </c>
      <c r="AA44" s="1">
        <v>9.9073467254638672</v>
      </c>
      <c r="AB44">
        <f t="shared" si="48"/>
        <v>0.84999999999999987</v>
      </c>
      <c r="AC44">
        <f t="shared" si="49"/>
        <v>2.3382539089626408E-2</v>
      </c>
      <c r="AD44" t="e">
        <f t="shared" si="50"/>
        <v>#DIV/0!</v>
      </c>
      <c r="AE44" t="e">
        <f t="shared" si="51"/>
        <v>#DIV/0!</v>
      </c>
      <c r="AF44" t="e">
        <f t="shared" si="52"/>
        <v>#DIV/0!</v>
      </c>
      <c r="AG44" s="1">
        <v>0</v>
      </c>
      <c r="AH44" s="1">
        <v>0.5</v>
      </c>
      <c r="AI44" t="e">
        <f t="shared" si="53"/>
        <v>#DIV/0!</v>
      </c>
      <c r="AJ44">
        <f t="shared" si="54"/>
        <v>7.0253981939955006</v>
      </c>
      <c r="AK44">
        <f t="shared" si="55"/>
        <v>2.4502026573981852</v>
      </c>
      <c r="AL44">
        <f t="shared" si="56"/>
        <v>30.802388538798279</v>
      </c>
      <c r="AM44">
        <v>1.4790000000000001</v>
      </c>
      <c r="AN44">
        <f t="shared" si="57"/>
        <v>5</v>
      </c>
      <c r="AO44" s="1">
        <v>0.5</v>
      </c>
      <c r="AP44">
        <f t="shared" si="58"/>
        <v>9</v>
      </c>
      <c r="AQ44" s="1">
        <v>31.735139846801758</v>
      </c>
      <c r="AR44" s="1">
        <v>31.240755081176758</v>
      </c>
      <c r="AS44" s="1">
        <v>31.671586990356445</v>
      </c>
      <c r="AT44" s="1">
        <v>400.19985961914063</v>
      </c>
      <c r="AU44" s="1">
        <v>393.2271728515625</v>
      </c>
      <c r="AV44" s="1">
        <v>18.122636795043945</v>
      </c>
      <c r="AW44" s="1">
        <v>20.157218933105469</v>
      </c>
      <c r="AX44" s="1">
        <v>38.428279876708984</v>
      </c>
      <c r="AY44" s="1">
        <v>42.742527008056641</v>
      </c>
      <c r="AZ44" s="1">
        <v>500.4034423828125</v>
      </c>
      <c r="BA44" s="1">
        <v>1098.2928466796875</v>
      </c>
      <c r="BB44" s="1">
        <v>113.34864807128906</v>
      </c>
      <c r="BC44" s="1">
        <v>99.745567321777344</v>
      </c>
      <c r="BD44" s="1">
        <v>2.8331053256988525</v>
      </c>
      <c r="BE44" s="1">
        <v>-0.1099080964922905</v>
      </c>
      <c r="BF44" s="1">
        <v>0.66666668653488159</v>
      </c>
      <c r="BG44" s="1">
        <v>0</v>
      </c>
      <c r="BH44" s="1">
        <v>5</v>
      </c>
      <c r="BI44" s="1">
        <v>1</v>
      </c>
      <c r="BJ44" s="1">
        <v>0</v>
      </c>
      <c r="BK44" s="1">
        <v>0.15999999642372131</v>
      </c>
      <c r="BL44" s="1">
        <v>111115</v>
      </c>
      <c r="BM44">
        <f t="shared" si="59"/>
        <v>3.383390415029158</v>
      </c>
      <c r="BN44">
        <f t="shared" si="60"/>
        <v>7.0253981939955006E-3</v>
      </c>
      <c r="BO44">
        <f t="shared" si="61"/>
        <v>304.39075508117674</v>
      </c>
      <c r="BP44">
        <f t="shared" si="62"/>
        <v>304.88513984680174</v>
      </c>
      <c r="BQ44">
        <f t="shared" si="63"/>
        <v>175.7268515409487</v>
      </c>
      <c r="BR44">
        <f t="shared" si="64"/>
        <v>-0.43836654237847728</v>
      </c>
      <c r="BS44">
        <f t="shared" si="65"/>
        <v>4.4607958955100617</v>
      </c>
      <c r="BT44">
        <f t="shared" si="66"/>
        <v>44.721745690408653</v>
      </c>
      <c r="BU44">
        <f t="shared" si="67"/>
        <v>24.564526757303184</v>
      </c>
      <c r="BV44">
        <f t="shared" si="68"/>
        <v>31.240755081176758</v>
      </c>
      <c r="BW44">
        <f t="shared" si="69"/>
        <v>4.5736786890846179</v>
      </c>
      <c r="BX44">
        <f t="shared" si="70"/>
        <v>0.27672008423803224</v>
      </c>
      <c r="BY44">
        <f t="shared" si="71"/>
        <v>2.0105932381118765</v>
      </c>
      <c r="BZ44">
        <f t="shared" si="72"/>
        <v>2.5630854509727414</v>
      </c>
      <c r="CA44">
        <f t="shared" si="73"/>
        <v>0.17371785685683311</v>
      </c>
      <c r="CB44">
        <f t="shared" si="74"/>
        <v>25.945443648548093</v>
      </c>
      <c r="CC44">
        <f t="shared" si="75"/>
        <v>0.66149105454488188</v>
      </c>
      <c r="CD44">
        <f t="shared" si="76"/>
        <v>44.97642361914108</v>
      </c>
      <c r="CE44">
        <f t="shared" si="77"/>
        <v>390.10286123559604</v>
      </c>
      <c r="CF44">
        <f t="shared" si="78"/>
        <v>2.4014241152163919E-2</v>
      </c>
      <c r="CG44">
        <f t="shared" si="79"/>
        <v>0</v>
      </c>
      <c r="CH44">
        <f t="shared" si="80"/>
        <v>933.54891967773426</v>
      </c>
      <c r="CI44">
        <f t="shared" si="81"/>
        <v>0</v>
      </c>
      <c r="CJ44" t="e">
        <f t="shared" si="82"/>
        <v>#DIV/0!</v>
      </c>
      <c r="CK44" t="e">
        <f t="shared" si="83"/>
        <v>#DIV/0!</v>
      </c>
    </row>
    <row r="45" spans="1:89" x14ac:dyDescent="0.25">
      <c r="A45" s="1">
        <v>44</v>
      </c>
      <c r="B45" s="2" t="s">
        <v>163</v>
      </c>
      <c r="C45" s="1" t="s">
        <v>184</v>
      </c>
      <c r="D45" s="1" t="s">
        <v>187</v>
      </c>
      <c r="E45" s="1">
        <v>1</v>
      </c>
      <c r="F45" s="1">
        <v>2</v>
      </c>
      <c r="G45" s="4">
        <v>44456</v>
      </c>
      <c r="H45" s="1" t="s">
        <v>126</v>
      </c>
      <c r="I45" s="1">
        <v>13387.49990775343</v>
      </c>
      <c r="J45" s="1">
        <v>1</v>
      </c>
      <c r="K45">
        <f t="shared" si="42"/>
        <v>20.801695565900282</v>
      </c>
      <c r="L45">
        <f t="shared" si="43"/>
        <v>0.28568451792415989</v>
      </c>
      <c r="M45">
        <f t="shared" si="44"/>
        <v>260.36279392380084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t="e">
        <f t="shared" si="45"/>
        <v>#DIV/0!</v>
      </c>
      <c r="V45" t="e">
        <f t="shared" si="46"/>
        <v>#DIV/0!</v>
      </c>
      <c r="W45" t="e">
        <f t="shared" si="47"/>
        <v>#DIV/0!</v>
      </c>
      <c r="X45" s="1">
        <v>-1</v>
      </c>
      <c r="Y45" s="1">
        <v>0.85</v>
      </c>
      <c r="Z45" s="1">
        <v>0.85</v>
      </c>
      <c r="AA45" s="1">
        <v>9.9073467254638672</v>
      </c>
      <c r="AB45">
        <f t="shared" si="48"/>
        <v>0.84999999999999987</v>
      </c>
      <c r="AC45">
        <f t="shared" si="49"/>
        <v>2.33592484499839E-2</v>
      </c>
      <c r="AD45" t="e">
        <f t="shared" si="50"/>
        <v>#DIV/0!</v>
      </c>
      <c r="AE45" t="e">
        <f t="shared" si="51"/>
        <v>#DIV/0!</v>
      </c>
      <c r="AF45" t="e">
        <f t="shared" si="52"/>
        <v>#DIV/0!</v>
      </c>
      <c r="AG45" s="1">
        <v>0</v>
      </c>
      <c r="AH45" s="1">
        <v>0.5</v>
      </c>
      <c r="AI45" t="e">
        <f t="shared" si="53"/>
        <v>#DIV/0!</v>
      </c>
      <c r="AJ45">
        <f t="shared" si="54"/>
        <v>7.0284163109908961</v>
      </c>
      <c r="AK45">
        <f t="shared" si="55"/>
        <v>2.4497149226309025</v>
      </c>
      <c r="AL45">
        <f t="shared" si="56"/>
        <v>30.800439487777538</v>
      </c>
      <c r="AM45">
        <v>1.4790000000000001</v>
      </c>
      <c r="AN45">
        <f t="shared" si="57"/>
        <v>5</v>
      </c>
      <c r="AO45" s="1">
        <v>0.5</v>
      </c>
      <c r="AP45">
        <f t="shared" si="58"/>
        <v>9</v>
      </c>
      <c r="AQ45" s="1">
        <v>31.733573913574219</v>
      </c>
      <c r="AR45" s="1">
        <v>31.239418029785156</v>
      </c>
      <c r="AS45" s="1">
        <v>31.6705322265625</v>
      </c>
      <c r="AT45" s="1">
        <v>400.20956420898438</v>
      </c>
      <c r="AU45" s="1">
        <v>393.24459838867188</v>
      </c>
      <c r="AV45" s="1">
        <v>18.121686935424805</v>
      </c>
      <c r="AW45" s="1">
        <v>20.157110214233398</v>
      </c>
      <c r="AX45" s="1">
        <v>38.429725646972656</v>
      </c>
      <c r="AY45" s="1">
        <v>42.746139526367188</v>
      </c>
      <c r="AZ45" s="1">
        <v>500.41159057617188</v>
      </c>
      <c r="BA45" s="1">
        <v>1098.025634765625</v>
      </c>
      <c r="BB45" s="1">
        <v>123.35036468505859</v>
      </c>
      <c r="BC45" s="1">
        <v>99.745674133300781</v>
      </c>
      <c r="BD45" s="1">
        <v>2.8331053256988525</v>
      </c>
      <c r="BE45" s="1">
        <v>-0.1099080964922905</v>
      </c>
      <c r="BF45" s="1">
        <v>0.66666668653488159</v>
      </c>
      <c r="BG45" s="1">
        <v>0</v>
      </c>
      <c r="BH45" s="1">
        <v>5</v>
      </c>
      <c r="BI45" s="1">
        <v>1</v>
      </c>
      <c r="BJ45" s="1">
        <v>0</v>
      </c>
      <c r="BK45" s="1">
        <v>0.15999999642372131</v>
      </c>
      <c r="BL45" s="1">
        <v>111115</v>
      </c>
      <c r="BM45">
        <f t="shared" si="59"/>
        <v>3.3834455076144136</v>
      </c>
      <c r="BN45">
        <f t="shared" si="60"/>
        <v>7.0284163109908962E-3</v>
      </c>
      <c r="BO45">
        <f t="shared" si="61"/>
        <v>304.38941802978513</v>
      </c>
      <c r="BP45">
        <f t="shared" si="62"/>
        <v>304.8835739135742</v>
      </c>
      <c r="BQ45">
        <f t="shared" si="63"/>
        <v>175.68409763565433</v>
      </c>
      <c r="BR45">
        <f t="shared" si="64"/>
        <v>-0.4389785420076171</v>
      </c>
      <c r="BS45">
        <f t="shared" si="65"/>
        <v>4.4602994695288558</v>
      </c>
      <c r="BT45">
        <f t="shared" si="66"/>
        <v>44.716720883234316</v>
      </c>
      <c r="BU45">
        <f t="shared" si="67"/>
        <v>24.559610669000918</v>
      </c>
      <c r="BV45">
        <f t="shared" si="68"/>
        <v>31.239418029785156</v>
      </c>
      <c r="BW45">
        <f t="shared" si="69"/>
        <v>4.5733306408330456</v>
      </c>
      <c r="BX45">
        <f t="shared" si="70"/>
        <v>0.27689511272478906</v>
      </c>
      <c r="BY45">
        <f t="shared" si="71"/>
        <v>2.0105845468979533</v>
      </c>
      <c r="BZ45">
        <f t="shared" si="72"/>
        <v>2.5627460939350923</v>
      </c>
      <c r="CA45">
        <f t="shared" si="73"/>
        <v>0.17382822341612081</v>
      </c>
      <c r="CB45">
        <f t="shared" si="74"/>
        <v>25.970062399159183</v>
      </c>
      <c r="CC45">
        <f t="shared" si="75"/>
        <v>0.6620886720139143</v>
      </c>
      <c r="CD45">
        <f t="shared" si="76"/>
        <v>44.982503592046349</v>
      </c>
      <c r="CE45">
        <f t="shared" si="77"/>
        <v>390.12434405378684</v>
      </c>
      <c r="CF45">
        <f t="shared" si="78"/>
        <v>2.3984977091938576E-2</v>
      </c>
      <c r="CG45">
        <f t="shared" si="79"/>
        <v>0</v>
      </c>
      <c r="CH45">
        <f t="shared" si="80"/>
        <v>933.32178955078109</v>
      </c>
      <c r="CI45">
        <f t="shared" si="81"/>
        <v>0</v>
      </c>
      <c r="CJ45" t="e">
        <f t="shared" si="82"/>
        <v>#DIV/0!</v>
      </c>
      <c r="CK45" t="e">
        <f t="shared" si="83"/>
        <v>#DIV/0!</v>
      </c>
    </row>
    <row r="46" spans="1:89" x14ac:dyDescent="0.25">
      <c r="A46" s="1">
        <v>45</v>
      </c>
      <c r="B46" s="2" t="s">
        <v>163</v>
      </c>
      <c r="C46" s="1" t="s">
        <v>184</v>
      </c>
      <c r="D46" s="1" t="s">
        <v>187</v>
      </c>
      <c r="E46" s="1">
        <v>1</v>
      </c>
      <c r="F46" s="1">
        <v>3</v>
      </c>
      <c r="G46" s="4">
        <v>44456</v>
      </c>
      <c r="H46" s="1" t="s">
        <v>127</v>
      </c>
      <c r="I46" s="1">
        <v>13389.499907615595</v>
      </c>
      <c r="J46" s="1">
        <v>1</v>
      </c>
      <c r="K46">
        <f t="shared" si="42"/>
        <v>20.768606817632051</v>
      </c>
      <c r="L46">
        <f t="shared" si="43"/>
        <v>0.28541810864067696</v>
      </c>
      <c r="M46">
        <f t="shared" si="44"/>
        <v>260.44682000383352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45"/>
        <v>#DIV/0!</v>
      </c>
      <c r="V46" t="e">
        <f t="shared" si="46"/>
        <v>#DIV/0!</v>
      </c>
      <c r="W46" t="e">
        <f t="shared" si="47"/>
        <v>#DIV/0!</v>
      </c>
      <c r="X46" s="1">
        <v>-1</v>
      </c>
      <c r="Y46" s="1">
        <v>0.85</v>
      </c>
      <c r="Z46" s="1">
        <v>0.85</v>
      </c>
      <c r="AA46" s="1">
        <v>9.9073467254638672</v>
      </c>
      <c r="AB46">
        <f t="shared" si="48"/>
        <v>0.84999999999999987</v>
      </c>
      <c r="AC46">
        <f t="shared" si="49"/>
        <v>2.3324794115811561E-2</v>
      </c>
      <c r="AD46" t="e">
        <f t="shared" si="50"/>
        <v>#DIV/0!</v>
      </c>
      <c r="AE46" t="e">
        <f t="shared" si="51"/>
        <v>#DIV/0!</v>
      </c>
      <c r="AF46" t="e">
        <f t="shared" si="52"/>
        <v>#DIV/0!</v>
      </c>
      <c r="AG46" s="1">
        <v>0</v>
      </c>
      <c r="AH46" s="1">
        <v>0.5</v>
      </c>
      <c r="AI46" t="e">
        <f t="shared" si="53"/>
        <v>#DIV/0!</v>
      </c>
      <c r="AJ46">
        <f t="shared" si="54"/>
        <v>7.0203860050012361</v>
      </c>
      <c r="AK46">
        <f t="shared" si="55"/>
        <v>2.4491411060900492</v>
      </c>
      <c r="AL46">
        <f t="shared" si="56"/>
        <v>30.796827086276757</v>
      </c>
      <c r="AM46">
        <v>1.4790000000000001</v>
      </c>
      <c r="AN46">
        <f t="shared" si="57"/>
        <v>5</v>
      </c>
      <c r="AO46" s="1">
        <v>0.5</v>
      </c>
      <c r="AP46">
        <f t="shared" si="58"/>
        <v>9</v>
      </c>
      <c r="AQ46" s="1">
        <v>31.731313705444336</v>
      </c>
      <c r="AR46" s="1">
        <v>31.23451042175293</v>
      </c>
      <c r="AS46" s="1">
        <v>31.667930603027344</v>
      </c>
      <c r="AT46" s="1">
        <v>400.19955444335938</v>
      </c>
      <c r="AU46" s="1">
        <v>393.24545288085938</v>
      </c>
      <c r="AV46" s="1">
        <v>18.120616912841797</v>
      </c>
      <c r="AW46" s="1">
        <v>20.153676986694336</v>
      </c>
      <c r="AX46" s="1">
        <v>38.432308197021484</v>
      </c>
      <c r="AY46" s="1">
        <v>42.744258880615234</v>
      </c>
      <c r="AZ46" s="1">
        <v>500.422607421875</v>
      </c>
      <c r="BA46" s="1">
        <v>1097.9786376953125</v>
      </c>
      <c r="BB46" s="1">
        <v>145.97979736328125</v>
      </c>
      <c r="BC46" s="1">
        <v>99.745491027832031</v>
      </c>
      <c r="BD46" s="1">
        <v>2.8331053256988525</v>
      </c>
      <c r="BE46" s="1">
        <v>-0.1099080964922905</v>
      </c>
      <c r="BF46" s="1">
        <v>0.66666668653488159</v>
      </c>
      <c r="BG46" s="1">
        <v>0</v>
      </c>
      <c r="BH46" s="1">
        <v>5</v>
      </c>
      <c r="BI46" s="1">
        <v>1</v>
      </c>
      <c r="BJ46" s="1">
        <v>0</v>
      </c>
      <c r="BK46" s="1">
        <v>0.15999999642372131</v>
      </c>
      <c r="BL46" s="1">
        <v>111115</v>
      </c>
      <c r="BM46">
        <f t="shared" si="59"/>
        <v>3.3835199960911084</v>
      </c>
      <c r="BN46">
        <f t="shared" si="60"/>
        <v>7.0203860050012364E-3</v>
      </c>
      <c r="BO46">
        <f t="shared" si="61"/>
        <v>304.38451042175291</v>
      </c>
      <c r="BP46">
        <f t="shared" si="62"/>
        <v>304.88131370544431</v>
      </c>
      <c r="BQ46">
        <f t="shared" si="63"/>
        <v>175.6765781045724</v>
      </c>
      <c r="BR46">
        <f t="shared" si="64"/>
        <v>-0.43768333547617411</v>
      </c>
      <c r="BS46">
        <f t="shared" si="65"/>
        <v>4.459379513144194</v>
      </c>
      <c r="BT46">
        <f t="shared" si="66"/>
        <v>44.707579933612145</v>
      </c>
      <c r="BU46">
        <f t="shared" si="67"/>
        <v>24.553902946917809</v>
      </c>
      <c r="BV46">
        <f t="shared" si="68"/>
        <v>31.23451042175293</v>
      </c>
      <c r="BW46">
        <f t="shared" si="69"/>
        <v>4.5720533376114725</v>
      </c>
      <c r="BX46">
        <f t="shared" si="70"/>
        <v>0.27664483685184776</v>
      </c>
      <c r="BY46">
        <f t="shared" si="71"/>
        <v>2.0102384070541448</v>
      </c>
      <c r="BZ46">
        <f t="shared" si="72"/>
        <v>2.5618149305573277</v>
      </c>
      <c r="CA46">
        <f t="shared" si="73"/>
        <v>0.17367040879899401</v>
      </c>
      <c r="CB46">
        <f t="shared" si="74"/>
        <v>25.978395947919761</v>
      </c>
      <c r="CC46">
        <f t="shared" si="75"/>
        <v>0.66230090671319342</v>
      </c>
      <c r="CD46">
        <f t="shared" si="76"/>
        <v>44.98282252526333</v>
      </c>
      <c r="CE46">
        <f t="shared" si="77"/>
        <v>390.13016185821459</v>
      </c>
      <c r="CF46">
        <f t="shared" si="78"/>
        <v>2.3946637453631309E-2</v>
      </c>
      <c r="CG46">
        <f t="shared" si="79"/>
        <v>0</v>
      </c>
      <c r="CH46">
        <f t="shared" si="80"/>
        <v>933.28184204101547</v>
      </c>
      <c r="CI46">
        <f t="shared" si="81"/>
        <v>0</v>
      </c>
      <c r="CJ46" t="e">
        <f t="shared" si="82"/>
        <v>#DIV/0!</v>
      </c>
      <c r="CK46" t="e">
        <f t="shared" si="83"/>
        <v>#DIV/0!</v>
      </c>
    </row>
    <row r="47" spans="1:89" x14ac:dyDescent="0.25">
      <c r="A47" s="1">
        <v>46</v>
      </c>
      <c r="B47" s="2" t="s">
        <v>176</v>
      </c>
      <c r="C47" s="1" t="s">
        <v>184</v>
      </c>
      <c r="D47" s="1" t="s">
        <v>187</v>
      </c>
      <c r="E47" s="1">
        <v>1</v>
      </c>
      <c r="F47" s="1">
        <v>1</v>
      </c>
      <c r="G47" s="4">
        <v>44456</v>
      </c>
      <c r="H47" s="1" t="s">
        <v>128</v>
      </c>
      <c r="I47" s="1">
        <v>14073.499860475771</v>
      </c>
      <c r="J47" s="1">
        <v>1</v>
      </c>
      <c r="K47">
        <f t="shared" si="42"/>
        <v>20.885940466535217</v>
      </c>
      <c r="L47">
        <f t="shared" si="43"/>
        <v>0.34634137846445889</v>
      </c>
      <c r="M47">
        <f t="shared" si="44"/>
        <v>279.41598041319133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45"/>
        <v>#DIV/0!</v>
      </c>
      <c r="V47" t="e">
        <f t="shared" si="46"/>
        <v>#DIV/0!</v>
      </c>
      <c r="W47" t="e">
        <f t="shared" si="47"/>
        <v>#DIV/0!</v>
      </c>
      <c r="X47" s="1">
        <v>-1</v>
      </c>
      <c r="Y47" s="1">
        <v>0.85</v>
      </c>
      <c r="Z47" s="1">
        <v>0.85</v>
      </c>
      <c r="AA47" s="1">
        <v>9.947845458984375</v>
      </c>
      <c r="AB47">
        <f t="shared" si="48"/>
        <v>0.85</v>
      </c>
      <c r="AC47">
        <f t="shared" si="49"/>
        <v>2.3446175548818594E-2</v>
      </c>
      <c r="AD47" t="e">
        <f t="shared" si="50"/>
        <v>#DIV/0!</v>
      </c>
      <c r="AE47" t="e">
        <f t="shared" si="51"/>
        <v>#DIV/0!</v>
      </c>
      <c r="AF47" t="e">
        <f t="shared" si="52"/>
        <v>#DIV/0!</v>
      </c>
      <c r="AG47" s="1">
        <v>0</v>
      </c>
      <c r="AH47" s="1">
        <v>0.5</v>
      </c>
      <c r="AI47" t="e">
        <f t="shared" si="53"/>
        <v>#DIV/0!</v>
      </c>
      <c r="AJ47">
        <f t="shared" si="54"/>
        <v>7.844396664196486</v>
      </c>
      <c r="AK47">
        <f t="shared" si="55"/>
        <v>2.270354441555638</v>
      </c>
      <c r="AL47">
        <f t="shared" si="56"/>
        <v>30.317257523898991</v>
      </c>
      <c r="AM47">
        <v>1.7689999999999999</v>
      </c>
      <c r="AN47">
        <f t="shared" si="57"/>
        <v>5</v>
      </c>
      <c r="AO47" s="1">
        <v>0.5</v>
      </c>
      <c r="AP47">
        <f t="shared" si="58"/>
        <v>9</v>
      </c>
      <c r="AQ47" s="1">
        <v>31.503454208374023</v>
      </c>
      <c r="AR47" s="1">
        <v>30.873832702636719</v>
      </c>
      <c r="AS47" s="1">
        <v>31.441413879394531</v>
      </c>
      <c r="AT47" s="1">
        <v>400.11154174804688</v>
      </c>
      <c r="AU47" s="1">
        <v>391.642333984375</v>
      </c>
      <c r="AV47" s="1">
        <v>18.02436637878418</v>
      </c>
      <c r="AW47" s="1">
        <v>20.739850997924805</v>
      </c>
      <c r="AX47" s="1">
        <v>38.719173431396484</v>
      </c>
      <c r="AY47" s="1">
        <v>44.552463531494141</v>
      </c>
      <c r="AZ47" s="1">
        <v>500.42398071289063</v>
      </c>
      <c r="BA47" s="1">
        <v>1098.181884765625</v>
      </c>
      <c r="BB47" s="1">
        <v>104.75479888916016</v>
      </c>
      <c r="BC47" s="1">
        <v>99.728431701660156</v>
      </c>
      <c r="BD47" s="1">
        <v>2.8331053256988525</v>
      </c>
      <c r="BE47" s="1">
        <v>-0.1099080964922905</v>
      </c>
      <c r="BF47" s="1">
        <v>0.66666668653488159</v>
      </c>
      <c r="BG47" s="1">
        <v>0</v>
      </c>
      <c r="BH47" s="1">
        <v>5</v>
      </c>
      <c r="BI47" s="1">
        <v>1</v>
      </c>
      <c r="BJ47" s="1">
        <v>0</v>
      </c>
      <c r="BK47" s="1">
        <v>0.15999999642372131</v>
      </c>
      <c r="BL47" s="1">
        <v>111115</v>
      </c>
      <c r="BM47">
        <f t="shared" si="59"/>
        <v>2.8288523499880762</v>
      </c>
      <c r="BN47">
        <f t="shared" si="60"/>
        <v>7.844396664196486E-3</v>
      </c>
      <c r="BO47">
        <f t="shared" si="61"/>
        <v>304.0238327026367</v>
      </c>
      <c r="BP47">
        <f t="shared" si="62"/>
        <v>304.653454208374</v>
      </c>
      <c r="BQ47">
        <f t="shared" si="63"/>
        <v>175.70909763509553</v>
      </c>
      <c r="BR47">
        <f t="shared" si="64"/>
        <v>-0.55657517873772833</v>
      </c>
      <c r="BS47">
        <f t="shared" si="65"/>
        <v>4.3387072553047901</v>
      </c>
      <c r="BT47">
        <f t="shared" si="66"/>
        <v>43.505218935800876</v>
      </c>
      <c r="BU47">
        <f t="shared" si="67"/>
        <v>22.765367937876071</v>
      </c>
      <c r="BV47">
        <f t="shared" si="68"/>
        <v>30.873832702636719</v>
      </c>
      <c r="BW47">
        <f t="shared" si="69"/>
        <v>4.479026071926091</v>
      </c>
      <c r="BX47">
        <f t="shared" si="70"/>
        <v>0.33350722811841527</v>
      </c>
      <c r="BY47">
        <f t="shared" si="71"/>
        <v>2.068352813749152</v>
      </c>
      <c r="BZ47">
        <f t="shared" si="72"/>
        <v>2.410673258176939</v>
      </c>
      <c r="CA47">
        <f t="shared" si="73"/>
        <v>0.20955830355023417</v>
      </c>
      <c r="CB47">
        <f t="shared" si="74"/>
        <v>27.865717518989364</v>
      </c>
      <c r="CC47">
        <f t="shared" si="75"/>
        <v>0.71344682677827909</v>
      </c>
      <c r="CD47">
        <f t="shared" si="76"/>
        <v>47.93884407078933</v>
      </c>
      <c r="CE47">
        <f t="shared" si="77"/>
        <v>388.5094429143947</v>
      </c>
      <c r="CF47">
        <f t="shared" si="78"/>
        <v>2.577151885385804E-2</v>
      </c>
      <c r="CG47">
        <f t="shared" si="79"/>
        <v>0</v>
      </c>
      <c r="CH47">
        <f t="shared" si="80"/>
        <v>933.4546020507812</v>
      </c>
      <c r="CI47">
        <f t="shared" si="81"/>
        <v>0</v>
      </c>
      <c r="CJ47" t="e">
        <f t="shared" si="82"/>
        <v>#DIV/0!</v>
      </c>
      <c r="CK47" t="e">
        <f t="shared" si="83"/>
        <v>#DIV/0!</v>
      </c>
    </row>
    <row r="48" spans="1:89" x14ac:dyDescent="0.25">
      <c r="A48" s="1">
        <v>47</v>
      </c>
      <c r="B48" s="2" t="s">
        <v>176</v>
      </c>
      <c r="C48" s="1" t="s">
        <v>184</v>
      </c>
      <c r="D48" s="1" t="s">
        <v>187</v>
      </c>
      <c r="E48" s="1">
        <v>1</v>
      </c>
      <c r="F48" s="1">
        <v>2</v>
      </c>
      <c r="G48" s="4">
        <v>44456</v>
      </c>
      <c r="H48" s="1" t="s">
        <v>129</v>
      </c>
      <c r="I48" s="1">
        <v>14075.499860337935</v>
      </c>
      <c r="J48" s="1">
        <v>1</v>
      </c>
      <c r="K48">
        <f t="shared" si="42"/>
        <v>20.817534286979441</v>
      </c>
      <c r="L48">
        <f t="shared" si="43"/>
        <v>0.34555262821078975</v>
      </c>
      <c r="M48">
        <f t="shared" si="44"/>
        <v>279.56161767448407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45"/>
        <v>#DIV/0!</v>
      </c>
      <c r="V48" t="e">
        <f t="shared" si="46"/>
        <v>#DIV/0!</v>
      </c>
      <c r="W48" t="e">
        <f t="shared" si="47"/>
        <v>#DIV/0!</v>
      </c>
      <c r="X48" s="1">
        <v>-1</v>
      </c>
      <c r="Y48" s="1">
        <v>0.85</v>
      </c>
      <c r="Z48" s="1">
        <v>0.85</v>
      </c>
      <c r="AA48" s="1">
        <v>9.947845458984375</v>
      </c>
      <c r="AB48">
        <f t="shared" si="48"/>
        <v>0.85</v>
      </c>
      <c r="AC48">
        <f t="shared" si="49"/>
        <v>2.3377739111489968E-2</v>
      </c>
      <c r="AD48" t="e">
        <f t="shared" si="50"/>
        <v>#DIV/0!</v>
      </c>
      <c r="AE48" t="e">
        <f t="shared" si="51"/>
        <v>#DIV/0!</v>
      </c>
      <c r="AF48" t="e">
        <f t="shared" si="52"/>
        <v>#DIV/0!</v>
      </c>
      <c r="AG48" s="1">
        <v>0</v>
      </c>
      <c r="AH48" s="1">
        <v>0.5</v>
      </c>
      <c r="AI48" t="e">
        <f t="shared" si="53"/>
        <v>#DIV/0!</v>
      </c>
      <c r="AJ48">
        <f t="shared" si="54"/>
        <v>7.8233287819873487</v>
      </c>
      <c r="AK48">
        <f t="shared" si="55"/>
        <v>2.2692663162876139</v>
      </c>
      <c r="AL48">
        <f t="shared" si="56"/>
        <v>30.31013507047582</v>
      </c>
      <c r="AM48">
        <v>1.7689999999999999</v>
      </c>
      <c r="AN48">
        <f t="shared" si="57"/>
        <v>5</v>
      </c>
      <c r="AO48" s="1">
        <v>0.5</v>
      </c>
      <c r="AP48">
        <f t="shared" si="58"/>
        <v>9</v>
      </c>
      <c r="AQ48" s="1">
        <v>31.500522613525391</v>
      </c>
      <c r="AR48" s="1">
        <v>30.863344192504883</v>
      </c>
      <c r="AS48" s="1">
        <v>31.438037872314453</v>
      </c>
      <c r="AT48" s="1">
        <v>400.12020874023438</v>
      </c>
      <c r="AU48" s="1">
        <v>391.67840576171875</v>
      </c>
      <c r="AV48" s="1">
        <v>18.024894714355469</v>
      </c>
      <c r="AW48" s="1">
        <v>20.732975006103516</v>
      </c>
      <c r="AX48" s="1">
        <v>38.726818084716797</v>
      </c>
      <c r="AY48" s="1">
        <v>44.545177459716797</v>
      </c>
      <c r="AZ48" s="1">
        <v>500.44805908203125</v>
      </c>
      <c r="BA48" s="1">
        <v>1097.9542236328125</v>
      </c>
      <c r="BB48" s="1">
        <v>91.881622314453125</v>
      </c>
      <c r="BC48" s="1">
        <v>99.728591918945313</v>
      </c>
      <c r="BD48" s="1">
        <v>2.8331053256988525</v>
      </c>
      <c r="BE48" s="1">
        <v>-0.1099080964922905</v>
      </c>
      <c r="BF48" s="1">
        <v>0.66666668653488159</v>
      </c>
      <c r="BG48" s="1">
        <v>0</v>
      </c>
      <c r="BH48" s="1">
        <v>5</v>
      </c>
      <c r="BI48" s="1">
        <v>1</v>
      </c>
      <c r="BJ48" s="1">
        <v>0</v>
      </c>
      <c r="BK48" s="1">
        <v>0.15999999642372131</v>
      </c>
      <c r="BL48" s="1">
        <v>111115</v>
      </c>
      <c r="BM48">
        <f t="shared" si="59"/>
        <v>2.8289884628718558</v>
      </c>
      <c r="BN48">
        <f t="shared" si="60"/>
        <v>7.8233287819873491E-3</v>
      </c>
      <c r="BO48">
        <f t="shared" si="61"/>
        <v>304.01334419250486</v>
      </c>
      <c r="BP48">
        <f t="shared" si="62"/>
        <v>304.65052261352537</v>
      </c>
      <c r="BQ48">
        <f t="shared" si="63"/>
        <v>175.67267185465971</v>
      </c>
      <c r="BR48">
        <f t="shared" si="64"/>
        <v>-0.55320912202906414</v>
      </c>
      <c r="BS48">
        <f t="shared" si="65"/>
        <v>4.3369367199370039</v>
      </c>
      <c r="BT48">
        <f t="shared" si="66"/>
        <v>43.487395505010845</v>
      </c>
      <c r="BU48">
        <f t="shared" si="67"/>
        <v>22.754420498907329</v>
      </c>
      <c r="BV48">
        <f t="shared" si="68"/>
        <v>30.863344192504883</v>
      </c>
      <c r="BW48">
        <f t="shared" si="69"/>
        <v>4.4763456950813341</v>
      </c>
      <c r="BX48">
        <f t="shared" si="70"/>
        <v>0.33277578947115871</v>
      </c>
      <c r="BY48">
        <f t="shared" si="71"/>
        <v>2.06767040364939</v>
      </c>
      <c r="BZ48">
        <f t="shared" si="72"/>
        <v>2.408675291431944</v>
      </c>
      <c r="CA48">
        <f t="shared" si="73"/>
        <v>0.20909625029771758</v>
      </c>
      <c r="CB48">
        <f t="shared" si="74"/>
        <v>27.880286485258832</v>
      </c>
      <c r="CC48">
        <f t="shared" si="75"/>
        <v>0.71375295028278385</v>
      </c>
      <c r="CD48">
        <f t="shared" si="76"/>
        <v>47.938822866028438</v>
      </c>
      <c r="CE48">
        <f t="shared" si="77"/>
        <v>388.55577561867182</v>
      </c>
      <c r="CF48">
        <f t="shared" si="78"/>
        <v>2.5684036921133965E-2</v>
      </c>
      <c r="CG48">
        <f t="shared" si="79"/>
        <v>0</v>
      </c>
      <c r="CH48">
        <f t="shared" si="80"/>
        <v>933.26109008789058</v>
      </c>
      <c r="CI48">
        <f t="shared" si="81"/>
        <v>0</v>
      </c>
      <c r="CJ48" t="e">
        <f t="shared" si="82"/>
        <v>#DIV/0!</v>
      </c>
      <c r="CK48" t="e">
        <f t="shared" si="83"/>
        <v>#DIV/0!</v>
      </c>
    </row>
    <row r="49" spans="1:89" x14ac:dyDescent="0.25">
      <c r="A49" s="1">
        <v>48</v>
      </c>
      <c r="B49" s="2" t="s">
        <v>176</v>
      </c>
      <c r="C49" s="1" t="s">
        <v>184</v>
      </c>
      <c r="D49" s="1" t="s">
        <v>187</v>
      </c>
      <c r="E49" s="1">
        <v>1</v>
      </c>
      <c r="F49" s="1">
        <v>3</v>
      </c>
      <c r="G49" s="4">
        <v>44456</v>
      </c>
      <c r="H49" s="1" t="s">
        <v>130</v>
      </c>
      <c r="I49" s="1">
        <v>14077.4998602001</v>
      </c>
      <c r="J49" s="1">
        <v>1</v>
      </c>
      <c r="K49">
        <f t="shared" si="42"/>
        <v>20.542224937262514</v>
      </c>
      <c r="L49">
        <f t="shared" si="43"/>
        <v>0.34467196098918601</v>
      </c>
      <c r="M49">
        <f t="shared" si="44"/>
        <v>280.65807576556881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45"/>
        <v>#DIV/0!</v>
      </c>
      <c r="V49" t="e">
        <f t="shared" si="46"/>
        <v>#DIV/0!</v>
      </c>
      <c r="W49" t="e">
        <f t="shared" si="47"/>
        <v>#DIV/0!</v>
      </c>
      <c r="X49" s="1">
        <v>-1</v>
      </c>
      <c r="Y49" s="1">
        <v>0.85</v>
      </c>
      <c r="Z49" s="1">
        <v>0.85</v>
      </c>
      <c r="AA49" s="1">
        <v>9.947845458984375</v>
      </c>
      <c r="AB49">
        <f t="shared" si="48"/>
        <v>0.85</v>
      </c>
      <c r="AC49">
        <f t="shared" si="49"/>
        <v>2.3080712182534362E-2</v>
      </c>
      <c r="AD49" t="e">
        <f t="shared" si="50"/>
        <v>#DIV/0!</v>
      </c>
      <c r="AE49" t="e">
        <f t="shared" si="51"/>
        <v>#DIV/0!</v>
      </c>
      <c r="AF49" t="e">
        <f t="shared" si="52"/>
        <v>#DIV/0!</v>
      </c>
      <c r="AG49" s="1">
        <v>0</v>
      </c>
      <c r="AH49" s="1">
        <v>0.5</v>
      </c>
      <c r="AI49" t="e">
        <f t="shared" si="53"/>
        <v>#DIV/0!</v>
      </c>
      <c r="AJ49">
        <f t="shared" si="54"/>
        <v>7.8050431564684022</v>
      </c>
      <c r="AK49">
        <f t="shared" si="55"/>
        <v>2.2695480729002724</v>
      </c>
      <c r="AL49">
        <f t="shared" si="56"/>
        <v>30.308530130129764</v>
      </c>
      <c r="AM49">
        <v>1.7689999999999999</v>
      </c>
      <c r="AN49">
        <f t="shared" si="57"/>
        <v>5</v>
      </c>
      <c r="AO49" s="1">
        <v>0.5</v>
      </c>
      <c r="AP49">
        <f t="shared" si="58"/>
        <v>9</v>
      </c>
      <c r="AQ49" s="1">
        <v>31.496789932250977</v>
      </c>
      <c r="AR49" s="1">
        <v>30.858898162841797</v>
      </c>
      <c r="AS49" s="1">
        <v>31.434684753417969</v>
      </c>
      <c r="AT49" s="1">
        <v>400.0670166015625</v>
      </c>
      <c r="AU49" s="1">
        <v>391.7242431640625</v>
      </c>
      <c r="AV49" s="1">
        <v>18.024135589599609</v>
      </c>
      <c r="AW49" s="1">
        <v>20.726129531860352</v>
      </c>
      <c r="AX49" s="1">
        <v>38.733436584472656</v>
      </c>
      <c r="AY49" s="1">
        <v>44.539955139160156</v>
      </c>
      <c r="AZ49" s="1">
        <v>500.406494140625</v>
      </c>
      <c r="BA49" s="1">
        <v>1098.05078125</v>
      </c>
      <c r="BB49" s="1">
        <v>102.61315155029297</v>
      </c>
      <c r="BC49" s="1">
        <v>99.728691101074219</v>
      </c>
      <c r="BD49" s="1">
        <v>2.8331053256988525</v>
      </c>
      <c r="BE49" s="1">
        <v>-0.1099080964922905</v>
      </c>
      <c r="BF49" s="1">
        <v>0.66666668653488159</v>
      </c>
      <c r="BG49" s="1">
        <v>0</v>
      </c>
      <c r="BH49" s="1">
        <v>5</v>
      </c>
      <c r="BI49" s="1">
        <v>1</v>
      </c>
      <c r="BJ49" s="1">
        <v>0</v>
      </c>
      <c r="BK49" s="1">
        <v>0.15999999642372131</v>
      </c>
      <c r="BL49" s="1">
        <v>111115</v>
      </c>
      <c r="BM49">
        <f t="shared" si="59"/>
        <v>2.8287534999470041</v>
      </c>
      <c r="BN49">
        <f t="shared" si="60"/>
        <v>7.8050431564684018E-3</v>
      </c>
      <c r="BO49">
        <f t="shared" si="61"/>
        <v>304.00889816284177</v>
      </c>
      <c r="BP49">
        <f t="shared" si="62"/>
        <v>304.64678993225095</v>
      </c>
      <c r="BQ49">
        <f t="shared" si="63"/>
        <v>175.68812107306439</v>
      </c>
      <c r="BR49">
        <f t="shared" si="64"/>
        <v>-0.55036803271203349</v>
      </c>
      <c r="BS49">
        <f t="shared" si="65"/>
        <v>4.3365378427040255</v>
      </c>
      <c r="BT49">
        <f t="shared" si="66"/>
        <v>43.483352632282923</v>
      </c>
      <c r="BU49">
        <f t="shared" si="67"/>
        <v>22.757223100422571</v>
      </c>
      <c r="BV49">
        <f t="shared" si="68"/>
        <v>30.858898162841797</v>
      </c>
      <c r="BW49">
        <f t="shared" si="69"/>
        <v>4.475209917802367</v>
      </c>
      <c r="BX49">
        <f t="shared" si="70"/>
        <v>0.33195896676230729</v>
      </c>
      <c r="BY49">
        <f t="shared" si="71"/>
        <v>2.0669897698037532</v>
      </c>
      <c r="BZ49">
        <f t="shared" si="72"/>
        <v>2.4082201479986138</v>
      </c>
      <c r="CA49">
        <f t="shared" si="73"/>
        <v>0.20858027235774357</v>
      </c>
      <c r="CB49">
        <f t="shared" si="74"/>
        <v>27.989662543046297</v>
      </c>
      <c r="CC49">
        <f t="shared" si="75"/>
        <v>0.7164684868585558</v>
      </c>
      <c r="CD49">
        <f t="shared" si="76"/>
        <v>47.92295511067848</v>
      </c>
      <c r="CE49">
        <f t="shared" si="77"/>
        <v>388.6429094234731</v>
      </c>
      <c r="CF49">
        <f t="shared" si="78"/>
        <v>2.5330299348629601E-2</v>
      </c>
      <c r="CG49">
        <f t="shared" si="79"/>
        <v>0</v>
      </c>
      <c r="CH49">
        <f t="shared" si="80"/>
        <v>933.34316406250002</v>
      </c>
      <c r="CI49">
        <f t="shared" si="81"/>
        <v>0</v>
      </c>
      <c r="CJ49" t="e">
        <f t="shared" si="82"/>
        <v>#DIV/0!</v>
      </c>
      <c r="CK49" t="e">
        <f t="shared" si="83"/>
        <v>#DIV/0!</v>
      </c>
    </row>
    <row r="50" spans="1:89" x14ac:dyDescent="0.25">
      <c r="A50" s="1">
        <v>49</v>
      </c>
      <c r="B50" s="2" t="s">
        <v>177</v>
      </c>
      <c r="C50" s="1" t="s">
        <v>184</v>
      </c>
      <c r="D50" s="1" t="s">
        <v>187</v>
      </c>
      <c r="E50" s="1">
        <v>1</v>
      </c>
      <c r="F50" s="1">
        <v>1</v>
      </c>
      <c r="G50" s="4">
        <v>44456</v>
      </c>
      <c r="H50" s="1" t="s">
        <v>131</v>
      </c>
      <c r="I50" s="1">
        <v>14855.999806547537</v>
      </c>
      <c r="J50" s="1">
        <v>1</v>
      </c>
      <c r="K50">
        <f t="shared" si="42"/>
        <v>22.433707817396801</v>
      </c>
      <c r="L50">
        <f t="shared" si="43"/>
        <v>0.48591367095142607</v>
      </c>
      <c r="M50">
        <f t="shared" si="44"/>
        <v>301.79603309254748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t="e">
        <f t="shared" si="45"/>
        <v>#DIV/0!</v>
      </c>
      <c r="V50" t="e">
        <f t="shared" si="46"/>
        <v>#DIV/0!</v>
      </c>
      <c r="W50" t="e">
        <f t="shared" si="47"/>
        <v>#DIV/0!</v>
      </c>
      <c r="X50" s="1">
        <v>-1</v>
      </c>
      <c r="Y50" s="1">
        <v>0.85</v>
      </c>
      <c r="Z50" s="1">
        <v>0.85</v>
      </c>
      <c r="AA50" s="1">
        <v>9.947845458984375</v>
      </c>
      <c r="AB50">
        <f t="shared" si="48"/>
        <v>0.85</v>
      </c>
      <c r="AC50">
        <f t="shared" si="49"/>
        <v>2.5092810148468005E-2</v>
      </c>
      <c r="AD50" t="e">
        <f t="shared" si="50"/>
        <v>#DIV/0!</v>
      </c>
      <c r="AE50" t="e">
        <f t="shared" si="51"/>
        <v>#DIV/0!</v>
      </c>
      <c r="AF50" t="e">
        <f t="shared" si="52"/>
        <v>#DIV/0!</v>
      </c>
      <c r="AG50" s="1">
        <v>0</v>
      </c>
      <c r="AH50" s="1">
        <v>0.5</v>
      </c>
      <c r="AI50" t="e">
        <f t="shared" si="53"/>
        <v>#DIV/0!</v>
      </c>
      <c r="AJ50">
        <f t="shared" si="54"/>
        <v>9.2170303643144411</v>
      </c>
      <c r="AK50">
        <f t="shared" si="55"/>
        <v>1.9322975140761902</v>
      </c>
      <c r="AL50">
        <f t="shared" si="56"/>
        <v>29.013406496942142</v>
      </c>
      <c r="AM50">
        <v>1.9039999999999999</v>
      </c>
      <c r="AN50">
        <f t="shared" si="57"/>
        <v>5</v>
      </c>
      <c r="AO50" s="1">
        <v>0.5</v>
      </c>
      <c r="AP50">
        <f t="shared" si="58"/>
        <v>9</v>
      </c>
      <c r="AQ50" s="1">
        <v>30.946992874145508</v>
      </c>
      <c r="AR50" s="1">
        <v>29.754264831542969</v>
      </c>
      <c r="AS50" s="1">
        <v>30.939329147338867</v>
      </c>
      <c r="AT50" s="1">
        <v>399.96786499023438</v>
      </c>
      <c r="AU50" s="1">
        <v>390.06405639648438</v>
      </c>
      <c r="AV50" s="1">
        <v>17.55351448059082</v>
      </c>
      <c r="AW50" s="1">
        <v>20.986921310424805</v>
      </c>
      <c r="AX50" s="1">
        <v>38.913867950439453</v>
      </c>
      <c r="AY50" s="1">
        <v>46.525287628173828</v>
      </c>
      <c r="AZ50" s="1">
        <v>500.40447998046875</v>
      </c>
      <c r="BA50" s="1">
        <v>1098.6839599609375</v>
      </c>
      <c r="BB50" s="1">
        <v>536.78204345703125</v>
      </c>
      <c r="BC50" s="1">
        <v>99.709541320800781</v>
      </c>
      <c r="BD50" s="1">
        <v>2.8331053256988525</v>
      </c>
      <c r="BE50" s="1">
        <v>-0.1099080964922905</v>
      </c>
      <c r="BF50" s="1">
        <v>0.66666668653488159</v>
      </c>
      <c r="BG50" s="1">
        <v>0</v>
      </c>
      <c r="BH50" s="1">
        <v>5</v>
      </c>
      <c r="BI50" s="1">
        <v>1</v>
      </c>
      <c r="BJ50" s="1">
        <v>0</v>
      </c>
      <c r="BK50" s="1">
        <v>0.15999999642372131</v>
      </c>
      <c r="BL50" s="1">
        <v>111115</v>
      </c>
      <c r="BM50">
        <f t="shared" si="59"/>
        <v>2.6281747898133863</v>
      </c>
      <c r="BN50">
        <f t="shared" si="60"/>
        <v>9.2170303643144408E-3</v>
      </c>
      <c r="BO50">
        <f t="shared" si="61"/>
        <v>302.90426483154295</v>
      </c>
      <c r="BP50">
        <f t="shared" si="62"/>
        <v>304.09699287414549</v>
      </c>
      <c r="BQ50">
        <f t="shared" si="63"/>
        <v>175.78942966454997</v>
      </c>
      <c r="BR50">
        <f t="shared" si="64"/>
        <v>-0.74085833460082673</v>
      </c>
      <c r="BS50">
        <f t="shared" si="65"/>
        <v>4.0248938116743869</v>
      </c>
      <c r="BT50">
        <f t="shared" si="66"/>
        <v>40.36618520513381</v>
      </c>
      <c r="BU50">
        <f t="shared" si="67"/>
        <v>19.379263894709005</v>
      </c>
      <c r="BV50">
        <f t="shared" si="68"/>
        <v>29.754264831542969</v>
      </c>
      <c r="BW50">
        <f t="shared" si="69"/>
        <v>4.2006828543735537</v>
      </c>
      <c r="BX50">
        <f t="shared" si="70"/>
        <v>0.4610228587631881</v>
      </c>
      <c r="BY50">
        <f t="shared" si="71"/>
        <v>2.0925962975981967</v>
      </c>
      <c r="BZ50">
        <f t="shared" si="72"/>
        <v>2.1080865567753571</v>
      </c>
      <c r="CA50">
        <f t="shared" si="73"/>
        <v>0.29027675691240795</v>
      </c>
      <c r="CB50">
        <f t="shared" si="74"/>
        <v>30.091944032095121</v>
      </c>
      <c r="CC50">
        <f t="shared" si="75"/>
        <v>0.7737089027905304</v>
      </c>
      <c r="CD50">
        <f t="shared" si="76"/>
        <v>53.009053598054209</v>
      </c>
      <c r="CE50">
        <f t="shared" si="77"/>
        <v>386.69900022387486</v>
      </c>
      <c r="CF50">
        <f t="shared" si="78"/>
        <v>3.0752332418935848E-2</v>
      </c>
      <c r="CG50">
        <f t="shared" si="79"/>
        <v>0</v>
      </c>
      <c r="CH50">
        <f t="shared" si="80"/>
        <v>933.88136596679681</v>
      </c>
      <c r="CI50">
        <f t="shared" si="81"/>
        <v>0</v>
      </c>
      <c r="CJ50" t="e">
        <f t="shared" si="82"/>
        <v>#DIV/0!</v>
      </c>
      <c r="CK50" t="e">
        <f t="shared" si="83"/>
        <v>#DIV/0!</v>
      </c>
    </row>
    <row r="51" spans="1:89" x14ac:dyDescent="0.25">
      <c r="A51" s="1">
        <v>50</v>
      </c>
      <c r="B51" s="2" t="s">
        <v>177</v>
      </c>
      <c r="C51" s="1" t="s">
        <v>184</v>
      </c>
      <c r="D51" s="1" t="s">
        <v>187</v>
      </c>
      <c r="E51" s="1">
        <v>1</v>
      </c>
      <c r="F51" s="1">
        <v>2</v>
      </c>
      <c r="G51" s="4">
        <v>44456</v>
      </c>
      <c r="H51" s="1" t="s">
        <v>132</v>
      </c>
      <c r="I51" s="1">
        <v>14857.999806409702</v>
      </c>
      <c r="J51" s="1">
        <v>1</v>
      </c>
      <c r="K51">
        <f t="shared" si="42"/>
        <v>22.258900026214558</v>
      </c>
      <c r="L51">
        <f t="shared" si="43"/>
        <v>0.48578320430108263</v>
      </c>
      <c r="M51">
        <f t="shared" si="44"/>
        <v>302.37963374452573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t="e">
        <f t="shared" si="45"/>
        <v>#DIV/0!</v>
      </c>
      <c r="V51" t="e">
        <f t="shared" si="46"/>
        <v>#DIV/0!</v>
      </c>
      <c r="W51" t="e">
        <f t="shared" si="47"/>
        <v>#DIV/0!</v>
      </c>
      <c r="X51" s="1">
        <v>-1</v>
      </c>
      <c r="Y51" s="1">
        <v>0.85</v>
      </c>
      <c r="Z51" s="1">
        <v>0.85</v>
      </c>
      <c r="AA51" s="1">
        <v>9.947845458984375</v>
      </c>
      <c r="AB51">
        <f t="shared" si="48"/>
        <v>0.85</v>
      </c>
      <c r="AC51">
        <f t="shared" si="49"/>
        <v>2.4910893021595701E-2</v>
      </c>
      <c r="AD51" t="e">
        <f t="shared" si="50"/>
        <v>#DIV/0!</v>
      </c>
      <c r="AE51" t="e">
        <f t="shared" si="51"/>
        <v>#DIV/0!</v>
      </c>
      <c r="AF51" t="e">
        <f t="shared" si="52"/>
        <v>#DIV/0!</v>
      </c>
      <c r="AG51" s="1">
        <v>0</v>
      </c>
      <c r="AH51" s="1">
        <v>0.5</v>
      </c>
      <c r="AI51" t="e">
        <f t="shared" si="53"/>
        <v>#DIV/0!</v>
      </c>
      <c r="AJ51">
        <f t="shared" si="54"/>
        <v>9.2114609750286078</v>
      </c>
      <c r="AK51">
        <f t="shared" si="55"/>
        <v>1.9316184905516147</v>
      </c>
      <c r="AL51">
        <f t="shared" si="56"/>
        <v>29.010277901019691</v>
      </c>
      <c r="AM51">
        <v>1.9039999999999999</v>
      </c>
      <c r="AN51">
        <f t="shared" si="57"/>
        <v>5</v>
      </c>
      <c r="AO51" s="1">
        <v>0.5</v>
      </c>
      <c r="AP51">
        <f t="shared" si="58"/>
        <v>9</v>
      </c>
      <c r="AQ51" s="1">
        <v>30.946945190429688</v>
      </c>
      <c r="AR51" s="1">
        <v>29.750261306762695</v>
      </c>
      <c r="AS51" s="1">
        <v>30.939563751220703</v>
      </c>
      <c r="AT51" s="1">
        <v>399.90716552734375</v>
      </c>
      <c r="AU51" s="1">
        <v>390.0706787109375</v>
      </c>
      <c r="AV51" s="1">
        <v>17.555212020874023</v>
      </c>
      <c r="AW51" s="1">
        <v>20.986543655395508</v>
      </c>
      <c r="AX51" s="1">
        <v>38.917514801025391</v>
      </c>
      <c r="AY51" s="1">
        <v>46.524307250976563</v>
      </c>
      <c r="AZ51" s="1">
        <v>500.40475463867188</v>
      </c>
      <c r="BA51" s="1">
        <v>1098.45166015625</v>
      </c>
      <c r="BB51" s="1">
        <v>493.28469848632813</v>
      </c>
      <c r="BC51" s="1">
        <v>99.708976745605469</v>
      </c>
      <c r="BD51" s="1">
        <v>2.8331053256988525</v>
      </c>
      <c r="BE51" s="1">
        <v>-0.1099080964922905</v>
      </c>
      <c r="BF51" s="1">
        <v>0.66666668653488159</v>
      </c>
      <c r="BG51" s="1">
        <v>0</v>
      </c>
      <c r="BH51" s="1">
        <v>5</v>
      </c>
      <c r="BI51" s="1">
        <v>1</v>
      </c>
      <c r="BJ51" s="1">
        <v>0</v>
      </c>
      <c r="BK51" s="1">
        <v>0.15999999642372131</v>
      </c>
      <c r="BL51" s="1">
        <v>111115</v>
      </c>
      <c r="BM51">
        <f t="shared" si="59"/>
        <v>2.6281762323459654</v>
      </c>
      <c r="BN51">
        <f t="shared" si="60"/>
        <v>9.2114609750286076E-3</v>
      </c>
      <c r="BO51">
        <f t="shared" si="61"/>
        <v>302.90026130676267</v>
      </c>
      <c r="BP51">
        <f t="shared" si="62"/>
        <v>304.09694519042966</v>
      </c>
      <c r="BQ51">
        <f t="shared" si="63"/>
        <v>175.75226169663074</v>
      </c>
      <c r="BR51">
        <f t="shared" si="64"/>
        <v>-0.73998340574300592</v>
      </c>
      <c r="BS51">
        <f t="shared" si="65"/>
        <v>4.0241652838580793</v>
      </c>
      <c r="BT51">
        <f t="shared" si="66"/>
        <v>40.359107225874112</v>
      </c>
      <c r="BU51">
        <f t="shared" si="67"/>
        <v>19.372563570478604</v>
      </c>
      <c r="BV51">
        <f t="shared" si="68"/>
        <v>29.750261306762695</v>
      </c>
      <c r="BW51">
        <f t="shared" si="69"/>
        <v>4.1997152114983702</v>
      </c>
      <c r="BX51">
        <f t="shared" si="70"/>
        <v>0.4609054144024029</v>
      </c>
      <c r="BY51">
        <f t="shared" si="71"/>
        <v>2.0925467933064645</v>
      </c>
      <c r="BZ51">
        <f t="shared" si="72"/>
        <v>2.1071684181919057</v>
      </c>
      <c r="CA51">
        <f t="shared" si="73"/>
        <v>0.29020226125856818</v>
      </c>
      <c r="CB51">
        <f t="shared" si="74"/>
        <v>30.149963869377615</v>
      </c>
      <c r="CC51">
        <f t="shared" si="75"/>
        <v>0.77519190815314942</v>
      </c>
      <c r="CD51">
        <f t="shared" si="76"/>
        <v>53.016596881604897</v>
      </c>
      <c r="CE51">
        <f t="shared" si="77"/>
        <v>386.73184370700534</v>
      </c>
      <c r="CF51">
        <f t="shared" si="78"/>
        <v>3.0514454625872992E-2</v>
      </c>
      <c r="CG51">
        <f t="shared" si="79"/>
        <v>0</v>
      </c>
      <c r="CH51">
        <f t="shared" si="80"/>
        <v>933.68391113281245</v>
      </c>
      <c r="CI51">
        <f t="shared" si="81"/>
        <v>0</v>
      </c>
      <c r="CJ51" t="e">
        <f t="shared" si="82"/>
        <v>#DIV/0!</v>
      </c>
      <c r="CK51" t="e">
        <f t="shared" si="83"/>
        <v>#DIV/0!</v>
      </c>
    </row>
    <row r="52" spans="1:89" x14ac:dyDescent="0.25">
      <c r="A52" s="1">
        <v>51</v>
      </c>
      <c r="B52" s="2" t="s">
        <v>177</v>
      </c>
      <c r="C52" s="1" t="s">
        <v>184</v>
      </c>
      <c r="D52" s="1" t="s">
        <v>187</v>
      </c>
      <c r="E52" s="1">
        <v>1</v>
      </c>
      <c r="F52" s="1">
        <v>3</v>
      </c>
      <c r="G52" s="4">
        <v>44456</v>
      </c>
      <c r="H52" s="1" t="s">
        <v>133</v>
      </c>
      <c r="I52" s="1">
        <v>14859.999806271866</v>
      </c>
      <c r="J52" s="1">
        <v>1</v>
      </c>
      <c r="K52">
        <f t="shared" si="42"/>
        <v>22.509114796132433</v>
      </c>
      <c r="L52">
        <f t="shared" si="43"/>
        <v>0.48523129222473249</v>
      </c>
      <c r="M52">
        <f t="shared" si="44"/>
        <v>301.40939363930374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45"/>
        <v>#DIV/0!</v>
      </c>
      <c r="V52" t="e">
        <f t="shared" si="46"/>
        <v>#DIV/0!</v>
      </c>
      <c r="W52" t="e">
        <f t="shared" si="47"/>
        <v>#DIV/0!</v>
      </c>
      <c r="X52" s="1">
        <v>-1</v>
      </c>
      <c r="Y52" s="1">
        <v>0.85</v>
      </c>
      <c r="Z52" s="1">
        <v>0.85</v>
      </c>
      <c r="AA52" s="1">
        <v>9.947845458984375</v>
      </c>
      <c r="AB52">
        <f t="shared" si="48"/>
        <v>0.85</v>
      </c>
      <c r="AC52">
        <f t="shared" si="49"/>
        <v>2.517835917563338E-2</v>
      </c>
      <c r="AD52" t="e">
        <f t="shared" si="50"/>
        <v>#DIV/0!</v>
      </c>
      <c r="AE52" t="e">
        <f t="shared" si="51"/>
        <v>#DIV/0!</v>
      </c>
      <c r="AF52" t="e">
        <f t="shared" si="52"/>
        <v>#DIV/0!</v>
      </c>
      <c r="AG52" s="1">
        <v>0</v>
      </c>
      <c r="AH52" s="1">
        <v>0.5</v>
      </c>
      <c r="AI52" t="e">
        <f t="shared" si="53"/>
        <v>#DIV/0!</v>
      </c>
      <c r="AJ52">
        <f t="shared" si="54"/>
        <v>9.1963216481333649</v>
      </c>
      <c r="AK52">
        <f t="shared" si="55"/>
        <v>1.9305484680653517</v>
      </c>
      <c r="AL52">
        <f t="shared" si="56"/>
        <v>29.003705723310262</v>
      </c>
      <c r="AM52">
        <v>1.9039999999999999</v>
      </c>
      <c r="AN52">
        <f t="shared" si="57"/>
        <v>5</v>
      </c>
      <c r="AO52" s="1">
        <v>0.5</v>
      </c>
      <c r="AP52">
        <f t="shared" si="58"/>
        <v>9</v>
      </c>
      <c r="AQ52" s="1">
        <v>30.9471435546875</v>
      </c>
      <c r="AR52" s="1">
        <v>29.741004943847656</v>
      </c>
      <c r="AS52" s="1">
        <v>30.939235687255859</v>
      </c>
      <c r="AT52" s="1">
        <v>399.95388793945313</v>
      </c>
      <c r="AU52" s="1">
        <v>390.02471923828125</v>
      </c>
      <c r="AV52" s="1">
        <v>17.556222915649414</v>
      </c>
      <c r="AW52" s="1">
        <v>20.981891632080078</v>
      </c>
      <c r="AX52" s="1">
        <v>38.919391632080078</v>
      </c>
      <c r="AY52" s="1">
        <v>46.513557434082031</v>
      </c>
      <c r="AZ52" s="1">
        <v>500.41055297851563</v>
      </c>
      <c r="BA52" s="1">
        <v>1098.474365234375</v>
      </c>
      <c r="BB52" s="1">
        <v>571.8118896484375</v>
      </c>
      <c r="BC52" s="1">
        <v>99.709159851074219</v>
      </c>
      <c r="BD52" s="1">
        <v>2.8331053256988525</v>
      </c>
      <c r="BE52" s="1">
        <v>-0.1099080964922905</v>
      </c>
      <c r="BF52" s="1">
        <v>0.66666668653488159</v>
      </c>
      <c r="BG52" s="1">
        <v>0</v>
      </c>
      <c r="BH52" s="1">
        <v>5</v>
      </c>
      <c r="BI52" s="1">
        <v>1</v>
      </c>
      <c r="BJ52" s="1">
        <v>0</v>
      </c>
      <c r="BK52" s="1">
        <v>0.15999999642372131</v>
      </c>
      <c r="BL52" s="1">
        <v>111115</v>
      </c>
      <c r="BM52">
        <f t="shared" si="59"/>
        <v>2.6282066858115316</v>
      </c>
      <c r="BN52">
        <f t="shared" si="60"/>
        <v>9.196321648133365E-3</v>
      </c>
      <c r="BO52">
        <f t="shared" si="61"/>
        <v>302.89100494384763</v>
      </c>
      <c r="BP52">
        <f t="shared" si="62"/>
        <v>304.09714355468748</v>
      </c>
      <c r="BQ52">
        <f t="shared" si="63"/>
        <v>175.75589450904954</v>
      </c>
      <c r="BR52">
        <f t="shared" si="64"/>
        <v>-0.73729922053739494</v>
      </c>
      <c r="BS52">
        <f t="shared" si="65"/>
        <v>4.0226352547863407</v>
      </c>
      <c r="BT52">
        <f t="shared" si="66"/>
        <v>40.34368819067933</v>
      </c>
      <c r="BU52">
        <f t="shared" si="67"/>
        <v>19.361796558599252</v>
      </c>
      <c r="BV52">
        <f t="shared" si="68"/>
        <v>29.741004943847656</v>
      </c>
      <c r="BW52">
        <f t="shared" si="69"/>
        <v>4.1974787133847116</v>
      </c>
      <c r="BX52">
        <f t="shared" si="70"/>
        <v>0.46040855467619346</v>
      </c>
      <c r="BY52">
        <f t="shared" si="71"/>
        <v>2.0920867867209889</v>
      </c>
      <c r="BZ52">
        <f t="shared" si="72"/>
        <v>2.1053919266637227</v>
      </c>
      <c r="CA52">
        <f t="shared" si="73"/>
        <v>0.28988710330581741</v>
      </c>
      <c r="CB52">
        <f t="shared" si="74"/>
        <v>30.053277410996689</v>
      </c>
      <c r="CC52">
        <f t="shared" si="75"/>
        <v>0.77279561723153511</v>
      </c>
      <c r="CD52">
        <f t="shared" si="76"/>
        <v>53.022515966975291</v>
      </c>
      <c r="CE52">
        <f t="shared" si="77"/>
        <v>386.64835201886137</v>
      </c>
      <c r="CF52">
        <f t="shared" si="78"/>
        <v>3.0867580126713978E-2</v>
      </c>
      <c r="CG52">
        <f t="shared" si="79"/>
        <v>0</v>
      </c>
      <c r="CH52">
        <f t="shared" si="80"/>
        <v>933.70321044921877</v>
      </c>
      <c r="CI52">
        <f t="shared" si="81"/>
        <v>0</v>
      </c>
      <c r="CJ52" t="e">
        <f t="shared" si="82"/>
        <v>#DIV/0!</v>
      </c>
      <c r="CK52" t="e">
        <f t="shared" si="83"/>
        <v>#DIV/0!</v>
      </c>
    </row>
    <row r="53" spans="1:89" x14ac:dyDescent="0.25">
      <c r="A53" s="1">
        <v>52</v>
      </c>
      <c r="B53" s="2" t="s">
        <v>178</v>
      </c>
      <c r="C53" s="1" t="s">
        <v>184</v>
      </c>
      <c r="D53" s="1" t="s">
        <v>187</v>
      </c>
      <c r="E53" s="1">
        <v>1</v>
      </c>
      <c r="F53" s="1">
        <v>1</v>
      </c>
      <c r="G53" s="4">
        <v>44456</v>
      </c>
      <c r="H53" s="1" t="s">
        <v>134</v>
      </c>
      <c r="I53" s="1">
        <v>15373.999770848081</v>
      </c>
      <c r="J53" s="1">
        <v>1</v>
      </c>
      <c r="K53">
        <f t="shared" si="42"/>
        <v>16.328193415681955</v>
      </c>
      <c r="L53">
        <f t="shared" si="43"/>
        <v>0.15269808774543675</v>
      </c>
      <c r="M53">
        <f t="shared" si="44"/>
        <v>207.36254592964528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t="e">
        <f t="shared" si="45"/>
        <v>#DIV/0!</v>
      </c>
      <c r="V53" t="e">
        <f t="shared" si="46"/>
        <v>#DIV/0!</v>
      </c>
      <c r="W53" t="e">
        <f t="shared" si="47"/>
        <v>#DIV/0!</v>
      </c>
      <c r="X53" s="1">
        <v>-1</v>
      </c>
      <c r="Y53" s="1">
        <v>0.85</v>
      </c>
      <c r="Z53" s="1">
        <v>0.85</v>
      </c>
      <c r="AA53" s="1">
        <v>9.947845458984375</v>
      </c>
      <c r="AB53">
        <f t="shared" si="48"/>
        <v>0.85</v>
      </c>
      <c r="AC53">
        <f t="shared" si="49"/>
        <v>1.8551483248465249E-2</v>
      </c>
      <c r="AD53" t="e">
        <f t="shared" si="50"/>
        <v>#DIV/0!</v>
      </c>
      <c r="AE53" t="e">
        <f t="shared" si="51"/>
        <v>#DIV/0!</v>
      </c>
      <c r="AF53" t="e">
        <f t="shared" si="52"/>
        <v>#DIV/0!</v>
      </c>
      <c r="AG53" s="1">
        <v>0</v>
      </c>
      <c r="AH53" s="1">
        <v>0.5</v>
      </c>
      <c r="AI53" t="e">
        <f t="shared" si="53"/>
        <v>#DIV/0!</v>
      </c>
      <c r="AJ53">
        <f t="shared" si="54"/>
        <v>4.0667712012022843</v>
      </c>
      <c r="AK53">
        <f t="shared" si="55"/>
        <v>2.6137659422034272</v>
      </c>
      <c r="AL53">
        <f t="shared" si="56"/>
        <v>30.99301510239842</v>
      </c>
      <c r="AM53">
        <v>1.679</v>
      </c>
      <c r="AN53">
        <f t="shared" si="57"/>
        <v>5</v>
      </c>
      <c r="AO53" s="1">
        <v>0.5</v>
      </c>
      <c r="AP53">
        <f t="shared" si="58"/>
        <v>9</v>
      </c>
      <c r="AQ53" s="1">
        <v>31.155344009399414</v>
      </c>
      <c r="AR53" s="1">
        <v>30.998558044433594</v>
      </c>
      <c r="AS53" s="1">
        <v>31.120607376098633</v>
      </c>
      <c r="AT53" s="1">
        <v>399.95166015625</v>
      </c>
      <c r="AU53" s="1">
        <v>393.93551635742188</v>
      </c>
      <c r="AV53" s="1">
        <v>17.675405502319336</v>
      </c>
      <c r="AW53" s="1">
        <v>19.013986587524414</v>
      </c>
      <c r="AX53" s="1">
        <v>38.720291137695313</v>
      </c>
      <c r="AY53" s="1">
        <v>41.652629852294922</v>
      </c>
      <c r="AZ53" s="1">
        <v>500.40145874023438</v>
      </c>
      <c r="BA53" s="1">
        <v>1098.893798828125</v>
      </c>
      <c r="BB53" s="1">
        <v>122.52145385742188</v>
      </c>
      <c r="BC53" s="1">
        <v>99.706390380859375</v>
      </c>
      <c r="BD53" s="1">
        <v>2.8331053256988525</v>
      </c>
      <c r="BE53" s="1">
        <v>-0.1099080964922905</v>
      </c>
      <c r="BF53" s="1">
        <v>0.66666668653488159</v>
      </c>
      <c r="BG53" s="1">
        <v>0</v>
      </c>
      <c r="BH53" s="1">
        <v>5</v>
      </c>
      <c r="BI53" s="1">
        <v>1</v>
      </c>
      <c r="BJ53" s="1">
        <v>0</v>
      </c>
      <c r="BK53" s="1">
        <v>0.15999999642372131</v>
      </c>
      <c r="BL53" s="1">
        <v>111115</v>
      </c>
      <c r="BM53">
        <f t="shared" si="59"/>
        <v>2.9803541318655999</v>
      </c>
      <c r="BN53">
        <f t="shared" si="60"/>
        <v>4.0667712012022843E-3</v>
      </c>
      <c r="BO53">
        <f t="shared" si="61"/>
        <v>304.14855804443357</v>
      </c>
      <c r="BP53">
        <f t="shared" si="62"/>
        <v>304.30534400939939</v>
      </c>
      <c r="BQ53">
        <f t="shared" si="63"/>
        <v>175.82300388254953</v>
      </c>
      <c r="BR53">
        <f t="shared" si="64"/>
        <v>-5.5429420351722804E-3</v>
      </c>
      <c r="BS53">
        <f t="shared" si="65"/>
        <v>4.5095819115955607</v>
      </c>
      <c r="BT53">
        <f t="shared" si="66"/>
        <v>45.228614679257959</v>
      </c>
      <c r="BU53">
        <f t="shared" si="67"/>
        <v>26.214628091733545</v>
      </c>
      <c r="BV53">
        <f t="shared" si="68"/>
        <v>30.998558044433594</v>
      </c>
      <c r="BW53">
        <f t="shared" si="69"/>
        <v>4.5110074120505192</v>
      </c>
      <c r="BX53">
        <f t="shared" si="70"/>
        <v>0.15015056506113322</v>
      </c>
      <c r="BY53">
        <f t="shared" si="71"/>
        <v>1.8958159693921335</v>
      </c>
      <c r="BZ53">
        <f t="shared" si="72"/>
        <v>2.6151914426583858</v>
      </c>
      <c r="CA53">
        <f t="shared" si="73"/>
        <v>9.406970472177735E-2</v>
      </c>
      <c r="CB53">
        <f t="shared" si="74"/>
        <v>20.675370954830093</v>
      </c>
      <c r="CC53">
        <f t="shared" si="75"/>
        <v>0.5263870286361868</v>
      </c>
      <c r="CD53">
        <f t="shared" si="76"/>
        <v>41.115247329710748</v>
      </c>
      <c r="CE53">
        <f t="shared" si="77"/>
        <v>391.48628734506957</v>
      </c>
      <c r="CF53">
        <f t="shared" si="78"/>
        <v>1.7148434886082684E-2</v>
      </c>
      <c r="CG53">
        <f t="shared" si="79"/>
        <v>0</v>
      </c>
      <c r="CH53">
        <f t="shared" si="80"/>
        <v>934.05972900390623</v>
      </c>
      <c r="CI53">
        <f t="shared" si="81"/>
        <v>0</v>
      </c>
      <c r="CJ53" t="e">
        <f t="shared" si="82"/>
        <v>#DIV/0!</v>
      </c>
      <c r="CK53" t="e">
        <f t="shared" si="83"/>
        <v>#DIV/0!</v>
      </c>
    </row>
    <row r="54" spans="1:89" x14ac:dyDescent="0.25">
      <c r="A54" s="1">
        <v>53</v>
      </c>
      <c r="B54" s="2" t="s">
        <v>178</v>
      </c>
      <c r="C54" s="1" t="s">
        <v>184</v>
      </c>
      <c r="D54" s="1" t="s">
        <v>187</v>
      </c>
      <c r="E54" s="1">
        <v>1</v>
      </c>
      <c r="F54" s="1">
        <v>2</v>
      </c>
      <c r="G54" s="4">
        <v>44456</v>
      </c>
      <c r="H54" s="1" t="s">
        <v>135</v>
      </c>
      <c r="I54" s="1">
        <v>15375.999770710245</v>
      </c>
      <c r="J54" s="1">
        <v>1</v>
      </c>
      <c r="K54">
        <f t="shared" si="42"/>
        <v>16.337448762684442</v>
      </c>
      <c r="L54">
        <f t="shared" si="43"/>
        <v>0.15343832276932867</v>
      </c>
      <c r="M54">
        <f t="shared" si="44"/>
        <v>208.07681942557463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t="e">
        <f t="shared" si="45"/>
        <v>#DIV/0!</v>
      </c>
      <c r="V54" t="e">
        <f t="shared" si="46"/>
        <v>#DIV/0!</v>
      </c>
      <c r="W54" t="e">
        <f t="shared" si="47"/>
        <v>#DIV/0!</v>
      </c>
      <c r="X54" s="1">
        <v>-1</v>
      </c>
      <c r="Y54" s="1">
        <v>0.85</v>
      </c>
      <c r="Z54" s="1">
        <v>0.85</v>
      </c>
      <c r="AA54" s="1">
        <v>9.947845458984375</v>
      </c>
      <c r="AB54">
        <f t="shared" si="48"/>
        <v>0.85</v>
      </c>
      <c r="AC54">
        <f t="shared" si="49"/>
        <v>1.8563161247643595E-2</v>
      </c>
      <c r="AD54" t="e">
        <f t="shared" si="50"/>
        <v>#DIV/0!</v>
      </c>
      <c r="AE54" t="e">
        <f t="shared" si="51"/>
        <v>#DIV/0!</v>
      </c>
      <c r="AF54" t="e">
        <f t="shared" si="52"/>
        <v>#DIV/0!</v>
      </c>
      <c r="AG54" s="1">
        <v>0</v>
      </c>
      <c r="AH54" s="1">
        <v>0.5</v>
      </c>
      <c r="AI54" t="e">
        <f t="shared" si="53"/>
        <v>#DIV/0!</v>
      </c>
      <c r="AJ54">
        <f t="shared" si="54"/>
        <v>4.0816353838990489</v>
      </c>
      <c r="AK54">
        <f t="shared" si="55"/>
        <v>2.6109069889094951</v>
      </c>
      <c r="AL54">
        <f t="shared" si="56"/>
        <v>30.984512714428295</v>
      </c>
      <c r="AM54">
        <v>1.679</v>
      </c>
      <c r="AN54">
        <f t="shared" si="57"/>
        <v>5</v>
      </c>
      <c r="AO54" s="1">
        <v>0.5</v>
      </c>
      <c r="AP54">
        <f t="shared" si="58"/>
        <v>9</v>
      </c>
      <c r="AQ54" s="1">
        <v>31.156843185424805</v>
      </c>
      <c r="AR54" s="1">
        <v>30.992023468017578</v>
      </c>
      <c r="AS54" s="1">
        <v>31.121397018432617</v>
      </c>
      <c r="AT54" s="1">
        <v>399.94378662109375</v>
      </c>
      <c r="AU54" s="1">
        <v>393.92294311523438</v>
      </c>
      <c r="AV54" s="1">
        <v>17.677268981933594</v>
      </c>
      <c r="AW54" s="1">
        <v>19.020654678344727</v>
      </c>
      <c r="AX54" s="1">
        <v>38.721237182617188</v>
      </c>
      <c r="AY54" s="1">
        <v>41.663860321044922</v>
      </c>
      <c r="AZ54" s="1">
        <v>500.43081665039063</v>
      </c>
      <c r="BA54" s="1">
        <v>1098.7890625</v>
      </c>
      <c r="BB54" s="1">
        <v>123.41024780273438</v>
      </c>
      <c r="BC54" s="1">
        <v>99.706825256347656</v>
      </c>
      <c r="BD54" s="1">
        <v>2.8331053256988525</v>
      </c>
      <c r="BE54" s="1">
        <v>-0.1099080964922905</v>
      </c>
      <c r="BF54" s="1">
        <v>0.66666668653488159</v>
      </c>
      <c r="BG54" s="1">
        <v>0</v>
      </c>
      <c r="BH54" s="1">
        <v>5</v>
      </c>
      <c r="BI54" s="1">
        <v>1</v>
      </c>
      <c r="BJ54" s="1">
        <v>0</v>
      </c>
      <c r="BK54" s="1">
        <v>0.15999999642372131</v>
      </c>
      <c r="BL54" s="1">
        <v>111115</v>
      </c>
      <c r="BM54">
        <f t="shared" si="59"/>
        <v>2.9805289854103072</v>
      </c>
      <c r="BN54">
        <f t="shared" si="60"/>
        <v>4.081635383899049E-3</v>
      </c>
      <c r="BO54">
        <f t="shared" si="61"/>
        <v>304.14202346801756</v>
      </c>
      <c r="BP54">
        <f t="shared" si="62"/>
        <v>304.30684318542478</v>
      </c>
      <c r="BQ54">
        <f t="shared" si="63"/>
        <v>175.80624607042409</v>
      </c>
      <c r="BR54">
        <f t="shared" si="64"/>
        <v>-7.5107535892818943E-3</v>
      </c>
      <c r="BS54">
        <f t="shared" si="65"/>
        <v>4.5073960811845444</v>
      </c>
      <c r="BT54">
        <f t="shared" si="66"/>
        <v>45.206494837198612</v>
      </c>
      <c r="BU54">
        <f t="shared" si="67"/>
        <v>26.185840158853885</v>
      </c>
      <c r="BV54">
        <f t="shared" si="68"/>
        <v>30.992023468017578</v>
      </c>
      <c r="BW54">
        <f t="shared" si="69"/>
        <v>4.5093269304174628</v>
      </c>
      <c r="BX54">
        <f t="shared" si="70"/>
        <v>0.15086624896885303</v>
      </c>
      <c r="BY54">
        <f t="shared" si="71"/>
        <v>1.8964890922750492</v>
      </c>
      <c r="BZ54">
        <f t="shared" si="72"/>
        <v>2.6128378381424135</v>
      </c>
      <c r="CA54">
        <f t="shared" si="73"/>
        <v>9.4519165532665303E-2</v>
      </c>
      <c r="CB54">
        <f t="shared" si="74"/>
        <v>20.746679074362376</v>
      </c>
      <c r="CC54">
        <f t="shared" si="75"/>
        <v>0.52821706138783053</v>
      </c>
      <c r="CD54">
        <f t="shared" si="76"/>
        <v>41.156360109344639</v>
      </c>
      <c r="CE54">
        <f t="shared" si="77"/>
        <v>391.4723258008317</v>
      </c>
      <c r="CF54">
        <f t="shared" si="78"/>
        <v>1.7175924841417729E-2</v>
      </c>
      <c r="CG54">
        <f t="shared" si="79"/>
        <v>0</v>
      </c>
      <c r="CH54">
        <f t="shared" si="80"/>
        <v>933.970703125</v>
      </c>
      <c r="CI54">
        <f t="shared" si="81"/>
        <v>0</v>
      </c>
      <c r="CJ54" t="e">
        <f t="shared" si="82"/>
        <v>#DIV/0!</v>
      </c>
      <c r="CK54" t="e">
        <f t="shared" si="83"/>
        <v>#DIV/0!</v>
      </c>
    </row>
    <row r="55" spans="1:89" x14ac:dyDescent="0.25">
      <c r="A55" s="1">
        <v>54</v>
      </c>
      <c r="B55" s="2" t="s">
        <v>178</v>
      </c>
      <c r="C55" s="1" t="s">
        <v>184</v>
      </c>
      <c r="D55" s="1" t="s">
        <v>187</v>
      </c>
      <c r="E55" s="1">
        <v>1</v>
      </c>
      <c r="F55" s="1">
        <v>3</v>
      </c>
      <c r="G55" s="4">
        <v>44456</v>
      </c>
      <c r="H55" s="1" t="s">
        <v>136</v>
      </c>
      <c r="I55" s="1">
        <v>15377.999770572409</v>
      </c>
      <c r="J55" s="1">
        <v>1</v>
      </c>
      <c r="K55">
        <f t="shared" si="42"/>
        <v>16.450459833901686</v>
      </c>
      <c r="L55">
        <f t="shared" si="43"/>
        <v>0.15403710234930124</v>
      </c>
      <c r="M55">
        <f t="shared" si="44"/>
        <v>207.53125783402308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t="e">
        <f t="shared" si="45"/>
        <v>#DIV/0!</v>
      </c>
      <c r="V55" t="e">
        <f t="shared" si="46"/>
        <v>#DIV/0!</v>
      </c>
      <c r="W55" t="e">
        <f t="shared" si="47"/>
        <v>#DIV/0!</v>
      </c>
      <c r="X55" s="1">
        <v>-1</v>
      </c>
      <c r="Y55" s="1">
        <v>0.85</v>
      </c>
      <c r="Z55" s="1">
        <v>0.85</v>
      </c>
      <c r="AA55" s="1">
        <v>9.947845458984375</v>
      </c>
      <c r="AB55">
        <f t="shared" si="48"/>
        <v>0.85</v>
      </c>
      <c r="AC55">
        <f t="shared" si="49"/>
        <v>1.868518737067193E-2</v>
      </c>
      <c r="AD55" t="e">
        <f t="shared" si="50"/>
        <v>#DIV/0!</v>
      </c>
      <c r="AE55" t="e">
        <f t="shared" si="51"/>
        <v>#DIV/0!</v>
      </c>
      <c r="AF55" t="e">
        <f t="shared" si="52"/>
        <v>#DIV/0!</v>
      </c>
      <c r="AG55" s="1">
        <v>0</v>
      </c>
      <c r="AH55" s="1">
        <v>0.5</v>
      </c>
      <c r="AI55" t="e">
        <f t="shared" si="53"/>
        <v>#DIV/0!</v>
      </c>
      <c r="AJ55">
        <f t="shared" si="54"/>
        <v>4.0927170409340938</v>
      </c>
      <c r="AK55">
        <f t="shared" si="55"/>
        <v>2.6080179003067658</v>
      </c>
      <c r="AL55">
        <f t="shared" si="56"/>
        <v>30.975591968011752</v>
      </c>
      <c r="AM55">
        <v>1.679</v>
      </c>
      <c r="AN55">
        <f t="shared" si="57"/>
        <v>5</v>
      </c>
      <c r="AO55" s="1">
        <v>0.5</v>
      </c>
      <c r="AP55">
        <f t="shared" si="58"/>
        <v>9</v>
      </c>
      <c r="AQ55" s="1">
        <v>31.157529830932617</v>
      </c>
      <c r="AR55" s="1">
        <v>30.984466552734375</v>
      </c>
      <c r="AS55" s="1">
        <v>31.122142791748047</v>
      </c>
      <c r="AT55" s="1">
        <v>399.93881225585938</v>
      </c>
      <c r="AU55" s="1">
        <v>393.87884521484375</v>
      </c>
      <c r="AV55" s="1">
        <v>17.679618835449219</v>
      </c>
      <c r="AW55" s="1">
        <v>19.026599884033203</v>
      </c>
      <c r="AX55" s="1">
        <v>38.724952697753906</v>
      </c>
      <c r="AY55" s="1">
        <v>41.675342559814453</v>
      </c>
      <c r="AZ55" s="1">
        <v>500.44708251953125</v>
      </c>
      <c r="BA55" s="1">
        <v>1098.728759765625</v>
      </c>
      <c r="BB55" s="1">
        <v>122.16922760009766</v>
      </c>
      <c r="BC55" s="1">
        <v>99.70703125</v>
      </c>
      <c r="BD55" s="1">
        <v>2.8331053256988525</v>
      </c>
      <c r="BE55" s="1">
        <v>-0.1099080964922905</v>
      </c>
      <c r="BF55" s="1">
        <v>0.66666668653488159</v>
      </c>
      <c r="BG55" s="1">
        <v>0</v>
      </c>
      <c r="BH55" s="1">
        <v>5</v>
      </c>
      <c r="BI55" s="1">
        <v>1</v>
      </c>
      <c r="BJ55" s="1">
        <v>0</v>
      </c>
      <c r="BK55" s="1">
        <v>0.15999999642372131</v>
      </c>
      <c r="BL55" s="1">
        <v>111115</v>
      </c>
      <c r="BM55">
        <f t="shared" si="59"/>
        <v>2.9806258637256176</v>
      </c>
      <c r="BN55">
        <f t="shared" si="60"/>
        <v>4.0927170409340938E-3</v>
      </c>
      <c r="BO55">
        <f t="shared" si="61"/>
        <v>304.13446655273435</v>
      </c>
      <c r="BP55">
        <f t="shared" si="62"/>
        <v>304.30752983093259</v>
      </c>
      <c r="BQ55">
        <f t="shared" si="63"/>
        <v>175.79659763313975</v>
      </c>
      <c r="BR55">
        <f t="shared" si="64"/>
        <v>-8.8745847226234208E-3</v>
      </c>
      <c r="BS55">
        <f t="shared" si="65"/>
        <v>4.5051036895253107</v>
      </c>
      <c r="BT55">
        <f t="shared" si="66"/>
        <v>45.183410167227407</v>
      </c>
      <c r="BU55">
        <f t="shared" si="67"/>
        <v>26.156810283194204</v>
      </c>
      <c r="BV55">
        <f t="shared" si="68"/>
        <v>30.984466552734375</v>
      </c>
      <c r="BW55">
        <f t="shared" si="69"/>
        <v>4.5073842162572939</v>
      </c>
      <c r="BX55">
        <f t="shared" si="70"/>
        <v>0.15144508435386625</v>
      </c>
      <c r="BY55">
        <f t="shared" si="71"/>
        <v>1.8970857892185449</v>
      </c>
      <c r="BZ55">
        <f t="shared" si="72"/>
        <v>2.610298427038749</v>
      </c>
      <c r="CA55">
        <f t="shared" si="73"/>
        <v>9.4882690841805242E-2</v>
      </c>
      <c r="CB55">
        <f t="shared" si="74"/>
        <v>20.692325610208748</v>
      </c>
      <c r="CC55">
        <f t="shared" si="75"/>
        <v>0.52689109952280844</v>
      </c>
      <c r="CD55">
        <f t="shared" si="76"/>
        <v>41.195931649570753</v>
      </c>
      <c r="CE55">
        <f t="shared" si="77"/>
        <v>391.41127623975848</v>
      </c>
      <c r="CF55">
        <f t="shared" si="78"/>
        <v>1.7314064771764611E-2</v>
      </c>
      <c r="CG55">
        <f t="shared" si="79"/>
        <v>0</v>
      </c>
      <c r="CH55">
        <f t="shared" si="80"/>
        <v>933.9194458007812</v>
      </c>
      <c r="CI55">
        <f t="shared" si="81"/>
        <v>0</v>
      </c>
      <c r="CJ55" t="e">
        <f t="shared" si="82"/>
        <v>#DIV/0!</v>
      </c>
      <c r="CK55" t="e">
        <f t="shared" si="83"/>
        <v>#DIV/0!</v>
      </c>
    </row>
    <row r="56" spans="1:89" x14ac:dyDescent="0.25">
      <c r="A56" s="1">
        <v>55</v>
      </c>
      <c r="B56" s="2" t="s">
        <v>179</v>
      </c>
      <c r="C56" s="1" t="s">
        <v>184</v>
      </c>
      <c r="D56" s="1" t="s">
        <v>187</v>
      </c>
      <c r="E56" s="1">
        <v>1</v>
      </c>
      <c r="F56" s="1">
        <v>1</v>
      </c>
      <c r="G56" s="4">
        <v>44456</v>
      </c>
      <c r="H56" s="1" t="s">
        <v>137</v>
      </c>
      <c r="I56" s="1">
        <v>16751.499675913714</v>
      </c>
      <c r="J56" s="1">
        <v>1</v>
      </c>
      <c r="K56">
        <f t="shared" si="42"/>
        <v>15.16888554999883</v>
      </c>
      <c r="L56">
        <f t="shared" si="43"/>
        <v>0.26264364331078266</v>
      </c>
      <c r="M56">
        <f t="shared" si="44"/>
        <v>284.49409032211645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t="e">
        <f t="shared" si="45"/>
        <v>#DIV/0!</v>
      </c>
      <c r="V56" t="e">
        <f t="shared" si="46"/>
        <v>#DIV/0!</v>
      </c>
      <c r="W56" t="e">
        <f t="shared" si="47"/>
        <v>#DIV/0!</v>
      </c>
      <c r="X56" s="1">
        <v>-1</v>
      </c>
      <c r="Y56" s="1">
        <v>0.85</v>
      </c>
      <c r="Z56" s="1">
        <v>0.85</v>
      </c>
      <c r="AA56" s="1">
        <v>9.947845458984375</v>
      </c>
      <c r="AB56">
        <f t="shared" si="48"/>
        <v>0.85</v>
      </c>
      <c r="AC56">
        <f t="shared" si="49"/>
        <v>1.726912395085348E-2</v>
      </c>
      <c r="AD56" t="e">
        <f t="shared" si="50"/>
        <v>#DIV/0!</v>
      </c>
      <c r="AE56" t="e">
        <f t="shared" si="51"/>
        <v>#DIV/0!</v>
      </c>
      <c r="AF56" t="e">
        <f t="shared" si="52"/>
        <v>#DIV/0!</v>
      </c>
      <c r="AG56" s="1">
        <v>0</v>
      </c>
      <c r="AH56" s="1">
        <v>0.5</v>
      </c>
      <c r="AI56" t="e">
        <f t="shared" si="53"/>
        <v>#DIV/0!</v>
      </c>
      <c r="AJ56">
        <f t="shared" si="54"/>
        <v>5.6185223017343429</v>
      </c>
      <c r="AK56">
        <f t="shared" si="55"/>
        <v>2.1261055462384224</v>
      </c>
      <c r="AL56">
        <f t="shared" si="56"/>
        <v>29.72186616955916</v>
      </c>
      <c r="AM56">
        <v>2.5920000000000001</v>
      </c>
      <c r="AN56">
        <f t="shared" si="57"/>
        <v>5</v>
      </c>
      <c r="AO56" s="1">
        <v>0.5</v>
      </c>
      <c r="AP56">
        <f t="shared" si="58"/>
        <v>9</v>
      </c>
      <c r="AQ56" s="1">
        <v>30.865764617919922</v>
      </c>
      <c r="AR56" s="1">
        <v>29.92814826965332</v>
      </c>
      <c r="AS56" s="1">
        <v>30.851301193237305</v>
      </c>
      <c r="AT56" s="1">
        <v>400.05615234375</v>
      </c>
      <c r="AU56" s="1">
        <v>391.06069946289063</v>
      </c>
      <c r="AV56" s="1">
        <v>17.879978179931641</v>
      </c>
      <c r="AW56" s="1">
        <v>20.729986190795898</v>
      </c>
      <c r="AX56" s="1">
        <v>39.817390441894531</v>
      </c>
      <c r="AY56" s="1">
        <v>46.164146423339844</v>
      </c>
      <c r="AZ56" s="1">
        <v>500.39559936523438</v>
      </c>
      <c r="BA56" s="1">
        <v>1101.51611328125</v>
      </c>
      <c r="BB56" s="1">
        <v>256.73233032226563</v>
      </c>
      <c r="BC56" s="1">
        <v>99.698677062988281</v>
      </c>
      <c r="BD56" s="1">
        <v>2.8331053256988525</v>
      </c>
      <c r="BE56" s="1">
        <v>-0.1099080964922905</v>
      </c>
      <c r="BF56" s="1">
        <v>0.66666668653488159</v>
      </c>
      <c r="BG56" s="1">
        <v>0</v>
      </c>
      <c r="BH56" s="1">
        <v>5</v>
      </c>
      <c r="BI56" s="1">
        <v>1</v>
      </c>
      <c r="BJ56" s="1">
        <v>0</v>
      </c>
      <c r="BK56" s="1">
        <v>0.15999999642372131</v>
      </c>
      <c r="BL56" s="1">
        <v>111115</v>
      </c>
      <c r="BM56">
        <f t="shared" si="59"/>
        <v>1.930538577797972</v>
      </c>
      <c r="BN56">
        <f t="shared" si="60"/>
        <v>5.6185223017343432E-3</v>
      </c>
      <c r="BO56">
        <f t="shared" si="61"/>
        <v>303.0781482696533</v>
      </c>
      <c r="BP56">
        <f t="shared" si="62"/>
        <v>304.0157646179199</v>
      </c>
      <c r="BQ56">
        <f t="shared" si="63"/>
        <v>176.2425741856714</v>
      </c>
      <c r="BR56">
        <f t="shared" si="64"/>
        <v>-0.20628210009415868</v>
      </c>
      <c r="BS56">
        <f t="shared" si="65"/>
        <v>4.1928577449947895</v>
      </c>
      <c r="BT56">
        <f t="shared" si="66"/>
        <v>42.055299714215856</v>
      </c>
      <c r="BU56">
        <f t="shared" si="67"/>
        <v>21.325313523419958</v>
      </c>
      <c r="BV56">
        <f t="shared" si="68"/>
        <v>29.92814826965332</v>
      </c>
      <c r="BW56">
        <f t="shared" si="69"/>
        <v>4.2428980407135573</v>
      </c>
      <c r="BX56">
        <f t="shared" si="70"/>
        <v>0.25519634359507154</v>
      </c>
      <c r="BY56">
        <f t="shared" si="71"/>
        <v>2.0667521987563671</v>
      </c>
      <c r="BZ56">
        <f t="shared" si="72"/>
        <v>2.1761458419571902</v>
      </c>
      <c r="CA56">
        <f t="shared" si="73"/>
        <v>0.16015049661267755</v>
      </c>
      <c r="CB56">
        <f t="shared" si="74"/>
        <v>28.363684437353307</v>
      </c>
      <c r="CC56">
        <f t="shared" si="75"/>
        <v>0.72749343187096016</v>
      </c>
      <c r="CD56">
        <f t="shared" si="76"/>
        <v>49.133192361340662</v>
      </c>
      <c r="CE56">
        <f t="shared" si="77"/>
        <v>388.7853666303908</v>
      </c>
      <c r="CF56">
        <f t="shared" si="78"/>
        <v>1.9169851429716712E-2</v>
      </c>
      <c r="CG56">
        <f t="shared" si="79"/>
        <v>0</v>
      </c>
      <c r="CH56">
        <f t="shared" si="80"/>
        <v>936.2886962890625</v>
      </c>
      <c r="CI56">
        <f t="shared" si="81"/>
        <v>0</v>
      </c>
      <c r="CJ56" t="e">
        <f t="shared" si="82"/>
        <v>#DIV/0!</v>
      </c>
      <c r="CK56" t="e">
        <f t="shared" si="83"/>
        <v>#DIV/0!</v>
      </c>
    </row>
    <row r="57" spans="1:89" x14ac:dyDescent="0.25">
      <c r="A57" s="1">
        <v>56</v>
      </c>
      <c r="B57" s="2" t="s">
        <v>179</v>
      </c>
      <c r="C57" s="1" t="s">
        <v>184</v>
      </c>
      <c r="D57" s="1" t="s">
        <v>187</v>
      </c>
      <c r="E57" s="1">
        <v>1</v>
      </c>
      <c r="F57" s="1">
        <v>2</v>
      </c>
      <c r="G57" s="4">
        <v>44456</v>
      </c>
      <c r="H57" s="1" t="s">
        <v>138</v>
      </c>
      <c r="I57" s="1">
        <v>16753.499675775878</v>
      </c>
      <c r="J57" s="1">
        <v>1</v>
      </c>
      <c r="K57">
        <f t="shared" si="42"/>
        <v>15.12266424657113</v>
      </c>
      <c r="L57">
        <f t="shared" si="43"/>
        <v>0.26297866275671788</v>
      </c>
      <c r="M57">
        <f t="shared" si="44"/>
        <v>284.91001129859666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t="e">
        <f t="shared" si="45"/>
        <v>#DIV/0!</v>
      </c>
      <c r="V57" t="e">
        <f t="shared" si="46"/>
        <v>#DIV/0!</v>
      </c>
      <c r="W57" t="e">
        <f t="shared" si="47"/>
        <v>#DIV/0!</v>
      </c>
      <c r="X57" s="1">
        <v>-1</v>
      </c>
      <c r="Y57" s="1">
        <v>0.85</v>
      </c>
      <c r="Z57" s="1">
        <v>0.85</v>
      </c>
      <c r="AA57" s="1">
        <v>9.947845458984375</v>
      </c>
      <c r="AB57">
        <f t="shared" si="48"/>
        <v>0.85</v>
      </c>
      <c r="AC57">
        <f t="shared" si="49"/>
        <v>1.7222666180493482E-2</v>
      </c>
      <c r="AD57" t="e">
        <f t="shared" si="50"/>
        <v>#DIV/0!</v>
      </c>
      <c r="AE57" t="e">
        <f t="shared" si="51"/>
        <v>#DIV/0!</v>
      </c>
      <c r="AF57" t="e">
        <f t="shared" si="52"/>
        <v>#DIV/0!</v>
      </c>
      <c r="AG57" s="1">
        <v>0</v>
      </c>
      <c r="AH57" s="1">
        <v>0.5</v>
      </c>
      <c r="AI57" t="e">
        <f t="shared" si="53"/>
        <v>#DIV/0!</v>
      </c>
      <c r="AJ57">
        <f t="shared" si="54"/>
        <v>5.6213453191242992</v>
      </c>
      <c r="AK57">
        <f t="shared" si="55"/>
        <v>2.1245588313800434</v>
      </c>
      <c r="AL57">
        <f t="shared" si="56"/>
        <v>29.716171785857</v>
      </c>
      <c r="AM57">
        <v>2.5920000000000001</v>
      </c>
      <c r="AN57">
        <f t="shared" si="57"/>
        <v>5</v>
      </c>
      <c r="AO57" s="1">
        <v>0.5</v>
      </c>
      <c r="AP57">
        <f t="shared" si="58"/>
        <v>9</v>
      </c>
      <c r="AQ57" s="1">
        <v>30.866191864013672</v>
      </c>
      <c r="AR57" s="1">
        <v>29.92274284362793</v>
      </c>
      <c r="AS57" s="1">
        <v>30.851051330566406</v>
      </c>
      <c r="AT57" s="1">
        <v>400.0413818359375</v>
      </c>
      <c r="AU57" s="1">
        <v>391.06930541992188</v>
      </c>
      <c r="AV57" s="1">
        <v>17.880247116088867</v>
      </c>
      <c r="AW57" s="1">
        <v>20.731672286987305</v>
      </c>
      <c r="AX57" s="1">
        <v>39.817104339599609</v>
      </c>
      <c r="AY57" s="1">
        <v>46.166881561279297</v>
      </c>
      <c r="AZ57" s="1">
        <v>500.3973388671875</v>
      </c>
      <c r="BA57" s="1">
        <v>1101.330078125</v>
      </c>
      <c r="BB57" s="1">
        <v>238.278564453125</v>
      </c>
      <c r="BC57" s="1">
        <v>99.698898315429688</v>
      </c>
      <c r="BD57" s="1">
        <v>2.8331053256988525</v>
      </c>
      <c r="BE57" s="1">
        <v>-0.1099080964922905</v>
      </c>
      <c r="BF57" s="1">
        <v>0.66666668653488159</v>
      </c>
      <c r="BG57" s="1">
        <v>0</v>
      </c>
      <c r="BH57" s="1">
        <v>5</v>
      </c>
      <c r="BI57" s="1">
        <v>1</v>
      </c>
      <c r="BJ57" s="1">
        <v>0</v>
      </c>
      <c r="BK57" s="1">
        <v>0.15999999642372131</v>
      </c>
      <c r="BL57" s="1">
        <v>111115</v>
      </c>
      <c r="BM57">
        <f t="shared" si="59"/>
        <v>1.9305452888394576</v>
      </c>
      <c r="BN57">
        <f t="shared" si="60"/>
        <v>5.6213453191242988E-3</v>
      </c>
      <c r="BO57">
        <f t="shared" si="61"/>
        <v>303.07274284362791</v>
      </c>
      <c r="BP57">
        <f t="shared" si="62"/>
        <v>304.01619186401365</v>
      </c>
      <c r="BQ57">
        <f t="shared" si="63"/>
        <v>176.21280856133671</v>
      </c>
      <c r="BR57">
        <f t="shared" si="64"/>
        <v>-0.20657105777093021</v>
      </c>
      <c r="BS57">
        <f t="shared" si="65"/>
        <v>4.1914837186292022</v>
      </c>
      <c r="BT57">
        <f t="shared" si="66"/>
        <v>42.041424624052404</v>
      </c>
      <c r="BU57">
        <f t="shared" si="67"/>
        <v>21.309752337065099</v>
      </c>
      <c r="BV57">
        <f t="shared" si="68"/>
        <v>29.92274284362793</v>
      </c>
      <c r="BW57">
        <f t="shared" si="69"/>
        <v>4.241580171483446</v>
      </c>
      <c r="BX57">
        <f t="shared" si="70"/>
        <v>0.25551262190925578</v>
      </c>
      <c r="BY57">
        <f t="shared" si="71"/>
        <v>2.0669248872491588</v>
      </c>
      <c r="BZ57">
        <f t="shared" si="72"/>
        <v>2.1746552842342872</v>
      </c>
      <c r="CA57">
        <f t="shared" si="73"/>
        <v>0.16034979293519877</v>
      </c>
      <c r="CB57">
        <f t="shared" si="74"/>
        <v>28.405214245506713</v>
      </c>
      <c r="CC57">
        <f t="shared" si="75"/>
        <v>0.72854097048774091</v>
      </c>
      <c r="CD57">
        <f t="shared" si="76"/>
        <v>49.155693513560514</v>
      </c>
      <c r="CE57">
        <f t="shared" si="77"/>
        <v>388.80090578293618</v>
      </c>
      <c r="CF57">
        <f t="shared" si="78"/>
        <v>1.9119426877774393E-2</v>
      </c>
      <c r="CG57">
        <f t="shared" si="79"/>
        <v>0</v>
      </c>
      <c r="CH57">
        <f t="shared" si="80"/>
        <v>936.13056640624995</v>
      </c>
      <c r="CI57">
        <f t="shared" si="81"/>
        <v>0</v>
      </c>
      <c r="CJ57" t="e">
        <f t="shared" si="82"/>
        <v>#DIV/0!</v>
      </c>
      <c r="CK57" t="e">
        <f t="shared" si="83"/>
        <v>#DIV/0!</v>
      </c>
    </row>
    <row r="58" spans="1:89" x14ac:dyDescent="0.25">
      <c r="A58" s="1">
        <v>57</v>
      </c>
      <c r="B58" s="2" t="s">
        <v>179</v>
      </c>
      <c r="C58" s="1" t="s">
        <v>184</v>
      </c>
      <c r="D58" s="1" t="s">
        <v>187</v>
      </c>
      <c r="E58" s="1">
        <v>1</v>
      </c>
      <c r="F58" s="1">
        <v>3</v>
      </c>
      <c r="G58" s="4">
        <v>44456</v>
      </c>
      <c r="H58" s="1" t="s">
        <v>139</v>
      </c>
      <c r="I58" s="1">
        <v>16756.499675569125</v>
      </c>
      <c r="J58" s="1">
        <v>1</v>
      </c>
      <c r="K58">
        <f t="shared" si="42"/>
        <v>14.883736232503527</v>
      </c>
      <c r="L58">
        <f t="shared" si="43"/>
        <v>0.26384841135450599</v>
      </c>
      <c r="M58">
        <f t="shared" si="44"/>
        <v>286.67261587065133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45"/>
        <v>#DIV/0!</v>
      </c>
      <c r="V58" t="e">
        <f t="shared" si="46"/>
        <v>#DIV/0!</v>
      </c>
      <c r="W58" t="e">
        <f t="shared" si="47"/>
        <v>#DIV/0!</v>
      </c>
      <c r="X58" s="1">
        <v>-1</v>
      </c>
      <c r="Y58" s="1">
        <v>0.85</v>
      </c>
      <c r="Z58" s="1">
        <v>0.85</v>
      </c>
      <c r="AA58" s="1">
        <v>9.947845458984375</v>
      </c>
      <c r="AB58">
        <f t="shared" si="48"/>
        <v>0.85</v>
      </c>
      <c r="AC58">
        <f t="shared" si="49"/>
        <v>1.6969394797428497E-2</v>
      </c>
      <c r="AD58" t="e">
        <f t="shared" si="50"/>
        <v>#DIV/0!</v>
      </c>
      <c r="AE58" t="e">
        <f t="shared" si="51"/>
        <v>#DIV/0!</v>
      </c>
      <c r="AF58" t="e">
        <f t="shared" si="52"/>
        <v>#DIV/0!</v>
      </c>
      <c r="AG58" s="1">
        <v>0</v>
      </c>
      <c r="AH58" s="1">
        <v>0.5</v>
      </c>
      <c r="AI58" t="e">
        <f t="shared" si="53"/>
        <v>#DIV/0!</v>
      </c>
      <c r="AJ58">
        <f t="shared" si="54"/>
        <v>5.6318779466970579</v>
      </c>
      <c r="AK58">
        <f t="shared" si="55"/>
        <v>2.121764882833157</v>
      </c>
      <c r="AL58">
        <f t="shared" si="56"/>
        <v>29.705977879548964</v>
      </c>
      <c r="AM58">
        <v>2.5920000000000001</v>
      </c>
      <c r="AN58">
        <f t="shared" si="57"/>
        <v>5</v>
      </c>
      <c r="AO58" s="1">
        <v>0.5</v>
      </c>
      <c r="AP58">
        <f t="shared" si="58"/>
        <v>9</v>
      </c>
      <c r="AQ58" s="1">
        <v>30.866443634033203</v>
      </c>
      <c r="AR58" s="1">
        <v>29.913833618164063</v>
      </c>
      <c r="AS58" s="1">
        <v>30.851934432983398</v>
      </c>
      <c r="AT58" s="1">
        <v>399.90805053710938</v>
      </c>
      <c r="AU58" s="1">
        <v>391.05804443359375</v>
      </c>
      <c r="AV58" s="1">
        <v>17.878225326538086</v>
      </c>
      <c r="AW58" s="1">
        <v>20.734851837158203</v>
      </c>
      <c r="AX58" s="1">
        <v>39.8123779296875</v>
      </c>
      <c r="AY58" s="1">
        <v>46.173698425292969</v>
      </c>
      <c r="AZ58" s="1">
        <v>500.42047119140625</v>
      </c>
      <c r="BA58" s="1">
        <v>1101.2030029296875</v>
      </c>
      <c r="BB58" s="1">
        <v>238.66465759277344</v>
      </c>
      <c r="BC58" s="1">
        <v>99.699775695800781</v>
      </c>
      <c r="BD58" s="1">
        <v>2.8331053256988525</v>
      </c>
      <c r="BE58" s="1">
        <v>-0.1099080964922905</v>
      </c>
      <c r="BF58" s="1">
        <v>0.66666668653488159</v>
      </c>
      <c r="BG58" s="1">
        <v>0</v>
      </c>
      <c r="BH58" s="1">
        <v>5</v>
      </c>
      <c r="BI58" s="1">
        <v>1</v>
      </c>
      <c r="BJ58" s="1">
        <v>0</v>
      </c>
      <c r="BK58" s="1">
        <v>0.15999999642372131</v>
      </c>
      <c r="BL58" s="1">
        <v>111115</v>
      </c>
      <c r="BM58">
        <f t="shared" si="59"/>
        <v>1.9306345339174622</v>
      </c>
      <c r="BN58">
        <f t="shared" si="60"/>
        <v>5.631877946697058E-3</v>
      </c>
      <c r="BO58">
        <f t="shared" si="61"/>
        <v>303.06383361816404</v>
      </c>
      <c r="BP58">
        <f t="shared" si="62"/>
        <v>304.01644363403318</v>
      </c>
      <c r="BQ58">
        <f t="shared" si="63"/>
        <v>176.19247653054117</v>
      </c>
      <c r="BR58">
        <f t="shared" si="64"/>
        <v>-0.20785573861509746</v>
      </c>
      <c r="BS58">
        <f t="shared" si="65"/>
        <v>4.1890249600834926</v>
      </c>
      <c r="BT58">
        <f t="shared" si="66"/>
        <v>42.016393024442166</v>
      </c>
      <c r="BU58">
        <f t="shared" si="67"/>
        <v>21.281541187283963</v>
      </c>
      <c r="BV58">
        <f t="shared" si="68"/>
        <v>29.913833618164063</v>
      </c>
      <c r="BW58">
        <f t="shared" si="69"/>
        <v>4.2394088374253762</v>
      </c>
      <c r="BX58">
        <f t="shared" si="70"/>
        <v>0.25633360961304291</v>
      </c>
      <c r="BY58">
        <f t="shared" si="71"/>
        <v>2.0672600772503356</v>
      </c>
      <c r="BZ58">
        <f t="shared" si="72"/>
        <v>2.1721487601750407</v>
      </c>
      <c r="CA58">
        <f t="shared" si="73"/>
        <v>0.16086713101112687</v>
      </c>
      <c r="CB58">
        <f t="shared" si="74"/>
        <v>28.581195500432397</v>
      </c>
      <c r="CC58">
        <f t="shared" si="75"/>
        <v>0.73306922067251246</v>
      </c>
      <c r="CD58">
        <f t="shared" si="76"/>
        <v>49.198096663265254</v>
      </c>
      <c r="CE58">
        <f t="shared" si="77"/>
        <v>388.8254839987182</v>
      </c>
      <c r="CF58">
        <f t="shared" si="78"/>
        <v>1.8832394583469889E-2</v>
      </c>
      <c r="CG58">
        <f t="shared" si="79"/>
        <v>0</v>
      </c>
      <c r="CH58">
        <f t="shared" si="80"/>
        <v>936.02255249023438</v>
      </c>
      <c r="CI58">
        <f t="shared" si="81"/>
        <v>0</v>
      </c>
      <c r="CJ58" t="e">
        <f t="shared" si="82"/>
        <v>#DIV/0!</v>
      </c>
      <c r="CK58" t="e">
        <f t="shared" si="83"/>
        <v>#DIV/0!</v>
      </c>
    </row>
    <row r="59" spans="1:89" x14ac:dyDescent="0.25">
      <c r="A59" s="1">
        <v>58</v>
      </c>
      <c r="B59" s="2" t="s">
        <v>180</v>
      </c>
      <c r="C59" s="1" t="s">
        <v>184</v>
      </c>
      <c r="D59" s="1" t="s">
        <v>187</v>
      </c>
      <c r="E59" s="1">
        <v>1</v>
      </c>
      <c r="F59" s="1">
        <v>1</v>
      </c>
      <c r="G59" s="4">
        <v>44456</v>
      </c>
      <c r="H59" s="1" t="s">
        <v>140</v>
      </c>
      <c r="I59" s="1">
        <v>18506.499554962851</v>
      </c>
      <c r="J59" s="1">
        <v>1</v>
      </c>
      <c r="K59">
        <f t="shared" si="42"/>
        <v>20.179893587167967</v>
      </c>
      <c r="L59">
        <f t="shared" si="43"/>
        <v>0.35807401232682562</v>
      </c>
      <c r="M59">
        <f t="shared" si="44"/>
        <v>287.22709441092752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t="e">
        <f t="shared" si="45"/>
        <v>#DIV/0!</v>
      </c>
      <c r="V59" t="e">
        <f t="shared" si="46"/>
        <v>#DIV/0!</v>
      </c>
      <c r="W59" t="e">
        <f t="shared" si="47"/>
        <v>#DIV/0!</v>
      </c>
      <c r="X59" s="1">
        <v>-1</v>
      </c>
      <c r="Y59" s="1">
        <v>0.85</v>
      </c>
      <c r="Z59" s="1">
        <v>0.85</v>
      </c>
      <c r="AA59" s="1">
        <v>9.947845458984375</v>
      </c>
      <c r="AB59">
        <f t="shared" si="48"/>
        <v>0.85</v>
      </c>
      <c r="AC59">
        <f t="shared" si="49"/>
        <v>2.2678725784965839E-2</v>
      </c>
      <c r="AD59" t="e">
        <f t="shared" si="50"/>
        <v>#DIV/0!</v>
      </c>
      <c r="AE59" t="e">
        <f t="shared" si="51"/>
        <v>#DIV/0!</v>
      </c>
      <c r="AF59" t="e">
        <f t="shared" si="52"/>
        <v>#DIV/0!</v>
      </c>
      <c r="AG59" s="1">
        <v>0</v>
      </c>
      <c r="AH59" s="1">
        <v>0.5</v>
      </c>
      <c r="AI59" t="e">
        <f t="shared" si="53"/>
        <v>#DIV/0!</v>
      </c>
      <c r="AJ59">
        <f t="shared" si="54"/>
        <v>7.3493595671917955</v>
      </c>
      <c r="AK59">
        <f t="shared" si="55"/>
        <v>2.0619532226880586</v>
      </c>
      <c r="AL59">
        <f t="shared" si="56"/>
        <v>29.409399439980628</v>
      </c>
      <c r="AM59">
        <v>1.7390000000000001</v>
      </c>
      <c r="AN59">
        <f t="shared" si="57"/>
        <v>5</v>
      </c>
      <c r="AO59" s="1">
        <v>0.5</v>
      </c>
      <c r="AP59">
        <f t="shared" si="58"/>
        <v>9</v>
      </c>
      <c r="AQ59" s="1">
        <v>30.561880111694336</v>
      </c>
      <c r="AR59" s="1">
        <v>29.889629364013672</v>
      </c>
      <c r="AS59" s="1">
        <v>30.555021286010742</v>
      </c>
      <c r="AT59" s="1">
        <v>400.01675415039063</v>
      </c>
      <c r="AU59" s="1">
        <v>392.00247192382813</v>
      </c>
      <c r="AV59" s="1">
        <v>18.120237350463867</v>
      </c>
      <c r="AW59" s="1">
        <v>20.621671676635742</v>
      </c>
      <c r="AX59" s="1">
        <v>41.061836242675781</v>
      </c>
      <c r="AY59" s="1">
        <v>46.730274200439453</v>
      </c>
      <c r="AZ59" s="1">
        <v>500.39212036132813</v>
      </c>
      <c r="BA59" s="1">
        <v>1098.7178955078125</v>
      </c>
      <c r="BB59" s="1">
        <v>370.42831420898438</v>
      </c>
      <c r="BC59" s="1">
        <v>99.705085754394531</v>
      </c>
      <c r="BD59" s="1">
        <v>2.8331053256988525</v>
      </c>
      <c r="BE59" s="1">
        <v>-0.1099080964922905</v>
      </c>
      <c r="BF59" s="1">
        <v>0.66666668653488159</v>
      </c>
      <c r="BG59" s="1">
        <v>0</v>
      </c>
      <c r="BH59" s="1">
        <v>5</v>
      </c>
      <c r="BI59" s="1">
        <v>1</v>
      </c>
      <c r="BJ59" s="1">
        <v>0</v>
      </c>
      <c r="BK59" s="1">
        <v>0.15999999642372131</v>
      </c>
      <c r="BL59" s="1">
        <v>111115</v>
      </c>
      <c r="BM59">
        <f t="shared" si="59"/>
        <v>2.8774705023653135</v>
      </c>
      <c r="BN59">
        <f t="shared" si="60"/>
        <v>7.3493595671917959E-3</v>
      </c>
      <c r="BO59">
        <f t="shared" si="61"/>
        <v>303.03962936401365</v>
      </c>
      <c r="BP59">
        <f t="shared" si="62"/>
        <v>303.71188011169431</v>
      </c>
      <c r="BQ59">
        <f t="shared" si="63"/>
        <v>175.79485935192861</v>
      </c>
      <c r="BR59">
        <f t="shared" si="64"/>
        <v>-0.48022992403304282</v>
      </c>
      <c r="BS59">
        <f t="shared" si="65"/>
        <v>4.118038765605994</v>
      </c>
      <c r="BT59">
        <f t="shared" si="66"/>
        <v>41.302193709055508</v>
      </c>
      <c r="BU59">
        <f t="shared" si="67"/>
        <v>20.680522032419766</v>
      </c>
      <c r="BV59">
        <f t="shared" si="68"/>
        <v>29.889629364013672</v>
      </c>
      <c r="BW59">
        <f t="shared" si="69"/>
        <v>4.2335147276841072</v>
      </c>
      <c r="BX59">
        <f t="shared" si="70"/>
        <v>0.34437279580140179</v>
      </c>
      <c r="BY59">
        <f t="shared" si="71"/>
        <v>2.0560855429179354</v>
      </c>
      <c r="BZ59">
        <f t="shared" si="72"/>
        <v>2.1774291847661718</v>
      </c>
      <c r="CA59">
        <f t="shared" si="73"/>
        <v>0.21642341245878036</v>
      </c>
      <c r="CB59">
        <f t="shared" si="74"/>
        <v>28.638002079227103</v>
      </c>
      <c r="CC59">
        <f t="shared" si="75"/>
        <v>0.73271755915544323</v>
      </c>
      <c r="CD59">
        <f t="shared" si="76"/>
        <v>50.306043688971272</v>
      </c>
      <c r="CE59">
        <f t="shared" si="77"/>
        <v>388.97548788575295</v>
      </c>
      <c r="CF59">
        <f t="shared" si="78"/>
        <v>2.6098575361464205E-2</v>
      </c>
      <c r="CG59">
        <f t="shared" si="79"/>
        <v>0</v>
      </c>
      <c r="CH59">
        <f t="shared" si="80"/>
        <v>933.91021118164065</v>
      </c>
      <c r="CI59">
        <f t="shared" si="81"/>
        <v>0</v>
      </c>
      <c r="CJ59" t="e">
        <f t="shared" si="82"/>
        <v>#DIV/0!</v>
      </c>
      <c r="CK59" t="e">
        <f t="shared" si="83"/>
        <v>#DIV/0!</v>
      </c>
    </row>
    <row r="60" spans="1:89" x14ac:dyDescent="0.25">
      <c r="A60" s="1">
        <v>59</v>
      </c>
      <c r="B60" s="2" t="s">
        <v>180</v>
      </c>
      <c r="C60" s="1" t="s">
        <v>184</v>
      </c>
      <c r="D60" s="1" t="s">
        <v>187</v>
      </c>
      <c r="E60" s="1">
        <v>1</v>
      </c>
      <c r="F60" s="1">
        <v>2</v>
      </c>
      <c r="G60" s="4">
        <v>44456</v>
      </c>
      <c r="H60" s="1" t="s">
        <v>141</v>
      </c>
      <c r="I60" s="1">
        <v>18508.499554825015</v>
      </c>
      <c r="J60" s="1">
        <v>1</v>
      </c>
      <c r="K60">
        <f t="shared" si="42"/>
        <v>20.00469554475622</v>
      </c>
      <c r="L60">
        <f t="shared" si="43"/>
        <v>0.35770482193753855</v>
      </c>
      <c r="M60">
        <f t="shared" si="44"/>
        <v>287.97230690056455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45"/>
        <v>#DIV/0!</v>
      </c>
      <c r="V60" t="e">
        <f t="shared" si="46"/>
        <v>#DIV/0!</v>
      </c>
      <c r="W60" t="e">
        <f t="shared" si="47"/>
        <v>#DIV/0!</v>
      </c>
      <c r="X60" s="1">
        <v>-1</v>
      </c>
      <c r="Y60" s="1">
        <v>0.85</v>
      </c>
      <c r="Z60" s="1">
        <v>0.85</v>
      </c>
      <c r="AA60" s="1">
        <v>9.947845458984375</v>
      </c>
      <c r="AB60">
        <f t="shared" si="48"/>
        <v>0.85</v>
      </c>
      <c r="AC60">
        <f t="shared" si="49"/>
        <v>2.249006010230982E-2</v>
      </c>
      <c r="AD60" t="e">
        <f t="shared" si="50"/>
        <v>#DIV/0!</v>
      </c>
      <c r="AE60" t="e">
        <f t="shared" si="51"/>
        <v>#DIV/0!</v>
      </c>
      <c r="AF60" t="e">
        <f t="shared" si="52"/>
        <v>#DIV/0!</v>
      </c>
      <c r="AG60" s="1">
        <v>0</v>
      </c>
      <c r="AH60" s="1">
        <v>0.5</v>
      </c>
      <c r="AI60" t="e">
        <f t="shared" si="53"/>
        <v>#DIV/0!</v>
      </c>
      <c r="AJ60">
        <f t="shared" si="54"/>
        <v>7.3443655520873046</v>
      </c>
      <c r="AK60">
        <f t="shared" si="55"/>
        <v>2.0625878398571338</v>
      </c>
      <c r="AL60">
        <f t="shared" si="56"/>
        <v>29.411694357470569</v>
      </c>
      <c r="AM60">
        <v>1.7390000000000001</v>
      </c>
      <c r="AN60">
        <f t="shared" si="57"/>
        <v>5</v>
      </c>
      <c r="AO60" s="1">
        <v>0.5</v>
      </c>
      <c r="AP60">
        <f t="shared" si="58"/>
        <v>9</v>
      </c>
      <c r="AQ60" s="1">
        <v>30.562301635742188</v>
      </c>
      <c r="AR60" s="1">
        <v>29.89118766784668</v>
      </c>
      <c r="AS60" s="1">
        <v>30.555810928344727</v>
      </c>
      <c r="AT60" s="1">
        <v>400.00015258789063</v>
      </c>
      <c r="AU60" s="1">
        <v>392.04751586914063</v>
      </c>
      <c r="AV60" s="1">
        <v>18.121145248413086</v>
      </c>
      <c r="AW60" s="1">
        <v>20.620820999145508</v>
      </c>
      <c r="AX60" s="1">
        <v>41.062812805175781</v>
      </c>
      <c r="AY60" s="1">
        <v>46.727119445800781</v>
      </c>
      <c r="AZ60" s="1">
        <v>500.40432739257813</v>
      </c>
      <c r="BA60" s="1">
        <v>1098.7701416015625</v>
      </c>
      <c r="BB60" s="1">
        <v>358.0692138671875</v>
      </c>
      <c r="BC60" s="1">
        <v>99.704864501953125</v>
      </c>
      <c r="BD60" s="1">
        <v>2.8331053256988525</v>
      </c>
      <c r="BE60" s="1">
        <v>-0.1099080964922905</v>
      </c>
      <c r="BF60" s="1">
        <v>0.66666668653488159</v>
      </c>
      <c r="BG60" s="1">
        <v>0</v>
      </c>
      <c r="BH60" s="1">
        <v>5</v>
      </c>
      <c r="BI60" s="1">
        <v>1</v>
      </c>
      <c r="BJ60" s="1">
        <v>0</v>
      </c>
      <c r="BK60" s="1">
        <v>0.15999999642372131</v>
      </c>
      <c r="BL60" s="1">
        <v>111115</v>
      </c>
      <c r="BM60">
        <f t="shared" si="59"/>
        <v>2.8775406980596778</v>
      </c>
      <c r="BN60">
        <f t="shared" si="60"/>
        <v>7.344365552087305E-3</v>
      </c>
      <c r="BO60">
        <f t="shared" si="61"/>
        <v>303.04118766784666</v>
      </c>
      <c r="BP60">
        <f t="shared" si="62"/>
        <v>303.71230163574216</v>
      </c>
      <c r="BQ60">
        <f t="shared" si="63"/>
        <v>175.80321872674176</v>
      </c>
      <c r="BR60">
        <f t="shared" si="64"/>
        <v>-0.47949331037610876</v>
      </c>
      <c r="BS60">
        <f t="shared" si="65"/>
        <v>4.1185840034959664</v>
      </c>
      <c r="BT60">
        <f t="shared" si="66"/>
        <v>41.307753880105693</v>
      </c>
      <c r="BU60">
        <f t="shared" si="67"/>
        <v>20.686932880960185</v>
      </c>
      <c r="BV60">
        <f t="shared" si="68"/>
        <v>29.89118766784668</v>
      </c>
      <c r="BW60">
        <f t="shared" si="69"/>
        <v>4.2338939835135836</v>
      </c>
      <c r="BX60">
        <f t="shared" si="70"/>
        <v>0.34403130454496139</v>
      </c>
      <c r="BY60">
        <f t="shared" si="71"/>
        <v>2.0559961636388326</v>
      </c>
      <c r="BZ60">
        <f t="shared" si="72"/>
        <v>2.177897819874751</v>
      </c>
      <c r="CA60">
        <f t="shared" si="73"/>
        <v>0.21620761416960951</v>
      </c>
      <c r="CB60">
        <f t="shared" si="74"/>
        <v>28.71223983983565</v>
      </c>
      <c r="CC60">
        <f t="shared" si="75"/>
        <v>0.73453419609648851</v>
      </c>
      <c r="CD60">
        <f t="shared" si="76"/>
        <v>50.295248186351515</v>
      </c>
      <c r="CE60">
        <f t="shared" si="77"/>
        <v>389.04681153742717</v>
      </c>
      <c r="CF60">
        <f t="shared" si="78"/>
        <v>2.5861698322108505E-2</v>
      </c>
      <c r="CG60">
        <f t="shared" si="79"/>
        <v>0</v>
      </c>
      <c r="CH60">
        <f t="shared" si="80"/>
        <v>933.95462036132813</v>
      </c>
      <c r="CI60">
        <f t="shared" si="81"/>
        <v>0</v>
      </c>
      <c r="CJ60" t="e">
        <f t="shared" si="82"/>
        <v>#DIV/0!</v>
      </c>
      <c r="CK60" t="e">
        <f t="shared" si="83"/>
        <v>#DIV/0!</v>
      </c>
    </row>
    <row r="61" spans="1:89" x14ac:dyDescent="0.25">
      <c r="A61" s="1">
        <v>60</v>
      </c>
      <c r="B61" s="2" t="s">
        <v>180</v>
      </c>
      <c r="C61" s="1" t="s">
        <v>184</v>
      </c>
      <c r="D61" s="1" t="s">
        <v>187</v>
      </c>
      <c r="E61" s="1">
        <v>1</v>
      </c>
      <c r="F61" s="1">
        <v>3</v>
      </c>
      <c r="G61" s="4">
        <v>44456</v>
      </c>
      <c r="H61" s="1" t="s">
        <v>142</v>
      </c>
      <c r="I61" s="1">
        <v>18510.49955468718</v>
      </c>
      <c r="J61" s="1">
        <v>1</v>
      </c>
      <c r="K61">
        <f t="shared" si="42"/>
        <v>19.8518922734809</v>
      </c>
      <c r="L61">
        <f t="shared" si="43"/>
        <v>0.35818787435758681</v>
      </c>
      <c r="M61">
        <f t="shared" si="44"/>
        <v>288.78785577959627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45"/>
        <v>#DIV/0!</v>
      </c>
      <c r="V61" t="e">
        <f t="shared" si="46"/>
        <v>#DIV/0!</v>
      </c>
      <c r="W61" t="e">
        <f t="shared" si="47"/>
        <v>#DIV/0!</v>
      </c>
      <c r="X61" s="1">
        <v>-1</v>
      </c>
      <c r="Y61" s="1">
        <v>0.85</v>
      </c>
      <c r="Z61" s="1">
        <v>0.85</v>
      </c>
      <c r="AA61" s="1">
        <v>9.947845458984375</v>
      </c>
      <c r="AB61">
        <f t="shared" si="48"/>
        <v>0.85</v>
      </c>
      <c r="AC61">
        <f t="shared" si="49"/>
        <v>2.2329398332501468E-2</v>
      </c>
      <c r="AD61" t="e">
        <f t="shared" si="50"/>
        <v>#DIV/0!</v>
      </c>
      <c r="AE61" t="e">
        <f t="shared" si="51"/>
        <v>#DIV/0!</v>
      </c>
      <c r="AF61" t="e">
        <f t="shared" si="52"/>
        <v>#DIV/0!</v>
      </c>
      <c r="AG61" s="1">
        <v>0</v>
      </c>
      <c r="AH61" s="1">
        <v>0.5</v>
      </c>
      <c r="AI61" t="e">
        <f t="shared" si="53"/>
        <v>#DIV/0!</v>
      </c>
      <c r="AJ61">
        <f t="shared" si="54"/>
        <v>7.3481975645259752</v>
      </c>
      <c r="AK61">
        <f t="shared" si="55"/>
        <v>2.0609862947382176</v>
      </c>
      <c r="AL61">
        <f t="shared" si="56"/>
        <v>29.404901839376031</v>
      </c>
      <c r="AM61">
        <v>1.7390000000000001</v>
      </c>
      <c r="AN61">
        <f t="shared" si="57"/>
        <v>5</v>
      </c>
      <c r="AO61" s="1">
        <v>0.5</v>
      </c>
      <c r="AP61">
        <f t="shared" si="58"/>
        <v>9</v>
      </c>
      <c r="AQ61" s="1">
        <v>30.562204360961914</v>
      </c>
      <c r="AR61" s="1">
        <v>29.884796142578125</v>
      </c>
      <c r="AS61" s="1">
        <v>30.555221557617188</v>
      </c>
      <c r="AT61" s="1">
        <v>399.9412841796875</v>
      </c>
      <c r="AU61" s="1">
        <v>392.041259765625</v>
      </c>
      <c r="AV61" s="1">
        <v>18.119903564453125</v>
      </c>
      <c r="AW61" s="1">
        <v>20.620878219604492</v>
      </c>
      <c r="AX61" s="1">
        <v>41.059871673583984</v>
      </c>
      <c r="AY61" s="1">
        <v>46.727108001708984</v>
      </c>
      <c r="AZ61" s="1">
        <v>500.40536499023438</v>
      </c>
      <c r="BA61" s="1">
        <v>1098.6251220703125</v>
      </c>
      <c r="BB61" s="1">
        <v>363.00692749023438</v>
      </c>
      <c r="BC61" s="1">
        <v>99.704002380371094</v>
      </c>
      <c r="BD61" s="1">
        <v>2.8331053256988525</v>
      </c>
      <c r="BE61" s="1">
        <v>-0.1099080964922905</v>
      </c>
      <c r="BF61" s="1">
        <v>0.66666668653488159</v>
      </c>
      <c r="BG61" s="1">
        <v>0</v>
      </c>
      <c r="BH61" s="1">
        <v>5</v>
      </c>
      <c r="BI61" s="1">
        <v>1</v>
      </c>
      <c r="BJ61" s="1">
        <v>0</v>
      </c>
      <c r="BK61" s="1">
        <v>0.15999999642372131</v>
      </c>
      <c r="BL61" s="1">
        <v>111115</v>
      </c>
      <c r="BM61">
        <f t="shared" si="59"/>
        <v>2.8775466646936989</v>
      </c>
      <c r="BN61">
        <f t="shared" si="60"/>
        <v>7.3481975645259753E-3</v>
      </c>
      <c r="BO61">
        <f t="shared" si="61"/>
        <v>303.0347961425781</v>
      </c>
      <c r="BP61">
        <f t="shared" si="62"/>
        <v>303.71220436096189</v>
      </c>
      <c r="BQ61">
        <f t="shared" si="63"/>
        <v>175.78001560226039</v>
      </c>
      <c r="BR61">
        <f t="shared" si="64"/>
        <v>-0.47989430320209414</v>
      </c>
      <c r="BS61">
        <f t="shared" si="65"/>
        <v>4.1169703858310065</v>
      </c>
      <c r="BT61">
        <f t="shared" si="66"/>
        <v>41.291926979267608</v>
      </c>
      <c r="BU61">
        <f t="shared" si="67"/>
        <v>20.671048759663115</v>
      </c>
      <c r="BV61">
        <f t="shared" si="68"/>
        <v>29.884796142578125</v>
      </c>
      <c r="BW61">
        <f t="shared" si="69"/>
        <v>4.2323386194717054</v>
      </c>
      <c r="BX61">
        <f t="shared" si="70"/>
        <v>0.34447810970450071</v>
      </c>
      <c r="BY61">
        <f t="shared" si="71"/>
        <v>2.0559840910927889</v>
      </c>
      <c r="BZ61">
        <f t="shared" si="72"/>
        <v>2.1763545283789165</v>
      </c>
      <c r="CA61">
        <f t="shared" si="73"/>
        <v>0.21648996386462399</v>
      </c>
      <c r="CB61">
        <f t="shared" si="74"/>
        <v>28.793305060071134</v>
      </c>
      <c r="CC61">
        <f t="shared" si="75"/>
        <v>0.73662618050009077</v>
      </c>
      <c r="CD61">
        <f t="shared" si="76"/>
        <v>50.317345252360312</v>
      </c>
      <c r="CE61">
        <f t="shared" si="77"/>
        <v>389.06347592460287</v>
      </c>
      <c r="CF61">
        <f t="shared" si="78"/>
        <v>2.5674332833827338E-2</v>
      </c>
      <c r="CG61">
        <f t="shared" si="79"/>
        <v>0</v>
      </c>
      <c r="CH61">
        <f t="shared" si="80"/>
        <v>933.83135375976565</v>
      </c>
      <c r="CI61">
        <f t="shared" si="81"/>
        <v>0</v>
      </c>
      <c r="CJ61" t="e">
        <f t="shared" si="82"/>
        <v>#DIV/0!</v>
      </c>
      <c r="CK61" t="e">
        <f t="shared" si="83"/>
        <v>#DIV/0!</v>
      </c>
    </row>
    <row r="62" spans="1:89" x14ac:dyDescent="0.25">
      <c r="A62" s="1">
        <v>61</v>
      </c>
      <c r="B62" s="2" t="s">
        <v>161</v>
      </c>
      <c r="C62" s="1" t="s">
        <v>184</v>
      </c>
      <c r="D62" s="1" t="s">
        <v>188</v>
      </c>
      <c r="E62" s="1">
        <v>1</v>
      </c>
      <c r="F62" s="1">
        <v>1</v>
      </c>
      <c r="G62" s="4">
        <v>44456</v>
      </c>
      <c r="H62" s="1" t="s">
        <v>143</v>
      </c>
      <c r="I62" s="1">
        <v>19119.499966540374</v>
      </c>
      <c r="J62" s="1">
        <v>1</v>
      </c>
      <c r="K62">
        <f t="shared" si="42"/>
        <v>5.3816576936644447</v>
      </c>
      <c r="L62">
        <f t="shared" si="43"/>
        <v>4.1154760924465364E-2</v>
      </c>
      <c r="M62">
        <f t="shared" si="44"/>
        <v>175.27953082890821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t="e">
        <f t="shared" si="45"/>
        <v>#DIV/0!</v>
      </c>
      <c r="V62" t="e">
        <f t="shared" si="46"/>
        <v>#DIV/0!</v>
      </c>
      <c r="W62" t="e">
        <f t="shared" si="47"/>
        <v>#DIV/0!</v>
      </c>
      <c r="X62" s="1">
        <v>-1</v>
      </c>
      <c r="Y62" s="1">
        <v>0.85</v>
      </c>
      <c r="Z62" s="1">
        <v>0.85</v>
      </c>
      <c r="AA62" s="1">
        <v>9.947845458984375</v>
      </c>
      <c r="AB62">
        <f t="shared" si="48"/>
        <v>0.85</v>
      </c>
      <c r="AC62">
        <f t="shared" si="49"/>
        <v>6.8379999061382608E-3</v>
      </c>
      <c r="AD62" t="e">
        <f t="shared" si="50"/>
        <v>#DIV/0!</v>
      </c>
      <c r="AE62" t="e">
        <f t="shared" si="51"/>
        <v>#DIV/0!</v>
      </c>
      <c r="AF62" t="e">
        <f t="shared" si="52"/>
        <v>#DIV/0!</v>
      </c>
      <c r="AG62" s="1">
        <v>0</v>
      </c>
      <c r="AH62" s="1">
        <v>0.5</v>
      </c>
      <c r="AI62" t="e">
        <f t="shared" si="53"/>
        <v>#DIV/0!</v>
      </c>
      <c r="AJ62">
        <f t="shared" si="54"/>
        <v>1.1672955266554059</v>
      </c>
      <c r="AK62">
        <f t="shared" si="55"/>
        <v>2.7466689412988474</v>
      </c>
      <c r="AL62">
        <f t="shared" si="56"/>
        <v>31.61454017130664</v>
      </c>
      <c r="AM62">
        <v>1.5</v>
      </c>
      <c r="AN62">
        <f t="shared" si="57"/>
        <v>5</v>
      </c>
      <c r="AO62" s="1">
        <v>0.5</v>
      </c>
      <c r="AP62">
        <f t="shared" si="58"/>
        <v>9</v>
      </c>
      <c r="AQ62" s="1">
        <v>30.858345031738281</v>
      </c>
      <c r="AR62" s="1">
        <v>31.203769683837891</v>
      </c>
      <c r="AS62" s="1">
        <v>30.827384948730469</v>
      </c>
      <c r="AT62" s="1">
        <v>400.14559936523438</v>
      </c>
      <c r="AU62" s="1">
        <v>398.39297485351563</v>
      </c>
      <c r="AV62" s="1">
        <v>18.967800140380859</v>
      </c>
      <c r="AW62" s="1">
        <v>19.310955047607422</v>
      </c>
      <c r="AX62" s="1">
        <v>42.256519317626953</v>
      </c>
      <c r="AY62" s="1">
        <v>43.020999908447266</v>
      </c>
      <c r="AZ62" s="1">
        <v>500.395263671875</v>
      </c>
      <c r="BA62" s="1">
        <v>1097.9573974609375</v>
      </c>
      <c r="BB62" s="1">
        <v>394.42401123046875</v>
      </c>
      <c r="BC62" s="1">
        <v>99.695701599121094</v>
      </c>
      <c r="BD62" s="1">
        <v>3.3271148204803467</v>
      </c>
      <c r="BE62" s="1">
        <v>-0.10683764517307281</v>
      </c>
      <c r="BF62" s="1">
        <v>0.66666668653488159</v>
      </c>
      <c r="BG62" s="1">
        <v>0</v>
      </c>
      <c r="BH62" s="1">
        <v>5</v>
      </c>
      <c r="BI62" s="1">
        <v>1</v>
      </c>
      <c r="BJ62" s="1">
        <v>0</v>
      </c>
      <c r="BK62" s="1">
        <v>0.15999999642372131</v>
      </c>
      <c r="BL62" s="1">
        <v>111115</v>
      </c>
      <c r="BM62">
        <f t="shared" si="59"/>
        <v>3.3359684244791663</v>
      </c>
      <c r="BN62">
        <f t="shared" si="60"/>
        <v>1.167295526655406E-3</v>
      </c>
      <c r="BO62">
        <f t="shared" si="61"/>
        <v>304.35376968383787</v>
      </c>
      <c r="BP62">
        <f t="shared" si="62"/>
        <v>304.00834503173826</v>
      </c>
      <c r="BQ62">
        <f t="shared" si="63"/>
        <v>175.67317966714836</v>
      </c>
      <c r="BR62">
        <f t="shared" si="64"/>
        <v>0.41077048746874928</v>
      </c>
      <c r="BS62">
        <f t="shared" si="65"/>
        <v>4.6718881533191583</v>
      </c>
      <c r="BT62">
        <f t="shared" si="66"/>
        <v>46.861480268276125</v>
      </c>
      <c r="BU62">
        <f t="shared" si="67"/>
        <v>27.550525220668703</v>
      </c>
      <c r="BV62">
        <f t="shared" si="68"/>
        <v>31.203769683837891</v>
      </c>
      <c r="BW62">
        <f t="shared" si="69"/>
        <v>4.5640595112829931</v>
      </c>
      <c r="BX62">
        <f t="shared" si="70"/>
        <v>4.0967427072591697E-2</v>
      </c>
      <c r="BY62">
        <f t="shared" si="71"/>
        <v>1.9252192120203109</v>
      </c>
      <c r="BZ62">
        <f t="shared" si="72"/>
        <v>2.6388402992626823</v>
      </c>
      <c r="CA62">
        <f t="shared" si="73"/>
        <v>2.5621407053615798E-2</v>
      </c>
      <c r="CB62">
        <f t="shared" si="74"/>
        <v>17.47461580195278</v>
      </c>
      <c r="CC62">
        <f t="shared" si="75"/>
        <v>0.43996641982293089</v>
      </c>
      <c r="CD62">
        <f t="shared" si="76"/>
        <v>39.47361513609242</v>
      </c>
      <c r="CE62">
        <f t="shared" si="77"/>
        <v>397.58572619946597</v>
      </c>
      <c r="CF62">
        <f t="shared" si="78"/>
        <v>5.3430862980056951E-3</v>
      </c>
      <c r="CG62">
        <f t="shared" si="79"/>
        <v>0</v>
      </c>
      <c r="CH62">
        <f t="shared" si="80"/>
        <v>933.2637878417969</v>
      </c>
      <c r="CI62">
        <f t="shared" si="81"/>
        <v>0</v>
      </c>
      <c r="CJ62" t="e">
        <f t="shared" si="82"/>
        <v>#DIV/0!</v>
      </c>
      <c r="CK62" t="e">
        <f t="shared" si="83"/>
        <v>#DIV/0!</v>
      </c>
    </row>
    <row r="63" spans="1:89" x14ac:dyDescent="0.25">
      <c r="A63" s="1">
        <v>62</v>
      </c>
      <c r="B63" s="2" t="s">
        <v>161</v>
      </c>
      <c r="C63" s="1" t="s">
        <v>184</v>
      </c>
      <c r="D63" s="1" t="s">
        <v>188</v>
      </c>
      <c r="E63" s="1">
        <v>1</v>
      </c>
      <c r="F63" s="1">
        <v>2</v>
      </c>
      <c r="G63" s="4">
        <v>44456</v>
      </c>
      <c r="H63" s="1" t="s">
        <v>144</v>
      </c>
      <c r="I63" s="1">
        <v>19121.499966402538</v>
      </c>
      <c r="J63" s="1">
        <v>1</v>
      </c>
      <c r="K63">
        <f t="shared" si="42"/>
        <v>5.3369040622231276</v>
      </c>
      <c r="L63">
        <f t="shared" si="43"/>
        <v>4.181606309187564E-2</v>
      </c>
      <c r="M63">
        <f t="shared" si="44"/>
        <v>180.21832989735594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45"/>
        <v>#DIV/0!</v>
      </c>
      <c r="V63" t="e">
        <f t="shared" si="46"/>
        <v>#DIV/0!</v>
      </c>
      <c r="W63" t="e">
        <f t="shared" si="47"/>
        <v>#DIV/0!</v>
      </c>
      <c r="X63" s="1">
        <v>-1</v>
      </c>
      <c r="Y63" s="1">
        <v>0.85</v>
      </c>
      <c r="Z63" s="1">
        <v>0.85</v>
      </c>
      <c r="AA63" s="1">
        <v>9.947845458984375</v>
      </c>
      <c r="AB63">
        <f t="shared" si="48"/>
        <v>0.85</v>
      </c>
      <c r="AC63">
        <f t="shared" si="49"/>
        <v>6.7900724356281311E-3</v>
      </c>
      <c r="AD63" t="e">
        <f t="shared" si="50"/>
        <v>#DIV/0!</v>
      </c>
      <c r="AE63" t="e">
        <f t="shared" si="51"/>
        <v>#DIV/0!</v>
      </c>
      <c r="AF63" t="e">
        <f t="shared" si="52"/>
        <v>#DIV/0!</v>
      </c>
      <c r="AG63" s="1">
        <v>0</v>
      </c>
      <c r="AH63" s="1">
        <v>0.5</v>
      </c>
      <c r="AI63" t="e">
        <f t="shared" si="53"/>
        <v>#DIV/0!</v>
      </c>
      <c r="AJ63">
        <f t="shared" si="54"/>
        <v>1.1846755238430731</v>
      </c>
      <c r="AK63">
        <f t="shared" si="55"/>
        <v>2.7437046667986316</v>
      </c>
      <c r="AL63">
        <f t="shared" si="56"/>
        <v>31.604691592735794</v>
      </c>
      <c r="AM63">
        <v>1.5</v>
      </c>
      <c r="AN63">
        <f t="shared" si="57"/>
        <v>5</v>
      </c>
      <c r="AO63" s="1">
        <v>0.5</v>
      </c>
      <c r="AP63">
        <f t="shared" si="58"/>
        <v>9</v>
      </c>
      <c r="AQ63" s="1">
        <v>30.860427856445313</v>
      </c>
      <c r="AR63" s="1">
        <v>31.196142196655273</v>
      </c>
      <c r="AS63" s="1">
        <v>30.829206466674805</v>
      </c>
      <c r="AT63" s="1">
        <v>400.14334106445313</v>
      </c>
      <c r="AU63" s="1">
        <v>398.4019775390625</v>
      </c>
      <c r="AV63" s="1">
        <v>18.966278076171875</v>
      </c>
      <c r="AW63" s="1">
        <v>19.314556121826172</v>
      </c>
      <c r="AX63" s="1">
        <v>42.247978210449219</v>
      </c>
      <c r="AY63" s="1">
        <v>43.023777008056641</v>
      </c>
      <c r="AZ63" s="1">
        <v>500.37350463867188</v>
      </c>
      <c r="BA63" s="1">
        <v>1097.953125</v>
      </c>
      <c r="BB63" s="1">
        <v>373.77099609375</v>
      </c>
      <c r="BC63" s="1">
        <v>99.695404052734375</v>
      </c>
      <c r="BD63" s="1">
        <v>3.3271148204803467</v>
      </c>
      <c r="BE63" s="1">
        <v>-0.10683764517307281</v>
      </c>
      <c r="BF63" s="1">
        <v>0.66666668653488159</v>
      </c>
      <c r="BG63" s="1">
        <v>0</v>
      </c>
      <c r="BH63" s="1">
        <v>5</v>
      </c>
      <c r="BI63" s="1">
        <v>1</v>
      </c>
      <c r="BJ63" s="1">
        <v>0</v>
      </c>
      <c r="BK63" s="1">
        <v>0.15999999642372131</v>
      </c>
      <c r="BL63" s="1">
        <v>111115</v>
      </c>
      <c r="BM63">
        <f t="shared" si="59"/>
        <v>3.3358233642578119</v>
      </c>
      <c r="BN63">
        <f t="shared" si="60"/>
        <v>1.1846755238430731E-3</v>
      </c>
      <c r="BO63">
        <f t="shared" si="61"/>
        <v>304.34614219665525</v>
      </c>
      <c r="BP63">
        <f t="shared" si="62"/>
        <v>304.01042785644529</v>
      </c>
      <c r="BQ63">
        <f t="shared" si="63"/>
        <v>175.67249607341364</v>
      </c>
      <c r="BR63">
        <f t="shared" si="64"/>
        <v>0.40854939608051999</v>
      </c>
      <c r="BS63">
        <f t="shared" si="65"/>
        <v>4.6692771434633062</v>
      </c>
      <c r="BT63">
        <f t="shared" si="66"/>
        <v>46.835430257080546</v>
      </c>
      <c r="BU63">
        <f t="shared" si="67"/>
        <v>27.520874135254374</v>
      </c>
      <c r="BV63">
        <f t="shared" si="68"/>
        <v>31.196142196655273</v>
      </c>
      <c r="BW63">
        <f t="shared" si="69"/>
        <v>4.5620779441922652</v>
      </c>
      <c r="BX63">
        <f t="shared" si="70"/>
        <v>4.1622674604396746E-2</v>
      </c>
      <c r="BY63">
        <f t="shared" si="71"/>
        <v>1.9255724766646745</v>
      </c>
      <c r="BZ63">
        <f t="shared" si="72"/>
        <v>2.6365054675275905</v>
      </c>
      <c r="CA63">
        <f t="shared" si="73"/>
        <v>2.6031477526030161E-2</v>
      </c>
      <c r="CB63">
        <f t="shared" si="74"/>
        <v>17.966939216825882</v>
      </c>
      <c r="CC63">
        <f t="shared" si="75"/>
        <v>0.45235300038059151</v>
      </c>
      <c r="CD63">
        <f t="shared" si="76"/>
        <v>39.510254243864985</v>
      </c>
      <c r="CE63">
        <f t="shared" si="77"/>
        <v>397.60144192972905</v>
      </c>
      <c r="CF63">
        <f t="shared" si="78"/>
        <v>5.3033619634311798E-3</v>
      </c>
      <c r="CG63">
        <f t="shared" si="79"/>
        <v>0</v>
      </c>
      <c r="CH63">
        <f t="shared" si="80"/>
        <v>933.26015625000002</v>
      </c>
      <c r="CI63">
        <f t="shared" si="81"/>
        <v>0</v>
      </c>
      <c r="CJ63" t="e">
        <f t="shared" si="82"/>
        <v>#DIV/0!</v>
      </c>
      <c r="CK63" t="e">
        <f t="shared" si="83"/>
        <v>#DIV/0!</v>
      </c>
    </row>
    <row r="64" spans="1:89" x14ac:dyDescent="0.25">
      <c r="A64" s="1">
        <v>63</v>
      </c>
      <c r="B64" s="2" t="s">
        <v>161</v>
      </c>
      <c r="C64" s="1" t="s">
        <v>184</v>
      </c>
      <c r="D64" s="1" t="s">
        <v>188</v>
      </c>
      <c r="E64" s="1">
        <v>1</v>
      </c>
      <c r="F64" s="1">
        <v>3</v>
      </c>
      <c r="G64" s="4">
        <v>44456</v>
      </c>
      <c r="H64" s="1" t="s">
        <v>145</v>
      </c>
      <c r="I64" s="1">
        <v>19123.499966264702</v>
      </c>
      <c r="J64" s="1">
        <v>1</v>
      </c>
      <c r="K64">
        <f t="shared" si="42"/>
        <v>5.8138355874368379</v>
      </c>
      <c r="L64">
        <f t="shared" si="43"/>
        <v>4.1681780026098444E-2</v>
      </c>
      <c r="M64">
        <f t="shared" si="44"/>
        <v>161.56327171025987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45"/>
        <v>#DIV/0!</v>
      </c>
      <c r="V64" t="e">
        <f t="shared" si="46"/>
        <v>#DIV/0!</v>
      </c>
      <c r="W64" t="e">
        <f t="shared" si="47"/>
        <v>#DIV/0!</v>
      </c>
      <c r="X64" s="1">
        <v>-1</v>
      </c>
      <c r="Y64" s="1">
        <v>0.85</v>
      </c>
      <c r="Z64" s="1">
        <v>0.85</v>
      </c>
      <c r="AA64" s="1">
        <v>9.947845458984375</v>
      </c>
      <c r="AB64">
        <f t="shared" si="48"/>
        <v>0.85</v>
      </c>
      <c r="AC64">
        <f t="shared" si="49"/>
        <v>7.3012859051381175E-3</v>
      </c>
      <c r="AD64" t="e">
        <f t="shared" si="50"/>
        <v>#DIV/0!</v>
      </c>
      <c r="AE64" t="e">
        <f t="shared" si="51"/>
        <v>#DIV/0!</v>
      </c>
      <c r="AF64" t="e">
        <f t="shared" si="52"/>
        <v>#DIV/0!</v>
      </c>
      <c r="AG64" s="1">
        <v>0</v>
      </c>
      <c r="AH64" s="1">
        <v>0.5</v>
      </c>
      <c r="AI64" t="e">
        <f t="shared" si="53"/>
        <v>#DIV/0!</v>
      </c>
      <c r="AJ64">
        <f t="shared" si="54"/>
        <v>1.1807980433039498</v>
      </c>
      <c r="AK64">
        <f t="shared" si="55"/>
        <v>2.7435091567576957</v>
      </c>
      <c r="AL64">
        <f t="shared" si="56"/>
        <v>31.603515254238228</v>
      </c>
      <c r="AM64">
        <v>1.5</v>
      </c>
      <c r="AN64">
        <f t="shared" si="57"/>
        <v>5</v>
      </c>
      <c r="AO64" s="1">
        <v>0.5</v>
      </c>
      <c r="AP64">
        <f t="shared" si="58"/>
        <v>9</v>
      </c>
      <c r="AQ64" s="1">
        <v>30.862546920776367</v>
      </c>
      <c r="AR64" s="1">
        <v>31.19422721862793</v>
      </c>
      <c r="AS64" s="1">
        <v>30.830768585205078</v>
      </c>
      <c r="AT64" s="1">
        <v>400.24224853515625</v>
      </c>
      <c r="AU64" s="1">
        <v>398.35848999023438</v>
      </c>
      <c r="AV64" s="1">
        <v>18.966207504272461</v>
      </c>
      <c r="AW64" s="1">
        <v>19.313327789306641</v>
      </c>
      <c r="AX64" s="1">
        <v>42.242847442626953</v>
      </c>
      <c r="AY64" s="1">
        <v>43.015979766845703</v>
      </c>
      <c r="AZ64" s="1">
        <v>500.39984130859375</v>
      </c>
      <c r="BA64" s="1">
        <v>1097.9267578125</v>
      </c>
      <c r="BB64" s="1">
        <v>390.0953369140625</v>
      </c>
      <c r="BC64" s="1">
        <v>99.695724487304688</v>
      </c>
      <c r="BD64" s="1">
        <v>3.3271148204803467</v>
      </c>
      <c r="BE64" s="1">
        <v>-0.10683764517307281</v>
      </c>
      <c r="BF64" s="1">
        <v>0.66666668653488159</v>
      </c>
      <c r="BG64" s="1">
        <v>0</v>
      </c>
      <c r="BH64" s="1">
        <v>5</v>
      </c>
      <c r="BI64" s="1">
        <v>1</v>
      </c>
      <c r="BJ64" s="1">
        <v>0</v>
      </c>
      <c r="BK64" s="1">
        <v>0.15999999642372131</v>
      </c>
      <c r="BL64" s="1">
        <v>111115</v>
      </c>
      <c r="BM64">
        <f t="shared" si="59"/>
        <v>3.3359989420572913</v>
      </c>
      <c r="BN64">
        <f t="shared" si="60"/>
        <v>1.1807980433039499E-3</v>
      </c>
      <c r="BO64">
        <f t="shared" si="61"/>
        <v>304.34422721862791</v>
      </c>
      <c r="BP64">
        <f t="shared" si="62"/>
        <v>304.01254692077634</v>
      </c>
      <c r="BQ64">
        <f t="shared" si="63"/>
        <v>175.66827732350794</v>
      </c>
      <c r="BR64">
        <f t="shared" si="64"/>
        <v>0.4092880356103003</v>
      </c>
      <c r="BS64">
        <f t="shared" si="65"/>
        <v>4.6689653629734158</v>
      </c>
      <c r="BT64">
        <f t="shared" si="66"/>
        <v>46.832152401560258</v>
      </c>
      <c r="BU64">
        <f t="shared" si="67"/>
        <v>27.518824612253617</v>
      </c>
      <c r="BV64">
        <f t="shared" si="68"/>
        <v>31.19422721862793</v>
      </c>
      <c r="BW64">
        <f t="shared" si="69"/>
        <v>4.5615805641685894</v>
      </c>
      <c r="BX64">
        <f t="shared" si="70"/>
        <v>4.1489628739599722E-2</v>
      </c>
      <c r="BY64">
        <f t="shared" si="71"/>
        <v>1.9254562062157201</v>
      </c>
      <c r="BZ64">
        <f t="shared" si="72"/>
        <v>2.6361243579528693</v>
      </c>
      <c r="CA64">
        <f t="shared" si="73"/>
        <v>2.5948213365025053E-2</v>
      </c>
      <c r="CB64">
        <f t="shared" si="74"/>
        <v>16.107167423693618</v>
      </c>
      <c r="CC64">
        <f t="shared" si="75"/>
        <v>0.40557255780897389</v>
      </c>
      <c r="CD64">
        <f t="shared" si="76"/>
        <v>39.509768143532384</v>
      </c>
      <c r="CE64">
        <f t="shared" si="77"/>
        <v>397.48641465211887</v>
      </c>
      <c r="CF64">
        <f t="shared" si="78"/>
        <v>5.7788967777750028E-3</v>
      </c>
      <c r="CG64">
        <f t="shared" si="79"/>
        <v>0</v>
      </c>
      <c r="CH64">
        <f t="shared" si="80"/>
        <v>933.23774414062495</v>
      </c>
      <c r="CI64">
        <f t="shared" si="81"/>
        <v>0</v>
      </c>
      <c r="CJ64" t="e">
        <f t="shared" si="82"/>
        <v>#DIV/0!</v>
      </c>
      <c r="CK64" t="e">
        <f t="shared" si="83"/>
        <v>#DIV/0!</v>
      </c>
    </row>
    <row r="65" spans="1:89" x14ac:dyDescent="0.25">
      <c r="A65" s="1">
        <v>64</v>
      </c>
      <c r="B65" s="2" t="s">
        <v>162</v>
      </c>
      <c r="C65" s="1" t="s">
        <v>184</v>
      </c>
      <c r="D65" s="1" t="s">
        <v>188</v>
      </c>
      <c r="E65" s="1">
        <v>1</v>
      </c>
      <c r="F65" s="1">
        <v>1</v>
      </c>
      <c r="G65" s="4">
        <v>44456</v>
      </c>
      <c r="H65" s="1" t="s">
        <v>146</v>
      </c>
      <c r="I65" s="1">
        <v>19736.499924018048</v>
      </c>
      <c r="J65" s="1">
        <v>1</v>
      </c>
      <c r="K65">
        <f t="shared" si="42"/>
        <v>2.7811629613911752</v>
      </c>
      <c r="L65">
        <f t="shared" si="43"/>
        <v>2.1255565615007705E-2</v>
      </c>
      <c r="M65">
        <f t="shared" si="44"/>
        <v>175.77725343533308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t="e">
        <f t="shared" si="45"/>
        <v>#DIV/0!</v>
      </c>
      <c r="V65" t="e">
        <f t="shared" si="46"/>
        <v>#DIV/0!</v>
      </c>
      <c r="W65" t="e">
        <f t="shared" si="47"/>
        <v>#DIV/0!</v>
      </c>
      <c r="X65" s="1">
        <v>-1</v>
      </c>
      <c r="Y65" s="1">
        <v>0.85</v>
      </c>
      <c r="Z65" s="1">
        <v>0.85</v>
      </c>
      <c r="AA65" s="1">
        <v>9.8671760559082031</v>
      </c>
      <c r="AB65">
        <f t="shared" si="48"/>
        <v>0.85</v>
      </c>
      <c r="AC65">
        <f t="shared" si="49"/>
        <v>4.0477532952201429E-3</v>
      </c>
      <c r="AD65" t="e">
        <f t="shared" si="50"/>
        <v>#DIV/0!</v>
      </c>
      <c r="AE65" t="e">
        <f t="shared" si="51"/>
        <v>#DIV/0!</v>
      </c>
      <c r="AF65" t="e">
        <f t="shared" si="52"/>
        <v>#DIV/0!</v>
      </c>
      <c r="AG65" s="1">
        <v>0</v>
      </c>
      <c r="AH65" s="1">
        <v>0.5</v>
      </c>
      <c r="AI65" t="e">
        <f t="shared" si="53"/>
        <v>#DIV/0!</v>
      </c>
      <c r="AJ65">
        <f t="shared" si="54"/>
        <v>0.62482272050218413</v>
      </c>
      <c r="AK65">
        <f t="shared" si="55"/>
        <v>2.8379483725230177</v>
      </c>
      <c r="AL65">
        <f t="shared" si="56"/>
        <v>32.090667027275607</v>
      </c>
      <c r="AM65">
        <v>1.605</v>
      </c>
      <c r="AN65">
        <f t="shared" si="57"/>
        <v>5</v>
      </c>
      <c r="AO65" s="1">
        <v>0.5</v>
      </c>
      <c r="AP65">
        <f t="shared" si="58"/>
        <v>9</v>
      </c>
      <c r="AQ65" s="1">
        <v>31.152429580688477</v>
      </c>
      <c r="AR65" s="1">
        <v>31.601909637451172</v>
      </c>
      <c r="AS65" s="1">
        <v>31.097988128662109</v>
      </c>
      <c r="AT65" s="1">
        <v>400.06939697265625</v>
      </c>
      <c r="AU65" s="1">
        <v>399.097412109375</v>
      </c>
      <c r="AV65" s="1">
        <v>19.48028564453125</v>
      </c>
      <c r="AW65" s="1">
        <v>19.676742553710938</v>
      </c>
      <c r="AX65" s="1">
        <v>42.676799774169922</v>
      </c>
      <c r="AY65" s="1">
        <v>43.107192993164063</v>
      </c>
      <c r="AZ65" s="1">
        <v>500.4190673828125</v>
      </c>
      <c r="BA65" s="1">
        <v>1098.9866943359375</v>
      </c>
      <c r="BB65" s="1">
        <v>307.80624389648438</v>
      </c>
      <c r="BC65" s="1">
        <v>99.696098327636719</v>
      </c>
      <c r="BD65" s="1">
        <v>3.3271148204803467</v>
      </c>
      <c r="BE65" s="1">
        <v>-0.10683764517307281</v>
      </c>
      <c r="BF65" s="1">
        <v>0.66666668653488159</v>
      </c>
      <c r="BG65" s="1">
        <v>0</v>
      </c>
      <c r="BH65" s="1">
        <v>5</v>
      </c>
      <c r="BI65" s="1">
        <v>1</v>
      </c>
      <c r="BJ65" s="1">
        <v>0</v>
      </c>
      <c r="BK65" s="1">
        <v>0.15999999642372131</v>
      </c>
      <c r="BL65" s="1">
        <v>111115</v>
      </c>
      <c r="BM65">
        <f t="shared" si="59"/>
        <v>3.1178758092387069</v>
      </c>
      <c r="BN65">
        <f t="shared" si="60"/>
        <v>6.2482272050218409E-4</v>
      </c>
      <c r="BO65">
        <f t="shared" si="61"/>
        <v>304.75190963745115</v>
      </c>
      <c r="BP65">
        <f t="shared" si="62"/>
        <v>304.30242958068845</v>
      </c>
      <c r="BQ65">
        <f t="shared" si="63"/>
        <v>175.83786716346731</v>
      </c>
      <c r="BR65">
        <f t="shared" si="64"/>
        <v>0.48875738982443429</v>
      </c>
      <c r="BS65">
        <f t="shared" si="65"/>
        <v>4.7996428329253771</v>
      </c>
      <c r="BT65">
        <f t="shared" si="66"/>
        <v>48.142734905753777</v>
      </c>
      <c r="BU65">
        <f t="shared" si="67"/>
        <v>28.465992352042839</v>
      </c>
      <c r="BV65">
        <f t="shared" si="68"/>
        <v>31.601909637451172</v>
      </c>
      <c r="BW65">
        <f t="shared" si="69"/>
        <v>4.6685398344602369</v>
      </c>
      <c r="BX65">
        <f t="shared" si="70"/>
        <v>2.1205483997617777E-2</v>
      </c>
      <c r="BY65">
        <f t="shared" si="71"/>
        <v>1.9616944604023592</v>
      </c>
      <c r="BZ65">
        <f t="shared" si="72"/>
        <v>2.7068453740578775</v>
      </c>
      <c r="CA65">
        <f t="shared" si="73"/>
        <v>1.3257917938117779E-2</v>
      </c>
      <c r="CB65">
        <f t="shared" si="74"/>
        <v>17.524306342250885</v>
      </c>
      <c r="CC65">
        <f t="shared" si="75"/>
        <v>0.44043696626917811</v>
      </c>
      <c r="CD65">
        <f t="shared" si="76"/>
        <v>38.9404795407983</v>
      </c>
      <c r="CE65">
        <f t="shared" si="77"/>
        <v>398.68023766516632</v>
      </c>
      <c r="CF65">
        <f t="shared" si="78"/>
        <v>2.7164581829269212E-3</v>
      </c>
      <c r="CG65">
        <f t="shared" si="79"/>
        <v>0</v>
      </c>
      <c r="CH65">
        <f t="shared" si="80"/>
        <v>934.13869018554681</v>
      </c>
      <c r="CI65">
        <f t="shared" si="81"/>
        <v>0</v>
      </c>
      <c r="CJ65" t="e">
        <f t="shared" si="82"/>
        <v>#DIV/0!</v>
      </c>
      <c r="CK65" t="e">
        <f t="shared" si="83"/>
        <v>#DIV/0!</v>
      </c>
    </row>
    <row r="66" spans="1:89" x14ac:dyDescent="0.25">
      <c r="A66" s="1">
        <v>65</v>
      </c>
      <c r="B66" s="2" t="s">
        <v>162</v>
      </c>
      <c r="C66" s="1" t="s">
        <v>184</v>
      </c>
      <c r="D66" s="1" t="s">
        <v>188</v>
      </c>
      <c r="E66" s="1">
        <v>1</v>
      </c>
      <c r="F66" s="1">
        <v>2</v>
      </c>
      <c r="G66" s="4">
        <v>44456</v>
      </c>
      <c r="H66" s="1" t="s">
        <v>147</v>
      </c>
      <c r="I66" s="1">
        <v>19741.499923673458</v>
      </c>
      <c r="J66" s="1">
        <v>1</v>
      </c>
      <c r="K66">
        <f t="shared" ref="K66:K73" si="84">(AT66-AU66*(1000-AV66)/(1000-AW66))*BM66</f>
        <v>2.6285873744159245</v>
      </c>
      <c r="L66">
        <f t="shared" ref="L66:L73" si="85">IF(BX66&lt;&gt;0,1/(1/BX66-1/AP66),0)</f>
        <v>2.1426252951835867E-2</v>
      </c>
      <c r="M66">
        <f t="shared" ref="M66:M73" si="86">((CA66-BN66/2)*AU66-K66)/(CA66+BN66/2)</f>
        <v>188.54050541522295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t="e">
        <f t="shared" ref="U66:U73" si="87">CG66/Q66</f>
        <v>#DIV/0!</v>
      </c>
      <c r="V66" t="e">
        <f t="shared" ref="V66:V73" si="88">CI66/S66</f>
        <v>#DIV/0!</v>
      </c>
      <c r="W66" t="e">
        <f t="shared" ref="W66:W73" si="89">(S66-T66)/S66</f>
        <v>#DIV/0!</v>
      </c>
      <c r="X66" s="1">
        <v>-1</v>
      </c>
      <c r="Y66" s="1">
        <v>0.85</v>
      </c>
      <c r="Z66" s="1">
        <v>0.85</v>
      </c>
      <c r="AA66" s="1">
        <v>9.8671760559082031</v>
      </c>
      <c r="AB66">
        <f t="shared" ref="AB66:AB97" si="90">(AA66*Z66+(100-AA66)*Y66)/100</f>
        <v>0.85</v>
      </c>
      <c r="AC66">
        <f t="shared" ref="AC66:AC73" si="91">(K66-X66)/CH66</f>
        <v>3.8847409927937073E-3</v>
      </c>
      <c r="AD66" t="e">
        <f t="shared" ref="AD66:AD73" si="92">(S66-T66)/(S66-R66)</f>
        <v>#DIV/0!</v>
      </c>
      <c r="AE66" t="e">
        <f t="shared" ref="AE66:AE73" si="93">(Q66-S66)/(Q66-R66)</f>
        <v>#DIV/0!</v>
      </c>
      <c r="AF66" t="e">
        <f t="shared" ref="AF66:AF73" si="94">(Q66-S66)/S66</f>
        <v>#DIV/0!</v>
      </c>
      <c r="AG66" s="1">
        <v>0</v>
      </c>
      <c r="AH66" s="1">
        <v>0.5</v>
      </c>
      <c r="AI66" t="e">
        <f t="shared" ref="AI66:AI97" si="95">W66*AH66*AB66*AG66</f>
        <v>#DIV/0!</v>
      </c>
      <c r="AJ66">
        <f t="shared" ref="AJ66:AJ73" si="96">BN66*1000</f>
        <v>0.62891515452787772</v>
      </c>
      <c r="AK66">
        <f t="shared" ref="AK66:AK73" si="97">(BS66-BY66)</f>
        <v>2.8338882994691978</v>
      </c>
      <c r="AL66">
        <f t="shared" ref="AL66:AL73" si="98">(AR66+BR66*J66)</f>
        <v>32.075981039684905</v>
      </c>
      <c r="AM66">
        <v>1.605</v>
      </c>
      <c r="AN66">
        <f t="shared" ref="AN66:AN97" si="99">(AM66*BG66+BH66)</f>
        <v>5</v>
      </c>
      <c r="AO66" s="1">
        <v>0.5</v>
      </c>
      <c r="AP66">
        <f t="shared" ref="AP66:AP97" si="100">AN66*(AO66+1)*(AO66+1)/(AO66*AO66+1)</f>
        <v>9</v>
      </c>
      <c r="AQ66" s="1">
        <v>31.152229309082031</v>
      </c>
      <c r="AR66" s="1">
        <v>31.587285995483398</v>
      </c>
      <c r="AS66" s="1">
        <v>31.097742080688477</v>
      </c>
      <c r="AT66" s="1">
        <v>399.9794921875</v>
      </c>
      <c r="AU66" s="1">
        <v>399.05581665039063</v>
      </c>
      <c r="AV66" s="1">
        <v>19.479743957519531</v>
      </c>
      <c r="AW66" s="1">
        <v>19.677511215209961</v>
      </c>
      <c r="AX66" s="1">
        <v>42.676048278808594</v>
      </c>
      <c r="AY66" s="1">
        <v>43.10931396484375</v>
      </c>
      <c r="AZ66" s="1">
        <v>500.35894775390625</v>
      </c>
      <c r="BA66" s="1">
        <v>1098.89599609375</v>
      </c>
      <c r="BB66" s="1">
        <v>280.56240844726563</v>
      </c>
      <c r="BC66" s="1">
        <v>99.695991516113281</v>
      </c>
      <c r="BD66" s="1">
        <v>3.3271148204803467</v>
      </c>
      <c r="BE66" s="1">
        <v>-0.10683764517307281</v>
      </c>
      <c r="BF66" s="1">
        <v>0.66666668653488159</v>
      </c>
      <c r="BG66" s="1">
        <v>0</v>
      </c>
      <c r="BH66" s="1">
        <v>5</v>
      </c>
      <c r="BI66" s="1">
        <v>1</v>
      </c>
      <c r="BJ66" s="1">
        <v>0</v>
      </c>
      <c r="BK66" s="1">
        <v>0.15999999642372131</v>
      </c>
      <c r="BL66" s="1">
        <v>111115</v>
      </c>
      <c r="BM66">
        <f t="shared" ref="BM66:BM73" si="101">AZ66*0.000001/(AM66*0.0001)</f>
        <v>3.1175012321115649</v>
      </c>
      <c r="BN66">
        <f t="shared" ref="BN66:BN97" si="102">(AW66-AV66)/(1000-AW66)*BM66</f>
        <v>6.2891515452787776E-4</v>
      </c>
      <c r="BO66">
        <f t="shared" ref="BO66:BO73" si="103">(AR66+273.15)</f>
        <v>304.73728599548338</v>
      </c>
      <c r="BP66">
        <f t="shared" ref="BP66:BP73" si="104">(AQ66+273.15)</f>
        <v>304.30222930908201</v>
      </c>
      <c r="BQ66">
        <f t="shared" ref="BQ66:BQ73" si="105">(BA66*BI66+BB66*BJ66)*BK66</f>
        <v>175.82335544504167</v>
      </c>
      <c r="BR66">
        <f t="shared" ref="BR66:BR97" si="106">((BQ66+0.00000010773*(BP66^4-BO66^4))-BN66*44100)/(AN66*56+0.00000043092*BO66^3)</f>
        <v>0.48869504420150539</v>
      </c>
      <c r="BS66">
        <f t="shared" ref="BS66:BS73" si="107">0.61365*EXP(17.502*AL66/(240.97+AL66))</f>
        <v>4.795657290638994</v>
      </c>
      <c r="BT66">
        <f t="shared" ref="BT66:BT97" si="108">BS66*1000/BC66</f>
        <v>48.102809528343975</v>
      </c>
      <c r="BU66">
        <f t="shared" ref="BU66:BU97" si="109">(BT66-AW66)</f>
        <v>28.425298313134014</v>
      </c>
      <c r="BV66">
        <f t="shared" ref="BV66:BV73" si="110">IF(J66,AR66,(AQ66+AR66)/2)</f>
        <v>31.587285995483398</v>
      </c>
      <c r="BW66">
        <f t="shared" ref="BW66:BW97" si="111">0.61365*EXP(17.502*BV66/(240.97+BV66))</f>
        <v>4.6646657585883897</v>
      </c>
      <c r="BX66">
        <f t="shared" ref="BX66:BX73" si="112">IF(BU66&lt;&gt;0,(1000-(BT66+AW66)/2)/BU66*BN66,0)</f>
        <v>2.1375364732757886E-2</v>
      </c>
      <c r="BY66">
        <f t="shared" ref="BY66:BY73" si="113">AW66*BC66/1000</f>
        <v>1.9617689911697962</v>
      </c>
      <c r="BZ66">
        <f t="shared" ref="BZ66:BZ97" si="114">(BW66-BY66)</f>
        <v>2.7028967674185935</v>
      </c>
      <c r="CA66">
        <f t="shared" ref="CA66:CA73" si="115">1/(1.6/L66+1.37/AP66)</f>
        <v>1.3364165645505275E-2</v>
      </c>
      <c r="CB66">
        <f t="shared" ref="CB66:CB73" si="116">M66*BC66*0.001</f>
        <v>18.796732628319777</v>
      </c>
      <c r="CC66">
        <f t="shared" ref="CC66:CC73" si="117">M66/AU66</f>
        <v>0.47246650104689908</v>
      </c>
      <c r="CD66">
        <f t="shared" ref="CD66:CD73" si="118">(1-BN66*BC66/BS66/L66)*100</f>
        <v>38.979552375543079</v>
      </c>
      <c r="CE66">
        <f t="shared" ref="CE66:CE73" si="119">(AU66-K66/(AP66/1.35))</f>
        <v>398.66152854422825</v>
      </c>
      <c r="CF66">
        <f t="shared" ref="CF66:CF97" si="120">K66*CD66/100/CE66</f>
        <v>2.5701290919364337E-3</v>
      </c>
      <c r="CG66">
        <f t="shared" ref="CG66:CG73" si="121">(Q66-P66)</f>
        <v>0</v>
      </c>
      <c r="CH66">
        <f t="shared" ref="CH66:CH73" si="122">BA66*AB66</f>
        <v>934.06159667968745</v>
      </c>
      <c r="CI66">
        <f t="shared" ref="CI66:CI73" si="123">(S66-R66)</f>
        <v>0</v>
      </c>
      <c r="CJ66" t="e">
        <f t="shared" ref="CJ66:CJ73" si="124">(S66-T66)/(S66-P66)</f>
        <v>#DIV/0!</v>
      </c>
      <c r="CK66" t="e">
        <f t="shared" ref="CK66:CK73" si="125">(Q66-S66)/(Q66-P66)</f>
        <v>#DIV/0!</v>
      </c>
    </row>
    <row r="67" spans="1:89" x14ac:dyDescent="0.25">
      <c r="A67" s="1">
        <v>66</v>
      </c>
      <c r="B67" s="2" t="s">
        <v>162</v>
      </c>
      <c r="C67" s="1" t="s">
        <v>184</v>
      </c>
      <c r="D67" s="1" t="s">
        <v>188</v>
      </c>
      <c r="E67" s="1">
        <v>1</v>
      </c>
      <c r="F67" s="1">
        <v>3</v>
      </c>
      <c r="G67" s="4">
        <v>44456</v>
      </c>
      <c r="H67" s="1" t="s">
        <v>148</v>
      </c>
      <c r="I67" s="1">
        <v>19743.499923535623</v>
      </c>
      <c r="J67" s="1">
        <v>1</v>
      </c>
      <c r="K67">
        <f t="shared" si="84"/>
        <v>2.7091459218891374</v>
      </c>
      <c r="L67">
        <f t="shared" si="85"/>
        <v>2.1565638462913192E-2</v>
      </c>
      <c r="M67">
        <f t="shared" si="86"/>
        <v>183.92960310827837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t="e">
        <f t="shared" si="87"/>
        <v>#DIV/0!</v>
      </c>
      <c r="V67" t="e">
        <f t="shared" si="88"/>
        <v>#DIV/0!</v>
      </c>
      <c r="W67" t="e">
        <f t="shared" si="89"/>
        <v>#DIV/0!</v>
      </c>
      <c r="X67" s="1">
        <v>-1</v>
      </c>
      <c r="Y67" s="1">
        <v>0.85</v>
      </c>
      <c r="Z67" s="1">
        <v>0.85</v>
      </c>
      <c r="AA67" s="1">
        <v>9.8671760559082031</v>
      </c>
      <c r="AB67">
        <f t="shared" si="90"/>
        <v>0.85</v>
      </c>
      <c r="AC67">
        <f t="shared" si="91"/>
        <v>3.9709921609601328E-3</v>
      </c>
      <c r="AD67" t="e">
        <f t="shared" si="92"/>
        <v>#DIV/0!</v>
      </c>
      <c r="AE67" t="e">
        <f t="shared" si="93"/>
        <v>#DIV/0!</v>
      </c>
      <c r="AF67" t="e">
        <f t="shared" si="94"/>
        <v>#DIV/0!</v>
      </c>
      <c r="AG67" s="1">
        <v>0</v>
      </c>
      <c r="AH67" s="1">
        <v>0.5</v>
      </c>
      <c r="AI67" t="e">
        <f t="shared" si="95"/>
        <v>#DIV/0!</v>
      </c>
      <c r="AJ67">
        <f t="shared" si="96"/>
        <v>0.63384179850742495</v>
      </c>
      <c r="AK67">
        <f t="shared" si="97"/>
        <v>2.8376304688168785</v>
      </c>
      <c r="AL67">
        <f t="shared" si="98"/>
        <v>32.089982420276712</v>
      </c>
      <c r="AM67">
        <v>1.605</v>
      </c>
      <c r="AN67">
        <f t="shared" si="99"/>
        <v>5</v>
      </c>
      <c r="AO67" s="1">
        <v>0.5</v>
      </c>
      <c r="AP67">
        <f t="shared" si="100"/>
        <v>9</v>
      </c>
      <c r="AQ67" s="1">
        <v>31.153129577636719</v>
      </c>
      <c r="AR67" s="1">
        <v>31.602638244628906</v>
      </c>
      <c r="AS67" s="1">
        <v>31.098442077636719</v>
      </c>
      <c r="AT67" s="1">
        <v>400.02566528320313</v>
      </c>
      <c r="AU67" s="1">
        <v>399.0755615234375</v>
      </c>
      <c r="AV67" s="1">
        <v>19.478677749633789</v>
      </c>
      <c r="AW67" s="1">
        <v>19.677984237670898</v>
      </c>
      <c r="AX67" s="1">
        <v>42.6717529296875</v>
      </c>
      <c r="AY67" s="1">
        <v>43.108371734619141</v>
      </c>
      <c r="AZ67" s="1">
        <v>500.3837890625</v>
      </c>
      <c r="BA67" s="1">
        <v>1098.8944091796875</v>
      </c>
      <c r="BB67" s="1">
        <v>263.7186279296875</v>
      </c>
      <c r="BC67" s="1">
        <v>99.696517944335938</v>
      </c>
      <c r="BD67" s="1">
        <v>3.3271148204803467</v>
      </c>
      <c r="BE67" s="1">
        <v>-0.10683764517307281</v>
      </c>
      <c r="BF67" s="1">
        <v>0.66666668653488159</v>
      </c>
      <c r="BG67" s="1">
        <v>0</v>
      </c>
      <c r="BH67" s="1">
        <v>5</v>
      </c>
      <c r="BI67" s="1">
        <v>1</v>
      </c>
      <c r="BJ67" s="1">
        <v>0</v>
      </c>
      <c r="BK67" s="1">
        <v>0.15999999642372131</v>
      </c>
      <c r="BL67" s="1">
        <v>111115</v>
      </c>
      <c r="BM67">
        <f t="shared" si="101"/>
        <v>3.1176560066199377</v>
      </c>
      <c r="BN67">
        <f t="shared" si="102"/>
        <v>6.338417985074249E-4</v>
      </c>
      <c r="BO67">
        <f t="shared" si="103"/>
        <v>304.75263824462888</v>
      </c>
      <c r="BP67">
        <f t="shared" si="104"/>
        <v>304.3031295776367</v>
      </c>
      <c r="BQ67">
        <f t="shared" si="105"/>
        <v>175.82310153879735</v>
      </c>
      <c r="BR67">
        <f t="shared" si="106"/>
        <v>0.48734417564780863</v>
      </c>
      <c r="BS67">
        <f t="shared" si="107"/>
        <v>4.7994569774761953</v>
      </c>
      <c r="BT67">
        <f t="shared" si="108"/>
        <v>48.14066806381242</v>
      </c>
      <c r="BU67">
        <f t="shared" si="109"/>
        <v>28.462683826141522</v>
      </c>
      <c r="BV67">
        <f t="shared" si="110"/>
        <v>31.602638244628906</v>
      </c>
      <c r="BW67">
        <f t="shared" si="111"/>
        <v>4.6687329293577893</v>
      </c>
      <c r="BX67">
        <f t="shared" si="112"/>
        <v>2.1514086794283717E-2</v>
      </c>
      <c r="BY67">
        <f t="shared" si="113"/>
        <v>1.9618265086593165</v>
      </c>
      <c r="BZ67">
        <f t="shared" si="114"/>
        <v>2.7069064206984725</v>
      </c>
      <c r="CA67">
        <f t="shared" si="115"/>
        <v>1.3450926358326032E-2</v>
      </c>
      <c r="CB67">
        <f t="shared" si="116"/>
        <v>18.337140976779061</v>
      </c>
      <c r="CC67">
        <f t="shared" si="117"/>
        <v>0.46088916696913873</v>
      </c>
      <c r="CD67">
        <f t="shared" si="118"/>
        <v>38.947079683921814</v>
      </c>
      <c r="CE67">
        <f t="shared" si="119"/>
        <v>398.66918963515411</v>
      </c>
      <c r="CF67">
        <f t="shared" si="120"/>
        <v>2.6466384872066381E-3</v>
      </c>
      <c r="CG67">
        <f t="shared" si="121"/>
        <v>0</v>
      </c>
      <c r="CH67">
        <f t="shared" si="122"/>
        <v>934.06024780273435</v>
      </c>
      <c r="CI67">
        <f t="shared" si="123"/>
        <v>0</v>
      </c>
      <c r="CJ67" t="e">
        <f t="shared" si="124"/>
        <v>#DIV/0!</v>
      </c>
      <c r="CK67" t="e">
        <f t="shared" si="125"/>
        <v>#DIV/0!</v>
      </c>
    </row>
    <row r="68" spans="1:89" x14ac:dyDescent="0.25">
      <c r="A68" s="1">
        <v>67</v>
      </c>
      <c r="B68" s="2" t="s">
        <v>181</v>
      </c>
      <c r="C68" s="1" t="s">
        <v>184</v>
      </c>
      <c r="D68" s="1" t="s">
        <v>188</v>
      </c>
      <c r="E68" s="1">
        <v>1</v>
      </c>
      <c r="F68" s="1">
        <v>1</v>
      </c>
      <c r="G68" s="4">
        <v>44456</v>
      </c>
      <c r="H68" s="1" t="s">
        <v>149</v>
      </c>
      <c r="I68" s="1">
        <v>20396.999878497794</v>
      </c>
      <c r="J68" s="1">
        <v>1</v>
      </c>
      <c r="K68">
        <f t="shared" si="84"/>
        <v>10.830954281919579</v>
      </c>
      <c r="L68">
        <f t="shared" si="85"/>
        <v>0.12771331286195481</v>
      </c>
      <c r="M68">
        <f t="shared" si="86"/>
        <v>245.77551131772341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t="e">
        <f t="shared" si="87"/>
        <v>#DIV/0!</v>
      </c>
      <c r="V68" t="e">
        <f t="shared" si="88"/>
        <v>#DIV/0!</v>
      </c>
      <c r="W68" t="e">
        <f t="shared" si="89"/>
        <v>#DIV/0!</v>
      </c>
      <c r="X68" s="1">
        <v>-1</v>
      </c>
      <c r="Y68" s="1">
        <v>0.85</v>
      </c>
      <c r="Z68" s="1">
        <v>0.85</v>
      </c>
      <c r="AA68" s="1">
        <v>9.7485942840576172</v>
      </c>
      <c r="AB68">
        <f t="shared" si="90"/>
        <v>0.85</v>
      </c>
      <c r="AC68">
        <f t="shared" si="91"/>
        <v>1.265804288742298E-2</v>
      </c>
      <c r="AD68" t="e">
        <f t="shared" si="92"/>
        <v>#DIV/0!</v>
      </c>
      <c r="AE68" t="e">
        <f t="shared" si="93"/>
        <v>#DIV/0!</v>
      </c>
      <c r="AF68" t="e">
        <f t="shared" si="94"/>
        <v>#DIV/0!</v>
      </c>
      <c r="AG68" s="1">
        <v>0</v>
      </c>
      <c r="AH68" s="1">
        <v>0.5</v>
      </c>
      <c r="AI68" t="e">
        <f t="shared" si="95"/>
        <v>#DIV/0!</v>
      </c>
      <c r="AJ68">
        <f t="shared" si="96"/>
        <v>3.1800994576907371</v>
      </c>
      <c r="AK68">
        <f t="shared" si="97"/>
        <v>2.435591660567491</v>
      </c>
      <c r="AL68">
        <f t="shared" si="98"/>
        <v>30.781521870432766</v>
      </c>
      <c r="AM68">
        <v>1.63</v>
      </c>
      <c r="AN68">
        <f t="shared" si="99"/>
        <v>5</v>
      </c>
      <c r="AO68" s="1">
        <v>0.5</v>
      </c>
      <c r="AP68">
        <f t="shared" si="100"/>
        <v>9</v>
      </c>
      <c r="AQ68" s="1">
        <v>30.796718597412109</v>
      </c>
      <c r="AR68" s="1">
        <v>30.653385162353516</v>
      </c>
      <c r="AS68" s="1">
        <v>30.753995895385742</v>
      </c>
      <c r="AT68" s="1">
        <v>399.99423217773438</v>
      </c>
      <c r="AU68" s="1">
        <v>396.05584716796875</v>
      </c>
      <c r="AV68" s="1">
        <v>19.24827766418457</v>
      </c>
      <c r="AW68" s="1">
        <v>20.26318359375</v>
      </c>
      <c r="AX68" s="1">
        <v>43.026950836181641</v>
      </c>
      <c r="AY68" s="1">
        <v>45.295639038085938</v>
      </c>
      <c r="AZ68" s="1">
        <v>500.39382934570313</v>
      </c>
      <c r="BA68" s="1">
        <v>1099.598876953125</v>
      </c>
      <c r="BB68" s="1">
        <v>137.609130859375</v>
      </c>
      <c r="BC68" s="1">
        <v>99.682853698730469</v>
      </c>
      <c r="BD68" s="1">
        <v>3.3271148204803467</v>
      </c>
      <c r="BE68" s="1">
        <v>-0.10683764517307281</v>
      </c>
      <c r="BF68" s="1">
        <v>0.66666668653488159</v>
      </c>
      <c r="BG68" s="1">
        <v>0</v>
      </c>
      <c r="BH68" s="1">
        <v>5</v>
      </c>
      <c r="BI68" s="1">
        <v>1</v>
      </c>
      <c r="BJ68" s="1">
        <v>0</v>
      </c>
      <c r="BK68" s="1">
        <v>0.15999999642372131</v>
      </c>
      <c r="BL68" s="1">
        <v>111115</v>
      </c>
      <c r="BM68">
        <f t="shared" si="101"/>
        <v>3.0699007935319211</v>
      </c>
      <c r="BN68">
        <f t="shared" si="102"/>
        <v>3.1800994576907369E-3</v>
      </c>
      <c r="BO68">
        <f t="shared" si="103"/>
        <v>303.80338516235349</v>
      </c>
      <c r="BP68">
        <f t="shared" si="104"/>
        <v>303.94671859741209</v>
      </c>
      <c r="BQ68">
        <f t="shared" si="105"/>
        <v>175.93581638002797</v>
      </c>
      <c r="BR68">
        <f t="shared" si="106"/>
        <v>0.12813670807925093</v>
      </c>
      <c r="BS68">
        <f t="shared" si="107"/>
        <v>4.4554836262137876</v>
      </c>
      <c r="BT68">
        <f t="shared" si="108"/>
        <v>44.696589843620536</v>
      </c>
      <c r="BU68">
        <f t="shared" si="109"/>
        <v>24.433406249870536</v>
      </c>
      <c r="BV68">
        <f t="shared" si="110"/>
        <v>30.653385162353516</v>
      </c>
      <c r="BW68">
        <f t="shared" si="111"/>
        <v>4.4229830462738642</v>
      </c>
      <c r="BX68">
        <f t="shared" si="112"/>
        <v>0.12592637130023948</v>
      </c>
      <c r="BY68">
        <f t="shared" si="113"/>
        <v>2.0198919656462966</v>
      </c>
      <c r="BZ68">
        <f t="shared" si="114"/>
        <v>2.4030910806275676</v>
      </c>
      <c r="CA68">
        <f t="shared" si="115"/>
        <v>7.8862600302239474E-2</v>
      </c>
      <c r="CB68">
        <f t="shared" si="116"/>
        <v>24.499604337415299</v>
      </c>
      <c r="CC68">
        <f t="shared" si="117"/>
        <v>0.62055771446164032</v>
      </c>
      <c r="CD68">
        <f t="shared" si="118"/>
        <v>44.290386865093524</v>
      </c>
      <c r="CE68">
        <f t="shared" si="119"/>
        <v>394.43120402568081</v>
      </c>
      <c r="CF68">
        <f t="shared" si="120"/>
        <v>1.2161998096710584E-2</v>
      </c>
      <c r="CG68">
        <f t="shared" si="121"/>
        <v>0</v>
      </c>
      <c r="CH68">
        <f t="shared" si="122"/>
        <v>934.65904541015618</v>
      </c>
      <c r="CI68">
        <f t="shared" si="123"/>
        <v>0</v>
      </c>
      <c r="CJ68" t="e">
        <f t="shared" si="124"/>
        <v>#DIV/0!</v>
      </c>
      <c r="CK68" t="e">
        <f t="shared" si="125"/>
        <v>#DIV/0!</v>
      </c>
    </row>
    <row r="69" spans="1:89" x14ac:dyDescent="0.25">
      <c r="A69" s="1">
        <v>68</v>
      </c>
      <c r="B69" s="2" t="s">
        <v>181</v>
      </c>
      <c r="C69" s="1" t="s">
        <v>184</v>
      </c>
      <c r="D69" s="1" t="s">
        <v>188</v>
      </c>
      <c r="E69" s="1">
        <v>1</v>
      </c>
      <c r="F69" s="1">
        <v>2</v>
      </c>
      <c r="G69" s="4">
        <v>44456</v>
      </c>
      <c r="H69" s="1" t="s">
        <v>150</v>
      </c>
      <c r="I69" s="1">
        <v>20398.999878359959</v>
      </c>
      <c r="J69" s="1">
        <v>1</v>
      </c>
      <c r="K69">
        <f t="shared" si="84"/>
        <v>10.593672915750728</v>
      </c>
      <c r="L69">
        <f t="shared" si="85"/>
        <v>0.12810559431549445</v>
      </c>
      <c r="M69">
        <f t="shared" si="86"/>
        <v>249.17070521090582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t="e">
        <f t="shared" si="87"/>
        <v>#DIV/0!</v>
      </c>
      <c r="V69" t="e">
        <f t="shared" si="88"/>
        <v>#DIV/0!</v>
      </c>
      <c r="W69" t="e">
        <f t="shared" si="89"/>
        <v>#DIV/0!</v>
      </c>
      <c r="X69" s="1">
        <v>-1</v>
      </c>
      <c r="Y69" s="1">
        <v>0.85</v>
      </c>
      <c r="Z69" s="1">
        <v>0.85</v>
      </c>
      <c r="AA69" s="1">
        <v>9.7485942840576172</v>
      </c>
      <c r="AB69">
        <f t="shared" si="90"/>
        <v>0.85</v>
      </c>
      <c r="AC69">
        <f t="shared" si="91"/>
        <v>1.2405837125964478E-2</v>
      </c>
      <c r="AD69" t="e">
        <f t="shared" si="92"/>
        <v>#DIV/0!</v>
      </c>
      <c r="AE69" t="e">
        <f t="shared" si="93"/>
        <v>#DIV/0!</v>
      </c>
      <c r="AF69" t="e">
        <f t="shared" si="94"/>
        <v>#DIV/0!</v>
      </c>
      <c r="AG69" s="1">
        <v>0</v>
      </c>
      <c r="AH69" s="1">
        <v>0.5</v>
      </c>
      <c r="AI69" t="e">
        <f t="shared" si="95"/>
        <v>#DIV/0!</v>
      </c>
      <c r="AJ69">
        <f t="shared" si="96"/>
        <v>3.1873728222127058</v>
      </c>
      <c r="AK69">
        <f t="shared" si="97"/>
        <v>2.4338189885430817</v>
      </c>
      <c r="AL69">
        <f t="shared" si="98"/>
        <v>30.774604621432523</v>
      </c>
      <c r="AM69">
        <v>1.63</v>
      </c>
      <c r="AN69">
        <f t="shared" si="99"/>
        <v>5</v>
      </c>
      <c r="AO69" s="1">
        <v>0.5</v>
      </c>
      <c r="AP69">
        <f t="shared" si="100"/>
        <v>9</v>
      </c>
      <c r="AQ69" s="1">
        <v>30.79638671875</v>
      </c>
      <c r="AR69" s="1">
        <v>30.64741325378418</v>
      </c>
      <c r="AS69" s="1">
        <v>30.752895355224609</v>
      </c>
      <c r="AT69" s="1">
        <v>399.9573974609375</v>
      </c>
      <c r="AU69" s="1">
        <v>396.09539794921875</v>
      </c>
      <c r="AV69" s="1">
        <v>19.246061325073242</v>
      </c>
      <c r="AW69" s="1">
        <v>20.263269424438477</v>
      </c>
      <c r="AX69" s="1">
        <v>43.022911071777344</v>
      </c>
      <c r="AY69" s="1">
        <v>45.296791076660156</v>
      </c>
      <c r="AZ69" s="1">
        <v>500.40316772460938</v>
      </c>
      <c r="BA69" s="1">
        <v>1099.451416015625</v>
      </c>
      <c r="BB69" s="1">
        <v>130.58198547363281</v>
      </c>
      <c r="BC69" s="1">
        <v>99.683067321777344</v>
      </c>
      <c r="BD69" s="1">
        <v>3.3271148204803467</v>
      </c>
      <c r="BE69" s="1">
        <v>-0.10683764517307281</v>
      </c>
      <c r="BF69" s="1">
        <v>0.66666668653488159</v>
      </c>
      <c r="BG69" s="1">
        <v>0</v>
      </c>
      <c r="BH69" s="1">
        <v>5</v>
      </c>
      <c r="BI69" s="1">
        <v>1</v>
      </c>
      <c r="BJ69" s="1">
        <v>0</v>
      </c>
      <c r="BK69" s="1">
        <v>0.15999999642372131</v>
      </c>
      <c r="BL69" s="1">
        <v>111115</v>
      </c>
      <c r="BM69">
        <f t="shared" si="101"/>
        <v>3.0699580842000573</v>
      </c>
      <c r="BN69">
        <f t="shared" si="102"/>
        <v>3.1873728222127059E-3</v>
      </c>
      <c r="BO69">
        <f t="shared" si="103"/>
        <v>303.79741325378416</v>
      </c>
      <c r="BP69">
        <f t="shared" si="104"/>
        <v>303.94638671874998</v>
      </c>
      <c r="BQ69">
        <f t="shared" si="105"/>
        <v>175.91222263055533</v>
      </c>
      <c r="BR69">
        <f t="shared" si="106"/>
        <v>0.12719136764834277</v>
      </c>
      <c r="BS69">
        <f t="shared" si="107"/>
        <v>4.4537238387386946</v>
      </c>
      <c r="BT69">
        <f t="shared" si="108"/>
        <v>44.678840232334103</v>
      </c>
      <c r="BU69">
        <f t="shared" si="109"/>
        <v>24.415570807895627</v>
      </c>
      <c r="BV69">
        <f t="shared" si="110"/>
        <v>30.64741325378418</v>
      </c>
      <c r="BW69">
        <f t="shared" si="111"/>
        <v>4.4214733826599293</v>
      </c>
      <c r="BX69">
        <f t="shared" si="112"/>
        <v>0.12630773569900935</v>
      </c>
      <c r="BY69">
        <f t="shared" si="113"/>
        <v>2.0199048501956129</v>
      </c>
      <c r="BZ69">
        <f t="shared" si="114"/>
        <v>2.4015685324643163</v>
      </c>
      <c r="CA69">
        <f t="shared" si="115"/>
        <v>7.910191622183288E-2</v>
      </c>
      <c r="CB69">
        <f t="shared" si="116"/>
        <v>24.838100182153465</v>
      </c>
      <c r="CC69">
        <f t="shared" si="117"/>
        <v>0.62906740775324699</v>
      </c>
      <c r="CD69">
        <f t="shared" si="118"/>
        <v>44.311838738823475</v>
      </c>
      <c r="CE69">
        <f t="shared" si="119"/>
        <v>394.50634701185612</v>
      </c>
      <c r="CF69">
        <f t="shared" si="120"/>
        <v>1.1899051294109611E-2</v>
      </c>
      <c r="CG69">
        <f t="shared" si="121"/>
        <v>0</v>
      </c>
      <c r="CH69">
        <f t="shared" si="122"/>
        <v>934.5337036132812</v>
      </c>
      <c r="CI69">
        <f t="shared" si="123"/>
        <v>0</v>
      </c>
      <c r="CJ69" t="e">
        <f t="shared" si="124"/>
        <v>#DIV/0!</v>
      </c>
      <c r="CK69" t="e">
        <f t="shared" si="125"/>
        <v>#DIV/0!</v>
      </c>
    </row>
    <row r="70" spans="1:89" x14ac:dyDescent="0.25">
      <c r="A70" s="1">
        <v>69</v>
      </c>
      <c r="B70" s="2" t="s">
        <v>181</v>
      </c>
      <c r="C70" s="1" t="s">
        <v>184</v>
      </c>
      <c r="D70" s="1" t="s">
        <v>188</v>
      </c>
      <c r="E70" s="1">
        <v>1</v>
      </c>
      <c r="F70" s="1">
        <v>3</v>
      </c>
      <c r="G70" s="4">
        <v>44456</v>
      </c>
      <c r="H70" s="1" t="s">
        <v>151</v>
      </c>
      <c r="I70" s="1">
        <v>20400.999878222123</v>
      </c>
      <c r="J70" s="1">
        <v>1</v>
      </c>
      <c r="K70">
        <f t="shared" si="84"/>
        <v>10.941407160377521</v>
      </c>
      <c r="L70">
        <f t="shared" si="85"/>
        <v>0.12797558994423366</v>
      </c>
      <c r="M70">
        <f t="shared" si="86"/>
        <v>244.72144132484252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t="e">
        <f t="shared" si="87"/>
        <v>#DIV/0!</v>
      </c>
      <c r="V70" t="e">
        <f t="shared" si="88"/>
        <v>#DIV/0!</v>
      </c>
      <c r="W70" t="e">
        <f t="shared" si="89"/>
        <v>#DIV/0!</v>
      </c>
      <c r="X70" s="1">
        <v>-1</v>
      </c>
      <c r="Y70" s="1">
        <v>0.85</v>
      </c>
      <c r="Z70" s="1">
        <v>0.85</v>
      </c>
      <c r="AA70" s="1">
        <v>9.7485942840576172</v>
      </c>
      <c r="AB70">
        <f t="shared" si="90"/>
        <v>0.85</v>
      </c>
      <c r="AC70">
        <f t="shared" si="91"/>
        <v>1.2779310114803153E-2</v>
      </c>
      <c r="AD70" t="e">
        <f t="shared" si="92"/>
        <v>#DIV/0!</v>
      </c>
      <c r="AE70" t="e">
        <f t="shared" si="93"/>
        <v>#DIV/0!</v>
      </c>
      <c r="AF70" t="e">
        <f t="shared" si="94"/>
        <v>#DIV/0!</v>
      </c>
      <c r="AG70" s="1">
        <v>0</v>
      </c>
      <c r="AH70" s="1">
        <v>0.5</v>
      </c>
      <c r="AI70" t="e">
        <f t="shared" si="95"/>
        <v>#DIV/0!</v>
      </c>
      <c r="AJ70">
        <f t="shared" si="96"/>
        <v>3.1832892167718376</v>
      </c>
      <c r="AK70">
        <f t="shared" si="97"/>
        <v>2.4331460701055554</v>
      </c>
      <c r="AL70">
        <f t="shared" si="98"/>
        <v>30.770869437876353</v>
      </c>
      <c r="AM70">
        <v>1.63</v>
      </c>
      <c r="AN70">
        <f t="shared" si="99"/>
        <v>5</v>
      </c>
      <c r="AO70" s="1">
        <v>0.5</v>
      </c>
      <c r="AP70">
        <f t="shared" si="100"/>
        <v>9</v>
      </c>
      <c r="AQ70" s="1">
        <v>30.794727325439453</v>
      </c>
      <c r="AR70" s="1">
        <v>30.643013000488281</v>
      </c>
      <c r="AS70" s="1">
        <v>30.752233505249023</v>
      </c>
      <c r="AT70" s="1">
        <v>400.06204223632813</v>
      </c>
      <c r="AU70" s="1">
        <v>396.08758544921875</v>
      </c>
      <c r="AV70" s="1">
        <v>19.244691848754883</v>
      </c>
      <c r="AW70" s="1">
        <v>20.260528564453125</v>
      </c>
      <c r="AX70" s="1">
        <v>43.023841857910156</v>
      </c>
      <c r="AY70" s="1">
        <v>45.294868469238281</v>
      </c>
      <c r="AZ70" s="1">
        <v>500.43814086914063</v>
      </c>
      <c r="BA70" s="1">
        <v>1099.332763671875</v>
      </c>
      <c r="BB70" s="1">
        <v>131.23185729980469</v>
      </c>
      <c r="BC70" s="1">
        <v>99.682876586914063</v>
      </c>
      <c r="BD70" s="1">
        <v>3.3271148204803467</v>
      </c>
      <c r="BE70" s="1">
        <v>-0.10683764517307281</v>
      </c>
      <c r="BF70" s="1">
        <v>0.66666668653488159</v>
      </c>
      <c r="BG70" s="1">
        <v>0</v>
      </c>
      <c r="BH70" s="1">
        <v>5</v>
      </c>
      <c r="BI70" s="1">
        <v>1</v>
      </c>
      <c r="BJ70" s="1">
        <v>0</v>
      </c>
      <c r="BK70" s="1">
        <v>0.15999999642372131</v>
      </c>
      <c r="BL70" s="1">
        <v>111115</v>
      </c>
      <c r="BM70">
        <f t="shared" si="101"/>
        <v>3.0701726433689611</v>
      </c>
      <c r="BN70">
        <f t="shared" si="102"/>
        <v>3.1832892167718376E-3</v>
      </c>
      <c r="BO70">
        <f t="shared" si="103"/>
        <v>303.79301300048826</v>
      </c>
      <c r="BP70">
        <f t="shared" si="104"/>
        <v>303.94472732543943</v>
      </c>
      <c r="BQ70">
        <f t="shared" si="105"/>
        <v>175.89323825597967</v>
      </c>
      <c r="BR70">
        <f t="shared" si="106"/>
        <v>0.12785643738807118</v>
      </c>
      <c r="BS70">
        <f t="shared" si="107"/>
        <v>4.4527738385815834</v>
      </c>
      <c r="BT70">
        <f t="shared" si="108"/>
        <v>44.669395497422116</v>
      </c>
      <c r="BU70">
        <f t="shared" si="109"/>
        <v>24.408866932968991</v>
      </c>
      <c r="BV70">
        <f t="shared" si="110"/>
        <v>30.643013000488281</v>
      </c>
      <c r="BW70">
        <f t="shared" si="111"/>
        <v>4.4203613115842257</v>
      </c>
      <c r="BX70">
        <f t="shared" si="112"/>
        <v>0.12618135293514077</v>
      </c>
      <c r="BY70">
        <f t="shared" si="113"/>
        <v>2.019627768476028</v>
      </c>
      <c r="BZ70">
        <f t="shared" si="114"/>
        <v>2.4007335431081978</v>
      </c>
      <c r="CA70">
        <f t="shared" si="115"/>
        <v>7.9022607479641849E-2</v>
      </c>
      <c r="CB70">
        <f t="shared" si="116"/>
        <v>24.394537233756008</v>
      </c>
      <c r="CC70">
        <f t="shared" si="117"/>
        <v>0.61784678519346714</v>
      </c>
      <c r="CD70">
        <f t="shared" si="118"/>
        <v>44.314915557381298</v>
      </c>
      <c r="CE70">
        <f t="shared" si="119"/>
        <v>394.44637437516212</v>
      </c>
      <c r="CF70">
        <f t="shared" si="120"/>
        <v>1.2292356221023197E-2</v>
      </c>
      <c r="CG70">
        <f t="shared" si="121"/>
        <v>0</v>
      </c>
      <c r="CH70">
        <f t="shared" si="122"/>
        <v>934.43284912109368</v>
      </c>
      <c r="CI70">
        <f t="shared" si="123"/>
        <v>0</v>
      </c>
      <c r="CJ70" t="e">
        <f t="shared" si="124"/>
        <v>#DIV/0!</v>
      </c>
      <c r="CK70" t="e">
        <f t="shared" si="125"/>
        <v>#DIV/0!</v>
      </c>
    </row>
    <row r="71" spans="1:89" x14ac:dyDescent="0.25">
      <c r="A71" s="1">
        <v>70</v>
      </c>
      <c r="B71" s="2" t="s">
        <v>182</v>
      </c>
      <c r="C71" s="1" t="s">
        <v>184</v>
      </c>
      <c r="D71" s="1" t="s">
        <v>188</v>
      </c>
      <c r="E71" s="1">
        <v>1</v>
      </c>
      <c r="F71" s="1">
        <v>1</v>
      </c>
      <c r="G71" s="4">
        <v>44456</v>
      </c>
      <c r="H71" s="1" t="s">
        <v>152</v>
      </c>
      <c r="I71" s="1">
        <v>21258.499819125049</v>
      </c>
      <c r="J71" s="1">
        <v>1</v>
      </c>
      <c r="K71">
        <f t="shared" si="84"/>
        <v>17.122122946934699</v>
      </c>
      <c r="L71">
        <f t="shared" si="85"/>
        <v>0.27040846709697558</v>
      </c>
      <c r="M71">
        <f t="shared" si="86"/>
        <v>278.45257767781391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t="e">
        <f t="shared" si="87"/>
        <v>#DIV/0!</v>
      </c>
      <c r="V71" t="e">
        <f t="shared" si="88"/>
        <v>#DIV/0!</v>
      </c>
      <c r="W71" t="e">
        <f t="shared" si="89"/>
        <v>#DIV/0!</v>
      </c>
      <c r="X71" s="1">
        <v>-1</v>
      </c>
      <c r="Y71" s="1">
        <v>0.85</v>
      </c>
      <c r="Z71" s="1">
        <v>0.85</v>
      </c>
      <c r="AA71" s="1">
        <v>9.9073467254638672</v>
      </c>
      <c r="AB71">
        <f t="shared" si="90"/>
        <v>0.84999999999999987</v>
      </c>
      <c r="AC71">
        <f t="shared" si="91"/>
        <v>1.9368623430164305E-2</v>
      </c>
      <c r="AD71" t="e">
        <f t="shared" si="92"/>
        <v>#DIV/0!</v>
      </c>
      <c r="AE71" t="e">
        <f t="shared" si="93"/>
        <v>#DIV/0!</v>
      </c>
      <c r="AF71" t="e">
        <f t="shared" si="94"/>
        <v>#DIV/0!</v>
      </c>
      <c r="AG71" s="1">
        <v>0</v>
      </c>
      <c r="AH71" s="1">
        <v>0.5</v>
      </c>
      <c r="AI71" t="e">
        <f t="shared" si="95"/>
        <v>#DIV/0!</v>
      </c>
      <c r="AJ71">
        <f t="shared" si="96"/>
        <v>6.0865729732747322</v>
      </c>
      <c r="AK71">
        <f t="shared" si="97"/>
        <v>2.236357156255063</v>
      </c>
      <c r="AL71">
        <f t="shared" si="98"/>
        <v>30.29439800980364</v>
      </c>
      <c r="AM71">
        <v>1.3440000000000001</v>
      </c>
      <c r="AN71">
        <f t="shared" si="99"/>
        <v>5</v>
      </c>
      <c r="AO71" s="1">
        <v>0.5</v>
      </c>
      <c r="AP71">
        <f t="shared" si="100"/>
        <v>9</v>
      </c>
      <c r="AQ71" s="1">
        <v>30.816963195800781</v>
      </c>
      <c r="AR71" s="1">
        <v>30.601480484008789</v>
      </c>
      <c r="AS71" s="1">
        <v>30.753086090087891</v>
      </c>
      <c r="AT71" s="1">
        <v>400.04949951171875</v>
      </c>
      <c r="AU71" s="1">
        <v>394.80538940429688</v>
      </c>
      <c r="AV71" s="1">
        <v>19.43543815612793</v>
      </c>
      <c r="AW71" s="1">
        <v>21.035797119140625</v>
      </c>
      <c r="AX71" s="1">
        <v>43.39019775390625</v>
      </c>
      <c r="AY71" s="1">
        <v>46.963047027587891</v>
      </c>
      <c r="AZ71" s="1">
        <v>500.40484619140625</v>
      </c>
      <c r="BA71" s="1">
        <v>1100.7568359375</v>
      </c>
      <c r="BB71" s="1">
        <v>220.24957275390625</v>
      </c>
      <c r="BC71" s="1">
        <v>99.671516418457031</v>
      </c>
      <c r="BD71" s="1">
        <v>3.3271148204803467</v>
      </c>
      <c r="BE71" s="1">
        <v>-0.10683764517307281</v>
      </c>
      <c r="BF71" s="1">
        <v>0.66666668653488159</v>
      </c>
      <c r="BG71" s="1">
        <v>0</v>
      </c>
      <c r="BH71" s="1">
        <v>5</v>
      </c>
      <c r="BI71" s="1">
        <v>1</v>
      </c>
      <c r="BJ71" s="1">
        <v>0</v>
      </c>
      <c r="BK71" s="1">
        <v>0.15999999642372131</v>
      </c>
      <c r="BL71" s="1">
        <v>111115</v>
      </c>
      <c r="BM71">
        <f t="shared" si="101"/>
        <v>3.7232503436860576</v>
      </c>
      <c r="BN71">
        <f t="shared" si="102"/>
        <v>6.0865729732747327E-3</v>
      </c>
      <c r="BO71">
        <f t="shared" si="103"/>
        <v>303.75148048400877</v>
      </c>
      <c r="BP71">
        <f t="shared" si="104"/>
        <v>303.96696319580076</v>
      </c>
      <c r="BQ71">
        <f t="shared" si="105"/>
        <v>176.12108981338679</v>
      </c>
      <c r="BR71">
        <f t="shared" si="106"/>
        <v>-0.30708247420514911</v>
      </c>
      <c r="BS71">
        <f t="shared" si="107"/>
        <v>4.3330269541908191</v>
      </c>
      <c r="BT71">
        <f t="shared" si="108"/>
        <v>43.473071443994158</v>
      </c>
      <c r="BU71">
        <f t="shared" si="109"/>
        <v>22.437274324853533</v>
      </c>
      <c r="BV71">
        <f t="shared" si="110"/>
        <v>30.601480484008789</v>
      </c>
      <c r="BW71">
        <f t="shared" si="111"/>
        <v>4.4098768438555904</v>
      </c>
      <c r="BX71">
        <f t="shared" si="112"/>
        <v>0.26252092478023087</v>
      </c>
      <c r="BY71">
        <f t="shared" si="113"/>
        <v>2.096669797935756</v>
      </c>
      <c r="BZ71">
        <f t="shared" si="114"/>
        <v>2.3132070459198344</v>
      </c>
      <c r="CA71">
        <f t="shared" si="115"/>
        <v>0.16476645072611626</v>
      </c>
      <c r="CB71">
        <f t="shared" si="116"/>
        <v>27.75379066777591</v>
      </c>
      <c r="CC71">
        <f t="shared" si="117"/>
        <v>0.70529072082313216</v>
      </c>
      <c r="CD71">
        <f t="shared" si="118"/>
        <v>48.223555726498034</v>
      </c>
      <c r="CE71">
        <f t="shared" si="119"/>
        <v>392.23707096225667</v>
      </c>
      <c r="CF71">
        <f t="shared" si="120"/>
        <v>2.1050780541008805E-2</v>
      </c>
      <c r="CG71">
        <f t="shared" si="121"/>
        <v>0</v>
      </c>
      <c r="CH71">
        <f t="shared" si="122"/>
        <v>935.64331054687489</v>
      </c>
      <c r="CI71">
        <f t="shared" si="123"/>
        <v>0</v>
      </c>
      <c r="CJ71" t="e">
        <f t="shared" si="124"/>
        <v>#DIV/0!</v>
      </c>
      <c r="CK71" t="e">
        <f t="shared" si="125"/>
        <v>#DIV/0!</v>
      </c>
    </row>
    <row r="72" spans="1:89" x14ac:dyDescent="0.25">
      <c r="A72" s="1">
        <v>71</v>
      </c>
      <c r="B72" s="2" t="s">
        <v>182</v>
      </c>
      <c r="C72" s="1" t="s">
        <v>184</v>
      </c>
      <c r="D72" s="1" t="s">
        <v>188</v>
      </c>
      <c r="E72" s="1">
        <v>1</v>
      </c>
      <c r="F72" s="1">
        <v>2</v>
      </c>
      <c r="G72" s="4">
        <v>44456</v>
      </c>
      <c r="H72" s="1" t="s">
        <v>153</v>
      </c>
      <c r="I72" s="1">
        <v>21260.499818987213</v>
      </c>
      <c r="J72" s="1">
        <v>1</v>
      </c>
      <c r="K72">
        <f t="shared" si="84"/>
        <v>17.145321145764918</v>
      </c>
      <c r="L72">
        <f t="shared" si="85"/>
        <v>0.27110249946446774</v>
      </c>
      <c r="M72">
        <f t="shared" si="86"/>
        <v>278.58550559783754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t="e">
        <f t="shared" si="87"/>
        <v>#DIV/0!</v>
      </c>
      <c r="V72" t="e">
        <f t="shared" si="88"/>
        <v>#DIV/0!</v>
      </c>
      <c r="W72" t="e">
        <f t="shared" si="89"/>
        <v>#DIV/0!</v>
      </c>
      <c r="X72" s="1">
        <v>-1</v>
      </c>
      <c r="Y72" s="1">
        <v>0.85</v>
      </c>
      <c r="Z72" s="1">
        <v>0.85</v>
      </c>
      <c r="AA72" s="1">
        <v>9.9073467254638672</v>
      </c>
      <c r="AB72">
        <f t="shared" si="90"/>
        <v>0.84999999999999987</v>
      </c>
      <c r="AC72">
        <f t="shared" si="91"/>
        <v>1.939283661654171E-2</v>
      </c>
      <c r="AD72" t="e">
        <f t="shared" si="92"/>
        <v>#DIV/0!</v>
      </c>
      <c r="AE72" t="e">
        <f t="shared" si="93"/>
        <v>#DIV/0!</v>
      </c>
      <c r="AF72" t="e">
        <f t="shared" si="94"/>
        <v>#DIV/0!</v>
      </c>
      <c r="AG72" s="1">
        <v>0</v>
      </c>
      <c r="AH72" s="1">
        <v>0.5</v>
      </c>
      <c r="AI72" t="e">
        <f t="shared" si="95"/>
        <v>#DIV/0!</v>
      </c>
      <c r="AJ72">
        <f t="shared" si="96"/>
        <v>6.0948409144203382</v>
      </c>
      <c r="AK72">
        <f t="shared" si="97"/>
        <v>2.2338597301749958</v>
      </c>
      <c r="AL72">
        <f t="shared" si="98"/>
        <v>30.284720429604707</v>
      </c>
      <c r="AM72">
        <v>1.3440000000000001</v>
      </c>
      <c r="AN72">
        <f t="shared" si="99"/>
        <v>5</v>
      </c>
      <c r="AO72" s="1">
        <v>0.5</v>
      </c>
      <c r="AP72">
        <f t="shared" si="100"/>
        <v>9</v>
      </c>
      <c r="AQ72" s="1">
        <v>30.816291809082031</v>
      </c>
      <c r="AR72" s="1">
        <v>30.59269905090332</v>
      </c>
      <c r="AS72" s="1">
        <v>30.752397537231445</v>
      </c>
      <c r="AT72" s="1">
        <v>400.05889892578125</v>
      </c>
      <c r="AU72" s="1">
        <v>394.80770874023438</v>
      </c>
      <c r="AV72" s="1">
        <v>19.43419075012207</v>
      </c>
      <c r="AW72" s="1">
        <v>21.036712646484375</v>
      </c>
      <c r="AX72" s="1">
        <v>43.389148712158203</v>
      </c>
      <c r="AY72" s="1">
        <v>46.966968536376953</v>
      </c>
      <c r="AZ72" s="1">
        <v>500.40780639648438</v>
      </c>
      <c r="BA72" s="1">
        <v>1100.789794921875</v>
      </c>
      <c r="BB72" s="1">
        <v>210.09507751464844</v>
      </c>
      <c r="BC72" s="1">
        <v>99.671676635742188</v>
      </c>
      <c r="BD72" s="1">
        <v>3.3271148204803467</v>
      </c>
      <c r="BE72" s="1">
        <v>-0.10683764517307281</v>
      </c>
      <c r="BF72" s="1">
        <v>0.66666668653488159</v>
      </c>
      <c r="BG72" s="1">
        <v>0</v>
      </c>
      <c r="BH72" s="1">
        <v>5</v>
      </c>
      <c r="BI72" s="1">
        <v>1</v>
      </c>
      <c r="BJ72" s="1">
        <v>0</v>
      </c>
      <c r="BK72" s="1">
        <v>0.15999999642372131</v>
      </c>
      <c r="BL72" s="1">
        <v>111115</v>
      </c>
      <c r="BM72">
        <f t="shared" si="101"/>
        <v>3.7232723690214602</v>
      </c>
      <c r="BN72">
        <f t="shared" si="102"/>
        <v>6.0948409144203379E-3</v>
      </c>
      <c r="BO72">
        <f t="shared" si="103"/>
        <v>303.7426990509033</v>
      </c>
      <c r="BP72">
        <f t="shared" si="104"/>
        <v>303.96629180908201</v>
      </c>
      <c r="BQ72">
        <f t="shared" si="105"/>
        <v>176.12636325076892</v>
      </c>
      <c r="BR72">
        <f t="shared" si="106"/>
        <v>-0.30797862129861403</v>
      </c>
      <c r="BS72">
        <f t="shared" si="107"/>
        <v>4.3306241505544145</v>
      </c>
      <c r="BT72">
        <f t="shared" si="108"/>
        <v>43.448894377296511</v>
      </c>
      <c r="BU72">
        <f t="shared" si="109"/>
        <v>22.412181730812136</v>
      </c>
      <c r="BV72">
        <f t="shared" si="110"/>
        <v>30.59269905090332</v>
      </c>
      <c r="BW72">
        <f t="shared" si="111"/>
        <v>4.4076628358031709</v>
      </c>
      <c r="BX72">
        <f t="shared" si="112"/>
        <v>0.26317501023434359</v>
      </c>
      <c r="BY72">
        <f t="shared" si="113"/>
        <v>2.0967644203794187</v>
      </c>
      <c r="BZ72">
        <f t="shared" si="114"/>
        <v>2.3108984154237522</v>
      </c>
      <c r="CA72">
        <f t="shared" si="115"/>
        <v>0.16517870840362883</v>
      </c>
      <c r="CB72">
        <f t="shared" si="116"/>
        <v>27.767084429352412</v>
      </c>
      <c r="CC72">
        <f t="shared" si="117"/>
        <v>0.70562326780993578</v>
      </c>
      <c r="CD72">
        <f t="shared" si="118"/>
        <v>48.257176569178519</v>
      </c>
      <c r="CE72">
        <f t="shared" si="119"/>
        <v>392.23591056836966</v>
      </c>
      <c r="CF72">
        <f t="shared" si="120"/>
        <v>2.1094060170766246E-2</v>
      </c>
      <c r="CG72">
        <f t="shared" si="121"/>
        <v>0</v>
      </c>
      <c r="CH72">
        <f t="shared" si="122"/>
        <v>935.67132568359364</v>
      </c>
      <c r="CI72">
        <f t="shared" si="123"/>
        <v>0</v>
      </c>
      <c r="CJ72" t="e">
        <f t="shared" si="124"/>
        <v>#DIV/0!</v>
      </c>
      <c r="CK72" t="e">
        <f t="shared" si="125"/>
        <v>#DIV/0!</v>
      </c>
    </row>
    <row r="73" spans="1:89" x14ac:dyDescent="0.25">
      <c r="A73" s="1">
        <v>72</v>
      </c>
      <c r="B73" s="2" t="s">
        <v>182</v>
      </c>
      <c r="C73" s="1" t="s">
        <v>184</v>
      </c>
      <c r="D73" s="1" t="s">
        <v>188</v>
      </c>
      <c r="E73" s="1">
        <v>1</v>
      </c>
      <c r="F73" s="1">
        <v>3</v>
      </c>
      <c r="G73" s="4">
        <v>44456</v>
      </c>
      <c r="H73" s="1" t="s">
        <v>154</v>
      </c>
      <c r="I73" s="1">
        <v>21262.499818849377</v>
      </c>
      <c r="J73" s="1">
        <v>1</v>
      </c>
      <c r="K73">
        <f t="shared" si="84"/>
        <v>16.909796482397002</v>
      </c>
      <c r="L73">
        <f t="shared" si="85"/>
        <v>0.27200457944391943</v>
      </c>
      <c r="M73">
        <f t="shared" si="86"/>
        <v>280.36901367258349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87"/>
        <v>#DIV/0!</v>
      </c>
      <c r="V73" t="e">
        <f t="shared" si="88"/>
        <v>#DIV/0!</v>
      </c>
      <c r="W73" t="e">
        <f t="shared" si="89"/>
        <v>#DIV/0!</v>
      </c>
      <c r="X73" s="1">
        <v>-1</v>
      </c>
      <c r="Y73" s="1">
        <v>0.85</v>
      </c>
      <c r="Z73" s="1">
        <v>0.85</v>
      </c>
      <c r="AA73" s="1">
        <v>9.9073467254638672</v>
      </c>
      <c r="AB73">
        <f t="shared" si="90"/>
        <v>0.84999999999999987</v>
      </c>
      <c r="AC73">
        <f t="shared" si="91"/>
        <v>1.9143936448813171E-2</v>
      </c>
      <c r="AD73" t="e">
        <f t="shared" si="92"/>
        <v>#DIV/0!</v>
      </c>
      <c r="AE73" t="e">
        <f t="shared" si="93"/>
        <v>#DIV/0!</v>
      </c>
      <c r="AF73" t="e">
        <f t="shared" si="94"/>
        <v>#DIV/0!</v>
      </c>
      <c r="AG73" s="1">
        <v>0</v>
      </c>
      <c r="AH73" s="1">
        <v>0.5</v>
      </c>
      <c r="AI73" t="e">
        <f t="shared" si="95"/>
        <v>#DIV/0!</v>
      </c>
      <c r="AJ73">
        <f t="shared" si="96"/>
        <v>6.1080760505404763</v>
      </c>
      <c r="AK73">
        <f t="shared" si="97"/>
        <v>2.2315163490821943</v>
      </c>
      <c r="AL73">
        <f t="shared" si="98"/>
        <v>30.276209103821081</v>
      </c>
      <c r="AM73">
        <v>1.3440000000000001</v>
      </c>
      <c r="AN73">
        <f t="shared" si="99"/>
        <v>5</v>
      </c>
      <c r="AO73" s="1">
        <v>0.5</v>
      </c>
      <c r="AP73">
        <f t="shared" si="100"/>
        <v>9</v>
      </c>
      <c r="AQ73" s="1">
        <v>30.814926147460938</v>
      </c>
      <c r="AR73" s="1">
        <v>30.586057662963867</v>
      </c>
      <c r="AS73" s="1">
        <v>30.752067565917969</v>
      </c>
      <c r="AT73" s="1">
        <v>400.044189453125</v>
      </c>
      <c r="AU73" s="1">
        <v>394.85482788085938</v>
      </c>
      <c r="AV73" s="1">
        <v>19.433128356933594</v>
      </c>
      <c r="AW73" s="1">
        <v>21.03911018371582</v>
      </c>
      <c r="AX73" s="1">
        <v>43.389999389648438</v>
      </c>
      <c r="AY73" s="1">
        <v>46.975811004638672</v>
      </c>
      <c r="AZ73" s="1">
        <v>500.41281127929688</v>
      </c>
      <c r="BA73" s="1">
        <v>1100.6278076171875</v>
      </c>
      <c r="BB73" s="1">
        <v>208.87727355957031</v>
      </c>
      <c r="BC73" s="1">
        <v>99.671302795410156</v>
      </c>
      <c r="BD73" s="1">
        <v>3.3271148204803467</v>
      </c>
      <c r="BE73" s="1">
        <v>-0.10683764517307281</v>
      </c>
      <c r="BF73" s="1">
        <v>0.66666668653488159</v>
      </c>
      <c r="BG73" s="1">
        <v>0</v>
      </c>
      <c r="BH73" s="1">
        <v>5</v>
      </c>
      <c r="BI73" s="1">
        <v>1</v>
      </c>
      <c r="BJ73" s="1">
        <v>0</v>
      </c>
      <c r="BK73" s="1">
        <v>0.15999999642372131</v>
      </c>
      <c r="BL73" s="1">
        <v>111115</v>
      </c>
      <c r="BM73">
        <f t="shared" si="101"/>
        <v>3.7233096077328631</v>
      </c>
      <c r="BN73">
        <f t="shared" si="102"/>
        <v>6.1080760505404759E-3</v>
      </c>
      <c r="BO73">
        <f t="shared" si="103"/>
        <v>303.73605766296384</v>
      </c>
      <c r="BP73">
        <f t="shared" si="104"/>
        <v>303.96492614746091</v>
      </c>
      <c r="BQ73">
        <f t="shared" si="105"/>
        <v>176.10044528259823</v>
      </c>
      <c r="BR73">
        <f t="shared" si="106"/>
        <v>-0.30984855914278742</v>
      </c>
      <c r="BS73">
        <f t="shared" si="107"/>
        <v>4.3285118707493311</v>
      </c>
      <c r="BT73">
        <f t="shared" si="108"/>
        <v>43.427864885384622</v>
      </c>
      <c r="BU73">
        <f t="shared" si="109"/>
        <v>22.388754701668802</v>
      </c>
      <c r="BV73">
        <f t="shared" si="110"/>
        <v>30.586057662963867</v>
      </c>
      <c r="BW73">
        <f t="shared" si="111"/>
        <v>4.4059890272382161</v>
      </c>
      <c r="BX73">
        <f t="shared" si="112"/>
        <v>0.26402502220745172</v>
      </c>
      <c r="BY73">
        <f t="shared" si="113"/>
        <v>2.0969955216671368</v>
      </c>
      <c r="BZ73">
        <f t="shared" si="114"/>
        <v>2.3089935055710793</v>
      </c>
      <c r="CA73">
        <f t="shared" si="115"/>
        <v>0.16571446778162341</v>
      </c>
      <c r="CB73">
        <f t="shared" si="116"/>
        <v>27.944744856210562</v>
      </c>
      <c r="CC73">
        <f t="shared" si="117"/>
        <v>0.7100559341702668</v>
      </c>
      <c r="CD73">
        <f t="shared" si="118"/>
        <v>48.291761660587582</v>
      </c>
      <c r="CE73">
        <f t="shared" si="119"/>
        <v>392.31835840849982</v>
      </c>
      <c r="CF73">
        <f t="shared" si="120"/>
        <v>2.0814826631352108E-2</v>
      </c>
      <c r="CG73">
        <f t="shared" si="121"/>
        <v>0</v>
      </c>
      <c r="CH73">
        <f t="shared" si="122"/>
        <v>935.53363647460924</v>
      </c>
      <c r="CI73">
        <f t="shared" si="123"/>
        <v>0</v>
      </c>
      <c r="CJ73" t="e">
        <f t="shared" si="124"/>
        <v>#DIV/0!</v>
      </c>
      <c r="CK73" t="e">
        <f t="shared" si="125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20210917_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聞喜郭</dc:creator>
  <cp:lastModifiedBy>聞喜郭</cp:lastModifiedBy>
  <dcterms:created xsi:type="dcterms:W3CDTF">2021-09-24T04:38:11Z</dcterms:created>
  <dcterms:modified xsi:type="dcterms:W3CDTF">2021-10-07T03:03:17Z</dcterms:modified>
</cp:coreProperties>
</file>