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we\OneDrive - Washington University in St. Louis\GBS_mapping_population\Drought_exp\parental_lines\LICOR\clean\"/>
    </mc:Choice>
  </mc:AlternateContent>
  <xr:revisionPtr revIDLastSave="0" documentId="13_ncr:1_{94432DCE-EA36-4F8A-9D59-6D6A49A67F37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20210918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B2" i="1"/>
  <c r="CH2" i="1" s="1"/>
  <c r="AD2" i="1"/>
  <c r="AE2" i="1"/>
  <c r="AF2" i="1"/>
  <c r="AN2" i="1"/>
  <c r="BM2" i="1"/>
  <c r="K2" i="1" s="1"/>
  <c r="BO2" i="1"/>
  <c r="BP2" i="1"/>
  <c r="BQ2" i="1"/>
  <c r="BV2" i="1"/>
  <c r="BW2" i="1" s="1"/>
  <c r="BY2" i="1"/>
  <c r="CG2" i="1"/>
  <c r="U2" i="1" s="1"/>
  <c r="CI2" i="1"/>
  <c r="V2" i="1" s="1"/>
  <c r="CJ2" i="1"/>
  <c r="CK2" i="1"/>
  <c r="W3" i="1"/>
  <c r="AB3" i="1"/>
  <c r="CH3" i="1" s="1"/>
  <c r="AD3" i="1"/>
  <c r="AE3" i="1"/>
  <c r="AF3" i="1"/>
  <c r="AN3" i="1"/>
  <c r="AP3" i="1" s="1"/>
  <c r="BM3" i="1"/>
  <c r="K3" i="1" s="1"/>
  <c r="BO3" i="1"/>
  <c r="BP3" i="1"/>
  <c r="BQ3" i="1"/>
  <c r="BV3" i="1"/>
  <c r="BW3" i="1" s="1"/>
  <c r="BY3" i="1"/>
  <c r="CG3" i="1"/>
  <c r="U3" i="1" s="1"/>
  <c r="CI3" i="1"/>
  <c r="V3" i="1" s="1"/>
  <c r="CJ3" i="1"/>
  <c r="CK3" i="1"/>
  <c r="W4" i="1"/>
  <c r="AB4" i="1"/>
  <c r="CH4" i="1" s="1"/>
  <c r="AD4" i="1"/>
  <c r="AE4" i="1"/>
  <c r="AF4" i="1"/>
  <c r="AN4" i="1"/>
  <c r="AP4" i="1" s="1"/>
  <c r="BM4" i="1"/>
  <c r="K4" i="1" s="1"/>
  <c r="BO4" i="1"/>
  <c r="BP4" i="1"/>
  <c r="BQ4" i="1"/>
  <c r="BV4" i="1"/>
  <c r="BW4" i="1" s="1"/>
  <c r="BY4" i="1"/>
  <c r="CG4" i="1"/>
  <c r="U4" i="1" s="1"/>
  <c r="CI4" i="1"/>
  <c r="V4" i="1" s="1"/>
  <c r="CJ4" i="1"/>
  <c r="CK4" i="1"/>
  <c r="W5" i="1"/>
  <c r="AB5" i="1"/>
  <c r="AD5" i="1"/>
  <c r="AE5" i="1"/>
  <c r="AF5" i="1"/>
  <c r="AN5" i="1"/>
  <c r="AP5" i="1" s="1"/>
  <c r="BM5" i="1"/>
  <c r="BN5" i="1" s="1"/>
  <c r="BO5" i="1"/>
  <c r="BP5" i="1"/>
  <c r="BQ5" i="1"/>
  <c r="BV5" i="1"/>
  <c r="BW5" i="1" s="1"/>
  <c r="BY5" i="1"/>
  <c r="CG5" i="1"/>
  <c r="U5" i="1" s="1"/>
  <c r="CI5" i="1"/>
  <c r="V5" i="1" s="1"/>
  <c r="CJ5" i="1"/>
  <c r="CK5" i="1"/>
  <c r="W6" i="1"/>
  <c r="AB6" i="1"/>
  <c r="CH6" i="1" s="1"/>
  <c r="AD6" i="1"/>
  <c r="AE6" i="1"/>
  <c r="AF6" i="1"/>
  <c r="AN6" i="1"/>
  <c r="AP6" i="1" s="1"/>
  <c r="BM6" i="1"/>
  <c r="K6" i="1" s="1"/>
  <c r="BO6" i="1"/>
  <c r="BP6" i="1"/>
  <c r="BQ6" i="1"/>
  <c r="BV6" i="1"/>
  <c r="BW6" i="1" s="1"/>
  <c r="BY6" i="1"/>
  <c r="CG6" i="1"/>
  <c r="U6" i="1" s="1"/>
  <c r="CI6" i="1"/>
  <c r="V6" i="1" s="1"/>
  <c r="CJ6" i="1"/>
  <c r="CK6" i="1"/>
  <c r="W7" i="1"/>
  <c r="AB7" i="1"/>
  <c r="CH7" i="1" s="1"/>
  <c r="AD7" i="1"/>
  <c r="AE7" i="1"/>
  <c r="AF7" i="1"/>
  <c r="AN7" i="1"/>
  <c r="AP7" i="1" s="1"/>
  <c r="BM7" i="1"/>
  <c r="K7" i="1" s="1"/>
  <c r="BO7" i="1"/>
  <c r="BP7" i="1"/>
  <c r="BQ7" i="1"/>
  <c r="BV7" i="1"/>
  <c r="BW7" i="1" s="1"/>
  <c r="BY7" i="1"/>
  <c r="CG7" i="1"/>
  <c r="U7" i="1" s="1"/>
  <c r="CI7" i="1"/>
  <c r="V7" i="1" s="1"/>
  <c r="CJ7" i="1"/>
  <c r="CK7" i="1"/>
  <c r="W8" i="1"/>
  <c r="AB8" i="1"/>
  <c r="CH8" i="1" s="1"/>
  <c r="AD8" i="1"/>
  <c r="AE8" i="1"/>
  <c r="AF8" i="1"/>
  <c r="AN8" i="1"/>
  <c r="AP8" i="1" s="1"/>
  <c r="BM8" i="1"/>
  <c r="BO8" i="1"/>
  <c r="BP8" i="1"/>
  <c r="BQ8" i="1"/>
  <c r="BV8" i="1"/>
  <c r="BW8" i="1" s="1"/>
  <c r="BY8" i="1"/>
  <c r="CG8" i="1"/>
  <c r="U8" i="1" s="1"/>
  <c r="CI8" i="1"/>
  <c r="V8" i="1" s="1"/>
  <c r="CJ8" i="1"/>
  <c r="CK8" i="1"/>
  <c r="W9" i="1"/>
  <c r="AB9" i="1"/>
  <c r="CH9" i="1" s="1"/>
  <c r="AD9" i="1"/>
  <c r="AE9" i="1"/>
  <c r="AF9" i="1"/>
  <c r="AN9" i="1"/>
  <c r="AP9" i="1" s="1"/>
  <c r="BM9" i="1"/>
  <c r="BN9" i="1" s="1"/>
  <c r="AJ9" i="1" s="1"/>
  <c r="BO9" i="1"/>
  <c r="BP9" i="1"/>
  <c r="BQ9" i="1"/>
  <c r="BV9" i="1"/>
  <c r="BW9" i="1" s="1"/>
  <c r="BY9" i="1"/>
  <c r="CG9" i="1"/>
  <c r="U9" i="1" s="1"/>
  <c r="CI9" i="1"/>
  <c r="V9" i="1" s="1"/>
  <c r="CJ9" i="1"/>
  <c r="CK9" i="1"/>
  <c r="W10" i="1"/>
  <c r="AB10" i="1"/>
  <c r="CH10" i="1" s="1"/>
  <c r="AD10" i="1"/>
  <c r="AE10" i="1"/>
  <c r="AF10" i="1"/>
  <c r="AN10" i="1"/>
  <c r="AP10" i="1" s="1"/>
  <c r="BM10" i="1"/>
  <c r="K10" i="1" s="1"/>
  <c r="BO10" i="1"/>
  <c r="BP10" i="1"/>
  <c r="BQ10" i="1"/>
  <c r="BV10" i="1"/>
  <c r="BW10" i="1" s="1"/>
  <c r="BY10" i="1"/>
  <c r="CG10" i="1"/>
  <c r="U10" i="1" s="1"/>
  <c r="CI10" i="1"/>
  <c r="V10" i="1" s="1"/>
  <c r="CJ10" i="1"/>
  <c r="CK10" i="1"/>
  <c r="W11" i="1"/>
  <c r="AB11" i="1"/>
  <c r="CH11" i="1" s="1"/>
  <c r="AD11" i="1"/>
  <c r="AE11" i="1"/>
  <c r="AF11" i="1"/>
  <c r="AN11" i="1"/>
  <c r="AP11" i="1" s="1"/>
  <c r="BM11" i="1"/>
  <c r="K11" i="1" s="1"/>
  <c r="BO11" i="1"/>
  <c r="BP11" i="1"/>
  <c r="BQ11" i="1"/>
  <c r="BV11" i="1"/>
  <c r="BW11" i="1" s="1"/>
  <c r="BY11" i="1"/>
  <c r="CG11" i="1"/>
  <c r="U11" i="1" s="1"/>
  <c r="CI11" i="1"/>
  <c r="V11" i="1" s="1"/>
  <c r="CJ11" i="1"/>
  <c r="CK11" i="1"/>
  <c r="W12" i="1"/>
  <c r="AB12" i="1"/>
  <c r="CH12" i="1" s="1"/>
  <c r="AD12" i="1"/>
  <c r="AE12" i="1"/>
  <c r="AF12" i="1"/>
  <c r="AN12" i="1"/>
  <c r="AP12" i="1" s="1"/>
  <c r="BM12" i="1"/>
  <c r="K12" i="1" s="1"/>
  <c r="BO12" i="1"/>
  <c r="BP12" i="1"/>
  <c r="BQ12" i="1"/>
  <c r="BV12" i="1"/>
  <c r="BW12" i="1" s="1"/>
  <c r="BY12" i="1"/>
  <c r="CG12" i="1"/>
  <c r="U12" i="1" s="1"/>
  <c r="CI12" i="1"/>
  <c r="V12" i="1" s="1"/>
  <c r="CJ12" i="1"/>
  <c r="CK12" i="1"/>
  <c r="W13" i="1"/>
  <c r="AB13" i="1"/>
  <c r="AD13" i="1"/>
  <c r="AE13" i="1"/>
  <c r="AF13" i="1"/>
  <c r="AN13" i="1"/>
  <c r="AP13" i="1" s="1"/>
  <c r="BM13" i="1"/>
  <c r="BN13" i="1" s="1"/>
  <c r="AJ13" i="1" s="1"/>
  <c r="BO13" i="1"/>
  <c r="BP13" i="1"/>
  <c r="BQ13" i="1"/>
  <c r="BV13" i="1"/>
  <c r="BW13" i="1" s="1"/>
  <c r="BY13" i="1"/>
  <c r="CG13" i="1"/>
  <c r="U13" i="1" s="1"/>
  <c r="CI13" i="1"/>
  <c r="V13" i="1" s="1"/>
  <c r="CJ13" i="1"/>
  <c r="CK13" i="1"/>
  <c r="W14" i="1"/>
  <c r="AB14" i="1"/>
  <c r="CH14" i="1" s="1"/>
  <c r="AD14" i="1"/>
  <c r="AE14" i="1"/>
  <c r="AF14" i="1"/>
  <c r="AN14" i="1"/>
  <c r="AP14" i="1" s="1"/>
  <c r="BM14" i="1"/>
  <c r="K14" i="1" s="1"/>
  <c r="BO14" i="1"/>
  <c r="BP14" i="1"/>
  <c r="BQ14" i="1"/>
  <c r="BV14" i="1"/>
  <c r="BW14" i="1" s="1"/>
  <c r="BY14" i="1"/>
  <c r="CG14" i="1"/>
  <c r="U14" i="1" s="1"/>
  <c r="CI14" i="1"/>
  <c r="V14" i="1" s="1"/>
  <c r="CJ14" i="1"/>
  <c r="CK14" i="1"/>
  <c r="W15" i="1"/>
  <c r="AB15" i="1"/>
  <c r="CH15" i="1" s="1"/>
  <c r="AD15" i="1"/>
  <c r="AE15" i="1"/>
  <c r="AF15" i="1"/>
  <c r="AN15" i="1"/>
  <c r="AP15" i="1" s="1"/>
  <c r="BM15" i="1"/>
  <c r="BN15" i="1" s="1"/>
  <c r="AJ15" i="1" s="1"/>
  <c r="BO15" i="1"/>
  <c r="BP15" i="1"/>
  <c r="BQ15" i="1"/>
  <c r="BV15" i="1"/>
  <c r="BW15" i="1" s="1"/>
  <c r="BY15" i="1"/>
  <c r="CG15" i="1"/>
  <c r="U15" i="1" s="1"/>
  <c r="CI15" i="1"/>
  <c r="V15" i="1" s="1"/>
  <c r="CJ15" i="1"/>
  <c r="CK15" i="1"/>
  <c r="W16" i="1"/>
  <c r="AB16" i="1"/>
  <c r="AD16" i="1"/>
  <c r="AE16" i="1"/>
  <c r="AF16" i="1"/>
  <c r="AN16" i="1"/>
  <c r="AP16" i="1" s="1"/>
  <c r="BM16" i="1"/>
  <c r="BO16" i="1"/>
  <c r="BP16" i="1"/>
  <c r="BQ16" i="1"/>
  <c r="BV16" i="1"/>
  <c r="BW16" i="1" s="1"/>
  <c r="BY16" i="1"/>
  <c r="CG16" i="1"/>
  <c r="U16" i="1" s="1"/>
  <c r="CI16" i="1"/>
  <c r="V16" i="1" s="1"/>
  <c r="CJ16" i="1"/>
  <c r="CK16" i="1"/>
  <c r="W17" i="1"/>
  <c r="AB17" i="1"/>
  <c r="AD17" i="1"/>
  <c r="AE17" i="1"/>
  <c r="AF17" i="1"/>
  <c r="AN17" i="1"/>
  <c r="AP17" i="1" s="1"/>
  <c r="BM17" i="1"/>
  <c r="BN17" i="1" s="1"/>
  <c r="AJ17" i="1" s="1"/>
  <c r="BO17" i="1"/>
  <c r="BP17" i="1"/>
  <c r="BQ17" i="1"/>
  <c r="BV17" i="1"/>
  <c r="BW17" i="1" s="1"/>
  <c r="BY17" i="1"/>
  <c r="CG17" i="1"/>
  <c r="U17" i="1" s="1"/>
  <c r="CI17" i="1"/>
  <c r="V17" i="1" s="1"/>
  <c r="CJ17" i="1"/>
  <c r="CK17" i="1"/>
  <c r="W18" i="1"/>
  <c r="AB18" i="1"/>
  <c r="CH18" i="1" s="1"/>
  <c r="AD18" i="1"/>
  <c r="AE18" i="1"/>
  <c r="AF18" i="1"/>
  <c r="AN18" i="1"/>
  <c r="AP18" i="1" s="1"/>
  <c r="BM18" i="1"/>
  <c r="BO18" i="1"/>
  <c r="BP18" i="1"/>
  <c r="BQ18" i="1"/>
  <c r="BV18" i="1"/>
  <c r="BW18" i="1" s="1"/>
  <c r="BY18" i="1"/>
  <c r="CG18" i="1"/>
  <c r="U18" i="1" s="1"/>
  <c r="CI18" i="1"/>
  <c r="V18" i="1" s="1"/>
  <c r="CJ18" i="1"/>
  <c r="CK18" i="1"/>
  <c r="W19" i="1"/>
  <c r="AB19" i="1"/>
  <c r="CH19" i="1" s="1"/>
  <c r="AD19" i="1"/>
  <c r="AE19" i="1"/>
  <c r="AF19" i="1"/>
  <c r="AN19" i="1"/>
  <c r="AP19" i="1" s="1"/>
  <c r="BM19" i="1"/>
  <c r="BN19" i="1" s="1"/>
  <c r="AJ19" i="1" s="1"/>
  <c r="BO19" i="1"/>
  <c r="BP19" i="1"/>
  <c r="BQ19" i="1"/>
  <c r="BV19" i="1"/>
  <c r="BW19" i="1" s="1"/>
  <c r="BY19" i="1"/>
  <c r="CG19" i="1"/>
  <c r="U19" i="1" s="1"/>
  <c r="CI19" i="1"/>
  <c r="V19" i="1" s="1"/>
  <c r="CJ19" i="1"/>
  <c r="CK19" i="1"/>
  <c r="W20" i="1"/>
  <c r="AB20" i="1"/>
  <c r="CH20" i="1" s="1"/>
  <c r="AD20" i="1"/>
  <c r="AE20" i="1"/>
  <c r="AF20" i="1"/>
  <c r="AN20" i="1"/>
  <c r="AP20" i="1" s="1"/>
  <c r="BM20" i="1"/>
  <c r="K20" i="1" s="1"/>
  <c r="BO20" i="1"/>
  <c r="BP20" i="1"/>
  <c r="BQ20" i="1"/>
  <c r="BV20" i="1"/>
  <c r="BW20" i="1" s="1"/>
  <c r="BY20" i="1"/>
  <c r="CG20" i="1"/>
  <c r="U20" i="1" s="1"/>
  <c r="CI20" i="1"/>
  <c r="V20" i="1" s="1"/>
  <c r="CJ20" i="1"/>
  <c r="CK20" i="1"/>
  <c r="W21" i="1"/>
  <c r="AB21" i="1"/>
  <c r="AD21" i="1"/>
  <c r="AE21" i="1"/>
  <c r="AF21" i="1"/>
  <c r="AN21" i="1"/>
  <c r="AP21" i="1" s="1"/>
  <c r="BM21" i="1"/>
  <c r="BN21" i="1" s="1"/>
  <c r="AJ21" i="1" s="1"/>
  <c r="BO21" i="1"/>
  <c r="BP21" i="1"/>
  <c r="BQ21" i="1"/>
  <c r="BV21" i="1"/>
  <c r="BW21" i="1" s="1"/>
  <c r="BY21" i="1"/>
  <c r="CG21" i="1"/>
  <c r="U21" i="1" s="1"/>
  <c r="CI21" i="1"/>
  <c r="V21" i="1" s="1"/>
  <c r="CJ21" i="1"/>
  <c r="CK21" i="1"/>
  <c r="W22" i="1"/>
  <c r="AB22" i="1"/>
  <c r="CH22" i="1" s="1"/>
  <c r="AD22" i="1"/>
  <c r="AE22" i="1"/>
  <c r="AF22" i="1"/>
  <c r="AN22" i="1"/>
  <c r="AP22" i="1" s="1"/>
  <c r="BM22" i="1"/>
  <c r="K22" i="1" s="1"/>
  <c r="BO22" i="1"/>
  <c r="BP22" i="1"/>
  <c r="BQ22" i="1"/>
  <c r="BV22" i="1"/>
  <c r="BW22" i="1" s="1"/>
  <c r="BY22" i="1"/>
  <c r="CG22" i="1"/>
  <c r="U22" i="1" s="1"/>
  <c r="CI22" i="1"/>
  <c r="V22" i="1" s="1"/>
  <c r="CJ22" i="1"/>
  <c r="CK22" i="1"/>
  <c r="W23" i="1"/>
  <c r="AB23" i="1"/>
  <c r="CH23" i="1" s="1"/>
  <c r="AD23" i="1"/>
  <c r="AE23" i="1"/>
  <c r="AF23" i="1"/>
  <c r="AN23" i="1"/>
  <c r="AP23" i="1" s="1"/>
  <c r="BM23" i="1"/>
  <c r="BN23" i="1" s="1"/>
  <c r="AJ23" i="1" s="1"/>
  <c r="BO23" i="1"/>
  <c r="BP23" i="1"/>
  <c r="BQ23" i="1"/>
  <c r="BV23" i="1"/>
  <c r="BW23" i="1" s="1"/>
  <c r="BY23" i="1"/>
  <c r="CG23" i="1"/>
  <c r="U23" i="1" s="1"/>
  <c r="CI23" i="1"/>
  <c r="V23" i="1" s="1"/>
  <c r="CJ23" i="1"/>
  <c r="CK23" i="1"/>
  <c r="W24" i="1"/>
  <c r="AB24" i="1"/>
  <c r="CH24" i="1" s="1"/>
  <c r="AD24" i="1"/>
  <c r="AE24" i="1"/>
  <c r="AF24" i="1"/>
  <c r="AN24" i="1"/>
  <c r="AP24" i="1" s="1"/>
  <c r="BM24" i="1"/>
  <c r="BN24" i="1" s="1"/>
  <c r="BO24" i="1"/>
  <c r="BP24" i="1"/>
  <c r="BQ24" i="1"/>
  <c r="BV24" i="1"/>
  <c r="BW24" i="1" s="1"/>
  <c r="BY24" i="1"/>
  <c r="CG24" i="1"/>
  <c r="U24" i="1" s="1"/>
  <c r="CI24" i="1"/>
  <c r="V24" i="1" s="1"/>
  <c r="CJ24" i="1"/>
  <c r="CK24" i="1"/>
  <c r="W25" i="1"/>
  <c r="AB25" i="1"/>
  <c r="AD25" i="1"/>
  <c r="AE25" i="1"/>
  <c r="AF25" i="1"/>
  <c r="AN25" i="1"/>
  <c r="AP25" i="1" s="1"/>
  <c r="BM25" i="1"/>
  <c r="BO25" i="1"/>
  <c r="BP25" i="1"/>
  <c r="BQ25" i="1"/>
  <c r="BV25" i="1"/>
  <c r="BW25" i="1" s="1"/>
  <c r="BY25" i="1"/>
  <c r="CG25" i="1"/>
  <c r="U25" i="1" s="1"/>
  <c r="CI25" i="1"/>
  <c r="V25" i="1" s="1"/>
  <c r="CJ25" i="1"/>
  <c r="CK25" i="1"/>
  <c r="W26" i="1"/>
  <c r="AB26" i="1"/>
  <c r="CH26" i="1" s="1"/>
  <c r="AD26" i="1"/>
  <c r="AE26" i="1"/>
  <c r="AF26" i="1"/>
  <c r="AN26" i="1"/>
  <c r="AP26" i="1" s="1"/>
  <c r="BM26" i="1"/>
  <c r="BO26" i="1"/>
  <c r="BP26" i="1"/>
  <c r="BQ26" i="1"/>
  <c r="BV26" i="1"/>
  <c r="BW26" i="1" s="1"/>
  <c r="BY26" i="1"/>
  <c r="CG26" i="1"/>
  <c r="U26" i="1" s="1"/>
  <c r="CI26" i="1"/>
  <c r="V26" i="1" s="1"/>
  <c r="CJ26" i="1"/>
  <c r="CK26" i="1"/>
  <c r="W27" i="1"/>
  <c r="AB27" i="1"/>
  <c r="AD27" i="1"/>
  <c r="AE27" i="1"/>
  <c r="AF27" i="1"/>
  <c r="AN27" i="1"/>
  <c r="AP27" i="1" s="1"/>
  <c r="BM27" i="1"/>
  <c r="BO27" i="1"/>
  <c r="BP27" i="1"/>
  <c r="BQ27" i="1"/>
  <c r="BV27" i="1"/>
  <c r="BW27" i="1" s="1"/>
  <c r="BY27" i="1"/>
  <c r="CG27" i="1"/>
  <c r="U27" i="1" s="1"/>
  <c r="CI27" i="1"/>
  <c r="V27" i="1" s="1"/>
  <c r="CJ27" i="1"/>
  <c r="CK27" i="1"/>
  <c r="W28" i="1"/>
  <c r="AB28" i="1"/>
  <c r="CH28" i="1" s="1"/>
  <c r="AD28" i="1"/>
  <c r="AE28" i="1"/>
  <c r="AF28" i="1"/>
  <c r="AN28" i="1"/>
  <c r="AP28" i="1" s="1"/>
  <c r="BM28" i="1"/>
  <c r="BN28" i="1" s="1"/>
  <c r="BO28" i="1"/>
  <c r="BP28" i="1"/>
  <c r="BQ28" i="1"/>
  <c r="BV28" i="1"/>
  <c r="BW28" i="1" s="1"/>
  <c r="BY28" i="1"/>
  <c r="CG28" i="1"/>
  <c r="U28" i="1" s="1"/>
  <c r="CI28" i="1"/>
  <c r="V28" i="1" s="1"/>
  <c r="CJ28" i="1"/>
  <c r="CK28" i="1"/>
  <c r="W29" i="1"/>
  <c r="AB29" i="1"/>
  <c r="CH29" i="1" s="1"/>
  <c r="AD29" i="1"/>
  <c r="AE29" i="1"/>
  <c r="AF29" i="1"/>
  <c r="AN29" i="1"/>
  <c r="AP29" i="1" s="1"/>
  <c r="BM29" i="1"/>
  <c r="K29" i="1" s="1"/>
  <c r="BO29" i="1"/>
  <c r="BP29" i="1"/>
  <c r="BQ29" i="1"/>
  <c r="BV29" i="1"/>
  <c r="BW29" i="1" s="1"/>
  <c r="BY29" i="1"/>
  <c r="CG29" i="1"/>
  <c r="U29" i="1" s="1"/>
  <c r="CI29" i="1"/>
  <c r="V29" i="1" s="1"/>
  <c r="CJ29" i="1"/>
  <c r="CK29" i="1"/>
  <c r="W30" i="1"/>
  <c r="AB30" i="1"/>
  <c r="CH30" i="1" s="1"/>
  <c r="AD30" i="1"/>
  <c r="AE30" i="1"/>
  <c r="AF30" i="1"/>
  <c r="AN30" i="1"/>
  <c r="AP30" i="1" s="1"/>
  <c r="BM30" i="1"/>
  <c r="BN30" i="1" s="1"/>
  <c r="AJ30" i="1" s="1"/>
  <c r="BO30" i="1"/>
  <c r="BP30" i="1"/>
  <c r="BQ30" i="1"/>
  <c r="BV30" i="1"/>
  <c r="BW30" i="1" s="1"/>
  <c r="BY30" i="1"/>
  <c r="CG30" i="1"/>
  <c r="U30" i="1" s="1"/>
  <c r="CI30" i="1"/>
  <c r="V30" i="1" s="1"/>
  <c r="CJ30" i="1"/>
  <c r="CK30" i="1"/>
  <c r="W31" i="1"/>
  <c r="AB31" i="1"/>
  <c r="AD31" i="1"/>
  <c r="AE31" i="1"/>
  <c r="AF31" i="1"/>
  <c r="AN31" i="1"/>
  <c r="AP31" i="1" s="1"/>
  <c r="BM31" i="1"/>
  <c r="K31" i="1" s="1"/>
  <c r="BO31" i="1"/>
  <c r="BP31" i="1"/>
  <c r="BQ31" i="1"/>
  <c r="BV31" i="1"/>
  <c r="BW31" i="1" s="1"/>
  <c r="BY31" i="1"/>
  <c r="CG31" i="1"/>
  <c r="U31" i="1" s="1"/>
  <c r="CI31" i="1"/>
  <c r="V31" i="1" s="1"/>
  <c r="CJ31" i="1"/>
  <c r="CK31" i="1"/>
  <c r="W32" i="1"/>
  <c r="AB32" i="1"/>
  <c r="CH32" i="1" s="1"/>
  <c r="AD32" i="1"/>
  <c r="AE32" i="1"/>
  <c r="AF32" i="1"/>
  <c r="AN32" i="1"/>
  <c r="AP32" i="1" s="1"/>
  <c r="BM32" i="1"/>
  <c r="BN32" i="1" s="1"/>
  <c r="BO32" i="1"/>
  <c r="BP32" i="1"/>
  <c r="BQ32" i="1"/>
  <c r="BV32" i="1"/>
  <c r="BW32" i="1" s="1"/>
  <c r="BY32" i="1"/>
  <c r="CG32" i="1"/>
  <c r="U32" i="1" s="1"/>
  <c r="CI32" i="1"/>
  <c r="V32" i="1" s="1"/>
  <c r="CJ32" i="1"/>
  <c r="CK32" i="1"/>
  <c r="W33" i="1"/>
  <c r="AB33" i="1"/>
  <c r="CH33" i="1" s="1"/>
  <c r="AD33" i="1"/>
  <c r="AE33" i="1"/>
  <c r="AF33" i="1"/>
  <c r="AN33" i="1"/>
  <c r="AP33" i="1" s="1"/>
  <c r="BM33" i="1"/>
  <c r="K33" i="1" s="1"/>
  <c r="BO33" i="1"/>
  <c r="BP33" i="1"/>
  <c r="BQ33" i="1"/>
  <c r="BV33" i="1"/>
  <c r="BW33" i="1" s="1"/>
  <c r="BY33" i="1"/>
  <c r="CG33" i="1"/>
  <c r="U33" i="1" s="1"/>
  <c r="CI33" i="1"/>
  <c r="V33" i="1" s="1"/>
  <c r="CJ33" i="1"/>
  <c r="CK33" i="1"/>
  <c r="W34" i="1"/>
  <c r="AB34" i="1"/>
  <c r="AD34" i="1"/>
  <c r="AE34" i="1"/>
  <c r="AF34" i="1"/>
  <c r="AN34" i="1"/>
  <c r="AP34" i="1" s="1"/>
  <c r="BM34" i="1"/>
  <c r="K34" i="1" s="1"/>
  <c r="BO34" i="1"/>
  <c r="BP34" i="1"/>
  <c r="BQ34" i="1"/>
  <c r="BV34" i="1"/>
  <c r="BW34" i="1" s="1"/>
  <c r="BY34" i="1"/>
  <c r="CG34" i="1"/>
  <c r="U34" i="1" s="1"/>
  <c r="CI34" i="1"/>
  <c r="V34" i="1" s="1"/>
  <c r="CJ34" i="1"/>
  <c r="CK34" i="1"/>
  <c r="W35" i="1"/>
  <c r="AB35" i="1"/>
  <c r="CH35" i="1" s="1"/>
  <c r="AD35" i="1"/>
  <c r="AE35" i="1"/>
  <c r="AF35" i="1"/>
  <c r="AN35" i="1"/>
  <c r="AP35" i="1" s="1"/>
  <c r="BM35" i="1"/>
  <c r="K35" i="1" s="1"/>
  <c r="BO35" i="1"/>
  <c r="BP35" i="1"/>
  <c r="BQ35" i="1"/>
  <c r="BV35" i="1"/>
  <c r="BW35" i="1" s="1"/>
  <c r="BY35" i="1"/>
  <c r="CG35" i="1"/>
  <c r="U35" i="1" s="1"/>
  <c r="CI35" i="1"/>
  <c r="V35" i="1" s="1"/>
  <c r="CJ35" i="1"/>
  <c r="CK35" i="1"/>
  <c r="W36" i="1"/>
  <c r="AB36" i="1"/>
  <c r="AD36" i="1"/>
  <c r="AE36" i="1"/>
  <c r="AF36" i="1"/>
  <c r="AN36" i="1"/>
  <c r="AP36" i="1" s="1"/>
  <c r="BM36" i="1"/>
  <c r="K36" i="1" s="1"/>
  <c r="BO36" i="1"/>
  <c r="BP36" i="1"/>
  <c r="BQ36" i="1"/>
  <c r="BV36" i="1"/>
  <c r="BW36" i="1" s="1"/>
  <c r="BY36" i="1"/>
  <c r="CG36" i="1"/>
  <c r="U36" i="1" s="1"/>
  <c r="CI36" i="1"/>
  <c r="V36" i="1" s="1"/>
  <c r="CJ36" i="1"/>
  <c r="CK36" i="1"/>
  <c r="W37" i="1"/>
  <c r="AB37" i="1"/>
  <c r="CH37" i="1" s="1"/>
  <c r="AD37" i="1"/>
  <c r="AE37" i="1"/>
  <c r="AF37" i="1"/>
  <c r="AN37" i="1"/>
  <c r="AP37" i="1" s="1"/>
  <c r="BM37" i="1"/>
  <c r="K37" i="1" s="1"/>
  <c r="BO37" i="1"/>
  <c r="BP37" i="1"/>
  <c r="BQ37" i="1"/>
  <c r="BV37" i="1"/>
  <c r="BW37" i="1" s="1"/>
  <c r="BY37" i="1"/>
  <c r="CG37" i="1"/>
  <c r="U37" i="1" s="1"/>
  <c r="CI37" i="1"/>
  <c r="V37" i="1" s="1"/>
  <c r="CJ37" i="1"/>
  <c r="CK37" i="1"/>
  <c r="W38" i="1"/>
  <c r="AB38" i="1"/>
  <c r="AD38" i="1"/>
  <c r="AE38" i="1"/>
  <c r="AF38" i="1"/>
  <c r="AN38" i="1"/>
  <c r="AP38" i="1" s="1"/>
  <c r="BM38" i="1"/>
  <c r="BN38" i="1" s="1"/>
  <c r="AJ38" i="1" s="1"/>
  <c r="BO38" i="1"/>
  <c r="BP38" i="1"/>
  <c r="BQ38" i="1"/>
  <c r="BV38" i="1"/>
  <c r="BW38" i="1" s="1"/>
  <c r="BY38" i="1"/>
  <c r="CG38" i="1"/>
  <c r="U38" i="1" s="1"/>
  <c r="CI38" i="1"/>
  <c r="V38" i="1" s="1"/>
  <c r="CJ38" i="1"/>
  <c r="CK38" i="1"/>
  <c r="W39" i="1"/>
  <c r="AB39" i="1"/>
  <c r="CH39" i="1" s="1"/>
  <c r="AD39" i="1"/>
  <c r="AE39" i="1"/>
  <c r="AF39" i="1"/>
  <c r="AN39" i="1"/>
  <c r="AP39" i="1" s="1"/>
  <c r="BM39" i="1"/>
  <c r="K39" i="1" s="1"/>
  <c r="BO39" i="1"/>
  <c r="BP39" i="1"/>
  <c r="BQ39" i="1"/>
  <c r="BV39" i="1"/>
  <c r="BW39" i="1" s="1"/>
  <c r="BY39" i="1"/>
  <c r="CG39" i="1"/>
  <c r="U39" i="1" s="1"/>
  <c r="CI39" i="1"/>
  <c r="V39" i="1" s="1"/>
  <c r="CJ39" i="1"/>
  <c r="CK39" i="1"/>
  <c r="W40" i="1"/>
  <c r="AB40" i="1"/>
  <c r="CH40" i="1" s="1"/>
  <c r="AD40" i="1"/>
  <c r="AE40" i="1"/>
  <c r="AF40" i="1"/>
  <c r="AN40" i="1"/>
  <c r="AP40" i="1" s="1"/>
  <c r="BM40" i="1"/>
  <c r="K40" i="1" s="1"/>
  <c r="BO40" i="1"/>
  <c r="BP40" i="1"/>
  <c r="BQ40" i="1"/>
  <c r="BV40" i="1"/>
  <c r="BW40" i="1" s="1"/>
  <c r="BY40" i="1"/>
  <c r="CG40" i="1"/>
  <c r="U40" i="1" s="1"/>
  <c r="CI40" i="1"/>
  <c r="V40" i="1" s="1"/>
  <c r="CJ40" i="1"/>
  <c r="CK40" i="1"/>
  <c r="W41" i="1"/>
  <c r="AB41" i="1"/>
  <c r="CH41" i="1" s="1"/>
  <c r="AD41" i="1"/>
  <c r="AE41" i="1"/>
  <c r="AF41" i="1"/>
  <c r="AN41" i="1"/>
  <c r="AP41" i="1" s="1"/>
  <c r="BM41" i="1"/>
  <c r="K41" i="1" s="1"/>
  <c r="BO41" i="1"/>
  <c r="BP41" i="1"/>
  <c r="BQ41" i="1"/>
  <c r="BV41" i="1"/>
  <c r="BW41" i="1" s="1"/>
  <c r="BY41" i="1"/>
  <c r="CG41" i="1"/>
  <c r="U41" i="1" s="1"/>
  <c r="CI41" i="1"/>
  <c r="V41" i="1" s="1"/>
  <c r="CJ41" i="1"/>
  <c r="CK41" i="1"/>
  <c r="W42" i="1"/>
  <c r="AB42" i="1"/>
  <c r="CH42" i="1" s="1"/>
  <c r="AD42" i="1"/>
  <c r="AE42" i="1"/>
  <c r="AF42" i="1"/>
  <c r="AN42" i="1"/>
  <c r="AP42" i="1" s="1"/>
  <c r="BM42" i="1"/>
  <c r="BN42" i="1" s="1"/>
  <c r="AJ42" i="1" s="1"/>
  <c r="BO42" i="1"/>
  <c r="BP42" i="1"/>
  <c r="BQ42" i="1"/>
  <c r="BV42" i="1"/>
  <c r="BW42" i="1" s="1"/>
  <c r="BY42" i="1"/>
  <c r="CG42" i="1"/>
  <c r="U42" i="1" s="1"/>
  <c r="CI42" i="1"/>
  <c r="V42" i="1" s="1"/>
  <c r="CJ42" i="1"/>
  <c r="CK42" i="1"/>
  <c r="W43" i="1"/>
  <c r="AB43" i="1"/>
  <c r="AD43" i="1"/>
  <c r="AE43" i="1"/>
  <c r="AF43" i="1"/>
  <c r="AN43" i="1"/>
  <c r="AP43" i="1" s="1"/>
  <c r="BM43" i="1"/>
  <c r="K43" i="1" s="1"/>
  <c r="BO43" i="1"/>
  <c r="BP43" i="1"/>
  <c r="BQ43" i="1"/>
  <c r="BV43" i="1"/>
  <c r="BW43" i="1" s="1"/>
  <c r="BY43" i="1"/>
  <c r="CG43" i="1"/>
  <c r="U43" i="1" s="1"/>
  <c r="CI43" i="1"/>
  <c r="V43" i="1" s="1"/>
  <c r="CJ43" i="1"/>
  <c r="CK43" i="1"/>
  <c r="W44" i="1"/>
  <c r="AB44" i="1"/>
  <c r="CH44" i="1" s="1"/>
  <c r="AD44" i="1"/>
  <c r="AE44" i="1"/>
  <c r="AF44" i="1"/>
  <c r="AN44" i="1"/>
  <c r="AP44" i="1" s="1"/>
  <c r="BM44" i="1"/>
  <c r="K44" i="1" s="1"/>
  <c r="BO44" i="1"/>
  <c r="BP44" i="1"/>
  <c r="BQ44" i="1"/>
  <c r="BV44" i="1"/>
  <c r="BW44" i="1" s="1"/>
  <c r="BY44" i="1"/>
  <c r="CG44" i="1"/>
  <c r="U44" i="1" s="1"/>
  <c r="CI44" i="1"/>
  <c r="V44" i="1" s="1"/>
  <c r="CJ44" i="1"/>
  <c r="CK44" i="1"/>
  <c r="W45" i="1"/>
  <c r="AB45" i="1"/>
  <c r="CH45" i="1" s="1"/>
  <c r="AD45" i="1"/>
  <c r="AE45" i="1"/>
  <c r="AF45" i="1"/>
  <c r="AN45" i="1"/>
  <c r="AP45" i="1" s="1"/>
  <c r="BM45" i="1"/>
  <c r="K45" i="1" s="1"/>
  <c r="BO45" i="1"/>
  <c r="BP45" i="1"/>
  <c r="BQ45" i="1"/>
  <c r="BV45" i="1"/>
  <c r="BW45" i="1" s="1"/>
  <c r="BY45" i="1"/>
  <c r="CG45" i="1"/>
  <c r="U45" i="1" s="1"/>
  <c r="CI45" i="1"/>
  <c r="V45" i="1" s="1"/>
  <c r="CJ45" i="1"/>
  <c r="CK45" i="1"/>
  <c r="W46" i="1"/>
  <c r="AB46" i="1"/>
  <c r="AD46" i="1"/>
  <c r="AE46" i="1"/>
  <c r="AF46" i="1"/>
  <c r="AN46" i="1"/>
  <c r="AP46" i="1" s="1"/>
  <c r="BM46" i="1"/>
  <c r="K46" i="1" s="1"/>
  <c r="BO46" i="1"/>
  <c r="BP46" i="1"/>
  <c r="BQ46" i="1"/>
  <c r="BV46" i="1"/>
  <c r="BW46" i="1" s="1"/>
  <c r="BY46" i="1"/>
  <c r="CG46" i="1"/>
  <c r="U46" i="1" s="1"/>
  <c r="CI46" i="1"/>
  <c r="V46" i="1" s="1"/>
  <c r="CJ46" i="1"/>
  <c r="CK46" i="1"/>
  <c r="W47" i="1"/>
  <c r="AB47" i="1"/>
  <c r="AD47" i="1"/>
  <c r="AE47" i="1"/>
  <c r="AF47" i="1"/>
  <c r="AN47" i="1"/>
  <c r="AP47" i="1" s="1"/>
  <c r="BM47" i="1"/>
  <c r="K47" i="1" s="1"/>
  <c r="BO47" i="1"/>
  <c r="BP47" i="1"/>
  <c r="BQ47" i="1"/>
  <c r="BV47" i="1"/>
  <c r="BW47" i="1" s="1"/>
  <c r="BY47" i="1"/>
  <c r="CG47" i="1"/>
  <c r="U47" i="1" s="1"/>
  <c r="CI47" i="1"/>
  <c r="V47" i="1" s="1"/>
  <c r="CJ47" i="1"/>
  <c r="CK47" i="1"/>
  <c r="W48" i="1"/>
  <c r="AB48" i="1"/>
  <c r="CH48" i="1" s="1"/>
  <c r="AD48" i="1"/>
  <c r="AE48" i="1"/>
  <c r="AF48" i="1"/>
  <c r="AN48" i="1"/>
  <c r="AP48" i="1" s="1"/>
  <c r="BM48" i="1"/>
  <c r="BN48" i="1" s="1"/>
  <c r="AJ48" i="1" s="1"/>
  <c r="BO48" i="1"/>
  <c r="BP48" i="1"/>
  <c r="BQ48" i="1"/>
  <c r="BV48" i="1"/>
  <c r="BW48" i="1" s="1"/>
  <c r="BY48" i="1"/>
  <c r="CG48" i="1"/>
  <c r="U48" i="1" s="1"/>
  <c r="CI48" i="1"/>
  <c r="V48" i="1" s="1"/>
  <c r="CJ48" i="1"/>
  <c r="CK48" i="1"/>
  <c r="W49" i="1"/>
  <c r="AB49" i="1"/>
  <c r="CH49" i="1" s="1"/>
  <c r="AD49" i="1"/>
  <c r="AE49" i="1"/>
  <c r="AF49" i="1"/>
  <c r="AN49" i="1"/>
  <c r="AP49" i="1" s="1"/>
  <c r="BM49" i="1"/>
  <c r="K49" i="1" s="1"/>
  <c r="BO49" i="1"/>
  <c r="BP49" i="1"/>
  <c r="BQ49" i="1"/>
  <c r="BV49" i="1"/>
  <c r="BW49" i="1" s="1"/>
  <c r="BY49" i="1"/>
  <c r="CG49" i="1"/>
  <c r="U49" i="1" s="1"/>
  <c r="CI49" i="1"/>
  <c r="V49" i="1" s="1"/>
  <c r="CJ49" i="1"/>
  <c r="CK49" i="1"/>
  <c r="W50" i="1"/>
  <c r="AB50" i="1"/>
  <c r="AD50" i="1"/>
  <c r="AE50" i="1"/>
  <c r="AF50" i="1"/>
  <c r="AN50" i="1"/>
  <c r="AP50" i="1" s="1"/>
  <c r="BM50" i="1"/>
  <c r="BN50" i="1" s="1"/>
  <c r="AJ50" i="1" s="1"/>
  <c r="BO50" i="1"/>
  <c r="BP50" i="1"/>
  <c r="BQ50" i="1"/>
  <c r="BV50" i="1"/>
  <c r="BW50" i="1" s="1"/>
  <c r="BY50" i="1"/>
  <c r="CG50" i="1"/>
  <c r="U50" i="1" s="1"/>
  <c r="CI50" i="1"/>
  <c r="V50" i="1" s="1"/>
  <c r="CJ50" i="1"/>
  <c r="CK50" i="1"/>
  <c r="W51" i="1"/>
  <c r="AB51" i="1"/>
  <c r="AD51" i="1"/>
  <c r="AE51" i="1"/>
  <c r="AF51" i="1"/>
  <c r="AN51" i="1"/>
  <c r="AP51" i="1" s="1"/>
  <c r="BM51" i="1"/>
  <c r="K51" i="1" s="1"/>
  <c r="BO51" i="1"/>
  <c r="BP51" i="1"/>
  <c r="BQ51" i="1"/>
  <c r="BV51" i="1"/>
  <c r="BW51" i="1" s="1"/>
  <c r="BY51" i="1"/>
  <c r="CG51" i="1"/>
  <c r="U51" i="1" s="1"/>
  <c r="CI51" i="1"/>
  <c r="V51" i="1" s="1"/>
  <c r="CJ51" i="1"/>
  <c r="CK51" i="1"/>
  <c r="W52" i="1"/>
  <c r="AB52" i="1"/>
  <c r="AD52" i="1"/>
  <c r="AE52" i="1"/>
  <c r="AF52" i="1"/>
  <c r="AN52" i="1"/>
  <c r="AP52" i="1" s="1"/>
  <c r="BM52" i="1"/>
  <c r="K52" i="1" s="1"/>
  <c r="BO52" i="1"/>
  <c r="BP52" i="1"/>
  <c r="BQ52" i="1"/>
  <c r="BV52" i="1"/>
  <c r="BW52" i="1" s="1"/>
  <c r="BY52" i="1"/>
  <c r="CG52" i="1"/>
  <c r="U52" i="1" s="1"/>
  <c r="CI52" i="1"/>
  <c r="V52" i="1" s="1"/>
  <c r="CJ52" i="1"/>
  <c r="CK52" i="1"/>
  <c r="W53" i="1"/>
  <c r="AB53" i="1"/>
  <c r="CH53" i="1" s="1"/>
  <c r="AD53" i="1"/>
  <c r="AE53" i="1"/>
  <c r="AF53" i="1"/>
  <c r="AN53" i="1"/>
  <c r="AP53" i="1" s="1"/>
  <c r="BM53" i="1"/>
  <c r="K53" i="1" s="1"/>
  <c r="BO53" i="1"/>
  <c r="BP53" i="1"/>
  <c r="BQ53" i="1"/>
  <c r="BV53" i="1"/>
  <c r="BW53" i="1" s="1"/>
  <c r="BY53" i="1"/>
  <c r="CG53" i="1"/>
  <c r="U53" i="1" s="1"/>
  <c r="CI53" i="1"/>
  <c r="V53" i="1" s="1"/>
  <c r="CJ53" i="1"/>
  <c r="CK53" i="1"/>
  <c r="W54" i="1"/>
  <c r="AB54" i="1"/>
  <c r="CH54" i="1" s="1"/>
  <c r="AD54" i="1"/>
  <c r="AE54" i="1"/>
  <c r="AF54" i="1"/>
  <c r="AN54" i="1"/>
  <c r="AP54" i="1" s="1"/>
  <c r="BM54" i="1"/>
  <c r="K54" i="1" s="1"/>
  <c r="BO54" i="1"/>
  <c r="BP54" i="1"/>
  <c r="BQ54" i="1"/>
  <c r="BV54" i="1"/>
  <c r="BW54" i="1" s="1"/>
  <c r="BY54" i="1"/>
  <c r="CG54" i="1"/>
  <c r="U54" i="1" s="1"/>
  <c r="CI54" i="1"/>
  <c r="V54" i="1" s="1"/>
  <c r="CJ54" i="1"/>
  <c r="CK54" i="1"/>
  <c r="W55" i="1"/>
  <c r="AB55" i="1"/>
  <c r="AD55" i="1"/>
  <c r="AE55" i="1"/>
  <c r="AF55" i="1"/>
  <c r="AN55" i="1"/>
  <c r="AP55" i="1" s="1"/>
  <c r="BM55" i="1"/>
  <c r="K55" i="1" s="1"/>
  <c r="BO55" i="1"/>
  <c r="BP55" i="1"/>
  <c r="BQ55" i="1"/>
  <c r="BV55" i="1"/>
  <c r="BW55" i="1" s="1"/>
  <c r="BY55" i="1"/>
  <c r="CG55" i="1"/>
  <c r="U55" i="1" s="1"/>
  <c r="CI55" i="1"/>
  <c r="V55" i="1" s="1"/>
  <c r="CJ55" i="1"/>
  <c r="CK55" i="1"/>
  <c r="W56" i="1"/>
  <c r="AB56" i="1"/>
  <c r="AD56" i="1"/>
  <c r="AE56" i="1"/>
  <c r="AF56" i="1"/>
  <c r="AN56" i="1"/>
  <c r="AP56" i="1" s="1"/>
  <c r="BM56" i="1"/>
  <c r="K56" i="1" s="1"/>
  <c r="BO56" i="1"/>
  <c r="BP56" i="1"/>
  <c r="BQ56" i="1"/>
  <c r="BV56" i="1"/>
  <c r="BW56" i="1" s="1"/>
  <c r="BY56" i="1"/>
  <c r="CG56" i="1"/>
  <c r="U56" i="1" s="1"/>
  <c r="CI56" i="1"/>
  <c r="V56" i="1" s="1"/>
  <c r="CJ56" i="1"/>
  <c r="CK56" i="1"/>
  <c r="W57" i="1"/>
  <c r="AB57" i="1"/>
  <c r="CH57" i="1" s="1"/>
  <c r="AD57" i="1"/>
  <c r="AE57" i="1"/>
  <c r="AF57" i="1"/>
  <c r="AN57" i="1"/>
  <c r="AP57" i="1" s="1"/>
  <c r="BM57" i="1"/>
  <c r="K57" i="1" s="1"/>
  <c r="BO57" i="1"/>
  <c r="BP57" i="1"/>
  <c r="BQ57" i="1"/>
  <c r="BV57" i="1"/>
  <c r="BW57" i="1" s="1"/>
  <c r="BY57" i="1"/>
  <c r="CG57" i="1"/>
  <c r="U57" i="1" s="1"/>
  <c r="CI57" i="1"/>
  <c r="V57" i="1" s="1"/>
  <c r="CJ57" i="1"/>
  <c r="CK57" i="1"/>
  <c r="W58" i="1"/>
  <c r="AB58" i="1"/>
  <c r="CH58" i="1" s="1"/>
  <c r="AD58" i="1"/>
  <c r="AE58" i="1"/>
  <c r="AF58" i="1"/>
  <c r="AN58" i="1"/>
  <c r="AP58" i="1" s="1"/>
  <c r="BM58" i="1"/>
  <c r="BN58" i="1" s="1"/>
  <c r="AJ58" i="1" s="1"/>
  <c r="BO58" i="1"/>
  <c r="BP58" i="1"/>
  <c r="BQ58" i="1"/>
  <c r="BV58" i="1"/>
  <c r="BW58" i="1" s="1"/>
  <c r="BY58" i="1"/>
  <c r="CG58" i="1"/>
  <c r="U58" i="1" s="1"/>
  <c r="CI58" i="1"/>
  <c r="V58" i="1" s="1"/>
  <c r="CJ58" i="1"/>
  <c r="CK58" i="1"/>
  <c r="W59" i="1"/>
  <c r="AB59" i="1"/>
  <c r="AD59" i="1"/>
  <c r="AE59" i="1"/>
  <c r="AF59" i="1"/>
  <c r="AN59" i="1"/>
  <c r="AP59" i="1" s="1"/>
  <c r="BM59" i="1"/>
  <c r="K59" i="1" s="1"/>
  <c r="BO59" i="1"/>
  <c r="BP59" i="1"/>
  <c r="BQ59" i="1"/>
  <c r="BV59" i="1"/>
  <c r="BW59" i="1" s="1"/>
  <c r="BY59" i="1"/>
  <c r="CG59" i="1"/>
  <c r="U59" i="1" s="1"/>
  <c r="CI59" i="1"/>
  <c r="V59" i="1" s="1"/>
  <c r="CJ59" i="1"/>
  <c r="CK59" i="1"/>
  <c r="W60" i="1"/>
  <c r="AB60" i="1"/>
  <c r="CH60" i="1" s="1"/>
  <c r="AD60" i="1"/>
  <c r="AE60" i="1"/>
  <c r="AF60" i="1"/>
  <c r="AN60" i="1"/>
  <c r="AP60" i="1" s="1"/>
  <c r="BM60" i="1"/>
  <c r="BN60" i="1" s="1"/>
  <c r="BO60" i="1"/>
  <c r="BP60" i="1"/>
  <c r="BQ60" i="1"/>
  <c r="BV60" i="1"/>
  <c r="BW60" i="1" s="1"/>
  <c r="BY60" i="1"/>
  <c r="CG60" i="1"/>
  <c r="U60" i="1" s="1"/>
  <c r="CI60" i="1"/>
  <c r="V60" i="1" s="1"/>
  <c r="CJ60" i="1"/>
  <c r="CK60" i="1"/>
  <c r="W61" i="1"/>
  <c r="AB61" i="1"/>
  <c r="CH61" i="1" s="1"/>
  <c r="AD61" i="1"/>
  <c r="AE61" i="1"/>
  <c r="AF61" i="1"/>
  <c r="AN61" i="1"/>
  <c r="AP61" i="1" s="1"/>
  <c r="BM61" i="1"/>
  <c r="K61" i="1" s="1"/>
  <c r="BO61" i="1"/>
  <c r="BP61" i="1"/>
  <c r="BQ61" i="1"/>
  <c r="BV61" i="1"/>
  <c r="BW61" i="1" s="1"/>
  <c r="BY61" i="1"/>
  <c r="CG61" i="1"/>
  <c r="U61" i="1" s="1"/>
  <c r="CI61" i="1"/>
  <c r="V61" i="1" s="1"/>
  <c r="CJ61" i="1"/>
  <c r="CK61" i="1"/>
  <c r="W62" i="1"/>
  <c r="AB62" i="1"/>
  <c r="CH62" i="1" s="1"/>
  <c r="AD62" i="1"/>
  <c r="AE62" i="1"/>
  <c r="AF62" i="1"/>
  <c r="AN62" i="1"/>
  <c r="AP62" i="1" s="1"/>
  <c r="BM62" i="1"/>
  <c r="BN62" i="1" s="1"/>
  <c r="AJ62" i="1" s="1"/>
  <c r="BO62" i="1"/>
  <c r="BP62" i="1"/>
  <c r="BQ62" i="1"/>
  <c r="BV62" i="1"/>
  <c r="BW62" i="1" s="1"/>
  <c r="BY62" i="1"/>
  <c r="CG62" i="1"/>
  <c r="U62" i="1" s="1"/>
  <c r="CI62" i="1"/>
  <c r="V62" i="1" s="1"/>
  <c r="CJ62" i="1"/>
  <c r="CK62" i="1"/>
  <c r="W63" i="1"/>
  <c r="AB63" i="1"/>
  <c r="AD63" i="1"/>
  <c r="AE63" i="1"/>
  <c r="AF63" i="1"/>
  <c r="AN63" i="1"/>
  <c r="AP63" i="1" s="1"/>
  <c r="BM63" i="1"/>
  <c r="K63" i="1" s="1"/>
  <c r="BO63" i="1"/>
  <c r="BP63" i="1"/>
  <c r="BQ63" i="1"/>
  <c r="BV63" i="1"/>
  <c r="BW63" i="1" s="1"/>
  <c r="BY63" i="1"/>
  <c r="CG63" i="1"/>
  <c r="U63" i="1" s="1"/>
  <c r="CI63" i="1"/>
  <c r="V63" i="1" s="1"/>
  <c r="CJ63" i="1"/>
  <c r="CK63" i="1"/>
  <c r="W64" i="1"/>
  <c r="AB64" i="1"/>
  <c r="CH64" i="1" s="1"/>
  <c r="AD64" i="1"/>
  <c r="AE64" i="1"/>
  <c r="AF64" i="1"/>
  <c r="AN64" i="1"/>
  <c r="AP64" i="1" s="1"/>
  <c r="BM64" i="1"/>
  <c r="K64" i="1" s="1"/>
  <c r="BO64" i="1"/>
  <c r="BP64" i="1"/>
  <c r="BQ64" i="1"/>
  <c r="BV64" i="1"/>
  <c r="BW64" i="1" s="1"/>
  <c r="BY64" i="1"/>
  <c r="CG64" i="1"/>
  <c r="U64" i="1" s="1"/>
  <c r="CI64" i="1"/>
  <c r="V64" i="1" s="1"/>
  <c r="CJ64" i="1"/>
  <c r="CK64" i="1"/>
  <c r="W65" i="1"/>
  <c r="AB65" i="1"/>
  <c r="CH65" i="1" s="1"/>
  <c r="AD65" i="1"/>
  <c r="AE65" i="1"/>
  <c r="AF65" i="1"/>
  <c r="AN65" i="1"/>
  <c r="AP65" i="1" s="1"/>
  <c r="BM65" i="1"/>
  <c r="K65" i="1" s="1"/>
  <c r="BO65" i="1"/>
  <c r="BP65" i="1"/>
  <c r="BQ65" i="1"/>
  <c r="BV65" i="1"/>
  <c r="BW65" i="1" s="1"/>
  <c r="BY65" i="1"/>
  <c r="CG65" i="1"/>
  <c r="U65" i="1" s="1"/>
  <c r="CI65" i="1"/>
  <c r="V65" i="1" s="1"/>
  <c r="CJ65" i="1"/>
  <c r="CK65" i="1"/>
  <c r="W66" i="1"/>
  <c r="AB66" i="1"/>
  <c r="CH66" i="1" s="1"/>
  <c r="AD66" i="1"/>
  <c r="AE66" i="1"/>
  <c r="AF66" i="1"/>
  <c r="AN66" i="1"/>
  <c r="AP66" i="1" s="1"/>
  <c r="BM66" i="1"/>
  <c r="K66" i="1" s="1"/>
  <c r="BO66" i="1"/>
  <c r="BP66" i="1"/>
  <c r="BQ66" i="1"/>
  <c r="BV66" i="1"/>
  <c r="BW66" i="1" s="1"/>
  <c r="BY66" i="1"/>
  <c r="CG66" i="1"/>
  <c r="U66" i="1" s="1"/>
  <c r="CI66" i="1"/>
  <c r="V66" i="1" s="1"/>
  <c r="CJ66" i="1"/>
  <c r="CK66" i="1"/>
  <c r="W67" i="1"/>
  <c r="AB67" i="1"/>
  <c r="CH67" i="1" s="1"/>
  <c r="AD67" i="1"/>
  <c r="AE67" i="1"/>
  <c r="AF67" i="1"/>
  <c r="AN67" i="1"/>
  <c r="BM67" i="1"/>
  <c r="K67" i="1" s="1"/>
  <c r="BO67" i="1"/>
  <c r="BP67" i="1"/>
  <c r="BQ67" i="1"/>
  <c r="BV67" i="1"/>
  <c r="BW67" i="1" s="1"/>
  <c r="BY67" i="1"/>
  <c r="CG67" i="1"/>
  <c r="U67" i="1" s="1"/>
  <c r="CI67" i="1"/>
  <c r="V67" i="1" s="1"/>
  <c r="CJ67" i="1"/>
  <c r="CK67" i="1"/>
  <c r="W68" i="1"/>
  <c r="AB68" i="1"/>
  <c r="CH68" i="1" s="1"/>
  <c r="AD68" i="1"/>
  <c r="AE68" i="1"/>
  <c r="AF68" i="1"/>
  <c r="AN68" i="1"/>
  <c r="AP68" i="1" s="1"/>
  <c r="BM68" i="1"/>
  <c r="K68" i="1" s="1"/>
  <c r="BO68" i="1"/>
  <c r="BP68" i="1"/>
  <c r="BQ68" i="1"/>
  <c r="BV68" i="1"/>
  <c r="BW68" i="1" s="1"/>
  <c r="BY68" i="1"/>
  <c r="CG68" i="1"/>
  <c r="U68" i="1" s="1"/>
  <c r="CI68" i="1"/>
  <c r="V68" i="1" s="1"/>
  <c r="CJ68" i="1"/>
  <c r="CK68" i="1"/>
  <c r="W69" i="1"/>
  <c r="AB69" i="1"/>
  <c r="CH69" i="1" s="1"/>
  <c r="AD69" i="1"/>
  <c r="AE69" i="1"/>
  <c r="AF69" i="1"/>
  <c r="AN69" i="1"/>
  <c r="AP69" i="1" s="1"/>
  <c r="BM69" i="1"/>
  <c r="K69" i="1" s="1"/>
  <c r="BO69" i="1"/>
  <c r="BP69" i="1"/>
  <c r="BQ69" i="1"/>
  <c r="BV69" i="1"/>
  <c r="BW69" i="1" s="1"/>
  <c r="BY69" i="1"/>
  <c r="CG69" i="1"/>
  <c r="U69" i="1" s="1"/>
  <c r="CI69" i="1"/>
  <c r="V69" i="1" s="1"/>
  <c r="CJ69" i="1"/>
  <c r="CK69" i="1"/>
  <c r="W70" i="1"/>
  <c r="AB70" i="1"/>
  <c r="CH70" i="1" s="1"/>
  <c r="AD70" i="1"/>
  <c r="AE70" i="1"/>
  <c r="AF70" i="1"/>
  <c r="AN70" i="1"/>
  <c r="AP70" i="1" s="1"/>
  <c r="BM70" i="1"/>
  <c r="K70" i="1" s="1"/>
  <c r="BO70" i="1"/>
  <c r="BP70" i="1"/>
  <c r="BQ70" i="1"/>
  <c r="BV70" i="1"/>
  <c r="BW70" i="1" s="1"/>
  <c r="BY70" i="1"/>
  <c r="CG70" i="1"/>
  <c r="U70" i="1" s="1"/>
  <c r="CI70" i="1"/>
  <c r="V70" i="1" s="1"/>
  <c r="CJ70" i="1"/>
  <c r="CK70" i="1"/>
  <c r="AI20" i="1" l="1"/>
  <c r="AI30" i="1"/>
  <c r="BN70" i="1"/>
  <c r="AJ70" i="1" s="1"/>
  <c r="BZ17" i="1"/>
  <c r="BZ14" i="1"/>
  <c r="BN29" i="1"/>
  <c r="AJ29" i="1" s="1"/>
  <c r="BN61" i="1"/>
  <c r="AJ61" i="1" s="1"/>
  <c r="AI47" i="1"/>
  <c r="AI46" i="1"/>
  <c r="AI19" i="1"/>
  <c r="BZ8" i="1"/>
  <c r="AI13" i="1"/>
  <c r="BZ62" i="1"/>
  <c r="AI34" i="1"/>
  <c r="BN14" i="1"/>
  <c r="AJ14" i="1" s="1"/>
  <c r="K48" i="1"/>
  <c r="AC48" i="1" s="1"/>
  <c r="AC3" i="1"/>
  <c r="BN2" i="1"/>
  <c r="AJ2" i="1" s="1"/>
  <c r="BN63" i="1"/>
  <c r="AJ63" i="1" s="1"/>
  <c r="BZ47" i="1"/>
  <c r="CE36" i="1"/>
  <c r="BZ25" i="1"/>
  <c r="BZ68" i="1"/>
  <c r="BZ67" i="1"/>
  <c r="BZ3" i="1"/>
  <c r="BZ2" i="1"/>
  <c r="BZ5" i="1"/>
  <c r="AI69" i="1"/>
  <c r="BN56" i="1"/>
  <c r="AJ56" i="1" s="1"/>
  <c r="BZ37" i="1"/>
  <c r="CE29" i="1"/>
  <c r="AI67" i="1"/>
  <c r="BN45" i="1"/>
  <c r="AJ45" i="1" s="1"/>
  <c r="AI36" i="1"/>
  <c r="AI3" i="1"/>
  <c r="AI63" i="1"/>
  <c r="BN54" i="1"/>
  <c r="AJ54" i="1" s="1"/>
  <c r="BN20" i="1"/>
  <c r="BR20" i="1" s="1"/>
  <c r="AL20" i="1" s="1"/>
  <c r="BS20" i="1" s="1"/>
  <c r="AK20" i="1" s="1"/>
  <c r="BN68" i="1"/>
  <c r="AJ68" i="1" s="1"/>
  <c r="AI62" i="1"/>
  <c r="BZ44" i="1"/>
  <c r="BN41" i="1"/>
  <c r="AJ41" i="1" s="1"/>
  <c r="BZ22" i="1"/>
  <c r="AI16" i="1"/>
  <c r="BZ6" i="1"/>
  <c r="BZ64" i="1"/>
  <c r="BZ58" i="1"/>
  <c r="AI21" i="1"/>
  <c r="BZ13" i="1"/>
  <c r="BZ12" i="1"/>
  <c r="BN7" i="1"/>
  <c r="AJ7" i="1" s="1"/>
  <c r="AI5" i="1"/>
  <c r="BN66" i="1"/>
  <c r="AJ66" i="1" s="1"/>
  <c r="BZ56" i="1"/>
  <c r="BZ55" i="1"/>
  <c r="AI43" i="1"/>
  <c r="BZ42" i="1"/>
  <c r="BN39" i="1"/>
  <c r="AJ39" i="1" s="1"/>
  <c r="BZ30" i="1"/>
  <c r="AI52" i="1"/>
  <c r="BN44" i="1"/>
  <c r="AJ44" i="1" s="1"/>
  <c r="AI31" i="1"/>
  <c r="CE22" i="1"/>
  <c r="BN65" i="1"/>
  <c r="AJ65" i="1" s="1"/>
  <c r="BN52" i="1"/>
  <c r="AJ52" i="1" s="1"/>
  <c r="BN12" i="1"/>
  <c r="AJ12" i="1" s="1"/>
  <c r="BZ69" i="1"/>
  <c r="BZ38" i="1"/>
  <c r="BR32" i="1"/>
  <c r="AL32" i="1" s="1"/>
  <c r="BS32" i="1" s="1"/>
  <c r="AK32" i="1" s="1"/>
  <c r="BZ27" i="1"/>
  <c r="AI24" i="1"/>
  <c r="BZ4" i="1"/>
  <c r="BN57" i="1"/>
  <c r="AJ57" i="1" s="1"/>
  <c r="AI56" i="1"/>
  <c r="AI55" i="1"/>
  <c r="BZ54" i="1"/>
  <c r="BZ52" i="1"/>
  <c r="BN51" i="1"/>
  <c r="AJ51" i="1" s="1"/>
  <c r="BR50" i="1"/>
  <c r="AL50" i="1" s="1"/>
  <c r="BS50" i="1" s="1"/>
  <c r="AK50" i="1" s="1"/>
  <c r="AI48" i="1"/>
  <c r="BN46" i="1"/>
  <c r="AJ46" i="1" s="1"/>
  <c r="BN43" i="1"/>
  <c r="AJ43" i="1" s="1"/>
  <c r="K42" i="1"/>
  <c r="CE42" i="1" s="1"/>
  <c r="BR38" i="1"/>
  <c r="AL38" i="1" s="1"/>
  <c r="BS38" i="1" s="1"/>
  <c r="BT38" i="1" s="1"/>
  <c r="BU38" i="1" s="1"/>
  <c r="BX38" i="1" s="1"/>
  <c r="L38" i="1" s="1"/>
  <c r="CA38" i="1" s="1"/>
  <c r="BN33" i="1"/>
  <c r="AJ33" i="1" s="1"/>
  <c r="AI28" i="1"/>
  <c r="AI27" i="1"/>
  <c r="BZ23" i="1"/>
  <c r="CE12" i="1"/>
  <c r="AC7" i="1"/>
  <c r="BR48" i="1"/>
  <c r="AL48" i="1" s="1"/>
  <c r="BS48" i="1" s="1"/>
  <c r="AK48" i="1" s="1"/>
  <c r="BZ66" i="1"/>
  <c r="AI65" i="1"/>
  <c r="BZ45" i="1"/>
  <c r="AI33" i="1"/>
  <c r="BZ10" i="1"/>
  <c r="AI7" i="1"/>
  <c r="BN64" i="1"/>
  <c r="AJ64" i="1" s="1"/>
  <c r="K62" i="1"/>
  <c r="AC62" i="1" s="1"/>
  <c r="BN59" i="1"/>
  <c r="AJ59" i="1" s="1"/>
  <c r="BN53" i="1"/>
  <c r="AJ53" i="1" s="1"/>
  <c r="CH46" i="1"/>
  <c r="AC46" i="1" s="1"/>
  <c r="K24" i="1"/>
  <c r="CE24" i="1" s="1"/>
  <c r="BZ21" i="1"/>
  <c r="CH16" i="1"/>
  <c r="BN11" i="1"/>
  <c r="AJ11" i="1" s="1"/>
  <c r="BR42" i="1"/>
  <c r="AL42" i="1" s="1"/>
  <c r="BS42" i="1" s="1"/>
  <c r="BT42" i="1" s="1"/>
  <c r="BU42" i="1" s="1"/>
  <c r="BX42" i="1" s="1"/>
  <c r="L42" i="1" s="1"/>
  <c r="CA42" i="1" s="1"/>
  <c r="BZ60" i="1"/>
  <c r="BZ39" i="1"/>
  <c r="K38" i="1"/>
  <c r="CE38" i="1" s="1"/>
  <c r="BZ33" i="1"/>
  <c r="CH31" i="1"/>
  <c r="AC31" i="1" s="1"/>
  <c r="AI26" i="1"/>
  <c r="AI9" i="1"/>
  <c r="AC11" i="1"/>
  <c r="AI58" i="1"/>
  <c r="AI45" i="1"/>
  <c r="BR58" i="1"/>
  <c r="AL58" i="1" s="1"/>
  <c r="BS58" i="1" s="1"/>
  <c r="AK58" i="1" s="1"/>
  <c r="BZ57" i="1"/>
  <c r="BZ51" i="1"/>
  <c r="BZ48" i="1"/>
  <c r="BZ46" i="1"/>
  <c r="CH27" i="1"/>
  <c r="K23" i="1"/>
  <c r="AC23" i="1" s="1"/>
  <c r="BZ20" i="1"/>
  <c r="BZ7" i="1"/>
  <c r="BR68" i="1"/>
  <c r="AL68" i="1" s="1"/>
  <c r="BS68" i="1" s="1"/>
  <c r="AK68" i="1" s="1"/>
  <c r="BZ63" i="1"/>
  <c r="AI60" i="1"/>
  <c r="BZ59" i="1"/>
  <c r="AI54" i="1"/>
  <c r="BZ53" i="1"/>
  <c r="CH52" i="1"/>
  <c r="AC52" i="1" s="1"/>
  <c r="BZ50" i="1"/>
  <c r="BN49" i="1"/>
  <c r="AJ49" i="1" s="1"/>
  <c r="AI49" i="1"/>
  <c r="BN47" i="1"/>
  <c r="AJ47" i="1" s="1"/>
  <c r="AI42" i="1"/>
  <c r="CE40" i="1"/>
  <c r="BN36" i="1"/>
  <c r="AJ36" i="1" s="1"/>
  <c r="K30" i="1"/>
  <c r="AC30" i="1" s="1"/>
  <c r="AI8" i="1"/>
  <c r="AC54" i="1"/>
  <c r="BR23" i="1"/>
  <c r="AL23" i="1" s="1"/>
  <c r="BS23" i="1" s="1"/>
  <c r="BT23" i="1" s="1"/>
  <c r="BU23" i="1" s="1"/>
  <c r="BX23" i="1" s="1"/>
  <c r="L23" i="1" s="1"/>
  <c r="CA23" i="1" s="1"/>
  <c r="AI64" i="1"/>
  <c r="AC61" i="1"/>
  <c r="K60" i="1"/>
  <c r="CE60" i="1" s="1"/>
  <c r="K58" i="1"/>
  <c r="CE58" i="1" s="1"/>
  <c r="CH56" i="1"/>
  <c r="AC56" i="1" s="1"/>
  <c r="CH47" i="1"/>
  <c r="AC47" i="1" s="1"/>
  <c r="BZ35" i="1"/>
  <c r="BR30" i="1"/>
  <c r="AL30" i="1" s="1"/>
  <c r="BS30" i="1" s="1"/>
  <c r="AK30" i="1" s="1"/>
  <c r="K28" i="1"/>
  <c r="AC28" i="1" s="1"/>
  <c r="BZ26" i="1"/>
  <c r="CH13" i="1"/>
  <c r="BZ11" i="1"/>
  <c r="BZ9" i="1"/>
  <c r="CH5" i="1"/>
  <c r="AI70" i="1"/>
  <c r="AI66" i="1"/>
  <c r="BZ49" i="1"/>
  <c r="CH43" i="1"/>
  <c r="AC43" i="1" s="1"/>
  <c r="AI41" i="1"/>
  <c r="BZ40" i="1"/>
  <c r="AI39" i="1"/>
  <c r="CH36" i="1"/>
  <c r="AC36" i="1" s="1"/>
  <c r="CH34" i="1"/>
  <c r="AC34" i="1" s="1"/>
  <c r="BZ31" i="1"/>
  <c r="BZ19" i="1"/>
  <c r="K19" i="1"/>
  <c r="AC19" i="1" s="1"/>
  <c r="AI10" i="1"/>
  <c r="BZ65" i="1"/>
  <c r="AI59" i="1"/>
  <c r="K50" i="1"/>
  <c r="CE50" i="1" s="1"/>
  <c r="AI44" i="1"/>
  <c r="AI38" i="1"/>
  <c r="AI35" i="1"/>
  <c r="K32" i="1"/>
  <c r="CE32" i="1" s="1"/>
  <c r="AI29" i="1"/>
  <c r="BZ28" i="1"/>
  <c r="BN22" i="1"/>
  <c r="BR22" i="1" s="1"/>
  <c r="AL22" i="1" s="1"/>
  <c r="BS22" i="1" s="1"/>
  <c r="K15" i="1"/>
  <c r="CE15" i="1" s="1"/>
  <c r="BR14" i="1"/>
  <c r="AL14" i="1" s="1"/>
  <c r="BS14" i="1" s="1"/>
  <c r="AK14" i="1" s="1"/>
  <c r="K13" i="1"/>
  <c r="CE13" i="1" s="1"/>
  <c r="K5" i="1"/>
  <c r="BN3" i="1"/>
  <c r="AJ3" i="1" s="1"/>
  <c r="BZ32" i="1"/>
  <c r="AI15" i="1"/>
  <c r="AC14" i="1"/>
  <c r="AI12" i="1"/>
  <c r="CE7" i="1"/>
  <c r="CE11" i="1"/>
  <c r="BZ70" i="1"/>
  <c r="BN69" i="1"/>
  <c r="AJ69" i="1" s="1"/>
  <c r="BN67" i="1"/>
  <c r="AJ67" i="1" s="1"/>
  <c r="BZ61" i="1"/>
  <c r="BN55" i="1"/>
  <c r="AJ55" i="1" s="1"/>
  <c r="BZ43" i="1"/>
  <c r="BZ41" i="1"/>
  <c r="AI40" i="1"/>
  <c r="BN37" i="1"/>
  <c r="AJ37" i="1" s="1"/>
  <c r="AI37" i="1"/>
  <c r="BZ36" i="1"/>
  <c r="AI23" i="1"/>
  <c r="CE44" i="1"/>
  <c r="BN40" i="1"/>
  <c r="AJ40" i="1" s="1"/>
  <c r="BN31" i="1"/>
  <c r="AJ31" i="1" s="1"/>
  <c r="BZ29" i="1"/>
  <c r="AI68" i="1"/>
  <c r="AP67" i="1"/>
  <c r="CE67" i="1" s="1"/>
  <c r="BR62" i="1"/>
  <c r="AL62" i="1" s="1"/>
  <c r="BS62" i="1" s="1"/>
  <c r="BT62" i="1" s="1"/>
  <c r="BU62" i="1" s="1"/>
  <c r="BX62" i="1" s="1"/>
  <c r="L62" i="1" s="1"/>
  <c r="CA62" i="1" s="1"/>
  <c r="AI51" i="1"/>
  <c r="AI50" i="1"/>
  <c r="BR13" i="1"/>
  <c r="AL13" i="1" s="1"/>
  <c r="BS13" i="1" s="1"/>
  <c r="BT13" i="1" s="1"/>
  <c r="BU13" i="1" s="1"/>
  <c r="BX13" i="1" s="1"/>
  <c r="L13" i="1" s="1"/>
  <c r="CA13" i="1" s="1"/>
  <c r="AI11" i="1"/>
  <c r="BR5" i="1"/>
  <c r="AL5" i="1" s="1"/>
  <c r="BS5" i="1" s="1"/>
  <c r="AK5" i="1" s="1"/>
  <c r="BN4" i="1"/>
  <c r="AJ4" i="1" s="1"/>
  <c r="AI4" i="1"/>
  <c r="AC64" i="1"/>
  <c r="CE64" i="1"/>
  <c r="CE70" i="1"/>
  <c r="AC70" i="1"/>
  <c r="CE66" i="1"/>
  <c r="AC66" i="1"/>
  <c r="AJ60" i="1"/>
  <c r="BR60" i="1"/>
  <c r="AL60" i="1" s="1"/>
  <c r="BS60" i="1" s="1"/>
  <c r="AC69" i="1"/>
  <c r="CE69" i="1"/>
  <c r="AC68" i="1"/>
  <c r="CE68" i="1"/>
  <c r="AC65" i="1"/>
  <c r="CE65" i="1"/>
  <c r="CE63" i="1"/>
  <c r="CE33" i="1"/>
  <c r="AC33" i="1"/>
  <c r="CE59" i="1"/>
  <c r="CE55" i="1"/>
  <c r="AI53" i="1"/>
  <c r="CE52" i="1"/>
  <c r="CE41" i="1"/>
  <c r="AC41" i="1"/>
  <c r="AI61" i="1"/>
  <c r="CH55" i="1"/>
  <c r="AC55" i="1" s="1"/>
  <c r="CE51" i="1"/>
  <c r="CH50" i="1"/>
  <c r="CE37" i="1"/>
  <c r="AC37" i="1"/>
  <c r="CE34" i="1"/>
  <c r="CH63" i="1"/>
  <c r="AC63" i="1" s="1"/>
  <c r="AI57" i="1"/>
  <c r="CE53" i="1"/>
  <c r="AC53" i="1"/>
  <c r="CH38" i="1"/>
  <c r="CE45" i="1"/>
  <c r="AC45" i="1"/>
  <c r="K27" i="1"/>
  <c r="BN27" i="1"/>
  <c r="CE61" i="1"/>
  <c r="CE54" i="1"/>
  <c r="CH51" i="1"/>
  <c r="AC51" i="1" s="1"/>
  <c r="CE49" i="1"/>
  <c r="AC49" i="1"/>
  <c r="CE47" i="1"/>
  <c r="CE43" i="1"/>
  <c r="AC39" i="1"/>
  <c r="CE39" i="1"/>
  <c r="AC35" i="1"/>
  <c r="CE35" i="1"/>
  <c r="AC67" i="1"/>
  <c r="CH59" i="1"/>
  <c r="AC59" i="1" s="1"/>
  <c r="CE57" i="1"/>
  <c r="AC57" i="1"/>
  <c r="CE56" i="1"/>
  <c r="BZ34" i="1"/>
  <c r="CE31" i="1"/>
  <c r="AJ24" i="1"/>
  <c r="BZ18" i="1"/>
  <c r="AI17" i="1"/>
  <c r="CH17" i="1"/>
  <c r="AC10" i="1"/>
  <c r="BN35" i="1"/>
  <c r="BN34" i="1"/>
  <c r="BR34" i="1" s="1"/>
  <c r="AL34" i="1" s="1"/>
  <c r="BS34" i="1" s="1"/>
  <c r="K26" i="1"/>
  <c r="BN26" i="1"/>
  <c r="BR26" i="1" s="1"/>
  <c r="AL26" i="1" s="1"/>
  <c r="BS26" i="1" s="1"/>
  <c r="AI25" i="1"/>
  <c r="CH25" i="1"/>
  <c r="AP2" i="1"/>
  <c r="CE2" i="1" s="1"/>
  <c r="CE46" i="1"/>
  <c r="AC44" i="1"/>
  <c r="AC40" i="1"/>
  <c r="AC29" i="1"/>
  <c r="BR19" i="1"/>
  <c r="AL19" i="1" s="1"/>
  <c r="BS19" i="1" s="1"/>
  <c r="BZ16" i="1"/>
  <c r="K8" i="1"/>
  <c r="BN8" i="1"/>
  <c r="BN25" i="1"/>
  <c r="BR25" i="1" s="1"/>
  <c r="AL25" i="1" s="1"/>
  <c r="BS25" i="1" s="1"/>
  <c r="K25" i="1"/>
  <c r="BZ24" i="1"/>
  <c r="AI32" i="1"/>
  <c r="AJ28" i="1"/>
  <c r="K18" i="1"/>
  <c r="BN18" i="1"/>
  <c r="BR18" i="1" s="1"/>
  <c r="AL18" i="1" s="1"/>
  <c r="BS18" i="1" s="1"/>
  <c r="BR28" i="1"/>
  <c r="AL28" i="1" s="1"/>
  <c r="BS28" i="1" s="1"/>
  <c r="BR24" i="1"/>
  <c r="AL24" i="1" s="1"/>
  <c r="BS24" i="1" s="1"/>
  <c r="AC6" i="1"/>
  <c r="AJ32" i="1"/>
  <c r="AC20" i="1"/>
  <c r="CE20" i="1"/>
  <c r="BR17" i="1"/>
  <c r="AL17" i="1" s="1"/>
  <c r="BS17" i="1" s="1"/>
  <c r="K16" i="1"/>
  <c r="BN16" i="1"/>
  <c r="BR16" i="1" s="1"/>
  <c r="AL16" i="1" s="1"/>
  <c r="BS16" i="1" s="1"/>
  <c r="BN6" i="1"/>
  <c r="BR6" i="1" s="1"/>
  <c r="AL6" i="1" s="1"/>
  <c r="BS6" i="1" s="1"/>
  <c r="AC4" i="1"/>
  <c r="CE6" i="1"/>
  <c r="AC22" i="1"/>
  <c r="BR21" i="1"/>
  <c r="AL21" i="1" s="1"/>
  <c r="BS21" i="1" s="1"/>
  <c r="BZ15" i="1"/>
  <c r="AI6" i="1"/>
  <c r="CH21" i="1"/>
  <c r="AI18" i="1"/>
  <c r="CE14" i="1"/>
  <c r="CE3" i="1"/>
  <c r="AI22" i="1"/>
  <c r="K17" i="1"/>
  <c r="AI14" i="1"/>
  <c r="AC12" i="1"/>
  <c r="BR9" i="1"/>
  <c r="AL9" i="1" s="1"/>
  <c r="BS9" i="1" s="1"/>
  <c r="K9" i="1"/>
  <c r="AJ5" i="1"/>
  <c r="K21" i="1"/>
  <c r="BN10" i="1"/>
  <c r="CE4" i="1"/>
  <c r="AI2" i="1"/>
  <c r="BR15" i="1"/>
  <c r="AL15" i="1" s="1"/>
  <c r="BS15" i="1" s="1"/>
  <c r="CE10" i="1"/>
  <c r="AC2" i="1"/>
  <c r="AC60" i="1" l="1"/>
  <c r="AC42" i="1"/>
  <c r="BR63" i="1"/>
  <c r="AL63" i="1" s="1"/>
  <c r="BS63" i="1" s="1"/>
  <c r="AK63" i="1" s="1"/>
  <c r="BR70" i="1"/>
  <c r="AL70" i="1" s="1"/>
  <c r="BS70" i="1" s="1"/>
  <c r="BT70" i="1" s="1"/>
  <c r="BU70" i="1" s="1"/>
  <c r="BX70" i="1" s="1"/>
  <c r="L70" i="1" s="1"/>
  <c r="BT50" i="1"/>
  <c r="BU50" i="1" s="1"/>
  <c r="BX50" i="1" s="1"/>
  <c r="L50" i="1" s="1"/>
  <c r="CA50" i="1" s="1"/>
  <c r="M50" i="1" s="1"/>
  <c r="CC50" i="1" s="1"/>
  <c r="BR61" i="1"/>
  <c r="AL61" i="1" s="1"/>
  <c r="BS61" i="1" s="1"/>
  <c r="BT61" i="1" s="1"/>
  <c r="BU61" i="1" s="1"/>
  <c r="BX61" i="1" s="1"/>
  <c r="L61" i="1" s="1"/>
  <c r="CA61" i="1" s="1"/>
  <c r="M61" i="1" s="1"/>
  <c r="CC61" i="1" s="1"/>
  <c r="BT68" i="1"/>
  <c r="BU68" i="1" s="1"/>
  <c r="BX68" i="1" s="1"/>
  <c r="L68" i="1" s="1"/>
  <c r="CA68" i="1" s="1"/>
  <c r="M68" i="1" s="1"/>
  <c r="CB68" i="1" s="1"/>
  <c r="BR45" i="1"/>
  <c r="AL45" i="1" s="1"/>
  <c r="BS45" i="1" s="1"/>
  <c r="BT45" i="1" s="1"/>
  <c r="BU45" i="1" s="1"/>
  <c r="BX45" i="1" s="1"/>
  <c r="L45" i="1" s="1"/>
  <c r="CA45" i="1" s="1"/>
  <c r="M45" i="1" s="1"/>
  <c r="M13" i="1"/>
  <c r="CB13" i="1" s="1"/>
  <c r="CE28" i="1"/>
  <c r="AC13" i="1"/>
  <c r="BR29" i="1"/>
  <c r="AL29" i="1" s="1"/>
  <c r="BS29" i="1" s="1"/>
  <c r="BT29" i="1" s="1"/>
  <c r="BU29" i="1" s="1"/>
  <c r="BX29" i="1" s="1"/>
  <c r="L29" i="1" s="1"/>
  <c r="CA29" i="1" s="1"/>
  <c r="M29" i="1" s="1"/>
  <c r="BR66" i="1"/>
  <c r="AL66" i="1" s="1"/>
  <c r="BS66" i="1" s="1"/>
  <c r="AK66" i="1" s="1"/>
  <c r="BT58" i="1"/>
  <c r="BU58" i="1" s="1"/>
  <c r="BX58" i="1" s="1"/>
  <c r="L58" i="1" s="1"/>
  <c r="CA58" i="1" s="1"/>
  <c r="M58" i="1" s="1"/>
  <c r="CC58" i="1" s="1"/>
  <c r="BR51" i="1"/>
  <c r="AL51" i="1" s="1"/>
  <c r="BS51" i="1" s="1"/>
  <c r="AK51" i="1" s="1"/>
  <c r="AJ22" i="1"/>
  <c r="AJ20" i="1"/>
  <c r="BT30" i="1"/>
  <c r="BU30" i="1" s="1"/>
  <c r="BX30" i="1" s="1"/>
  <c r="L30" i="1" s="1"/>
  <c r="CA30" i="1" s="1"/>
  <c r="M30" i="1" s="1"/>
  <c r="CB30" i="1" s="1"/>
  <c r="BR49" i="1"/>
  <c r="AL49" i="1" s="1"/>
  <c r="BS49" i="1" s="1"/>
  <c r="AK49" i="1" s="1"/>
  <c r="BT5" i="1"/>
  <c r="BU5" i="1" s="1"/>
  <c r="BX5" i="1" s="1"/>
  <c r="L5" i="1" s="1"/>
  <c r="CA5" i="1" s="1"/>
  <c r="M5" i="1" s="1"/>
  <c r="BT14" i="1"/>
  <c r="BU14" i="1" s="1"/>
  <c r="BX14" i="1" s="1"/>
  <c r="L14" i="1" s="1"/>
  <c r="CA14" i="1" s="1"/>
  <c r="M14" i="1" s="1"/>
  <c r="CC14" i="1" s="1"/>
  <c r="AK38" i="1"/>
  <c r="AK23" i="1"/>
  <c r="BR53" i="1"/>
  <c r="AL53" i="1" s="1"/>
  <c r="BS53" i="1" s="1"/>
  <c r="AK53" i="1" s="1"/>
  <c r="AC58" i="1"/>
  <c r="AC50" i="1"/>
  <c r="BR43" i="1"/>
  <c r="AL43" i="1" s="1"/>
  <c r="BS43" i="1" s="1"/>
  <c r="BR65" i="1"/>
  <c r="AL65" i="1" s="1"/>
  <c r="BS65" i="1" s="1"/>
  <c r="BR12" i="1"/>
  <c r="AL12" i="1" s="1"/>
  <c r="BS12" i="1" s="1"/>
  <c r="BT12" i="1" s="1"/>
  <c r="BU12" i="1" s="1"/>
  <c r="BX12" i="1" s="1"/>
  <c r="L12" i="1" s="1"/>
  <c r="CA12" i="1" s="1"/>
  <c r="M12" i="1" s="1"/>
  <c r="CB12" i="1" s="1"/>
  <c r="BR41" i="1"/>
  <c r="AL41" i="1" s="1"/>
  <c r="BS41" i="1" s="1"/>
  <c r="BT41" i="1" s="1"/>
  <c r="BU41" i="1" s="1"/>
  <c r="BX41" i="1" s="1"/>
  <c r="L41" i="1" s="1"/>
  <c r="CA41" i="1" s="1"/>
  <c r="M41" i="1" s="1"/>
  <c r="CC41" i="1" s="1"/>
  <c r="CE48" i="1"/>
  <c r="BR39" i="1"/>
  <c r="AL39" i="1" s="1"/>
  <c r="BS39" i="1" s="1"/>
  <c r="AK39" i="1" s="1"/>
  <c r="CE30" i="1"/>
  <c r="BR2" i="1"/>
  <c r="AL2" i="1" s="1"/>
  <c r="BS2" i="1" s="1"/>
  <c r="BT2" i="1" s="1"/>
  <c r="BU2" i="1" s="1"/>
  <c r="BX2" i="1" s="1"/>
  <c r="L2" i="1" s="1"/>
  <c r="CA2" i="1" s="1"/>
  <c r="M2" i="1" s="1"/>
  <c r="M42" i="1"/>
  <c r="CC42" i="1" s="1"/>
  <c r="M38" i="1"/>
  <c r="CC38" i="1" s="1"/>
  <c r="BT48" i="1"/>
  <c r="BU48" i="1" s="1"/>
  <c r="BX48" i="1" s="1"/>
  <c r="L48" i="1" s="1"/>
  <c r="CA48" i="1" s="1"/>
  <c r="M48" i="1" s="1"/>
  <c r="CB48" i="1" s="1"/>
  <c r="BR7" i="1"/>
  <c r="AL7" i="1" s="1"/>
  <c r="BS7" i="1" s="1"/>
  <c r="AK7" i="1" s="1"/>
  <c r="AK13" i="1"/>
  <c r="BR11" i="1"/>
  <c r="AL11" i="1" s="1"/>
  <c r="BS11" i="1" s="1"/>
  <c r="BT11" i="1" s="1"/>
  <c r="BU11" i="1" s="1"/>
  <c r="BX11" i="1" s="1"/>
  <c r="L11" i="1" s="1"/>
  <c r="CA11" i="1" s="1"/>
  <c r="M11" i="1" s="1"/>
  <c r="BR31" i="1"/>
  <c r="AL31" i="1" s="1"/>
  <c r="BS31" i="1" s="1"/>
  <c r="AK31" i="1" s="1"/>
  <c r="CE62" i="1"/>
  <c r="AK42" i="1"/>
  <c r="BR56" i="1"/>
  <c r="AL56" i="1" s="1"/>
  <c r="BS56" i="1" s="1"/>
  <c r="AK56" i="1" s="1"/>
  <c r="M62" i="1"/>
  <c r="CC62" i="1" s="1"/>
  <c r="BR54" i="1"/>
  <c r="AL54" i="1" s="1"/>
  <c r="BS54" i="1" s="1"/>
  <c r="BR52" i="1"/>
  <c r="AL52" i="1" s="1"/>
  <c r="BS52" i="1" s="1"/>
  <c r="BR44" i="1"/>
  <c r="AL44" i="1" s="1"/>
  <c r="BS44" i="1" s="1"/>
  <c r="BT44" i="1" s="1"/>
  <c r="BU44" i="1" s="1"/>
  <c r="BX44" i="1" s="1"/>
  <c r="L44" i="1" s="1"/>
  <c r="CA44" i="1" s="1"/>
  <c r="M44" i="1" s="1"/>
  <c r="BT32" i="1"/>
  <c r="BU32" i="1" s="1"/>
  <c r="BX32" i="1" s="1"/>
  <c r="L32" i="1" s="1"/>
  <c r="CA32" i="1" s="1"/>
  <c r="M32" i="1" s="1"/>
  <c r="CE23" i="1"/>
  <c r="BR59" i="1"/>
  <c r="AL59" i="1" s="1"/>
  <c r="BS59" i="1" s="1"/>
  <c r="M23" i="1"/>
  <c r="CC23" i="1" s="1"/>
  <c r="AC38" i="1"/>
  <c r="BR47" i="1"/>
  <c r="AL47" i="1" s="1"/>
  <c r="BS47" i="1" s="1"/>
  <c r="BT47" i="1" s="1"/>
  <c r="BU47" i="1" s="1"/>
  <c r="BX47" i="1" s="1"/>
  <c r="L47" i="1" s="1"/>
  <c r="CA47" i="1" s="1"/>
  <c r="M47" i="1" s="1"/>
  <c r="CB47" i="1" s="1"/>
  <c r="AC32" i="1"/>
  <c r="AC24" i="1"/>
  <c r="AK62" i="1"/>
  <c r="AC5" i="1"/>
  <c r="BT20" i="1"/>
  <c r="BU20" i="1" s="1"/>
  <c r="BX20" i="1" s="1"/>
  <c r="L20" i="1" s="1"/>
  <c r="BR36" i="1"/>
  <c r="AL36" i="1" s="1"/>
  <c r="BS36" i="1" s="1"/>
  <c r="BR46" i="1"/>
  <c r="AL46" i="1" s="1"/>
  <c r="BS46" i="1" s="1"/>
  <c r="BR33" i="1"/>
  <c r="AL33" i="1" s="1"/>
  <c r="BS33" i="1" s="1"/>
  <c r="BR57" i="1"/>
  <c r="AL57" i="1" s="1"/>
  <c r="BS57" i="1" s="1"/>
  <c r="AK57" i="1" s="1"/>
  <c r="BR64" i="1"/>
  <c r="AL64" i="1" s="1"/>
  <c r="BS64" i="1" s="1"/>
  <c r="BR3" i="1"/>
  <c r="AL3" i="1" s="1"/>
  <c r="BS3" i="1" s="1"/>
  <c r="AK3" i="1" s="1"/>
  <c r="CE5" i="1"/>
  <c r="CD42" i="1"/>
  <c r="CF42" i="1" s="1"/>
  <c r="BT22" i="1"/>
  <c r="BU22" i="1" s="1"/>
  <c r="BX22" i="1" s="1"/>
  <c r="L22" i="1" s="1"/>
  <c r="CA22" i="1" s="1"/>
  <c r="M22" i="1" s="1"/>
  <c r="CB22" i="1" s="1"/>
  <c r="AK22" i="1"/>
  <c r="BR37" i="1"/>
  <c r="AL37" i="1" s="1"/>
  <c r="BS37" i="1" s="1"/>
  <c r="BR40" i="1"/>
  <c r="AL40" i="1" s="1"/>
  <c r="BS40" i="1" s="1"/>
  <c r="BR4" i="1"/>
  <c r="AL4" i="1" s="1"/>
  <c r="BS4" i="1" s="1"/>
  <c r="BR69" i="1"/>
  <c r="AL69" i="1" s="1"/>
  <c r="BS69" i="1" s="1"/>
  <c r="CD13" i="1"/>
  <c r="CF13" i="1" s="1"/>
  <c r="CE19" i="1"/>
  <c r="AC15" i="1"/>
  <c r="BR55" i="1"/>
  <c r="AL55" i="1" s="1"/>
  <c r="BS55" i="1" s="1"/>
  <c r="BT55" i="1" s="1"/>
  <c r="BU55" i="1" s="1"/>
  <c r="BX55" i="1" s="1"/>
  <c r="L55" i="1" s="1"/>
  <c r="CA55" i="1" s="1"/>
  <c r="M55" i="1" s="1"/>
  <c r="BR67" i="1"/>
  <c r="AL67" i="1" s="1"/>
  <c r="BS67" i="1" s="1"/>
  <c r="AK16" i="1"/>
  <c r="BT16" i="1"/>
  <c r="BU16" i="1" s="1"/>
  <c r="BX16" i="1" s="1"/>
  <c r="L16" i="1" s="1"/>
  <c r="CA16" i="1" s="1"/>
  <c r="M16" i="1" s="1"/>
  <c r="AK34" i="1"/>
  <c r="BT34" i="1"/>
  <c r="BU34" i="1" s="1"/>
  <c r="BX34" i="1" s="1"/>
  <c r="L34" i="1" s="1"/>
  <c r="CA34" i="1" s="1"/>
  <c r="M34" i="1" s="1"/>
  <c r="AK9" i="1"/>
  <c r="BT9" i="1"/>
  <c r="BU9" i="1" s="1"/>
  <c r="BX9" i="1" s="1"/>
  <c r="L9" i="1" s="1"/>
  <c r="CA9" i="1" s="1"/>
  <c r="M9" i="1" s="1"/>
  <c r="AJ35" i="1"/>
  <c r="BT6" i="1"/>
  <c r="BU6" i="1" s="1"/>
  <c r="BX6" i="1" s="1"/>
  <c r="L6" i="1" s="1"/>
  <c r="CA6" i="1" s="1"/>
  <c r="M6" i="1" s="1"/>
  <c r="AK6" i="1"/>
  <c r="AK60" i="1"/>
  <c r="BT60" i="1"/>
  <c r="BU60" i="1" s="1"/>
  <c r="BX60" i="1" s="1"/>
  <c r="L60" i="1" s="1"/>
  <c r="CA60" i="1" s="1"/>
  <c r="M60" i="1" s="1"/>
  <c r="BT18" i="1"/>
  <c r="BU18" i="1" s="1"/>
  <c r="BX18" i="1" s="1"/>
  <c r="L18" i="1" s="1"/>
  <c r="CA18" i="1" s="1"/>
  <c r="M18" i="1" s="1"/>
  <c r="AK18" i="1"/>
  <c r="AJ10" i="1"/>
  <c r="BR10" i="1"/>
  <c r="AL10" i="1" s="1"/>
  <c r="BS10" i="1" s="1"/>
  <c r="AJ18" i="1"/>
  <c r="AJ8" i="1"/>
  <c r="BR8" i="1"/>
  <c r="AL8" i="1" s="1"/>
  <c r="BS8" i="1" s="1"/>
  <c r="CD23" i="1"/>
  <c r="CD38" i="1"/>
  <c r="CF38" i="1" s="1"/>
  <c r="CE18" i="1"/>
  <c r="AC18" i="1"/>
  <c r="AC8" i="1"/>
  <c r="CE8" i="1"/>
  <c r="AK25" i="1"/>
  <c r="BT25" i="1"/>
  <c r="BU25" i="1" s="1"/>
  <c r="BX25" i="1" s="1"/>
  <c r="L25" i="1" s="1"/>
  <c r="CA25" i="1" s="1"/>
  <c r="M25" i="1" s="1"/>
  <c r="CE21" i="1"/>
  <c r="AC21" i="1"/>
  <c r="AK21" i="1"/>
  <c r="BT21" i="1"/>
  <c r="BU21" i="1" s="1"/>
  <c r="BX21" i="1" s="1"/>
  <c r="L21" i="1" s="1"/>
  <c r="AJ6" i="1"/>
  <c r="AJ26" i="1"/>
  <c r="AJ27" i="1"/>
  <c r="BR27" i="1"/>
  <c r="AL27" i="1" s="1"/>
  <c r="BS27" i="1" s="1"/>
  <c r="BR35" i="1"/>
  <c r="AL35" i="1" s="1"/>
  <c r="BS35" i="1" s="1"/>
  <c r="AC9" i="1"/>
  <c r="CE9" i="1"/>
  <c r="AJ16" i="1"/>
  <c r="AC25" i="1"/>
  <c r="CE25" i="1"/>
  <c r="AK19" i="1"/>
  <c r="BT19" i="1"/>
  <c r="BU19" i="1" s="1"/>
  <c r="BX19" i="1" s="1"/>
  <c r="L19" i="1" s="1"/>
  <c r="CA19" i="1" s="1"/>
  <c r="M19" i="1" s="1"/>
  <c r="AC26" i="1"/>
  <c r="CE26" i="1"/>
  <c r="CE27" i="1"/>
  <c r="AC27" i="1"/>
  <c r="AK26" i="1"/>
  <c r="BT26" i="1"/>
  <c r="BU26" i="1" s="1"/>
  <c r="BX26" i="1" s="1"/>
  <c r="L26" i="1" s="1"/>
  <c r="CA26" i="1" s="1"/>
  <c r="M26" i="1" s="1"/>
  <c r="BT24" i="1"/>
  <c r="BU24" i="1" s="1"/>
  <c r="BX24" i="1" s="1"/>
  <c r="L24" i="1" s="1"/>
  <c r="CA24" i="1" s="1"/>
  <c r="M24" i="1" s="1"/>
  <c r="AK24" i="1"/>
  <c r="AK15" i="1"/>
  <c r="BT15" i="1"/>
  <c r="BU15" i="1" s="1"/>
  <c r="BX15" i="1" s="1"/>
  <c r="L15" i="1" s="1"/>
  <c r="CA15" i="1" s="1"/>
  <c r="M15" i="1" s="1"/>
  <c r="AC17" i="1"/>
  <c r="CE17" i="1"/>
  <c r="AC16" i="1"/>
  <c r="CE16" i="1"/>
  <c r="AK28" i="1"/>
  <c r="BT28" i="1"/>
  <c r="BU28" i="1" s="1"/>
  <c r="BX28" i="1" s="1"/>
  <c r="L28" i="1" s="1"/>
  <c r="AJ25" i="1"/>
  <c r="AK17" i="1"/>
  <c r="BT17" i="1"/>
  <c r="BU17" i="1" s="1"/>
  <c r="BX17" i="1" s="1"/>
  <c r="L17" i="1" s="1"/>
  <c r="CA17" i="1" s="1"/>
  <c r="M17" i="1" s="1"/>
  <c r="AJ34" i="1"/>
  <c r="CD62" i="1"/>
  <c r="AK70" i="1" l="1"/>
  <c r="CD50" i="1"/>
  <c r="CF50" i="1" s="1"/>
  <c r="CD61" i="1"/>
  <c r="CF61" i="1" s="1"/>
  <c r="BT63" i="1"/>
  <c r="BU63" i="1" s="1"/>
  <c r="BX63" i="1" s="1"/>
  <c r="L63" i="1" s="1"/>
  <c r="CA63" i="1" s="1"/>
  <c r="M63" i="1" s="1"/>
  <c r="CC63" i="1" s="1"/>
  <c r="CC68" i="1"/>
  <c r="AK29" i="1"/>
  <c r="CF62" i="1"/>
  <c r="CC12" i="1"/>
  <c r="AK45" i="1"/>
  <c r="CD68" i="1"/>
  <c r="CF68" i="1" s="1"/>
  <c r="CC13" i="1"/>
  <c r="AK61" i="1"/>
  <c r="CD58" i="1"/>
  <c r="CF58" i="1" s="1"/>
  <c r="CB61" i="1"/>
  <c r="BT49" i="1"/>
  <c r="BU49" i="1" s="1"/>
  <c r="BX49" i="1" s="1"/>
  <c r="L49" i="1" s="1"/>
  <c r="CA49" i="1" s="1"/>
  <c r="M49" i="1" s="1"/>
  <c r="CB49" i="1" s="1"/>
  <c r="AK44" i="1"/>
  <c r="CD32" i="1"/>
  <c r="CF32" i="1" s="1"/>
  <c r="AK2" i="1"/>
  <c r="BT7" i="1"/>
  <c r="BU7" i="1" s="1"/>
  <c r="BX7" i="1" s="1"/>
  <c r="L7" i="1" s="1"/>
  <c r="CA7" i="1" s="1"/>
  <c r="M7" i="1" s="1"/>
  <c r="CC7" i="1" s="1"/>
  <c r="AK12" i="1"/>
  <c r="CB38" i="1"/>
  <c r="BT66" i="1"/>
  <c r="BU66" i="1" s="1"/>
  <c r="BX66" i="1" s="1"/>
  <c r="L66" i="1" s="1"/>
  <c r="CA66" i="1" s="1"/>
  <c r="M66" i="1" s="1"/>
  <c r="CB66" i="1" s="1"/>
  <c r="CB14" i="1"/>
  <c r="CD14" i="1"/>
  <c r="CF14" i="1" s="1"/>
  <c r="CC48" i="1"/>
  <c r="BT51" i="1"/>
  <c r="BU51" i="1" s="1"/>
  <c r="BX51" i="1" s="1"/>
  <c r="L51" i="1" s="1"/>
  <c r="CA51" i="1" s="1"/>
  <c r="M51" i="1" s="1"/>
  <c r="CB51" i="1" s="1"/>
  <c r="BT31" i="1"/>
  <c r="BU31" i="1" s="1"/>
  <c r="BX31" i="1" s="1"/>
  <c r="L31" i="1" s="1"/>
  <c r="CA31" i="1" s="1"/>
  <c r="M31" i="1" s="1"/>
  <c r="CB31" i="1" s="1"/>
  <c r="CD30" i="1"/>
  <c r="CF30" i="1" s="1"/>
  <c r="CD5" i="1"/>
  <c r="CF5" i="1" s="1"/>
  <c r="AK11" i="1"/>
  <c r="CB42" i="1"/>
  <c r="CC5" i="1"/>
  <c r="CB5" i="1"/>
  <c r="BT53" i="1"/>
  <c r="BU53" i="1" s="1"/>
  <c r="BX53" i="1" s="1"/>
  <c r="L53" i="1" s="1"/>
  <c r="CA53" i="1" s="1"/>
  <c r="M53" i="1" s="1"/>
  <c r="CC53" i="1" s="1"/>
  <c r="BT39" i="1"/>
  <c r="BU39" i="1" s="1"/>
  <c r="BX39" i="1" s="1"/>
  <c r="L39" i="1" s="1"/>
  <c r="CA39" i="1" s="1"/>
  <c r="M39" i="1" s="1"/>
  <c r="CB39" i="1" s="1"/>
  <c r="CB62" i="1"/>
  <c r="CB58" i="1"/>
  <c r="CD48" i="1"/>
  <c r="CF48" i="1" s="1"/>
  <c r="CD34" i="1"/>
  <c r="CF34" i="1" s="1"/>
  <c r="CD12" i="1"/>
  <c r="CF12" i="1" s="1"/>
  <c r="CD41" i="1"/>
  <c r="CF41" i="1" s="1"/>
  <c r="AK41" i="1"/>
  <c r="CC47" i="1"/>
  <c r="CB41" i="1"/>
  <c r="BT57" i="1"/>
  <c r="BU57" i="1" s="1"/>
  <c r="BX57" i="1" s="1"/>
  <c r="L57" i="1" s="1"/>
  <c r="CA57" i="1" s="1"/>
  <c r="M57" i="1" s="1"/>
  <c r="CC57" i="1" s="1"/>
  <c r="BT56" i="1"/>
  <c r="BU56" i="1" s="1"/>
  <c r="BX56" i="1" s="1"/>
  <c r="L56" i="1" s="1"/>
  <c r="CA56" i="1" s="1"/>
  <c r="M56" i="1" s="1"/>
  <c r="CC30" i="1"/>
  <c r="AK65" i="1"/>
  <c r="BT65" i="1"/>
  <c r="BU65" i="1" s="1"/>
  <c r="BX65" i="1" s="1"/>
  <c r="L65" i="1" s="1"/>
  <c r="AK47" i="1"/>
  <c r="BT43" i="1"/>
  <c r="BU43" i="1" s="1"/>
  <c r="BX43" i="1" s="1"/>
  <c r="L43" i="1" s="1"/>
  <c r="AK43" i="1"/>
  <c r="CB32" i="1"/>
  <c r="CC32" i="1"/>
  <c r="CB23" i="1"/>
  <c r="AK52" i="1"/>
  <c r="BT52" i="1"/>
  <c r="BU52" i="1" s="1"/>
  <c r="BX52" i="1" s="1"/>
  <c r="L52" i="1" s="1"/>
  <c r="CA52" i="1" s="1"/>
  <c r="M52" i="1" s="1"/>
  <c r="AK54" i="1"/>
  <c r="BT54" i="1"/>
  <c r="BU54" i="1" s="1"/>
  <c r="BX54" i="1" s="1"/>
  <c r="L54" i="1" s="1"/>
  <c r="CD47" i="1"/>
  <c r="CF47" i="1" s="1"/>
  <c r="BT3" i="1"/>
  <c r="BU3" i="1" s="1"/>
  <c r="BX3" i="1" s="1"/>
  <c r="L3" i="1" s="1"/>
  <c r="CA3" i="1" s="1"/>
  <c r="M3" i="1" s="1"/>
  <c r="CC3" i="1" s="1"/>
  <c r="AK59" i="1"/>
  <c r="BT59" i="1"/>
  <c r="BU59" i="1" s="1"/>
  <c r="BX59" i="1" s="1"/>
  <c r="L59" i="1" s="1"/>
  <c r="CA59" i="1" s="1"/>
  <c r="M59" i="1" s="1"/>
  <c r="CD9" i="1"/>
  <c r="CF9" i="1" s="1"/>
  <c r="CF23" i="1"/>
  <c r="CD60" i="1"/>
  <c r="CF60" i="1" s="1"/>
  <c r="CD44" i="1"/>
  <c r="CF44" i="1" s="1"/>
  <c r="CD6" i="1"/>
  <c r="CF6" i="1" s="1"/>
  <c r="AK55" i="1"/>
  <c r="CD11" i="1"/>
  <c r="CF11" i="1" s="1"/>
  <c r="BT46" i="1"/>
  <c r="BU46" i="1" s="1"/>
  <c r="BX46" i="1" s="1"/>
  <c r="L46" i="1" s="1"/>
  <c r="CA46" i="1" s="1"/>
  <c r="M46" i="1" s="1"/>
  <c r="AK46" i="1"/>
  <c r="AK36" i="1"/>
  <c r="BT36" i="1"/>
  <c r="BU36" i="1" s="1"/>
  <c r="BX36" i="1" s="1"/>
  <c r="L36" i="1" s="1"/>
  <c r="CA20" i="1"/>
  <c r="M20" i="1" s="1"/>
  <c r="CD20" i="1"/>
  <c r="CF20" i="1" s="1"/>
  <c r="BT64" i="1"/>
  <c r="BU64" i="1" s="1"/>
  <c r="BX64" i="1" s="1"/>
  <c r="L64" i="1" s="1"/>
  <c r="CA64" i="1" s="1"/>
  <c r="M64" i="1" s="1"/>
  <c r="AK64" i="1"/>
  <c r="BT33" i="1"/>
  <c r="BU33" i="1" s="1"/>
  <c r="BX33" i="1" s="1"/>
  <c r="L33" i="1" s="1"/>
  <c r="CA33" i="1" s="1"/>
  <c r="M33" i="1" s="1"/>
  <c r="AK33" i="1"/>
  <c r="CD55" i="1"/>
  <c r="CF55" i="1" s="1"/>
  <c r="CD2" i="1"/>
  <c r="CF2" i="1" s="1"/>
  <c r="BT67" i="1"/>
  <c r="BU67" i="1" s="1"/>
  <c r="BX67" i="1" s="1"/>
  <c r="L67" i="1" s="1"/>
  <c r="CA67" i="1" s="1"/>
  <c r="M67" i="1" s="1"/>
  <c r="AK67" i="1"/>
  <c r="CB50" i="1"/>
  <c r="CD45" i="1"/>
  <c r="CF45" i="1" s="1"/>
  <c r="AK40" i="1"/>
  <c r="BT40" i="1"/>
  <c r="BU40" i="1" s="1"/>
  <c r="BX40" i="1" s="1"/>
  <c r="L40" i="1" s="1"/>
  <c r="CC22" i="1"/>
  <c r="CD16" i="1"/>
  <c r="CF16" i="1" s="1"/>
  <c r="CD25" i="1"/>
  <c r="CF25" i="1" s="1"/>
  <c r="BT37" i="1"/>
  <c r="BU37" i="1" s="1"/>
  <c r="BX37" i="1" s="1"/>
  <c r="L37" i="1" s="1"/>
  <c r="AK37" i="1"/>
  <c r="CD22" i="1"/>
  <c r="CF22" i="1" s="1"/>
  <c r="AK69" i="1"/>
  <c r="BT69" i="1"/>
  <c r="BU69" i="1" s="1"/>
  <c r="BX69" i="1" s="1"/>
  <c r="L69" i="1" s="1"/>
  <c r="CA69" i="1" s="1"/>
  <c r="M69" i="1" s="1"/>
  <c r="BT4" i="1"/>
  <c r="BU4" i="1" s="1"/>
  <c r="BX4" i="1" s="1"/>
  <c r="L4" i="1" s="1"/>
  <c r="AK4" i="1"/>
  <c r="CC19" i="1"/>
  <c r="CB19" i="1"/>
  <c r="CB18" i="1"/>
  <c r="CC18" i="1"/>
  <c r="CC11" i="1"/>
  <c r="CB11" i="1"/>
  <c r="CB26" i="1"/>
  <c r="CC26" i="1"/>
  <c r="CD19" i="1"/>
  <c r="CF19" i="1" s="1"/>
  <c r="CA70" i="1"/>
  <c r="M70" i="1" s="1"/>
  <c r="CD70" i="1"/>
  <c r="CF70" i="1" s="1"/>
  <c r="CB34" i="1"/>
  <c r="CC34" i="1"/>
  <c r="CA21" i="1"/>
  <c r="M21" i="1" s="1"/>
  <c r="CD21" i="1"/>
  <c r="CF21" i="1" s="1"/>
  <c r="CC25" i="1"/>
  <c r="CB25" i="1"/>
  <c r="CB60" i="1"/>
  <c r="CC60" i="1"/>
  <c r="CC45" i="1"/>
  <c r="CB45" i="1"/>
  <c r="CD29" i="1"/>
  <c r="CF29" i="1" s="1"/>
  <c r="BT10" i="1"/>
  <c r="BU10" i="1" s="1"/>
  <c r="BX10" i="1" s="1"/>
  <c r="L10" i="1" s="1"/>
  <c r="CA10" i="1" s="1"/>
  <c r="M10" i="1" s="1"/>
  <c r="AK10" i="1"/>
  <c r="CB29" i="1"/>
  <c r="CC29" i="1"/>
  <c r="CB2" i="1"/>
  <c r="CC2" i="1"/>
  <c r="AK27" i="1"/>
  <c r="BT27" i="1"/>
  <c r="BU27" i="1" s="1"/>
  <c r="BX27" i="1" s="1"/>
  <c r="L27" i="1" s="1"/>
  <c r="BT8" i="1"/>
  <c r="BU8" i="1" s="1"/>
  <c r="BX8" i="1" s="1"/>
  <c r="L8" i="1" s="1"/>
  <c r="CA8" i="1" s="1"/>
  <c r="M8" i="1" s="1"/>
  <c r="AK8" i="1"/>
  <c r="CD17" i="1"/>
  <c r="CF17" i="1" s="1"/>
  <c r="AK35" i="1"/>
  <c r="BT35" i="1"/>
  <c r="BU35" i="1" s="1"/>
  <c r="BX35" i="1" s="1"/>
  <c r="L35" i="1" s="1"/>
  <c r="CA35" i="1" s="1"/>
  <c r="M35" i="1" s="1"/>
  <c r="CD15" i="1"/>
  <c r="CF15" i="1" s="1"/>
  <c r="CB16" i="1"/>
  <c r="CC16" i="1"/>
  <c r="CC15" i="1"/>
  <c r="CB15" i="1"/>
  <c r="CD24" i="1"/>
  <c r="CF24" i="1" s="1"/>
  <c r="CB55" i="1"/>
  <c r="CC55" i="1"/>
  <c r="CC17" i="1"/>
  <c r="CB17" i="1"/>
  <c r="CA28" i="1"/>
  <c r="M28" i="1" s="1"/>
  <c r="CD28" i="1"/>
  <c r="CF28" i="1" s="1"/>
  <c r="CC24" i="1"/>
  <c r="CB24" i="1"/>
  <c r="CD26" i="1"/>
  <c r="CF26" i="1" s="1"/>
  <c r="CB44" i="1"/>
  <c r="CC44" i="1"/>
  <c r="CD18" i="1"/>
  <c r="CF18" i="1" s="1"/>
  <c r="CB6" i="1"/>
  <c r="CC6" i="1"/>
  <c r="CB9" i="1"/>
  <c r="CC9" i="1"/>
  <c r="CD63" i="1" l="1"/>
  <c r="CF63" i="1" s="1"/>
  <c r="CB63" i="1"/>
  <c r="CC49" i="1"/>
  <c r="CD49" i="1"/>
  <c r="CF49" i="1" s="1"/>
  <c r="CD7" i="1"/>
  <c r="CF7" i="1" s="1"/>
  <c r="CC31" i="1"/>
  <c r="CB7" i="1"/>
  <c r="CD31" i="1"/>
  <c r="CF31" i="1" s="1"/>
  <c r="CC66" i="1"/>
  <c r="CD66" i="1"/>
  <c r="CF66" i="1" s="1"/>
  <c r="CD51" i="1"/>
  <c r="CF51" i="1" s="1"/>
  <c r="CC51" i="1"/>
  <c r="CB57" i="1"/>
  <c r="CD57" i="1"/>
  <c r="CF57" i="1" s="1"/>
  <c r="CC39" i="1"/>
  <c r="CD39" i="1"/>
  <c r="CF39" i="1" s="1"/>
  <c r="CD53" i="1"/>
  <c r="CF53" i="1" s="1"/>
  <c r="CB53" i="1"/>
  <c r="CD56" i="1"/>
  <c r="CF56" i="1" s="1"/>
  <c r="CC56" i="1"/>
  <c r="CB56" i="1"/>
  <c r="CA43" i="1"/>
  <c r="M43" i="1" s="1"/>
  <c r="CD43" i="1"/>
  <c r="CF43" i="1" s="1"/>
  <c r="CA65" i="1"/>
  <c r="M65" i="1" s="1"/>
  <c r="CD65" i="1"/>
  <c r="CF65" i="1" s="1"/>
  <c r="CD3" i="1"/>
  <c r="CF3" i="1" s="1"/>
  <c r="CB3" i="1"/>
  <c r="CD52" i="1"/>
  <c r="CF52" i="1" s="1"/>
  <c r="CA54" i="1"/>
  <c r="M54" i="1" s="1"/>
  <c r="CD54" i="1"/>
  <c r="CF54" i="1" s="1"/>
  <c r="CD64" i="1"/>
  <c r="CF64" i="1" s="1"/>
  <c r="CC52" i="1"/>
  <c r="CB52" i="1"/>
  <c r="CD35" i="1"/>
  <c r="CF35" i="1" s="1"/>
  <c r="CC59" i="1"/>
  <c r="CB59" i="1"/>
  <c r="CD59" i="1"/>
  <c r="CF59" i="1" s="1"/>
  <c r="CB20" i="1"/>
  <c r="CC20" i="1"/>
  <c r="CD36" i="1"/>
  <c r="CF36" i="1" s="1"/>
  <c r="CA36" i="1"/>
  <c r="M36" i="1" s="1"/>
  <c r="CC33" i="1"/>
  <c r="CB33" i="1"/>
  <c r="CD67" i="1"/>
  <c r="CF67" i="1" s="1"/>
  <c r="CC46" i="1"/>
  <c r="CB46" i="1"/>
  <c r="CD33" i="1"/>
  <c r="CF33" i="1" s="1"/>
  <c r="CB64" i="1"/>
  <c r="CC64" i="1"/>
  <c r="CD46" i="1"/>
  <c r="CF46" i="1" s="1"/>
  <c r="CC69" i="1"/>
  <c r="CB69" i="1"/>
  <c r="CA40" i="1"/>
  <c r="M40" i="1" s="1"/>
  <c r="CD40" i="1"/>
  <c r="CF40" i="1" s="1"/>
  <c r="CA37" i="1"/>
  <c r="M37" i="1" s="1"/>
  <c r="CD37" i="1"/>
  <c r="CF37" i="1" s="1"/>
  <c r="CA4" i="1"/>
  <c r="M4" i="1" s="1"/>
  <c r="CD4" i="1"/>
  <c r="CF4" i="1" s="1"/>
  <c r="CD69" i="1"/>
  <c r="CF69" i="1" s="1"/>
  <c r="CC67" i="1"/>
  <c r="CB67" i="1"/>
  <c r="CB10" i="1"/>
  <c r="CC10" i="1"/>
  <c r="CA27" i="1"/>
  <c r="M27" i="1" s="1"/>
  <c r="CD27" i="1"/>
  <c r="CF27" i="1" s="1"/>
  <c r="CC28" i="1"/>
  <c r="CB28" i="1"/>
  <c r="CB35" i="1"/>
  <c r="CC35" i="1"/>
  <c r="CB8" i="1"/>
  <c r="CC8" i="1"/>
  <c r="CB21" i="1"/>
  <c r="CC21" i="1"/>
  <c r="CD8" i="1"/>
  <c r="CF8" i="1" s="1"/>
  <c r="CB70" i="1"/>
  <c r="CC70" i="1"/>
  <c r="CD10" i="1"/>
  <c r="CF10" i="1" s="1"/>
  <c r="CB65" i="1" l="1"/>
  <c r="CC65" i="1"/>
  <c r="CC43" i="1"/>
  <c r="CB43" i="1"/>
  <c r="CB54" i="1"/>
  <c r="CC54" i="1"/>
  <c r="CB36" i="1"/>
  <c r="CC36" i="1"/>
  <c r="CB4" i="1"/>
  <c r="CC4" i="1"/>
  <c r="CC37" i="1"/>
  <c r="CB37" i="1"/>
  <c r="CB40" i="1"/>
  <c r="CC40" i="1"/>
  <c r="CB27" i="1"/>
  <c r="CC27" i="1"/>
</calcChain>
</file>

<file path=xl/sharedStrings.xml><?xml version="1.0" encoding="utf-8"?>
<sst xmlns="http://schemas.openxmlformats.org/spreadsheetml/2006/main" count="365" uniqueCount="186">
  <si>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</si>
  <si>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</si>
  <si>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</si>
  <si>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</si>
  <si>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</si>
  <si>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</si>
  <si>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</si>
  <si>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</si>
  <si>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</si>
  <si>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</si>
  <si>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</si>
  <si>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</si>
  <si>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</si>
  <si>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</si>
  <si>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</si>
  <si>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</si>
  <si>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</si>
  <si>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</si>
  <si>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</si>
  <si>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</si>
  <si>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</si>
  <si>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</si>
  <si>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</si>
  <si>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</si>
  <si>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</si>
  <si>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</si>
  <si>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</si>
  <si>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</si>
  <si>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</si>
  <si>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</si>
  <si>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</si>
  <si>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</si>
  <si>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</si>
  <si>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</si>
  <si>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</si>
  <si>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</si>
  <si>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</si>
  <si>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</si>
  <si>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</si>
  <si>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</si>
  <si>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</si>
  <si>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</si>
  <si>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</si>
  <si>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</si>
  <si>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</si>
  <si>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</si>
  <si>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</si>
  <si>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</si>
  <si>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</si>
  <si>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</si>
  <si>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</si>
  <si>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</si>
  <si>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</si>
  <si>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</si>
  <si>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</si>
  <si>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</si>
  <si>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</si>
  <si>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</si>
  <si>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</si>
  <si>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</si>
  <si>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</si>
  <si>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</si>
  <si>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</si>
  <si>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</si>
  <si>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</si>
  <si>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</si>
  <si>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</si>
  <si>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</si>
  <si>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</si>
  <si>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</si>
  <si>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</si>
  <si>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</si>
  <si>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</si>
  <si>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</si>
  <si>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</si>
  <si>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</si>
  <si>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</si>
  <si>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</si>
  <si>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</si>
  <si>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</si>
  <si>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</si>
  <si>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</si>
  <si>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</si>
  <si>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10:37:08</t>
  </si>
  <si>
    <t>10:37:10</t>
  </si>
  <si>
    <t>10:37:12</t>
  </si>
  <si>
    <t>11:05:09</t>
  </si>
  <si>
    <t>11:05:11</t>
  </si>
  <si>
    <t>11:05:13</t>
  </si>
  <si>
    <t>11:22:38</t>
  </si>
  <si>
    <t>11:22:40</t>
  </si>
  <si>
    <t>11:22:42</t>
  </si>
  <si>
    <t>11:40:12</t>
  </si>
  <si>
    <t>11:40:14</t>
  </si>
  <si>
    <t>11:40:16</t>
  </si>
  <si>
    <t>11:50:03</t>
  </si>
  <si>
    <t>11:50:05</t>
  </si>
  <si>
    <t>11:50:07</t>
  </si>
  <si>
    <t>12:01:55</t>
  </si>
  <si>
    <t>12:01:57</t>
  </si>
  <si>
    <t>12:01:59</t>
  </si>
  <si>
    <t>12:15:24</t>
  </si>
  <si>
    <t>12:15:25</t>
  </si>
  <si>
    <t>12:15:27</t>
  </si>
  <si>
    <t>12:27:48</t>
  </si>
  <si>
    <t>12:27:49</t>
  </si>
  <si>
    <t>12:27:51</t>
  </si>
  <si>
    <t>12:37:49</t>
  </si>
  <si>
    <t>12:37:51</t>
  </si>
  <si>
    <t>12:37:52</t>
  </si>
  <si>
    <t>12:53:10</t>
  </si>
  <si>
    <t>12:53:11</t>
  </si>
  <si>
    <t>12:53:13</t>
  </si>
  <si>
    <t>13:00:40</t>
  </si>
  <si>
    <t>13:00:42</t>
  </si>
  <si>
    <t>13:00:44</t>
  </si>
  <si>
    <t>13:14:13</t>
  </si>
  <si>
    <t>13:14:15</t>
  </si>
  <si>
    <t>13:14:17</t>
  </si>
  <si>
    <t>13:25:48</t>
  </si>
  <si>
    <t>13:25:50</t>
  </si>
  <si>
    <t>13:25:52</t>
  </si>
  <si>
    <t>13:36:49</t>
  </si>
  <si>
    <t>13:36:50</t>
  </si>
  <si>
    <t>13:36:51</t>
  </si>
  <si>
    <t>13:49:59</t>
  </si>
  <si>
    <t>13:50:01</t>
  </si>
  <si>
    <t>13:50:03</t>
  </si>
  <si>
    <t>14:13:43</t>
  </si>
  <si>
    <t>14:13:45</t>
  </si>
  <si>
    <t>14:13:47</t>
  </si>
  <si>
    <t>14:42:14</t>
  </si>
  <si>
    <t>14:42:18</t>
  </si>
  <si>
    <t>14:42:21</t>
  </si>
  <si>
    <t>14:58:12</t>
  </si>
  <si>
    <t>14:58:15</t>
  </si>
  <si>
    <t>14:58:17</t>
  </si>
  <si>
    <t>15:22:31</t>
  </si>
  <si>
    <t>15:22:33</t>
  </si>
  <si>
    <t>15:22:35</t>
  </si>
  <si>
    <t>15:34:21</t>
  </si>
  <si>
    <t>15:34:23</t>
  </si>
  <si>
    <t>15:34:25</t>
  </si>
  <si>
    <t>16:08:02</t>
  </si>
  <si>
    <t>16:08:03</t>
  </si>
  <si>
    <t>16:08:05</t>
  </si>
  <si>
    <t>16:21:15</t>
  </si>
  <si>
    <t>16:21:17</t>
  </si>
  <si>
    <t>16:21:19</t>
  </si>
  <si>
    <t>16:50:53</t>
  </si>
  <si>
    <t>16:50:54</t>
  </si>
  <si>
    <t>16:50:56</t>
  </si>
  <si>
    <t>ID</t>
  </si>
  <si>
    <t>Accession</t>
  </si>
  <si>
    <t>Trt</t>
  </si>
  <si>
    <t>Bio_rep</t>
  </si>
  <si>
    <t>Tec_rep</t>
  </si>
  <si>
    <t>Date</t>
  </si>
  <si>
    <t>045</t>
  </si>
  <si>
    <t>002</t>
  </si>
  <si>
    <t>048</t>
  </si>
  <si>
    <t>001</t>
  </si>
  <si>
    <t>DMN010</t>
  </si>
  <si>
    <t>GFL007</t>
  </si>
  <si>
    <t>004</t>
  </si>
  <si>
    <t>006</t>
  </si>
  <si>
    <t>003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</si>
  <si>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</si>
  <si>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</si>
  <si>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</si>
  <si>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</si>
  <si>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</si>
  <si>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</si>
  <si>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</si>
  <si>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</si>
  <si>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</si>
  <si>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</si>
  <si>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</si>
  <si>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</si>
  <si>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</si>
  <si>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</si>
  <si>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</si>
  <si>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</si>
  <si>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STL0701</t>
  </si>
  <si>
    <t>Drought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</si>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</sst>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73"/>
  <sheetViews>
    <sheetView tabSelected="1" zoomScaleNormal="100" workbookViewId="0">
      <pane xSplit="5" ySplit="1" topLeftCell="AM2" activePane="bottomRight" state="frozen"/>
      <selection pane="topRight" activeCell="F1" sqref="F1"/>
      <selection pane="bottomLeft" activeCell="A2" sqref="A2"/>
      <selection pane="bottomRight" activeCell="AM55" sqref="AM55"/>
    </sheetView>
  </sheetViews>
  <sheetFormatPr defaultRowHeight="15" x14ac:dyDescent="0.25"/>
  <cols>
    <col min="2" max="2" width="9.140625" style="4"/>
    <col min="7" max="7" width="10.42578125" style="5" bestFit="1" customWidth="1"/>
  </cols>
  <sheetData>
    <row r="1" spans="1:89" x14ac:dyDescent="0.25">
      <c r="A1" s="1" t="s">
        <v>0</v>
      </c>
      <c r="B1" s="2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3" t="s">
        <v>157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</row>
    <row r="2" spans="1:89" x14ac:dyDescent="0.25">
      <c r="A2" s="1">
        <v>1</v>
      </c>
      <c r="B2" s="2" t="s">
        <v>158</v>
      </c>
      <c r="C2" s="1" t="s">
        <v>162</v>
      </c>
      <c r="D2" s="1" t="s">
        <v>184</v>
      </c>
      <c r="E2" s="1">
        <v>1</v>
      </c>
      <c r="F2" s="1">
        <v>1</v>
      </c>
      <c r="G2" s="3">
        <v>44457</v>
      </c>
      <c r="H2" s="1" t="s">
        <v>83</v>
      </c>
      <c r="I2" s="1">
        <v>1221.5000374568626</v>
      </c>
      <c r="J2" s="1">
        <v>1</v>
      </c>
      <c r="K2">
        <f t="shared" ref="K2:K33" si="0">(AT2-AU2*(1000-AV2)/(1000-AW2))*BM2</f>
        <v>12.733232690461337</v>
      </c>
      <c r="L2">
        <f t="shared" ref="L2:L33" si="1">IF(BX2&lt;&gt;0,1/(1/BX2-1/AP2),0)</f>
        <v>0.12109372992450623</v>
      </c>
      <c r="M2">
        <f t="shared" ref="M2:M33" si="2">((CA2-BN2/2)*AU2-K2)/(CA2+BN2/2)</f>
        <v>214.90281179567049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33" si="3">CG2/Q2</f>
        <v>#DIV/0!</v>
      </c>
      <c r="V2" t="e">
        <f t="shared" ref="V2:V33" si="4">CI2/S2</f>
        <v>#DIV/0!</v>
      </c>
      <c r="W2" t="e">
        <f t="shared" ref="W2:W33" si="5">(S2-T2)/S2</f>
        <v>#DIV/0!</v>
      </c>
      <c r="X2" s="1">
        <v>-1</v>
      </c>
      <c r="Y2" s="1">
        <v>0.85</v>
      </c>
      <c r="Z2" s="1">
        <v>0.85</v>
      </c>
      <c r="AA2" s="1">
        <v>9.9886770248413086</v>
      </c>
      <c r="AB2">
        <f t="shared" ref="AB2:AB33" si="6">(AA2*Z2+(100-AA2)*Y2)/100</f>
        <v>0.85</v>
      </c>
      <c r="AC2">
        <f t="shared" ref="AC2:AC33" si="7">(K2-X2)/CH2</f>
        <v>1.4694705456772823E-2</v>
      </c>
      <c r="AD2" t="e">
        <f t="shared" ref="AD2:AD33" si="8">(S2-T2)/(S2-R2)</f>
        <v>#DIV/0!</v>
      </c>
      <c r="AE2" t="e">
        <f t="shared" ref="AE2:AE33" si="9">(Q2-S2)/(Q2-R2)</f>
        <v>#DIV/0!</v>
      </c>
      <c r="AF2" t="e">
        <f t="shared" ref="AF2:AF33" si="10">(Q2-S2)/S2</f>
        <v>#DIV/0!</v>
      </c>
      <c r="AG2" s="1">
        <v>0</v>
      </c>
      <c r="AH2" s="1">
        <v>0.5</v>
      </c>
      <c r="AI2" t="e">
        <f t="shared" ref="AI2:AI33" si="11">W2*AH2*AB2*AG2</f>
        <v>#DIV/0!</v>
      </c>
      <c r="AJ2">
        <f t="shared" ref="AJ2:AJ33" si="12">BN2*1000</f>
        <v>2.5542597004221017</v>
      </c>
      <c r="AK2">
        <f t="shared" ref="AK2:AK33" si="13">(BS2-BY2)</f>
        <v>2.0753772742214052</v>
      </c>
      <c r="AL2">
        <f t="shared" ref="AL2:AL33" si="14">(AR2+BR2*J2)</f>
        <v>29.083305936686461</v>
      </c>
      <c r="AM2">
        <v>1.6459999999999999</v>
      </c>
      <c r="AN2">
        <f t="shared" ref="AN2:AN33" si="15">(AM2*BG2+BH2)</f>
        <v>5</v>
      </c>
      <c r="AO2" s="1">
        <v>0.5</v>
      </c>
      <c r="AP2">
        <f t="shared" ref="AP2:AP33" si="16">AN2*(AO2+1)*(AO2+1)/(AO2*AO2+1)</f>
        <v>9</v>
      </c>
      <c r="AQ2" s="1">
        <v>28.883882522583008</v>
      </c>
      <c r="AR2" s="1">
        <v>28.865774154663086</v>
      </c>
      <c r="AS2" s="1">
        <v>28.781679153442383</v>
      </c>
      <c r="AT2" s="1">
        <v>400.02389526367188</v>
      </c>
      <c r="AU2" s="1">
        <v>395.50311279296875</v>
      </c>
      <c r="AV2" s="1">
        <v>18.817277908325195</v>
      </c>
      <c r="AW2" s="1">
        <v>19.640975952148438</v>
      </c>
      <c r="AX2" s="1">
        <v>47.145481109619141</v>
      </c>
      <c r="AY2" s="1">
        <v>49.209205627441406</v>
      </c>
      <c r="AZ2" s="1">
        <v>500.39389038085938</v>
      </c>
      <c r="BA2" s="1">
        <v>1099.4942626953125</v>
      </c>
      <c r="BB2" s="1">
        <v>87.805992126464844</v>
      </c>
      <c r="BC2" s="1">
        <v>100.08786773681641</v>
      </c>
      <c r="BD2" s="1">
        <v>3.3990919589996338</v>
      </c>
      <c r="BE2" s="1">
        <v>-0.19311520457267761</v>
      </c>
      <c r="BF2" s="1">
        <v>0.66666668653488159</v>
      </c>
      <c r="BG2" s="1">
        <v>0</v>
      </c>
      <c r="BH2" s="1">
        <v>5</v>
      </c>
      <c r="BI2" s="1">
        <v>1</v>
      </c>
      <c r="BJ2" s="1">
        <v>0</v>
      </c>
      <c r="BK2" s="1">
        <v>0.15999999642372131</v>
      </c>
      <c r="BL2" s="1">
        <v>111115</v>
      </c>
      <c r="BM2">
        <f t="shared" ref="BM2:BM33" si="17">AZ2*0.000001/(AM2*0.0001)</f>
        <v>3.0400600873685257</v>
      </c>
      <c r="BN2">
        <f t="shared" ref="BN2:BN33" si="18">(AW2-AV2)/(1000-AW2)*BM2</f>
        <v>2.5542597004221015E-3</v>
      </c>
      <c r="BO2">
        <f t="shared" ref="BO2:BO33" si="19">(AR2+273.15)</f>
        <v>302.01577415466306</v>
      </c>
      <c r="BP2">
        <f t="shared" ref="BP2:BP33" si="20">(AQ2+273.15)</f>
        <v>302.03388252258299</v>
      </c>
      <c r="BQ2">
        <f t="shared" ref="BQ2:BQ33" si="21">(BA2*BI2+BB2*BJ2)*BK2</f>
        <v>175.9190780991521</v>
      </c>
      <c r="BR2">
        <f t="shared" ref="BR2:BR33" si="22">((BQ2+0.00000010773*(BP2^4-BO2^4))-BN2*44100)/(AN2*56+0.00000043092*BO2^3)</f>
        <v>0.21753178202337409</v>
      </c>
      <c r="BS2">
        <f t="shared" ref="BS2:BS33" si="23">0.61365*EXP(17.502*AL2/(240.97+AL2))</f>
        <v>4.0412006775420295</v>
      </c>
      <c r="BT2">
        <f t="shared" ref="BT2:BT33" si="24">BS2*1000/BC2</f>
        <v>40.376528833329424</v>
      </c>
      <c r="BU2">
        <f t="shared" ref="BU2:BU33" si="25">(BT2-AW2)</f>
        <v>20.735552881180986</v>
      </c>
      <c r="BV2">
        <f t="shared" ref="BV2:BV33" si="26">IF(J2,AR2,(AQ2+AR2)/2)</f>
        <v>28.865774154663086</v>
      </c>
      <c r="BW2">
        <f t="shared" ref="BW2:BW33" si="27">0.61365*EXP(17.502*BV2/(240.97+BV2))</f>
        <v>3.9906410623273563</v>
      </c>
      <c r="BX2">
        <f t="shared" ref="BX2:BX33" si="28">IF(BU2&lt;&gt;0,(1000-(BT2+AW2)/2)/BU2*BN2,0)</f>
        <v>0.11948606182447119</v>
      </c>
      <c r="BY2">
        <f t="shared" ref="BY2:BY33" si="29">AW2*BC2/1000</f>
        <v>1.9658234033206246</v>
      </c>
      <c r="BZ2">
        <f t="shared" ref="BZ2:BZ33" si="30">(BW2-BY2)</f>
        <v>2.0248176590067315</v>
      </c>
      <c r="CA2">
        <f t="shared" ref="CA2:CA33" si="31">1/(1.6/L2+1.37/AP2)</f>
        <v>7.4821582482862609E-2</v>
      </c>
      <c r="CB2">
        <f t="shared" ref="CB2:CB33" si="32">M2*BC2*0.001</f>
        <v>21.509164203275017</v>
      </c>
      <c r="CC2">
        <f t="shared" ref="CC2:CC33" si="33">M2/AU2</f>
        <v>0.5433656647556252</v>
      </c>
      <c r="CD2">
        <f t="shared" ref="CD2:CD33" si="34">(1-BN2*BC2/BS2/L2)*100</f>
        <v>47.758647156017673</v>
      </c>
      <c r="CE2">
        <f t="shared" ref="CE2:CE33" si="35">(AU2-K2/(AP2/1.35))</f>
        <v>393.59312788939957</v>
      </c>
      <c r="CF2">
        <f t="shared" ref="CF2:CF33" si="36">K2*CD2/100/CE2</f>
        <v>1.5450522992619323E-2</v>
      </c>
      <c r="CG2">
        <f t="shared" ref="CG2:CG33" si="37">(Q2-P2)</f>
        <v>0</v>
      </c>
      <c r="CH2">
        <f t="shared" ref="CH2:CH33" si="38">BA2*AB2</f>
        <v>934.57012329101565</v>
      </c>
      <c r="CI2">
        <f t="shared" ref="CI2:CI33" si="39">(S2-R2)</f>
        <v>0</v>
      </c>
      <c r="CJ2" t="e">
        <f t="shared" ref="CJ2:CJ33" si="40">(S2-T2)/(S2-P2)</f>
        <v>#DIV/0!</v>
      </c>
      <c r="CK2" t="e">
        <f t="shared" ref="CK2:CK33" si="41">(Q2-S2)/(Q2-P2)</f>
        <v>#DIV/0!</v>
      </c>
    </row>
    <row r="3" spans="1:89" x14ac:dyDescent="0.25">
      <c r="A3" s="1">
        <v>2</v>
      </c>
      <c r="B3" s="2" t="s">
        <v>158</v>
      </c>
      <c r="C3" s="1" t="s">
        <v>162</v>
      </c>
      <c r="D3" s="1" t="s">
        <v>184</v>
      </c>
      <c r="E3" s="1">
        <v>1</v>
      </c>
      <c r="F3" s="1">
        <v>2</v>
      </c>
      <c r="G3" s="3">
        <v>44457</v>
      </c>
      <c r="H3" s="1" t="s">
        <v>84</v>
      </c>
      <c r="I3" s="1">
        <v>1223.5000373190269</v>
      </c>
      <c r="J3" s="1">
        <v>1</v>
      </c>
      <c r="K3">
        <f t="shared" si="0"/>
        <v>12.618200125579152</v>
      </c>
      <c r="L3">
        <f t="shared" si="1"/>
        <v>0.12102756831559648</v>
      </c>
      <c r="M3">
        <f t="shared" si="2"/>
        <v>216.37406999345242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3"/>
        <v>#DIV/0!</v>
      </c>
      <c r="V3" t="e">
        <f t="shared" si="4"/>
        <v>#DIV/0!</v>
      </c>
      <c r="W3" t="e">
        <f t="shared" si="5"/>
        <v>#DIV/0!</v>
      </c>
      <c r="X3" s="1">
        <v>-1</v>
      </c>
      <c r="Y3" s="1">
        <v>0.85</v>
      </c>
      <c r="Z3" s="1">
        <v>0.85</v>
      </c>
      <c r="AA3" s="1">
        <v>9.9886770248413086</v>
      </c>
      <c r="AB3">
        <f t="shared" si="6"/>
        <v>0.85</v>
      </c>
      <c r="AC3">
        <f t="shared" si="7"/>
        <v>1.4595602237208983E-2</v>
      </c>
      <c r="AD3" t="e">
        <f t="shared" si="8"/>
        <v>#DIV/0!</v>
      </c>
      <c r="AE3" t="e">
        <f t="shared" si="9"/>
        <v>#DIV/0!</v>
      </c>
      <c r="AF3" t="e">
        <f t="shared" si="10"/>
        <v>#DIV/0!</v>
      </c>
      <c r="AG3" s="1">
        <v>0</v>
      </c>
      <c r="AH3" s="1">
        <v>0.5</v>
      </c>
      <c r="AI3" t="e">
        <f t="shared" si="11"/>
        <v>#DIV/0!</v>
      </c>
      <c r="AJ3">
        <f t="shared" si="12"/>
        <v>2.5519358313066998</v>
      </c>
      <c r="AK3">
        <f t="shared" si="13"/>
        <v>2.0746071466756923</v>
      </c>
      <c r="AL3">
        <f t="shared" si="14"/>
        <v>29.081771516649468</v>
      </c>
      <c r="AM3">
        <v>1.6459999999999999</v>
      </c>
      <c r="AN3">
        <f t="shared" si="15"/>
        <v>5</v>
      </c>
      <c r="AO3" s="1">
        <v>0.5</v>
      </c>
      <c r="AP3">
        <f t="shared" si="16"/>
        <v>9</v>
      </c>
      <c r="AQ3" s="1">
        <v>28.884590148925781</v>
      </c>
      <c r="AR3" s="1">
        <v>28.864810943603516</v>
      </c>
      <c r="AS3" s="1">
        <v>28.781787872314453</v>
      </c>
      <c r="AT3" s="1">
        <v>400.03274536132813</v>
      </c>
      <c r="AU3" s="1">
        <v>395.55014038085938</v>
      </c>
      <c r="AV3" s="1">
        <v>18.822154998779297</v>
      </c>
      <c r="AW3" s="1">
        <v>19.645086288452148</v>
      </c>
      <c r="AX3" s="1">
        <v>47.155773162841797</v>
      </c>
      <c r="AY3" s="1">
        <v>49.217487335205078</v>
      </c>
      <c r="AZ3" s="1">
        <v>500.40234375</v>
      </c>
      <c r="BA3" s="1">
        <v>1097.6876220703125</v>
      </c>
      <c r="BB3" s="1">
        <v>86.1395263671875</v>
      </c>
      <c r="BC3" s="1">
        <v>100.08787536621094</v>
      </c>
      <c r="BD3" s="1">
        <v>3.3990919589996338</v>
      </c>
      <c r="BE3" s="1">
        <v>-0.19311520457267761</v>
      </c>
      <c r="BF3" s="1">
        <v>0.66666668653488159</v>
      </c>
      <c r="BG3" s="1">
        <v>0</v>
      </c>
      <c r="BH3" s="1">
        <v>5</v>
      </c>
      <c r="BI3" s="1">
        <v>1</v>
      </c>
      <c r="BJ3" s="1">
        <v>0</v>
      </c>
      <c r="BK3" s="1">
        <v>0.15999999642372131</v>
      </c>
      <c r="BL3" s="1">
        <v>111115</v>
      </c>
      <c r="BM3">
        <f t="shared" si="17"/>
        <v>3.0401114444106927</v>
      </c>
      <c r="BN3">
        <f t="shared" si="18"/>
        <v>2.5519358313066997E-3</v>
      </c>
      <c r="BO3">
        <f t="shared" si="19"/>
        <v>302.01481094360349</v>
      </c>
      <c r="BP3">
        <f t="shared" si="20"/>
        <v>302.03459014892576</v>
      </c>
      <c r="BQ3">
        <f t="shared" si="21"/>
        <v>175.63001560561315</v>
      </c>
      <c r="BR3">
        <f t="shared" si="22"/>
        <v>0.21696057304595065</v>
      </c>
      <c r="BS3">
        <f t="shared" si="23"/>
        <v>4.0408420946727501</v>
      </c>
      <c r="BT3">
        <f t="shared" si="24"/>
        <v>40.372943075150083</v>
      </c>
      <c r="BU3">
        <f t="shared" si="25"/>
        <v>20.727856786697934</v>
      </c>
      <c r="BV3">
        <f t="shared" si="26"/>
        <v>28.864810943603516</v>
      </c>
      <c r="BW3">
        <f t="shared" si="27"/>
        <v>3.9904184213159906</v>
      </c>
      <c r="BX3">
        <f t="shared" si="28"/>
        <v>0.11942164484012438</v>
      </c>
      <c r="BY3">
        <f t="shared" si="29"/>
        <v>1.966234947997058</v>
      </c>
      <c r="BZ3">
        <f t="shared" si="30"/>
        <v>2.0241834733189323</v>
      </c>
      <c r="CA3">
        <f t="shared" si="31"/>
        <v>7.4781167796891271E-2</v>
      </c>
      <c r="CB3">
        <f t="shared" si="32"/>
        <v>21.656420949984469</v>
      </c>
      <c r="CC3">
        <f t="shared" si="33"/>
        <v>0.54702058703636025</v>
      </c>
      <c r="CD3">
        <f t="shared" si="34"/>
        <v>47.773005670964977</v>
      </c>
      <c r="CE3">
        <f t="shared" si="35"/>
        <v>393.65741036202252</v>
      </c>
      <c r="CF3">
        <f t="shared" si="36"/>
        <v>1.5313044548108395E-2</v>
      </c>
      <c r="CG3">
        <f t="shared" si="37"/>
        <v>0</v>
      </c>
      <c r="CH3">
        <f t="shared" si="38"/>
        <v>933.03447875976565</v>
      </c>
      <c r="CI3">
        <f t="shared" si="39"/>
        <v>0</v>
      </c>
      <c r="CJ3" t="e">
        <f t="shared" si="40"/>
        <v>#DIV/0!</v>
      </c>
      <c r="CK3" t="e">
        <f t="shared" si="41"/>
        <v>#DIV/0!</v>
      </c>
    </row>
    <row r="4" spans="1:89" x14ac:dyDescent="0.25">
      <c r="A4" s="1">
        <v>3</v>
      </c>
      <c r="B4" s="2" t="s">
        <v>158</v>
      </c>
      <c r="C4" s="1" t="s">
        <v>162</v>
      </c>
      <c r="D4" s="1" t="s">
        <v>184</v>
      </c>
      <c r="E4" s="1">
        <v>1</v>
      </c>
      <c r="F4" s="1">
        <v>3</v>
      </c>
      <c r="G4" s="3">
        <v>44457</v>
      </c>
      <c r="H4" s="1" t="s">
        <v>85</v>
      </c>
      <c r="I4" s="1">
        <v>1225.5000371811911</v>
      </c>
      <c r="J4" s="1">
        <v>1</v>
      </c>
      <c r="K4">
        <f t="shared" si="0"/>
        <v>12.515515339946809</v>
      </c>
      <c r="L4">
        <f t="shared" si="1"/>
        <v>0.1215646794490341</v>
      </c>
      <c r="M4">
        <f t="shared" si="2"/>
        <v>218.45889953265566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3"/>
        <v>#DIV/0!</v>
      </c>
      <c r="V4" t="e">
        <f t="shared" si="4"/>
        <v>#DIV/0!</v>
      </c>
      <c r="W4" t="e">
        <f t="shared" si="5"/>
        <v>#DIV/0!</v>
      </c>
      <c r="X4" s="1">
        <v>-1</v>
      </c>
      <c r="Y4" s="1">
        <v>0.85</v>
      </c>
      <c r="Z4" s="1">
        <v>0.85</v>
      </c>
      <c r="AA4" s="1">
        <v>9.947845458984375</v>
      </c>
      <c r="AB4">
        <f t="shared" si="6"/>
        <v>0.85</v>
      </c>
      <c r="AC4">
        <f t="shared" si="7"/>
        <v>1.4426332646690736E-2</v>
      </c>
      <c r="AD4" t="e">
        <f t="shared" si="8"/>
        <v>#DIV/0!</v>
      </c>
      <c r="AE4" t="e">
        <f t="shared" si="9"/>
        <v>#DIV/0!</v>
      </c>
      <c r="AF4" t="e">
        <f t="shared" si="10"/>
        <v>#DIV/0!</v>
      </c>
      <c r="AG4" s="1">
        <v>0</v>
      </c>
      <c r="AH4" s="1">
        <v>0.5</v>
      </c>
      <c r="AI4" t="e">
        <f t="shared" si="11"/>
        <v>#DIV/0!</v>
      </c>
      <c r="AJ4">
        <f t="shared" si="12"/>
        <v>2.5629195462567984</v>
      </c>
      <c r="AK4">
        <f t="shared" si="13"/>
        <v>2.0744478183800297</v>
      </c>
      <c r="AL4">
        <f t="shared" si="14"/>
        <v>29.082435172100791</v>
      </c>
      <c r="AM4">
        <v>1.6459999999999999</v>
      </c>
      <c r="AN4">
        <f t="shared" si="15"/>
        <v>5</v>
      </c>
      <c r="AO4" s="1">
        <v>0.5</v>
      </c>
      <c r="AP4">
        <f t="shared" si="16"/>
        <v>9</v>
      </c>
      <c r="AQ4" s="1">
        <v>28.884672164916992</v>
      </c>
      <c r="AR4" s="1">
        <v>28.864654541015625</v>
      </c>
      <c r="AS4" s="1">
        <v>28.781423568725586</v>
      </c>
      <c r="AT4" s="1">
        <v>400.01626586914063</v>
      </c>
      <c r="AU4" s="1">
        <v>395.56576538085938</v>
      </c>
      <c r="AV4" s="1">
        <v>18.821714401245117</v>
      </c>
      <c r="AW4" s="1">
        <v>19.648227691650391</v>
      </c>
      <c r="AX4" s="1">
        <v>47.154445648193359</v>
      </c>
      <c r="AY4" s="1">
        <v>49.225124359130859</v>
      </c>
      <c r="AZ4" s="1">
        <v>500.37649536132813</v>
      </c>
      <c r="BA4" s="1">
        <v>1102.1932373046875</v>
      </c>
      <c r="BB4" s="1">
        <v>72.472320556640625</v>
      </c>
      <c r="BC4" s="1">
        <v>100.08787536621094</v>
      </c>
      <c r="BD4" s="1">
        <v>3.3990919589996338</v>
      </c>
      <c r="BE4" s="1">
        <v>-0.19311520457267761</v>
      </c>
      <c r="BF4" s="1">
        <v>0.66666668653488159</v>
      </c>
      <c r="BG4" s="1">
        <v>0</v>
      </c>
      <c r="BH4" s="1">
        <v>5</v>
      </c>
      <c r="BI4" s="1">
        <v>1</v>
      </c>
      <c r="BJ4" s="1">
        <v>0</v>
      </c>
      <c r="BK4" s="1">
        <v>0.15999999642372131</v>
      </c>
      <c r="BL4" s="1">
        <v>111115</v>
      </c>
      <c r="BM4">
        <f t="shared" si="17"/>
        <v>3.0399544068124431</v>
      </c>
      <c r="BN4">
        <f t="shared" si="18"/>
        <v>2.5629195462567983E-3</v>
      </c>
      <c r="BO4">
        <f t="shared" si="19"/>
        <v>302.0146545410156</v>
      </c>
      <c r="BP4">
        <f t="shared" si="20"/>
        <v>302.03467216491697</v>
      </c>
      <c r="BQ4">
        <f t="shared" si="21"/>
        <v>176.35091402699982</v>
      </c>
      <c r="BR4">
        <f t="shared" si="22"/>
        <v>0.21778063108516493</v>
      </c>
      <c r="BS4">
        <f t="shared" si="23"/>
        <v>4.0409971827488684</v>
      </c>
      <c r="BT4">
        <f t="shared" si="24"/>
        <v>40.374492594265668</v>
      </c>
      <c r="BU4">
        <f t="shared" si="25"/>
        <v>20.726264902615277</v>
      </c>
      <c r="BV4">
        <f t="shared" si="26"/>
        <v>28.864654541015625</v>
      </c>
      <c r="BW4">
        <f t="shared" si="27"/>
        <v>3.9903822707284595</v>
      </c>
      <c r="BX4">
        <f t="shared" si="28"/>
        <v>0.11994456581624462</v>
      </c>
      <c r="BY4">
        <f t="shared" si="29"/>
        <v>1.9665493643688388</v>
      </c>
      <c r="BZ4">
        <f t="shared" si="30"/>
        <v>2.0238329063596208</v>
      </c>
      <c r="CA4">
        <f t="shared" si="31"/>
        <v>7.5109246522059886E-2</v>
      </c>
      <c r="CB4">
        <f t="shared" si="32"/>
        <v>21.865087109064035</v>
      </c>
      <c r="CC4">
        <f t="shared" si="33"/>
        <v>0.55226947994935471</v>
      </c>
      <c r="CD4">
        <f t="shared" si="34"/>
        <v>47.781969611961195</v>
      </c>
      <c r="CE4">
        <f t="shared" si="35"/>
        <v>393.68843807986735</v>
      </c>
      <c r="CF4">
        <f t="shared" si="36"/>
        <v>1.5190082202263035E-2</v>
      </c>
      <c r="CG4">
        <f t="shared" si="37"/>
        <v>0</v>
      </c>
      <c r="CH4">
        <f t="shared" si="38"/>
        <v>936.8642517089844</v>
      </c>
      <c r="CI4">
        <f t="shared" si="39"/>
        <v>0</v>
      </c>
      <c r="CJ4" t="e">
        <f t="shared" si="40"/>
        <v>#DIV/0!</v>
      </c>
      <c r="CK4" t="e">
        <f t="shared" si="41"/>
        <v>#DIV/0!</v>
      </c>
    </row>
    <row r="5" spans="1:89" x14ac:dyDescent="0.25">
      <c r="A5" s="1">
        <v>4</v>
      </c>
      <c r="B5" s="2" t="s">
        <v>160</v>
      </c>
      <c r="C5" s="1" t="s">
        <v>162</v>
      </c>
      <c r="D5" s="1" t="s">
        <v>184</v>
      </c>
      <c r="E5" s="1">
        <v>1</v>
      </c>
      <c r="F5" s="1">
        <v>1</v>
      </c>
      <c r="G5" s="3">
        <v>44457</v>
      </c>
      <c r="H5" s="1" t="s">
        <v>86</v>
      </c>
      <c r="I5" s="1">
        <v>2905.4999213991687</v>
      </c>
      <c r="J5" s="1">
        <v>1</v>
      </c>
      <c r="K5">
        <f t="shared" si="0"/>
        <v>20.072229945066304</v>
      </c>
      <c r="L5">
        <f t="shared" si="1"/>
        <v>0.32705056433381491</v>
      </c>
      <c r="M5">
        <f t="shared" si="2"/>
        <v>281.67330575242869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t="e">
        <f t="shared" si="4"/>
        <v>#DIV/0!</v>
      </c>
      <c r="W5" t="e">
        <f t="shared" si="5"/>
        <v>#DIV/0!</v>
      </c>
      <c r="X5" s="1">
        <v>-1</v>
      </c>
      <c r="Y5" s="1">
        <v>0.85</v>
      </c>
      <c r="Z5" s="1">
        <v>0.85</v>
      </c>
      <c r="AA5" s="1">
        <v>9.9886770248413086</v>
      </c>
      <c r="AB5">
        <f t="shared" si="6"/>
        <v>0.85</v>
      </c>
      <c r="AC5">
        <f t="shared" si="7"/>
        <v>2.2555183567215278E-2</v>
      </c>
      <c r="AD5" t="e">
        <f t="shared" si="8"/>
        <v>#DIV/0!</v>
      </c>
      <c r="AE5" t="e">
        <f t="shared" si="9"/>
        <v>#DIV/0!</v>
      </c>
      <c r="AF5" t="e">
        <f t="shared" si="10"/>
        <v>#DIV/0!</v>
      </c>
      <c r="AG5" s="1">
        <v>0</v>
      </c>
      <c r="AH5" s="1">
        <v>0.5</v>
      </c>
      <c r="AI5" t="e">
        <f t="shared" si="11"/>
        <v>#DIV/0!</v>
      </c>
      <c r="AJ5">
        <f t="shared" si="12"/>
        <v>5.8413915039017663</v>
      </c>
      <c r="AK5">
        <f t="shared" si="13"/>
        <v>1.7952947609748375</v>
      </c>
      <c r="AL5">
        <f t="shared" si="14"/>
        <v>28.867483381119168</v>
      </c>
      <c r="AM5">
        <v>1.6180000000000001</v>
      </c>
      <c r="AN5">
        <f t="shared" si="15"/>
        <v>5</v>
      </c>
      <c r="AO5" s="1">
        <v>0.5</v>
      </c>
      <c r="AP5">
        <f t="shared" si="16"/>
        <v>9</v>
      </c>
      <c r="AQ5" s="1">
        <v>29.420988082885742</v>
      </c>
      <c r="AR5" s="1">
        <v>29.135887145996094</v>
      </c>
      <c r="AS5" s="1">
        <v>29.327356338500977</v>
      </c>
      <c r="AT5" s="1">
        <v>400.09710693359375</v>
      </c>
      <c r="AU5" s="1">
        <v>392.86444091796875</v>
      </c>
      <c r="AV5" s="1">
        <v>20.091403961181641</v>
      </c>
      <c r="AW5" s="1">
        <v>21.938846588134766</v>
      </c>
      <c r="AX5" s="1">
        <v>48.797428131103516</v>
      </c>
      <c r="AY5" s="1">
        <v>53.284439086914063</v>
      </c>
      <c r="AZ5" s="1">
        <v>500.368408203125</v>
      </c>
      <c r="BA5" s="1">
        <v>1099.1202392578125</v>
      </c>
      <c r="BB5" s="1">
        <v>127.97468566894531</v>
      </c>
      <c r="BC5" s="1">
        <v>100.08463287353516</v>
      </c>
      <c r="BD5" s="1">
        <v>3.3990919589996338</v>
      </c>
      <c r="BE5" s="1">
        <v>-0.19311520457267761</v>
      </c>
      <c r="BF5" s="1">
        <v>0.66666668653488159</v>
      </c>
      <c r="BG5" s="1">
        <v>0</v>
      </c>
      <c r="BH5" s="1">
        <v>5</v>
      </c>
      <c r="BI5" s="1">
        <v>1</v>
      </c>
      <c r="BJ5" s="1">
        <v>0</v>
      </c>
      <c r="BK5" s="1">
        <v>0.15999999642372131</v>
      </c>
      <c r="BL5" s="1">
        <v>111115</v>
      </c>
      <c r="BM5">
        <f t="shared" si="17"/>
        <v>3.0925117935916249</v>
      </c>
      <c r="BN5">
        <f t="shared" si="18"/>
        <v>5.8413915039017663E-3</v>
      </c>
      <c r="BO5">
        <f t="shared" si="19"/>
        <v>302.28588714599607</v>
      </c>
      <c r="BP5">
        <f t="shared" si="20"/>
        <v>302.57098808288572</v>
      </c>
      <c r="BQ5">
        <f t="shared" si="21"/>
        <v>175.85923435048971</v>
      </c>
      <c r="BR5">
        <f t="shared" si="22"/>
        <v>-0.26840376487692474</v>
      </c>
      <c r="BS5">
        <f t="shared" si="23"/>
        <v>3.9910361674171151</v>
      </c>
      <c r="BT5">
        <f t="shared" si="24"/>
        <v>39.876612950762429</v>
      </c>
      <c r="BU5">
        <f t="shared" si="25"/>
        <v>17.937766362627663</v>
      </c>
      <c r="BV5">
        <f t="shared" si="26"/>
        <v>29.135887145996094</v>
      </c>
      <c r="BW5">
        <f t="shared" si="27"/>
        <v>4.0535053038224502</v>
      </c>
      <c r="BX5">
        <f t="shared" si="28"/>
        <v>0.31558262268459897</v>
      </c>
      <c r="BY5">
        <f t="shared" si="29"/>
        <v>2.1957414064422776</v>
      </c>
      <c r="BZ5">
        <f t="shared" si="30"/>
        <v>1.8577638973801727</v>
      </c>
      <c r="CA5">
        <f t="shared" si="31"/>
        <v>0.19823837074314127</v>
      </c>
      <c r="CB5">
        <f t="shared" si="32"/>
        <v>28.191169396506844</v>
      </c>
      <c r="CC5">
        <f t="shared" si="33"/>
        <v>0.71697327733268412</v>
      </c>
      <c r="CD5">
        <f t="shared" si="34"/>
        <v>55.209784827025274</v>
      </c>
      <c r="CE5">
        <f t="shared" si="35"/>
        <v>389.85360642620878</v>
      </c>
      <c r="CF5">
        <f t="shared" si="36"/>
        <v>2.8425631519082541E-2</v>
      </c>
      <c r="CG5">
        <f t="shared" si="37"/>
        <v>0</v>
      </c>
      <c r="CH5">
        <f t="shared" si="38"/>
        <v>934.2522033691406</v>
      </c>
      <c r="CI5">
        <f t="shared" si="39"/>
        <v>0</v>
      </c>
      <c r="CJ5" t="e">
        <f t="shared" si="40"/>
        <v>#DIV/0!</v>
      </c>
      <c r="CK5" t="e">
        <f t="shared" si="41"/>
        <v>#DIV/0!</v>
      </c>
    </row>
    <row r="6" spans="1:89" x14ac:dyDescent="0.25">
      <c r="A6" s="1">
        <v>5</v>
      </c>
      <c r="B6" s="2" t="s">
        <v>160</v>
      </c>
      <c r="C6" s="1" t="s">
        <v>162</v>
      </c>
      <c r="D6" s="1" t="s">
        <v>184</v>
      </c>
      <c r="E6" s="1">
        <v>1</v>
      </c>
      <c r="F6" s="1">
        <v>2</v>
      </c>
      <c r="G6" s="3">
        <v>44457</v>
      </c>
      <c r="H6" s="1" t="s">
        <v>87</v>
      </c>
      <c r="I6" s="1">
        <v>2907.4999212613329</v>
      </c>
      <c r="J6" s="1">
        <v>1</v>
      </c>
      <c r="K6">
        <f t="shared" si="0"/>
        <v>19.836188647021228</v>
      </c>
      <c r="L6">
        <f t="shared" si="1"/>
        <v>0.32729129317533834</v>
      </c>
      <c r="M6">
        <f t="shared" si="2"/>
        <v>282.96850550483117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t="e">
        <f t="shared" si="4"/>
        <v>#DIV/0!</v>
      </c>
      <c r="W6" t="e">
        <f t="shared" si="5"/>
        <v>#DIV/0!</v>
      </c>
      <c r="X6" s="1">
        <v>-1</v>
      </c>
      <c r="Y6" s="1">
        <v>0.85</v>
      </c>
      <c r="Z6" s="1">
        <v>0.85</v>
      </c>
      <c r="AA6" s="1">
        <v>9.9886770248413086</v>
      </c>
      <c r="AB6">
        <f t="shared" si="6"/>
        <v>0.85</v>
      </c>
      <c r="AC6">
        <f t="shared" si="7"/>
        <v>2.2301664011583781E-2</v>
      </c>
      <c r="AD6" t="e">
        <f t="shared" si="8"/>
        <v>#DIV/0!</v>
      </c>
      <c r="AE6" t="e">
        <f t="shared" si="9"/>
        <v>#DIV/0!</v>
      </c>
      <c r="AF6" t="e">
        <f t="shared" si="10"/>
        <v>#DIV/0!</v>
      </c>
      <c r="AG6" s="1">
        <v>0</v>
      </c>
      <c r="AH6" s="1">
        <v>0.5</v>
      </c>
      <c r="AI6" t="e">
        <f t="shared" si="11"/>
        <v>#DIV/0!</v>
      </c>
      <c r="AJ6">
        <f t="shared" si="12"/>
        <v>5.8400641336939536</v>
      </c>
      <c r="AK6">
        <f t="shared" si="13"/>
        <v>1.7936280905627164</v>
      </c>
      <c r="AL6">
        <f t="shared" si="14"/>
        <v>28.859768516436073</v>
      </c>
      <c r="AM6">
        <v>1.6180000000000001</v>
      </c>
      <c r="AN6">
        <f t="shared" si="15"/>
        <v>5</v>
      </c>
      <c r="AO6" s="1">
        <v>0.5</v>
      </c>
      <c r="AP6">
        <f t="shared" si="16"/>
        <v>9</v>
      </c>
      <c r="AQ6" s="1">
        <v>29.420242309570313</v>
      </c>
      <c r="AR6" s="1">
        <v>29.127643585205078</v>
      </c>
      <c r="AS6" s="1">
        <v>29.326642990112305</v>
      </c>
      <c r="AT6" s="1">
        <v>400.06402587890625</v>
      </c>
      <c r="AU6" s="1">
        <v>392.90792846679688</v>
      </c>
      <c r="AV6" s="1">
        <v>20.090726852416992</v>
      </c>
      <c r="AW6" s="1">
        <v>21.937711715698242</v>
      </c>
      <c r="AX6" s="1">
        <v>48.797821044921875</v>
      </c>
      <c r="AY6" s="1">
        <v>53.283908843994141</v>
      </c>
      <c r="AZ6" s="1">
        <v>500.3792724609375</v>
      </c>
      <c r="BA6" s="1">
        <v>1099.1629638671875</v>
      </c>
      <c r="BB6" s="1">
        <v>75.253410339355469</v>
      </c>
      <c r="BC6" s="1">
        <v>100.08450317382813</v>
      </c>
      <c r="BD6" s="1">
        <v>3.3990919589996338</v>
      </c>
      <c r="BE6" s="1">
        <v>-0.19311520457267761</v>
      </c>
      <c r="BF6" s="1">
        <v>0.66666668653488159</v>
      </c>
      <c r="BG6" s="1">
        <v>0</v>
      </c>
      <c r="BH6" s="1">
        <v>5</v>
      </c>
      <c r="BI6" s="1">
        <v>1</v>
      </c>
      <c r="BJ6" s="1">
        <v>0</v>
      </c>
      <c r="BK6" s="1">
        <v>0.15999999642372131</v>
      </c>
      <c r="BL6" s="1">
        <v>111115</v>
      </c>
      <c r="BM6">
        <f t="shared" si="17"/>
        <v>3.0925789398080186</v>
      </c>
      <c r="BN6">
        <f t="shared" si="18"/>
        <v>5.8400641336939533E-3</v>
      </c>
      <c r="BO6">
        <f t="shared" si="19"/>
        <v>302.27764358520506</v>
      </c>
      <c r="BP6">
        <f t="shared" si="20"/>
        <v>302.57024230957029</v>
      </c>
      <c r="BQ6">
        <f t="shared" si="21"/>
        <v>175.86607028783692</v>
      </c>
      <c r="BR6">
        <f t="shared" si="22"/>
        <v>-0.26787506876900585</v>
      </c>
      <c r="BS6">
        <f t="shared" si="23"/>
        <v>3.9892530683990435</v>
      </c>
      <c r="BT6">
        <f t="shared" si="24"/>
        <v>39.85884869179452</v>
      </c>
      <c r="BU6">
        <f t="shared" si="25"/>
        <v>17.921136976096278</v>
      </c>
      <c r="BV6">
        <f t="shared" si="26"/>
        <v>29.127643585205078</v>
      </c>
      <c r="BW6">
        <f t="shared" si="27"/>
        <v>4.0515740563674951</v>
      </c>
      <c r="BX6">
        <f t="shared" si="28"/>
        <v>0.31580675953943022</v>
      </c>
      <c r="BY6">
        <f t="shared" si="29"/>
        <v>2.195624977836327</v>
      </c>
      <c r="BZ6">
        <f t="shared" si="30"/>
        <v>1.8559490785311681</v>
      </c>
      <c r="CA6">
        <f t="shared" si="31"/>
        <v>0.19837987975423357</v>
      </c>
      <c r="CB6">
        <f t="shared" si="32"/>
        <v>28.320762287291679</v>
      </c>
      <c r="CC6">
        <f t="shared" si="33"/>
        <v>0.72019036777656609</v>
      </c>
      <c r="CD6">
        <f t="shared" si="34"/>
        <v>55.232956444172409</v>
      </c>
      <c r="CE6">
        <f t="shared" si="35"/>
        <v>389.93250016974372</v>
      </c>
      <c r="CF6">
        <f t="shared" si="36"/>
        <v>2.8097461562767247E-2</v>
      </c>
      <c r="CG6">
        <f t="shared" si="37"/>
        <v>0</v>
      </c>
      <c r="CH6">
        <f t="shared" si="38"/>
        <v>934.28851928710935</v>
      </c>
      <c r="CI6">
        <f t="shared" si="39"/>
        <v>0</v>
      </c>
      <c r="CJ6" t="e">
        <f t="shared" si="40"/>
        <v>#DIV/0!</v>
      </c>
      <c r="CK6" t="e">
        <f t="shared" si="41"/>
        <v>#DIV/0!</v>
      </c>
    </row>
    <row r="7" spans="1:89" x14ac:dyDescent="0.25">
      <c r="A7" s="1">
        <v>6</v>
      </c>
      <c r="B7" s="2" t="s">
        <v>160</v>
      </c>
      <c r="C7" s="1" t="s">
        <v>162</v>
      </c>
      <c r="D7" s="1" t="s">
        <v>184</v>
      </c>
      <c r="E7" s="1">
        <v>1</v>
      </c>
      <c r="F7" s="1">
        <v>3</v>
      </c>
      <c r="G7" s="3">
        <v>44457</v>
      </c>
      <c r="H7" s="1" t="s">
        <v>88</v>
      </c>
      <c r="I7" s="1">
        <v>2909.4999211234972</v>
      </c>
      <c r="J7" s="1">
        <v>1</v>
      </c>
      <c r="K7">
        <f t="shared" si="0"/>
        <v>19.875270810415923</v>
      </c>
      <c r="L7">
        <f t="shared" si="1"/>
        <v>0.32724045545878672</v>
      </c>
      <c r="M7">
        <f t="shared" si="2"/>
        <v>282.75842452119923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t="e">
        <f t="shared" si="4"/>
        <v>#DIV/0!</v>
      </c>
      <c r="W7" t="e">
        <f t="shared" si="5"/>
        <v>#DIV/0!</v>
      </c>
      <c r="X7" s="1">
        <v>-1</v>
      </c>
      <c r="Y7" s="1">
        <v>0.85</v>
      </c>
      <c r="Z7" s="1">
        <v>0.85</v>
      </c>
      <c r="AA7" s="1">
        <v>9.9886770248413086</v>
      </c>
      <c r="AB7">
        <f t="shared" si="6"/>
        <v>0.85</v>
      </c>
      <c r="AC7">
        <f t="shared" si="7"/>
        <v>2.2345998974174424E-2</v>
      </c>
      <c r="AD7" t="e">
        <f t="shared" si="8"/>
        <v>#DIV/0!</v>
      </c>
      <c r="AE7" t="e">
        <f t="shared" si="9"/>
        <v>#DIV/0!</v>
      </c>
      <c r="AF7" t="e">
        <f t="shared" si="10"/>
        <v>#DIV/0!</v>
      </c>
      <c r="AG7" s="1">
        <v>0</v>
      </c>
      <c r="AH7" s="1">
        <v>0.5</v>
      </c>
      <c r="AI7" t="e">
        <f t="shared" si="11"/>
        <v>#DIV/0!</v>
      </c>
      <c r="AJ7">
        <f t="shared" si="12"/>
        <v>5.8365302059335935</v>
      </c>
      <c r="AK7">
        <f t="shared" si="13"/>
        <v>1.792810619059368</v>
      </c>
      <c r="AL7">
        <f t="shared" si="14"/>
        <v>28.856540563052985</v>
      </c>
      <c r="AM7">
        <v>1.6180000000000001</v>
      </c>
      <c r="AN7">
        <f t="shared" si="15"/>
        <v>5</v>
      </c>
      <c r="AO7" s="1">
        <v>0.5</v>
      </c>
      <c r="AP7">
        <f t="shared" si="16"/>
        <v>9</v>
      </c>
      <c r="AQ7" s="1">
        <v>29.420242309570313</v>
      </c>
      <c r="AR7" s="1">
        <v>29.12379264831543</v>
      </c>
      <c r="AS7" s="1">
        <v>29.326906204223633</v>
      </c>
      <c r="AT7" s="1">
        <v>400.07025146484375</v>
      </c>
      <c r="AU7" s="1">
        <v>392.90225219726563</v>
      </c>
      <c r="AV7" s="1">
        <v>20.092716217041016</v>
      </c>
      <c r="AW7" s="1">
        <v>21.938510894775391</v>
      </c>
      <c r="AX7" s="1">
        <v>48.802459716796875</v>
      </c>
      <c r="AY7" s="1">
        <v>53.28564453125</v>
      </c>
      <c r="AZ7" s="1">
        <v>500.39852905273438</v>
      </c>
      <c r="BA7" s="1">
        <v>1099.039794921875</v>
      </c>
      <c r="BB7" s="1">
        <v>44.512615203857422</v>
      </c>
      <c r="BC7" s="1">
        <v>100.08412170410156</v>
      </c>
      <c r="BD7" s="1">
        <v>3.3990919589996338</v>
      </c>
      <c r="BE7" s="1">
        <v>-0.19311520457267761</v>
      </c>
      <c r="BF7" s="1">
        <v>0.66666668653488159</v>
      </c>
      <c r="BG7" s="1">
        <v>0</v>
      </c>
      <c r="BH7" s="1">
        <v>5</v>
      </c>
      <c r="BI7" s="1">
        <v>1</v>
      </c>
      <c r="BJ7" s="1">
        <v>0</v>
      </c>
      <c r="BK7" s="1">
        <v>0.15999999642372131</v>
      </c>
      <c r="BL7" s="1">
        <v>111115</v>
      </c>
      <c r="BM7">
        <f t="shared" si="17"/>
        <v>3.0926979545904465</v>
      </c>
      <c r="BN7">
        <f t="shared" si="18"/>
        <v>5.8365302059335935E-3</v>
      </c>
      <c r="BO7">
        <f t="shared" si="19"/>
        <v>302.27379264831541</v>
      </c>
      <c r="BP7">
        <f t="shared" si="20"/>
        <v>302.57024230957029</v>
      </c>
      <c r="BQ7">
        <f t="shared" si="21"/>
        <v>175.84636325702741</v>
      </c>
      <c r="BR7">
        <f t="shared" si="22"/>
        <v>-0.26725208526244659</v>
      </c>
      <c r="BS7">
        <f t="shared" si="23"/>
        <v>3.9885072134588264</v>
      </c>
      <c r="BT7">
        <f t="shared" si="24"/>
        <v>39.851548333019672</v>
      </c>
      <c r="BU7">
        <f t="shared" si="25"/>
        <v>17.913037438244281</v>
      </c>
      <c r="BV7">
        <f t="shared" si="26"/>
        <v>29.12379264831543</v>
      </c>
      <c r="BW7">
        <f t="shared" si="27"/>
        <v>4.0506721590418966</v>
      </c>
      <c r="BX7">
        <f t="shared" si="28"/>
        <v>0.31575942672362617</v>
      </c>
      <c r="BY7">
        <f t="shared" si="29"/>
        <v>2.1956965943994584</v>
      </c>
      <c r="BZ7">
        <f t="shared" si="30"/>
        <v>1.8549755646424382</v>
      </c>
      <c r="CA7">
        <f t="shared" si="31"/>
        <v>0.1983499960522763</v>
      </c>
      <c r="CB7">
        <f t="shared" si="32"/>
        <v>28.299628572639719</v>
      </c>
      <c r="CC7">
        <f t="shared" si="33"/>
        <v>0.71966608218685868</v>
      </c>
      <c r="CD7">
        <f t="shared" si="34"/>
        <v>55.24489817678905</v>
      </c>
      <c r="CE7">
        <f t="shared" si="35"/>
        <v>389.92096157570325</v>
      </c>
      <c r="CF7">
        <f t="shared" si="36"/>
        <v>2.8159740572048137E-2</v>
      </c>
      <c r="CG7">
        <f t="shared" si="37"/>
        <v>0</v>
      </c>
      <c r="CH7">
        <f t="shared" si="38"/>
        <v>934.18382568359368</v>
      </c>
      <c r="CI7">
        <f t="shared" si="39"/>
        <v>0</v>
      </c>
      <c r="CJ7" t="e">
        <f t="shared" si="40"/>
        <v>#DIV/0!</v>
      </c>
      <c r="CK7" t="e">
        <f t="shared" si="41"/>
        <v>#DIV/0!</v>
      </c>
    </row>
    <row r="8" spans="1:89" x14ac:dyDescent="0.25">
      <c r="A8" s="1">
        <v>7</v>
      </c>
      <c r="B8" s="2" t="s">
        <v>161</v>
      </c>
      <c r="C8" s="1" t="s">
        <v>163</v>
      </c>
      <c r="D8" s="1" t="s">
        <v>185</v>
      </c>
      <c r="E8" s="1">
        <v>2</v>
      </c>
      <c r="F8" s="1">
        <v>1</v>
      </c>
      <c r="G8" s="3">
        <v>44457</v>
      </c>
      <c r="H8" s="1" t="s">
        <v>89</v>
      </c>
      <c r="I8" s="1">
        <v>3955.9998490009457</v>
      </c>
      <c r="J8" s="1">
        <v>1</v>
      </c>
      <c r="K8">
        <f t="shared" si="0"/>
        <v>25.821578309734672</v>
      </c>
      <c r="L8">
        <f t="shared" si="1"/>
        <v>0.40388477144481272</v>
      </c>
      <c r="M8">
        <f t="shared" si="2"/>
        <v>273.60745154113329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t="e">
        <f t="shared" si="4"/>
        <v>#DIV/0!</v>
      </c>
      <c r="W8" t="e">
        <f t="shared" si="5"/>
        <v>#DIV/0!</v>
      </c>
      <c r="X8" s="1">
        <v>-1</v>
      </c>
      <c r="Y8" s="1">
        <v>0.85</v>
      </c>
      <c r="Z8" s="1">
        <v>0.85</v>
      </c>
      <c r="AA8" s="1">
        <v>9.9886770248413086</v>
      </c>
      <c r="AB8">
        <f t="shared" si="6"/>
        <v>0.85</v>
      </c>
      <c r="AC8">
        <f t="shared" si="7"/>
        <v>2.8705809493510117E-2</v>
      </c>
      <c r="AD8" t="e">
        <f t="shared" si="8"/>
        <v>#DIV/0!</v>
      </c>
      <c r="AE8" t="e">
        <f t="shared" si="9"/>
        <v>#DIV/0!</v>
      </c>
      <c r="AF8" t="e">
        <f t="shared" si="10"/>
        <v>#DIV/0!</v>
      </c>
      <c r="AG8" s="1">
        <v>0</v>
      </c>
      <c r="AH8" s="1">
        <v>0.5</v>
      </c>
      <c r="AI8" t="e">
        <f t="shared" si="11"/>
        <v>#DIV/0!</v>
      </c>
      <c r="AJ8">
        <f t="shared" si="12"/>
        <v>6.4485897537354946</v>
      </c>
      <c r="AK8">
        <f t="shared" si="13"/>
        <v>1.6178805677737809</v>
      </c>
      <c r="AL8">
        <f t="shared" si="14"/>
        <v>28.490227866239135</v>
      </c>
      <c r="AM8" s="1">
        <v>2</v>
      </c>
      <c r="AN8">
        <f t="shared" si="15"/>
        <v>5</v>
      </c>
      <c r="AO8" s="1">
        <v>0.5</v>
      </c>
      <c r="AP8">
        <f t="shared" si="16"/>
        <v>9</v>
      </c>
      <c r="AQ8" s="1">
        <v>29.361072540283203</v>
      </c>
      <c r="AR8" s="1">
        <v>28.840770721435547</v>
      </c>
      <c r="AS8" s="1">
        <v>29.278326034545898</v>
      </c>
      <c r="AT8" s="1">
        <v>399.93682861328125</v>
      </c>
      <c r="AU8" s="1">
        <v>388.61459350585938</v>
      </c>
      <c r="AV8" s="1">
        <v>20.332279205322266</v>
      </c>
      <c r="AW8" s="1">
        <v>22.850814819335938</v>
      </c>
      <c r="AX8" s="1">
        <v>49.548194885253906</v>
      </c>
      <c r="AY8" s="1">
        <v>55.685672760009766</v>
      </c>
      <c r="AZ8" s="1">
        <v>500.38873291015625</v>
      </c>
      <c r="BA8" s="1">
        <v>1099.247802734375</v>
      </c>
      <c r="BB8" s="1">
        <v>143.96669006347656</v>
      </c>
      <c r="BC8" s="1">
        <v>100.073974609375</v>
      </c>
      <c r="BD8" s="1">
        <v>3.3990919589996338</v>
      </c>
      <c r="BE8" s="1">
        <v>-0.19311520457267761</v>
      </c>
      <c r="BF8" s="1">
        <v>0.66666668653488159</v>
      </c>
      <c r="BG8" s="1">
        <v>0</v>
      </c>
      <c r="BH8" s="1">
        <v>5</v>
      </c>
      <c r="BI8" s="1">
        <v>1</v>
      </c>
      <c r="BJ8" s="1">
        <v>0</v>
      </c>
      <c r="BK8" s="1">
        <v>0.15999999642372131</v>
      </c>
      <c r="BL8" s="1">
        <v>111115</v>
      </c>
      <c r="BM8">
        <f t="shared" si="17"/>
        <v>2.5019436645507809</v>
      </c>
      <c r="BN8">
        <f t="shared" si="18"/>
        <v>6.4485897537354944E-3</v>
      </c>
      <c r="BO8">
        <f t="shared" si="19"/>
        <v>301.99077072143552</v>
      </c>
      <c r="BP8">
        <f t="shared" si="20"/>
        <v>302.51107254028318</v>
      </c>
      <c r="BQ8">
        <f t="shared" si="21"/>
        <v>175.87964450628351</v>
      </c>
      <c r="BR8">
        <f t="shared" si="22"/>
        <v>-0.35054285519641287</v>
      </c>
      <c r="BS8">
        <f t="shared" si="23"/>
        <v>3.9046524298075354</v>
      </c>
      <c r="BT8">
        <f t="shared" si="24"/>
        <v>39.017661135662991</v>
      </c>
      <c r="BU8">
        <f t="shared" si="25"/>
        <v>16.166846316327053</v>
      </c>
      <c r="BV8">
        <f t="shared" si="26"/>
        <v>28.840770721435547</v>
      </c>
      <c r="BW8">
        <f t="shared" si="27"/>
        <v>3.984865162130049</v>
      </c>
      <c r="BX8">
        <f t="shared" si="28"/>
        <v>0.38653843930978316</v>
      </c>
      <c r="BY8">
        <f t="shared" si="29"/>
        <v>2.2867718620337545</v>
      </c>
      <c r="BZ8">
        <f t="shared" si="30"/>
        <v>1.6980933000962946</v>
      </c>
      <c r="CA8">
        <f t="shared" si="31"/>
        <v>0.2430873159642834</v>
      </c>
      <c r="CB8">
        <f t="shared" si="32"/>
        <v>27.380985158463172</v>
      </c>
      <c r="CC8">
        <f t="shared" si="33"/>
        <v>0.70405861260330649</v>
      </c>
      <c r="CD8">
        <f t="shared" si="34"/>
        <v>59.079018865031109</v>
      </c>
      <c r="CE8">
        <f t="shared" si="35"/>
        <v>384.7413567593992</v>
      </c>
      <c r="CF8">
        <f t="shared" si="36"/>
        <v>3.9650364726443579E-2</v>
      </c>
      <c r="CG8">
        <f t="shared" si="37"/>
        <v>0</v>
      </c>
      <c r="CH8">
        <f t="shared" si="38"/>
        <v>934.36063232421873</v>
      </c>
      <c r="CI8">
        <f t="shared" si="39"/>
        <v>0</v>
      </c>
      <c r="CJ8" t="e">
        <f t="shared" si="40"/>
        <v>#DIV/0!</v>
      </c>
      <c r="CK8" t="e">
        <f t="shared" si="41"/>
        <v>#DIV/0!</v>
      </c>
    </row>
    <row r="9" spans="1:89" x14ac:dyDescent="0.25">
      <c r="A9" s="1">
        <v>8</v>
      </c>
      <c r="B9" s="2" t="s">
        <v>161</v>
      </c>
      <c r="C9" s="1" t="s">
        <v>163</v>
      </c>
      <c r="D9" s="1" t="s">
        <v>185</v>
      </c>
      <c r="E9" s="1">
        <v>2</v>
      </c>
      <c r="F9" s="1">
        <v>2</v>
      </c>
      <c r="G9" s="3">
        <v>44457</v>
      </c>
      <c r="H9" s="1" t="s">
        <v>90</v>
      </c>
      <c r="I9" s="1">
        <v>3957.9998488631099</v>
      </c>
      <c r="J9" s="1">
        <v>1</v>
      </c>
      <c r="K9">
        <f t="shared" si="0"/>
        <v>25.739910985328997</v>
      </c>
      <c r="L9">
        <f t="shared" si="1"/>
        <v>0.40330826491539984</v>
      </c>
      <c r="M9">
        <f t="shared" si="2"/>
        <v>273.82775345427245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3"/>
        <v>#DIV/0!</v>
      </c>
      <c r="V9" t="e">
        <f t="shared" si="4"/>
        <v>#DIV/0!</v>
      </c>
      <c r="W9" t="e">
        <f t="shared" si="5"/>
        <v>#DIV/0!</v>
      </c>
      <c r="X9" s="1">
        <v>-1</v>
      </c>
      <c r="Y9" s="1">
        <v>0.85</v>
      </c>
      <c r="Z9" s="1">
        <v>0.85</v>
      </c>
      <c r="AA9" s="1">
        <v>9.9886770248413086</v>
      </c>
      <c r="AB9">
        <f t="shared" si="6"/>
        <v>0.85</v>
      </c>
      <c r="AC9">
        <f t="shared" si="7"/>
        <v>2.8620133953219249E-2</v>
      </c>
      <c r="AD9" t="e">
        <f t="shared" si="8"/>
        <v>#DIV/0!</v>
      </c>
      <c r="AE9" t="e">
        <f t="shared" si="9"/>
        <v>#DIV/0!</v>
      </c>
      <c r="AF9" t="e">
        <f t="shared" si="10"/>
        <v>#DIV/0!</v>
      </c>
      <c r="AG9" s="1">
        <v>0</v>
      </c>
      <c r="AH9" s="1">
        <v>0.5</v>
      </c>
      <c r="AI9" t="e">
        <f t="shared" si="11"/>
        <v>#DIV/0!</v>
      </c>
      <c r="AJ9">
        <f t="shared" si="12"/>
        <v>6.438893232852906</v>
      </c>
      <c r="AK9">
        <f t="shared" si="13"/>
        <v>1.6176676659214091</v>
      </c>
      <c r="AL9">
        <f t="shared" si="14"/>
        <v>28.488874677405157</v>
      </c>
      <c r="AM9" s="1">
        <v>2</v>
      </c>
      <c r="AN9">
        <f t="shared" si="15"/>
        <v>5</v>
      </c>
      <c r="AO9" s="1">
        <v>0.5</v>
      </c>
      <c r="AP9">
        <f t="shared" si="16"/>
        <v>9</v>
      </c>
      <c r="AQ9" s="1">
        <v>29.361963272094727</v>
      </c>
      <c r="AR9" s="1">
        <v>28.837833404541016</v>
      </c>
      <c r="AS9" s="1">
        <v>29.278955459594727</v>
      </c>
      <c r="AT9" s="1">
        <v>399.93499755859375</v>
      </c>
      <c r="AU9" s="1">
        <v>388.64691162109375</v>
      </c>
      <c r="AV9" s="1">
        <v>20.335054397583008</v>
      </c>
      <c r="AW9" s="1">
        <v>22.849786758422852</v>
      </c>
      <c r="AX9" s="1">
        <v>49.552600860595703</v>
      </c>
      <c r="AY9" s="1">
        <v>55.680515289306641</v>
      </c>
      <c r="AZ9" s="1">
        <v>500.39248657226563</v>
      </c>
      <c r="BA9" s="1">
        <v>1099.181396484375</v>
      </c>
      <c r="BB9" s="1">
        <v>143.35848999023438</v>
      </c>
      <c r="BC9" s="1">
        <v>100.07436370849609</v>
      </c>
      <c r="BD9" s="1">
        <v>3.3990919589996338</v>
      </c>
      <c r="BE9" s="1">
        <v>-0.19311520457267761</v>
      </c>
      <c r="BF9" s="1">
        <v>0.66666668653488159</v>
      </c>
      <c r="BG9" s="1">
        <v>0</v>
      </c>
      <c r="BH9" s="1">
        <v>5</v>
      </c>
      <c r="BI9" s="1">
        <v>1</v>
      </c>
      <c r="BJ9" s="1">
        <v>0</v>
      </c>
      <c r="BK9" s="1">
        <v>0.15999999642372131</v>
      </c>
      <c r="BL9" s="1">
        <v>111115</v>
      </c>
      <c r="BM9">
        <f t="shared" si="17"/>
        <v>2.5019624328613275</v>
      </c>
      <c r="BN9">
        <f t="shared" si="18"/>
        <v>6.4388932328529064E-3</v>
      </c>
      <c r="BO9">
        <f t="shared" si="19"/>
        <v>301.98783340454099</v>
      </c>
      <c r="BP9">
        <f t="shared" si="20"/>
        <v>302.5119632720947</v>
      </c>
      <c r="BQ9">
        <f t="shared" si="21"/>
        <v>175.869019506521</v>
      </c>
      <c r="BR9">
        <f t="shared" si="22"/>
        <v>-0.34895872713585852</v>
      </c>
      <c r="BS9">
        <f t="shared" si="23"/>
        <v>3.9043455366453954</v>
      </c>
      <c r="BT9">
        <f t="shared" si="24"/>
        <v>39.014442779953697</v>
      </c>
      <c r="BU9">
        <f t="shared" si="25"/>
        <v>16.164656021530845</v>
      </c>
      <c r="BV9">
        <f t="shared" si="26"/>
        <v>28.837833404541016</v>
      </c>
      <c r="BW9">
        <f t="shared" si="27"/>
        <v>3.9841871080991882</v>
      </c>
      <c r="BX9">
        <f t="shared" si="28"/>
        <v>0.38601035741661444</v>
      </c>
      <c r="BY9">
        <f t="shared" si="29"/>
        <v>2.2866778707239863</v>
      </c>
      <c r="BZ9">
        <f t="shared" si="30"/>
        <v>1.6975092373752019</v>
      </c>
      <c r="CA9">
        <f t="shared" si="31"/>
        <v>0.2427531541711683</v>
      </c>
      <c r="CB9">
        <f t="shared" si="32"/>
        <v>27.40313819266326</v>
      </c>
      <c r="CC9">
        <f t="shared" si="33"/>
        <v>0.70456690962010593</v>
      </c>
      <c r="CD9">
        <f t="shared" si="34"/>
        <v>59.078768664877565</v>
      </c>
      <c r="CE9">
        <f t="shared" si="35"/>
        <v>384.78592497329441</v>
      </c>
      <c r="CF9">
        <f t="shared" si="36"/>
        <v>3.9520214952309743E-2</v>
      </c>
      <c r="CG9">
        <f t="shared" si="37"/>
        <v>0</v>
      </c>
      <c r="CH9">
        <f t="shared" si="38"/>
        <v>934.30418701171868</v>
      </c>
      <c r="CI9">
        <f t="shared" si="39"/>
        <v>0</v>
      </c>
      <c r="CJ9" t="e">
        <f t="shared" si="40"/>
        <v>#DIV/0!</v>
      </c>
      <c r="CK9" t="e">
        <f t="shared" si="41"/>
        <v>#DIV/0!</v>
      </c>
    </row>
    <row r="10" spans="1:89" x14ac:dyDescent="0.25">
      <c r="A10" s="1">
        <v>9</v>
      </c>
      <c r="B10" s="2" t="s">
        <v>161</v>
      </c>
      <c r="C10" s="1" t="s">
        <v>163</v>
      </c>
      <c r="D10" s="1" t="s">
        <v>185</v>
      </c>
      <c r="E10" s="1">
        <v>2</v>
      </c>
      <c r="F10" s="1">
        <v>3</v>
      </c>
      <c r="G10" s="3">
        <v>44457</v>
      </c>
      <c r="H10" s="1" t="s">
        <v>91</v>
      </c>
      <c r="I10" s="1">
        <v>3959.9998487252742</v>
      </c>
      <c r="J10" s="1">
        <v>1</v>
      </c>
      <c r="K10">
        <f t="shared" si="0"/>
        <v>25.87185983985221</v>
      </c>
      <c r="L10">
        <f t="shared" si="1"/>
        <v>0.40257906474487132</v>
      </c>
      <c r="M10">
        <f t="shared" si="2"/>
        <v>273.11264099446919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 s="1">
        <v>-1</v>
      </c>
      <c r="Y10" s="1">
        <v>0.85</v>
      </c>
      <c r="Z10" s="1">
        <v>0.85</v>
      </c>
      <c r="AA10" s="1">
        <v>9.9886770248413086</v>
      </c>
      <c r="AB10">
        <f t="shared" si="6"/>
        <v>0.85</v>
      </c>
      <c r="AC10">
        <f t="shared" si="7"/>
        <v>2.8761364015794089E-2</v>
      </c>
      <c r="AD10" t="e">
        <f t="shared" si="8"/>
        <v>#DIV/0!</v>
      </c>
      <c r="AE10" t="e">
        <f t="shared" si="9"/>
        <v>#DIV/0!</v>
      </c>
      <c r="AF10" t="e">
        <f t="shared" si="10"/>
        <v>#DIV/0!</v>
      </c>
      <c r="AG10" s="1">
        <v>0</v>
      </c>
      <c r="AH10" s="1">
        <v>0.5</v>
      </c>
      <c r="AI10" t="e">
        <f t="shared" si="11"/>
        <v>#DIV/0!</v>
      </c>
      <c r="AJ10">
        <f t="shared" si="12"/>
        <v>6.4270719441660145</v>
      </c>
      <c r="AK10">
        <f t="shared" si="13"/>
        <v>1.6174947476699626</v>
      </c>
      <c r="AL10">
        <f t="shared" si="14"/>
        <v>28.486613423478623</v>
      </c>
      <c r="AM10" s="1">
        <v>2</v>
      </c>
      <c r="AN10">
        <f t="shared" si="15"/>
        <v>5</v>
      </c>
      <c r="AO10" s="1">
        <v>0.5</v>
      </c>
      <c r="AP10">
        <f t="shared" si="16"/>
        <v>9</v>
      </c>
      <c r="AQ10" s="1">
        <v>29.361623764038086</v>
      </c>
      <c r="AR10" s="1">
        <v>28.833629608154297</v>
      </c>
      <c r="AS10" s="1">
        <v>29.279525756835938</v>
      </c>
      <c r="AT10" s="1">
        <v>399.98977661132813</v>
      </c>
      <c r="AU10" s="1">
        <v>388.6510009765625</v>
      </c>
      <c r="AV10" s="1">
        <v>20.336444854736328</v>
      </c>
      <c r="AW10" s="1">
        <v>22.846519470214844</v>
      </c>
      <c r="AX10" s="1">
        <v>49.556678771972656</v>
      </c>
      <c r="AY10" s="1">
        <v>55.673332214355469</v>
      </c>
      <c r="AZ10" s="1">
        <v>500.40231323242188</v>
      </c>
      <c r="BA10" s="1">
        <v>1099.1812744140625</v>
      </c>
      <c r="BB10" s="1">
        <v>144.35649108886719</v>
      </c>
      <c r="BC10" s="1">
        <v>100.07379913330078</v>
      </c>
      <c r="BD10" s="1">
        <v>3.3990919589996338</v>
      </c>
      <c r="BE10" s="1">
        <v>-0.19311520457267761</v>
      </c>
      <c r="BF10" s="1">
        <v>0.66666668653488159</v>
      </c>
      <c r="BG10" s="1">
        <v>0</v>
      </c>
      <c r="BH10" s="1">
        <v>5</v>
      </c>
      <c r="BI10" s="1">
        <v>1</v>
      </c>
      <c r="BJ10" s="1">
        <v>0</v>
      </c>
      <c r="BK10" s="1">
        <v>0.15999999642372131</v>
      </c>
      <c r="BL10" s="1">
        <v>111115</v>
      </c>
      <c r="BM10">
        <f t="shared" si="17"/>
        <v>2.5020115661621092</v>
      </c>
      <c r="BN10">
        <f t="shared" si="18"/>
        <v>6.4270719441660148E-3</v>
      </c>
      <c r="BO10">
        <f t="shared" si="19"/>
        <v>301.98362960815427</v>
      </c>
      <c r="BP10">
        <f t="shared" si="20"/>
        <v>302.51162376403806</v>
      </c>
      <c r="BQ10">
        <f t="shared" si="21"/>
        <v>175.86899997527144</v>
      </c>
      <c r="BR10">
        <f t="shared" si="22"/>
        <v>-0.34701618467567352</v>
      </c>
      <c r="BS10">
        <f t="shared" si="23"/>
        <v>3.9038327480272881</v>
      </c>
      <c r="BT10">
        <f t="shared" si="24"/>
        <v>39.009538778749537</v>
      </c>
      <c r="BU10">
        <f t="shared" si="25"/>
        <v>16.163019308534693</v>
      </c>
      <c r="BV10">
        <f t="shared" si="26"/>
        <v>28.833629608154297</v>
      </c>
      <c r="BW10">
        <f t="shared" si="27"/>
        <v>3.983216873343419</v>
      </c>
      <c r="BX10">
        <f t="shared" si="28"/>
        <v>0.38534231488561838</v>
      </c>
      <c r="BY10">
        <f t="shared" si="29"/>
        <v>2.2863380003573255</v>
      </c>
      <c r="BZ10">
        <f t="shared" si="30"/>
        <v>1.6968788729860935</v>
      </c>
      <c r="CA10">
        <f t="shared" si="31"/>
        <v>0.2423304356464997</v>
      </c>
      <c r="CB10">
        <f t="shared" si="32"/>
        <v>27.3314195756458</v>
      </c>
      <c r="CC10">
        <f t="shared" si="33"/>
        <v>0.70271951007001054</v>
      </c>
      <c r="CD10">
        <f t="shared" si="34"/>
        <v>59.074767132833216</v>
      </c>
      <c r="CE10">
        <f t="shared" si="35"/>
        <v>384.77022200058468</v>
      </c>
      <c r="CF10">
        <f t="shared" si="36"/>
        <v>3.9721735413564475E-2</v>
      </c>
      <c r="CG10">
        <f t="shared" si="37"/>
        <v>0</v>
      </c>
      <c r="CH10">
        <f t="shared" si="38"/>
        <v>934.3040832519531</v>
      </c>
      <c r="CI10">
        <f t="shared" si="39"/>
        <v>0</v>
      </c>
      <c r="CJ10" t="e">
        <f t="shared" si="40"/>
        <v>#DIV/0!</v>
      </c>
      <c r="CK10" t="e">
        <f t="shared" si="41"/>
        <v>#DIV/0!</v>
      </c>
    </row>
    <row r="11" spans="1:89" x14ac:dyDescent="0.25">
      <c r="A11" s="1">
        <v>10</v>
      </c>
      <c r="B11" s="2" t="s">
        <v>159</v>
      </c>
      <c r="C11" s="1" t="s">
        <v>163</v>
      </c>
      <c r="D11" s="1" t="s">
        <v>185</v>
      </c>
      <c r="E11" s="1">
        <v>2</v>
      </c>
      <c r="F11" s="1">
        <v>1</v>
      </c>
      <c r="G11" s="3">
        <v>44457</v>
      </c>
      <c r="H11" s="1" t="s">
        <v>92</v>
      </c>
      <c r="I11" s="1">
        <v>5011.9997762236744</v>
      </c>
      <c r="J11" s="1">
        <v>1</v>
      </c>
      <c r="K11">
        <f t="shared" si="0"/>
        <v>28.100542340902745</v>
      </c>
      <c r="L11">
        <f t="shared" si="1"/>
        <v>0.63039992064404493</v>
      </c>
      <c r="M11">
        <f t="shared" si="2"/>
        <v>304.14545170756941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 s="1">
        <v>-1</v>
      </c>
      <c r="Y11" s="1">
        <v>0.85</v>
      </c>
      <c r="Z11" s="1">
        <v>0.85</v>
      </c>
      <c r="AA11" s="1">
        <v>9.9073467254638672</v>
      </c>
      <c r="AB11">
        <f t="shared" si="6"/>
        <v>0.84999999999999987</v>
      </c>
      <c r="AC11">
        <f t="shared" si="7"/>
        <v>3.1151929202024812E-2</v>
      </c>
      <c r="AD11" t="e">
        <f t="shared" si="8"/>
        <v>#DIV/0!</v>
      </c>
      <c r="AE11" t="e">
        <f t="shared" si="9"/>
        <v>#DIV/0!</v>
      </c>
      <c r="AF11" t="e">
        <f t="shared" si="10"/>
        <v>#DIV/0!</v>
      </c>
      <c r="AG11" s="1">
        <v>0</v>
      </c>
      <c r="AH11" s="1">
        <v>0.5</v>
      </c>
      <c r="AI11" t="e">
        <f t="shared" si="11"/>
        <v>#DIV/0!</v>
      </c>
      <c r="AJ11">
        <f t="shared" si="12"/>
        <v>8.2553140117118211</v>
      </c>
      <c r="AK11">
        <f t="shared" si="13"/>
        <v>1.3592125646225952</v>
      </c>
      <c r="AL11">
        <f t="shared" si="14"/>
        <v>27.769974278560355</v>
      </c>
      <c r="AM11" s="1">
        <v>2</v>
      </c>
      <c r="AN11">
        <f t="shared" si="15"/>
        <v>5</v>
      </c>
      <c r="AO11" s="1">
        <v>0.5</v>
      </c>
      <c r="AP11">
        <f t="shared" si="16"/>
        <v>9</v>
      </c>
      <c r="AQ11" s="1">
        <v>29.224830627441406</v>
      </c>
      <c r="AR11" s="1">
        <v>28.380653381347656</v>
      </c>
      <c r="AS11" s="1">
        <v>29.146221160888672</v>
      </c>
      <c r="AT11" s="1">
        <v>399.93338012695313</v>
      </c>
      <c r="AU11" s="1">
        <v>387.42376708984375</v>
      </c>
      <c r="AV11" s="1">
        <v>20.614282608032227</v>
      </c>
      <c r="AW11" s="1">
        <v>23.835145950317383</v>
      </c>
      <c r="AX11" s="1">
        <v>50.627025604248047</v>
      </c>
      <c r="AY11" s="1">
        <v>58.537212371826172</v>
      </c>
      <c r="AZ11" s="1">
        <v>500.396728515625</v>
      </c>
      <c r="BA11" s="1">
        <v>1098.998779296875</v>
      </c>
      <c r="BB11" s="1">
        <v>121.24092102050781</v>
      </c>
      <c r="BC11" s="1">
        <v>100.06383514404297</v>
      </c>
      <c r="BD11" s="1">
        <v>3.3990919589996338</v>
      </c>
      <c r="BE11" s="1">
        <v>-0.19311520457267761</v>
      </c>
      <c r="BF11" s="1">
        <v>0.66666668653488159</v>
      </c>
      <c r="BG11" s="1">
        <v>0</v>
      </c>
      <c r="BH11" s="1">
        <v>5</v>
      </c>
      <c r="BI11" s="1">
        <v>1</v>
      </c>
      <c r="BJ11" s="1">
        <v>0</v>
      </c>
      <c r="BK11" s="1">
        <v>0.15999999642372131</v>
      </c>
      <c r="BL11" s="1">
        <v>111115</v>
      </c>
      <c r="BM11">
        <f t="shared" si="17"/>
        <v>2.5019836425781246</v>
      </c>
      <c r="BN11">
        <f t="shared" si="18"/>
        <v>8.2553140117118205E-3</v>
      </c>
      <c r="BO11">
        <f t="shared" si="19"/>
        <v>301.53065338134763</v>
      </c>
      <c r="BP11">
        <f t="shared" si="20"/>
        <v>302.37483062744138</v>
      </c>
      <c r="BQ11">
        <f t="shared" si="21"/>
        <v>175.83980075717409</v>
      </c>
      <c r="BR11">
        <f t="shared" si="22"/>
        <v>-0.6106791027873022</v>
      </c>
      <c r="BS11">
        <f t="shared" si="23"/>
        <v>3.744248679629357</v>
      </c>
      <c r="BT11">
        <f t="shared" si="24"/>
        <v>37.418600578715285</v>
      </c>
      <c r="BU11">
        <f t="shared" si="25"/>
        <v>13.583454628397902</v>
      </c>
      <c r="BV11">
        <f t="shared" si="26"/>
        <v>28.380653381347656</v>
      </c>
      <c r="BW11">
        <f t="shared" si="27"/>
        <v>3.8798697715895956</v>
      </c>
      <c r="BX11">
        <f t="shared" si="28"/>
        <v>0.58913433840211438</v>
      </c>
      <c r="BY11">
        <f t="shared" si="29"/>
        <v>2.3850361150067618</v>
      </c>
      <c r="BZ11">
        <f t="shared" si="30"/>
        <v>1.4948336565828337</v>
      </c>
      <c r="CA11">
        <f t="shared" si="31"/>
        <v>0.37170664091621347</v>
      </c>
      <c r="CB11">
        <f t="shared" si="32"/>
        <v>30.433960339476709</v>
      </c>
      <c r="CC11">
        <f t="shared" si="33"/>
        <v>0.78504593043471682</v>
      </c>
      <c r="CD11">
        <f t="shared" si="34"/>
        <v>65.003073425908951</v>
      </c>
      <c r="CE11">
        <f t="shared" si="35"/>
        <v>383.20868573870831</v>
      </c>
      <c r="CF11">
        <f t="shared" si="36"/>
        <v>4.7666498309462915E-2</v>
      </c>
      <c r="CG11">
        <f t="shared" si="37"/>
        <v>0</v>
      </c>
      <c r="CH11">
        <f t="shared" si="38"/>
        <v>934.14896240234361</v>
      </c>
      <c r="CI11">
        <f t="shared" si="39"/>
        <v>0</v>
      </c>
      <c r="CJ11" t="e">
        <f t="shared" si="40"/>
        <v>#DIV/0!</v>
      </c>
      <c r="CK11" t="e">
        <f t="shared" si="41"/>
        <v>#DIV/0!</v>
      </c>
    </row>
    <row r="12" spans="1:89" x14ac:dyDescent="0.25">
      <c r="A12" s="1">
        <v>11</v>
      </c>
      <c r="B12" s="2" t="s">
        <v>159</v>
      </c>
      <c r="C12" s="1" t="s">
        <v>163</v>
      </c>
      <c r="D12" s="1" t="s">
        <v>185</v>
      </c>
      <c r="E12" s="1">
        <v>2</v>
      </c>
      <c r="F12" s="1">
        <v>2</v>
      </c>
      <c r="G12" s="3">
        <v>44457</v>
      </c>
      <c r="H12" s="1" t="s">
        <v>93</v>
      </c>
      <c r="I12" s="1">
        <v>5013.9997760858387</v>
      </c>
      <c r="J12" s="1">
        <v>1</v>
      </c>
      <c r="K12">
        <f t="shared" si="0"/>
        <v>28.071106996556704</v>
      </c>
      <c r="L12">
        <f t="shared" si="1"/>
        <v>0.62929376444462026</v>
      </c>
      <c r="M12">
        <f t="shared" si="2"/>
        <v>304.09318961661955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 s="1">
        <v>-1</v>
      </c>
      <c r="Y12" s="1">
        <v>0.85</v>
      </c>
      <c r="Z12" s="1">
        <v>0.85</v>
      </c>
      <c r="AA12" s="1">
        <v>9.9073467254638672</v>
      </c>
      <c r="AB12">
        <f t="shared" si="6"/>
        <v>0.84999999999999987</v>
      </c>
      <c r="AC12">
        <f t="shared" si="7"/>
        <v>3.1120135424999987E-2</v>
      </c>
      <c r="AD12" t="e">
        <f t="shared" si="8"/>
        <v>#DIV/0!</v>
      </c>
      <c r="AE12" t="e">
        <f t="shared" si="9"/>
        <v>#DIV/0!</v>
      </c>
      <c r="AF12" t="e">
        <f t="shared" si="10"/>
        <v>#DIV/0!</v>
      </c>
      <c r="AG12" s="1">
        <v>0</v>
      </c>
      <c r="AH12" s="1">
        <v>0.5</v>
      </c>
      <c r="AI12" t="e">
        <f t="shared" si="11"/>
        <v>#DIV/0!</v>
      </c>
      <c r="AJ12">
        <f t="shared" si="12"/>
        <v>8.2535733850404895</v>
      </c>
      <c r="AK12">
        <f t="shared" si="13"/>
        <v>1.3611434281937527</v>
      </c>
      <c r="AL12">
        <f t="shared" si="14"/>
        <v>27.779373543857666</v>
      </c>
      <c r="AM12" s="1">
        <v>2</v>
      </c>
      <c r="AN12">
        <f t="shared" si="15"/>
        <v>5</v>
      </c>
      <c r="AO12" s="1">
        <v>0.5</v>
      </c>
      <c r="AP12">
        <f t="shared" si="16"/>
        <v>9</v>
      </c>
      <c r="AQ12" s="1">
        <v>29.225944519042969</v>
      </c>
      <c r="AR12" s="1">
        <v>28.390119552612305</v>
      </c>
      <c r="AS12" s="1">
        <v>29.146223068237305</v>
      </c>
      <c r="AT12" s="1">
        <v>399.9259033203125</v>
      </c>
      <c r="AU12" s="1">
        <v>387.42813110351563</v>
      </c>
      <c r="AV12" s="1">
        <v>20.616159439086914</v>
      </c>
      <c r="AW12" s="1">
        <v>23.836385726928711</v>
      </c>
      <c r="AX12" s="1">
        <v>50.628395080566406</v>
      </c>
      <c r="AY12" s="1">
        <v>58.536502838134766</v>
      </c>
      <c r="AZ12" s="1">
        <v>500.38955688476563</v>
      </c>
      <c r="BA12" s="1">
        <v>1099.0087890625</v>
      </c>
      <c r="BB12" s="1">
        <v>112.37812042236328</v>
      </c>
      <c r="BC12" s="1">
        <v>100.06386566162109</v>
      </c>
      <c r="BD12" s="1">
        <v>3.3990919589996338</v>
      </c>
      <c r="BE12" s="1">
        <v>-0.19311520457267761</v>
      </c>
      <c r="BF12" s="1">
        <v>0.66666668653488159</v>
      </c>
      <c r="BG12" s="1">
        <v>0</v>
      </c>
      <c r="BH12" s="1">
        <v>5</v>
      </c>
      <c r="BI12" s="1">
        <v>1</v>
      </c>
      <c r="BJ12" s="1">
        <v>0</v>
      </c>
      <c r="BK12" s="1">
        <v>0.15999999642372131</v>
      </c>
      <c r="BL12" s="1">
        <v>111115</v>
      </c>
      <c r="BM12">
        <f t="shared" si="17"/>
        <v>2.5019477844238276</v>
      </c>
      <c r="BN12">
        <f t="shared" si="18"/>
        <v>8.2535733850404892E-3</v>
      </c>
      <c r="BO12">
        <f t="shared" si="19"/>
        <v>301.54011955261228</v>
      </c>
      <c r="BP12">
        <f t="shared" si="20"/>
        <v>302.37594451904295</v>
      </c>
      <c r="BQ12">
        <f t="shared" si="21"/>
        <v>175.84140231963829</v>
      </c>
      <c r="BR12">
        <f t="shared" si="22"/>
        <v>-0.6107460087546398</v>
      </c>
      <c r="BS12">
        <f t="shared" si="23"/>
        <v>3.7463043274317296</v>
      </c>
      <c r="BT12">
        <f t="shared" si="24"/>
        <v>37.439132524625244</v>
      </c>
      <c r="BU12">
        <f t="shared" si="25"/>
        <v>13.602746797696533</v>
      </c>
      <c r="BV12">
        <f t="shared" si="26"/>
        <v>28.390119552612305</v>
      </c>
      <c r="BW12">
        <f t="shared" si="27"/>
        <v>3.8820053244628272</v>
      </c>
      <c r="BX12">
        <f t="shared" si="28"/>
        <v>0.58816814800210215</v>
      </c>
      <c r="BY12">
        <f t="shared" si="29"/>
        <v>2.3851608992379769</v>
      </c>
      <c r="BZ12">
        <f t="shared" si="30"/>
        <v>1.4968444252248503</v>
      </c>
      <c r="CA12">
        <f t="shared" si="31"/>
        <v>0.37109125450530672</v>
      </c>
      <c r="CB12">
        <f t="shared" si="32"/>
        <v>30.428740074411291</v>
      </c>
      <c r="CC12">
        <f t="shared" si="33"/>
        <v>0.78490219269950201</v>
      </c>
      <c r="CD12">
        <f t="shared" si="34"/>
        <v>64.968171086708935</v>
      </c>
      <c r="CE12">
        <f t="shared" si="35"/>
        <v>383.21746505403212</v>
      </c>
      <c r="CF12">
        <f t="shared" si="36"/>
        <v>4.7589910383872246E-2</v>
      </c>
      <c r="CG12">
        <f t="shared" si="37"/>
        <v>0</v>
      </c>
      <c r="CH12">
        <f t="shared" si="38"/>
        <v>934.15747070312489</v>
      </c>
      <c r="CI12">
        <f t="shared" si="39"/>
        <v>0</v>
      </c>
      <c r="CJ12" t="e">
        <f t="shared" si="40"/>
        <v>#DIV/0!</v>
      </c>
      <c r="CK12" t="e">
        <f t="shared" si="41"/>
        <v>#DIV/0!</v>
      </c>
    </row>
    <row r="13" spans="1:89" x14ac:dyDescent="0.25">
      <c r="A13" s="1">
        <v>12</v>
      </c>
      <c r="B13" s="2" t="s">
        <v>159</v>
      </c>
      <c r="C13" s="1" t="s">
        <v>163</v>
      </c>
      <c r="D13" s="1" t="s">
        <v>185</v>
      </c>
      <c r="E13" s="1">
        <v>2</v>
      </c>
      <c r="F13" s="1">
        <v>3</v>
      </c>
      <c r="G13" s="3">
        <v>44457</v>
      </c>
      <c r="H13" s="1" t="s">
        <v>94</v>
      </c>
      <c r="I13" s="1">
        <v>5015.9997759480029</v>
      </c>
      <c r="J13" s="1">
        <v>1</v>
      </c>
      <c r="K13">
        <f t="shared" si="0"/>
        <v>28.19093254379414</v>
      </c>
      <c r="L13">
        <f t="shared" si="1"/>
        <v>0.62992932902562437</v>
      </c>
      <c r="M13">
        <f t="shared" si="2"/>
        <v>303.8119284831626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 s="1">
        <v>-1</v>
      </c>
      <c r="Y13" s="1">
        <v>0.85</v>
      </c>
      <c r="Z13" s="1">
        <v>0.85</v>
      </c>
      <c r="AA13" s="1">
        <v>9.9073467254638672</v>
      </c>
      <c r="AB13">
        <f t="shared" si="6"/>
        <v>0.84999999999999987</v>
      </c>
      <c r="AC13">
        <f t="shared" si="7"/>
        <v>3.1248167188504122E-2</v>
      </c>
      <c r="AD13" t="e">
        <f t="shared" si="8"/>
        <v>#DIV/0!</v>
      </c>
      <c r="AE13" t="e">
        <f t="shared" si="9"/>
        <v>#DIV/0!</v>
      </c>
      <c r="AF13" t="e">
        <f t="shared" si="10"/>
        <v>#DIV/0!</v>
      </c>
      <c r="AG13" s="1">
        <v>0</v>
      </c>
      <c r="AH13" s="1">
        <v>0.5</v>
      </c>
      <c r="AI13" t="e">
        <f t="shared" si="11"/>
        <v>#DIV/0!</v>
      </c>
      <c r="AJ13">
        <f t="shared" si="12"/>
        <v>8.2605690710505915</v>
      </c>
      <c r="AK13">
        <f t="shared" si="13"/>
        <v>1.3610056389425496</v>
      </c>
      <c r="AL13">
        <f t="shared" si="14"/>
        <v>27.779818518280397</v>
      </c>
      <c r="AM13" s="1">
        <v>2</v>
      </c>
      <c r="AN13">
        <f t="shared" si="15"/>
        <v>5</v>
      </c>
      <c r="AO13" s="1">
        <v>0.5</v>
      </c>
      <c r="AP13">
        <f t="shared" si="16"/>
        <v>9</v>
      </c>
      <c r="AQ13" s="1">
        <v>29.226934432983398</v>
      </c>
      <c r="AR13" s="1">
        <v>28.391637802124023</v>
      </c>
      <c r="AS13" s="1">
        <v>29.146869659423828</v>
      </c>
      <c r="AT13" s="1">
        <v>399.93960571289063</v>
      </c>
      <c r="AU13" s="1">
        <v>387.39312744140625</v>
      </c>
      <c r="AV13" s="1">
        <v>20.615903854370117</v>
      </c>
      <c r="AW13" s="1">
        <v>23.838811874389648</v>
      </c>
      <c r="AX13" s="1">
        <v>50.624710083007813</v>
      </c>
      <c r="AY13" s="1">
        <v>58.538925170898438</v>
      </c>
      <c r="AZ13" s="1">
        <v>500.39572143554688</v>
      </c>
      <c r="BA13" s="1">
        <v>1099.0172119140625</v>
      </c>
      <c r="BB13" s="1">
        <v>107.95478057861328</v>
      </c>
      <c r="BC13" s="1">
        <v>100.06354522705078</v>
      </c>
      <c r="BD13" s="1">
        <v>3.3990919589996338</v>
      </c>
      <c r="BE13" s="1">
        <v>-0.19311520457267761</v>
      </c>
      <c r="BF13" s="1">
        <v>0.66666668653488159</v>
      </c>
      <c r="BG13" s="1">
        <v>0</v>
      </c>
      <c r="BH13" s="1">
        <v>5</v>
      </c>
      <c r="BI13" s="1">
        <v>1</v>
      </c>
      <c r="BJ13" s="1">
        <v>0</v>
      </c>
      <c r="BK13" s="1">
        <v>0.15999999642372131</v>
      </c>
      <c r="BL13" s="1">
        <v>111115</v>
      </c>
      <c r="BM13">
        <f t="shared" si="17"/>
        <v>2.5019786071777341</v>
      </c>
      <c r="BN13">
        <f t="shared" si="18"/>
        <v>8.2605690710505913E-3</v>
      </c>
      <c r="BO13">
        <f t="shared" si="19"/>
        <v>301.541637802124</v>
      </c>
      <c r="BP13">
        <f t="shared" si="20"/>
        <v>302.37693443298338</v>
      </c>
      <c r="BQ13">
        <f t="shared" si="21"/>
        <v>175.84274997585817</v>
      </c>
      <c r="BR13">
        <f t="shared" si="22"/>
        <v>-0.61181928384362705</v>
      </c>
      <c r="BS13">
        <f t="shared" si="23"/>
        <v>3.7464016690946935</v>
      </c>
      <c r="BT13">
        <f t="shared" si="24"/>
        <v>37.440225214825851</v>
      </c>
      <c r="BU13">
        <f t="shared" si="25"/>
        <v>13.601413340436203</v>
      </c>
      <c r="BV13">
        <f t="shared" si="26"/>
        <v>28.391637802124023</v>
      </c>
      <c r="BW13">
        <f t="shared" si="27"/>
        <v>3.8823479344808054</v>
      </c>
      <c r="BX13">
        <f t="shared" si="28"/>
        <v>0.58872331950999446</v>
      </c>
      <c r="BY13">
        <f t="shared" si="29"/>
        <v>2.385396030152144</v>
      </c>
      <c r="BZ13">
        <f t="shared" si="30"/>
        <v>1.4969519043286614</v>
      </c>
      <c r="CA13">
        <f t="shared" si="31"/>
        <v>0.3714448522408304</v>
      </c>
      <c r="CB13">
        <f t="shared" si="32"/>
        <v>30.400498646292458</v>
      </c>
      <c r="CC13">
        <f t="shared" si="33"/>
        <v>0.78424707864523124</v>
      </c>
      <c r="CD13">
        <f t="shared" si="34"/>
        <v>64.974875702390264</v>
      </c>
      <c r="CE13">
        <f t="shared" si="35"/>
        <v>383.16448755983714</v>
      </c>
      <c r="CF13">
        <f t="shared" si="36"/>
        <v>4.7804595609384173E-2</v>
      </c>
      <c r="CG13">
        <f t="shared" si="37"/>
        <v>0</v>
      </c>
      <c r="CH13">
        <f t="shared" si="38"/>
        <v>934.16463012695294</v>
      </c>
      <c r="CI13">
        <f t="shared" si="39"/>
        <v>0</v>
      </c>
      <c r="CJ13" t="e">
        <f t="shared" si="40"/>
        <v>#DIV/0!</v>
      </c>
      <c r="CK13" t="e">
        <f t="shared" si="41"/>
        <v>#DIV/0!</v>
      </c>
    </row>
    <row r="14" spans="1:89" x14ac:dyDescent="0.25">
      <c r="A14" s="1">
        <v>13</v>
      </c>
      <c r="B14" s="2" t="s">
        <v>166</v>
      </c>
      <c r="C14" s="1" t="s">
        <v>163</v>
      </c>
      <c r="D14" s="1" t="s">
        <v>185</v>
      </c>
      <c r="E14" s="1">
        <v>2</v>
      </c>
      <c r="F14" s="1">
        <v>1</v>
      </c>
      <c r="G14" s="3">
        <v>44457</v>
      </c>
      <c r="H14" s="1" t="s">
        <v>95</v>
      </c>
      <c r="I14" s="1">
        <v>5603.9997354242951</v>
      </c>
      <c r="J14" s="1">
        <v>1</v>
      </c>
      <c r="K14">
        <f t="shared" si="0"/>
        <v>24.910761657558883</v>
      </c>
      <c r="L14">
        <f t="shared" si="1"/>
        <v>0.42544305402197907</v>
      </c>
      <c r="M14">
        <f t="shared" si="2"/>
        <v>282.81108993612077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 s="1">
        <v>-1</v>
      </c>
      <c r="Y14" s="1">
        <v>0.85</v>
      </c>
      <c r="Z14" s="1">
        <v>0.85</v>
      </c>
      <c r="AA14" s="1">
        <v>9.947845458984375</v>
      </c>
      <c r="AB14">
        <f t="shared" si="6"/>
        <v>0.85</v>
      </c>
      <c r="AC14">
        <f t="shared" si="7"/>
        <v>2.7773242340727911E-2</v>
      </c>
      <c r="AD14" t="e">
        <f t="shared" si="8"/>
        <v>#DIV/0!</v>
      </c>
      <c r="AE14" t="e">
        <f t="shared" si="9"/>
        <v>#DIV/0!</v>
      </c>
      <c r="AF14" t="e">
        <f t="shared" si="10"/>
        <v>#DIV/0!</v>
      </c>
      <c r="AG14" s="1">
        <v>0</v>
      </c>
      <c r="AH14" s="1">
        <v>0.5</v>
      </c>
      <c r="AI14" t="e">
        <f t="shared" si="11"/>
        <v>#DIV/0!</v>
      </c>
      <c r="AJ14">
        <f t="shared" si="12"/>
        <v>6.5390041486402728</v>
      </c>
      <c r="AK14">
        <f t="shared" si="13"/>
        <v>1.5599861854691111</v>
      </c>
      <c r="AL14">
        <f t="shared" si="14"/>
        <v>28.556943716449208</v>
      </c>
      <c r="AM14" s="1">
        <v>2</v>
      </c>
      <c r="AN14">
        <f t="shared" si="15"/>
        <v>5</v>
      </c>
      <c r="AO14" s="1">
        <v>0.5</v>
      </c>
      <c r="AP14">
        <f t="shared" si="16"/>
        <v>9</v>
      </c>
      <c r="AQ14" s="1">
        <v>29.530296325683594</v>
      </c>
      <c r="AR14" s="1">
        <v>28.918283462524414</v>
      </c>
      <c r="AS14" s="1">
        <v>29.447412490844727</v>
      </c>
      <c r="AT14" s="1">
        <v>399.85263061523438</v>
      </c>
      <c r="AU14" s="1">
        <v>388.88043212890625</v>
      </c>
      <c r="AV14" s="1">
        <v>21.033527374267578</v>
      </c>
      <c r="AW14" s="1">
        <v>23.585285186767578</v>
      </c>
      <c r="AX14" s="1">
        <v>50.749565124511719</v>
      </c>
      <c r="AY14" s="1">
        <v>56.906429290771484</v>
      </c>
      <c r="AZ14" s="1">
        <v>500.42208862304688</v>
      </c>
      <c r="BA14" s="1">
        <v>1097.576171875</v>
      </c>
      <c r="BB14" s="1">
        <v>71.220588684082031</v>
      </c>
      <c r="BC14" s="1">
        <v>100.05488586425781</v>
      </c>
      <c r="BD14" s="1">
        <v>3.3990919589996338</v>
      </c>
      <c r="BE14" s="1">
        <v>-0.19311520457267761</v>
      </c>
      <c r="BF14" s="1">
        <v>0.66666668653488159</v>
      </c>
      <c r="BG14" s="1">
        <v>0</v>
      </c>
      <c r="BH14" s="1">
        <v>5</v>
      </c>
      <c r="BI14" s="1">
        <v>1</v>
      </c>
      <c r="BJ14" s="1">
        <v>0</v>
      </c>
      <c r="BK14" s="1">
        <v>0.15999999642372131</v>
      </c>
      <c r="BL14" s="1">
        <v>111115</v>
      </c>
      <c r="BM14">
        <f t="shared" si="17"/>
        <v>2.5021104431152343</v>
      </c>
      <c r="BN14">
        <f t="shared" si="18"/>
        <v>6.539004148640273E-3</v>
      </c>
      <c r="BO14">
        <f t="shared" si="19"/>
        <v>302.06828346252439</v>
      </c>
      <c r="BP14">
        <f t="shared" si="20"/>
        <v>302.68029632568357</v>
      </c>
      <c r="BQ14">
        <f t="shared" si="21"/>
        <v>175.61218357476173</v>
      </c>
      <c r="BR14">
        <f t="shared" si="22"/>
        <v>-0.36133974607520641</v>
      </c>
      <c r="BS14">
        <f t="shared" si="23"/>
        <v>3.9198092029071114</v>
      </c>
      <c r="BT14">
        <f t="shared" si="24"/>
        <v>39.176589619271837</v>
      </c>
      <c r="BU14">
        <f t="shared" si="25"/>
        <v>15.591304432504259</v>
      </c>
      <c r="BV14">
        <f t="shared" si="26"/>
        <v>28.918283462524414</v>
      </c>
      <c r="BW14">
        <f t="shared" si="27"/>
        <v>4.0027947074811605</v>
      </c>
      <c r="BX14">
        <f t="shared" si="28"/>
        <v>0.40623952256163964</v>
      </c>
      <c r="BY14">
        <f t="shared" si="29"/>
        <v>2.3598230174380004</v>
      </c>
      <c r="BZ14">
        <f t="shared" si="30"/>
        <v>1.6429716900431601</v>
      </c>
      <c r="CA14">
        <f t="shared" si="31"/>
        <v>0.25555790129240064</v>
      </c>
      <c r="CB14">
        <f t="shared" si="32"/>
        <v>28.296631324704915</v>
      </c>
      <c r="CC14">
        <f t="shared" si="33"/>
        <v>0.72724433160055335</v>
      </c>
      <c r="CD14">
        <f t="shared" si="34"/>
        <v>60.767720004115546</v>
      </c>
      <c r="CE14">
        <f t="shared" si="35"/>
        <v>385.14381788027242</v>
      </c>
      <c r="CF14">
        <f t="shared" si="36"/>
        <v>3.930402408708461E-2</v>
      </c>
      <c r="CG14">
        <f t="shared" si="37"/>
        <v>0</v>
      </c>
      <c r="CH14">
        <f t="shared" si="38"/>
        <v>932.93974609374993</v>
      </c>
      <c r="CI14">
        <f t="shared" si="39"/>
        <v>0</v>
      </c>
      <c r="CJ14" t="e">
        <f t="shared" si="40"/>
        <v>#DIV/0!</v>
      </c>
      <c r="CK14" t="e">
        <f t="shared" si="41"/>
        <v>#DIV/0!</v>
      </c>
    </row>
    <row r="15" spans="1:89" x14ac:dyDescent="0.25">
      <c r="A15" s="1">
        <v>14</v>
      </c>
      <c r="B15" s="2" t="s">
        <v>166</v>
      </c>
      <c r="C15" s="1" t="s">
        <v>163</v>
      </c>
      <c r="D15" s="1" t="s">
        <v>185</v>
      </c>
      <c r="E15" s="1">
        <v>2</v>
      </c>
      <c r="F15" s="1">
        <v>2</v>
      </c>
      <c r="G15" s="3">
        <v>44457</v>
      </c>
      <c r="H15" s="1" t="s">
        <v>96</v>
      </c>
      <c r="I15" s="1">
        <v>5605.9997352864593</v>
      </c>
      <c r="J15" s="1">
        <v>1</v>
      </c>
      <c r="K15">
        <f t="shared" si="0"/>
        <v>25.076425616740568</v>
      </c>
      <c r="L15">
        <f t="shared" si="1"/>
        <v>0.42537107442508076</v>
      </c>
      <c r="M15">
        <f t="shared" si="2"/>
        <v>282.15016732837665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 s="1">
        <v>-1</v>
      </c>
      <c r="Y15" s="1">
        <v>0.85</v>
      </c>
      <c r="Z15" s="1">
        <v>0.85</v>
      </c>
      <c r="AA15" s="1">
        <v>9.9073467254638672</v>
      </c>
      <c r="AB15">
        <f t="shared" si="6"/>
        <v>0.84999999999999987</v>
      </c>
      <c r="AC15">
        <f t="shared" si="7"/>
        <v>2.789934632601097E-2</v>
      </c>
      <c r="AD15" t="e">
        <f t="shared" si="8"/>
        <v>#DIV/0!</v>
      </c>
      <c r="AE15" t="e">
        <f t="shared" si="9"/>
        <v>#DIV/0!</v>
      </c>
      <c r="AF15" t="e">
        <f t="shared" si="10"/>
        <v>#DIV/0!</v>
      </c>
      <c r="AG15" s="1">
        <v>0</v>
      </c>
      <c r="AH15" s="1">
        <v>0.5</v>
      </c>
      <c r="AI15" t="e">
        <f t="shared" si="11"/>
        <v>#DIV/0!</v>
      </c>
      <c r="AJ15">
        <f t="shared" si="12"/>
        <v>6.5369953767627882</v>
      </c>
      <c r="AK15">
        <f t="shared" si="13"/>
        <v>1.5597472084548496</v>
      </c>
      <c r="AL15">
        <f t="shared" si="14"/>
        <v>28.556336852053246</v>
      </c>
      <c r="AM15" s="1">
        <v>2</v>
      </c>
      <c r="AN15">
        <f t="shared" si="15"/>
        <v>5</v>
      </c>
      <c r="AO15" s="1">
        <v>0.5</v>
      </c>
      <c r="AP15">
        <f t="shared" si="16"/>
        <v>9</v>
      </c>
      <c r="AQ15" s="1">
        <v>29.530878067016602</v>
      </c>
      <c r="AR15" s="1">
        <v>28.916152954101563</v>
      </c>
      <c r="AS15" s="1">
        <v>29.447853088378906</v>
      </c>
      <c r="AT15" s="1">
        <v>399.91244506835938</v>
      </c>
      <c r="AU15" s="1">
        <v>388.87393188476563</v>
      </c>
      <c r="AV15" s="1">
        <v>21.035398483276367</v>
      </c>
      <c r="AW15" s="1">
        <v>23.586469650268555</v>
      </c>
      <c r="AX15" s="1">
        <v>50.751995086669922</v>
      </c>
      <c r="AY15" s="1">
        <v>56.906951904296875</v>
      </c>
      <c r="AZ15" s="1">
        <v>500.40240478515625</v>
      </c>
      <c r="BA15" s="1">
        <v>1099.6009521484375</v>
      </c>
      <c r="BB15" s="1">
        <v>76.1600341796875</v>
      </c>
      <c r="BC15" s="1">
        <v>100.05413818359375</v>
      </c>
      <c r="BD15" s="1">
        <v>3.3990919589996338</v>
      </c>
      <c r="BE15" s="1">
        <v>-0.19311520457267761</v>
      </c>
      <c r="BF15" s="1">
        <v>0.66666668653488159</v>
      </c>
      <c r="BG15" s="1">
        <v>0</v>
      </c>
      <c r="BH15" s="1">
        <v>5</v>
      </c>
      <c r="BI15" s="1">
        <v>1</v>
      </c>
      <c r="BJ15" s="1">
        <v>0</v>
      </c>
      <c r="BK15" s="1">
        <v>0.15999999642372131</v>
      </c>
      <c r="BL15" s="1">
        <v>111115</v>
      </c>
      <c r="BM15">
        <f t="shared" si="17"/>
        <v>2.5020120239257806</v>
      </c>
      <c r="BN15">
        <f t="shared" si="18"/>
        <v>6.5369953767627879E-3</v>
      </c>
      <c r="BO15">
        <f t="shared" si="19"/>
        <v>302.06615295410154</v>
      </c>
      <c r="BP15">
        <f t="shared" si="20"/>
        <v>302.68087806701658</v>
      </c>
      <c r="BQ15">
        <f t="shared" si="21"/>
        <v>175.93614841127055</v>
      </c>
      <c r="BR15">
        <f t="shared" si="22"/>
        <v>-0.3598161020483171</v>
      </c>
      <c r="BS15">
        <f t="shared" si="23"/>
        <v>3.9196711021059598</v>
      </c>
      <c r="BT15">
        <f t="shared" si="24"/>
        <v>39.175502115800377</v>
      </c>
      <c r="BU15">
        <f t="shared" si="25"/>
        <v>15.589032465531822</v>
      </c>
      <c r="BV15">
        <f t="shared" si="26"/>
        <v>28.916152954101563</v>
      </c>
      <c r="BW15">
        <f t="shared" si="27"/>
        <v>4.002300958958795</v>
      </c>
      <c r="BX15">
        <f t="shared" si="28"/>
        <v>0.40617389380176144</v>
      </c>
      <c r="BY15">
        <f t="shared" si="29"/>
        <v>2.3599238936511102</v>
      </c>
      <c r="BZ15">
        <f t="shared" si="30"/>
        <v>1.6423770653076848</v>
      </c>
      <c r="CA15">
        <f t="shared" si="31"/>
        <v>0.25551634584121719</v>
      </c>
      <c r="CB15">
        <f t="shared" si="32"/>
        <v>28.230291830397494</v>
      </c>
      <c r="CC15">
        <f t="shared" si="33"/>
        <v>0.7255569072497916</v>
      </c>
      <c r="CD15">
        <f t="shared" si="34"/>
        <v>60.772046479507466</v>
      </c>
      <c r="CE15">
        <f t="shared" si="35"/>
        <v>385.11246804225453</v>
      </c>
      <c r="CF15">
        <f t="shared" si="36"/>
        <v>3.9571445475851542E-2</v>
      </c>
      <c r="CG15">
        <f t="shared" si="37"/>
        <v>0</v>
      </c>
      <c r="CH15">
        <f t="shared" si="38"/>
        <v>934.66080932617172</v>
      </c>
      <c r="CI15">
        <f t="shared" si="39"/>
        <v>0</v>
      </c>
      <c r="CJ15" t="e">
        <f t="shared" si="40"/>
        <v>#DIV/0!</v>
      </c>
      <c r="CK15" t="e">
        <f t="shared" si="41"/>
        <v>#DIV/0!</v>
      </c>
    </row>
    <row r="16" spans="1:89" x14ac:dyDescent="0.25">
      <c r="A16" s="1">
        <v>15</v>
      </c>
      <c r="B16" s="2" t="s">
        <v>166</v>
      </c>
      <c r="C16" s="1" t="s">
        <v>163</v>
      </c>
      <c r="D16" s="1" t="s">
        <v>185</v>
      </c>
      <c r="E16" s="1">
        <v>2</v>
      </c>
      <c r="F16" s="1">
        <v>3</v>
      </c>
      <c r="G16" s="3">
        <v>44457</v>
      </c>
      <c r="H16" s="1" t="s">
        <v>97</v>
      </c>
      <c r="I16" s="1">
        <v>5607.9997351486236</v>
      </c>
      <c r="J16" s="1">
        <v>1</v>
      </c>
      <c r="K16">
        <f t="shared" si="0"/>
        <v>25.174975244729495</v>
      </c>
      <c r="L16">
        <f t="shared" si="1"/>
        <v>0.4260089798653251</v>
      </c>
      <c r="M16">
        <f t="shared" si="2"/>
        <v>281.92627903846108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t="e">
        <f t="shared" si="4"/>
        <v>#DIV/0!</v>
      </c>
      <c r="W16" t="e">
        <f t="shared" si="5"/>
        <v>#DIV/0!</v>
      </c>
      <c r="X16" s="1">
        <v>-1</v>
      </c>
      <c r="Y16" s="1">
        <v>0.85</v>
      </c>
      <c r="Z16" s="1">
        <v>0.85</v>
      </c>
      <c r="AA16" s="1">
        <v>9.9073467254638672</v>
      </c>
      <c r="AB16">
        <f t="shared" si="6"/>
        <v>0.84999999999999987</v>
      </c>
      <c r="AC16">
        <f t="shared" si="7"/>
        <v>2.7941349090251824E-2</v>
      </c>
      <c r="AD16" t="e">
        <f t="shared" si="8"/>
        <v>#DIV/0!</v>
      </c>
      <c r="AE16" t="e">
        <f t="shared" si="9"/>
        <v>#DIV/0!</v>
      </c>
      <c r="AF16" t="e">
        <f t="shared" si="10"/>
        <v>#DIV/0!</v>
      </c>
      <c r="AG16" s="1">
        <v>0</v>
      </c>
      <c r="AH16" s="1">
        <v>0.5</v>
      </c>
      <c r="AI16" t="e">
        <f t="shared" si="11"/>
        <v>#DIV/0!</v>
      </c>
      <c r="AJ16">
        <f t="shared" si="12"/>
        <v>6.5435901588143448</v>
      </c>
      <c r="AK16">
        <f t="shared" si="13"/>
        <v>1.5590783055641846</v>
      </c>
      <c r="AL16">
        <f t="shared" si="14"/>
        <v>28.553482754210247</v>
      </c>
      <c r="AM16" s="1">
        <v>2</v>
      </c>
      <c r="AN16">
        <f t="shared" si="15"/>
        <v>5</v>
      </c>
      <c r="AO16" s="1">
        <v>0.5</v>
      </c>
      <c r="AP16">
        <f t="shared" si="16"/>
        <v>9</v>
      </c>
      <c r="AQ16" s="1">
        <v>29.530300140380859</v>
      </c>
      <c r="AR16" s="1">
        <v>28.912815093994141</v>
      </c>
      <c r="AS16" s="1">
        <v>29.447803497314453</v>
      </c>
      <c r="AT16" s="1">
        <v>399.96670532226563</v>
      </c>
      <c r="AU16" s="1">
        <v>388.88754272460938</v>
      </c>
      <c r="AV16" s="1">
        <v>21.033195495605469</v>
      </c>
      <c r="AW16" s="1">
        <v>23.586885452270508</v>
      </c>
      <c r="AX16" s="1">
        <v>50.747898101806641</v>
      </c>
      <c r="AY16" s="1">
        <v>56.909320831298828</v>
      </c>
      <c r="AZ16" s="1">
        <v>500.39334106445313</v>
      </c>
      <c r="BA16" s="1">
        <v>1102.097412109375</v>
      </c>
      <c r="BB16" s="1">
        <v>77.988044738769531</v>
      </c>
      <c r="BC16" s="1">
        <v>100.05319976806641</v>
      </c>
      <c r="BD16" s="1">
        <v>3.3990919589996338</v>
      </c>
      <c r="BE16" s="1">
        <v>-0.19311520457267761</v>
      </c>
      <c r="BF16" s="1">
        <v>0.66666668653488159</v>
      </c>
      <c r="BG16" s="1">
        <v>0</v>
      </c>
      <c r="BH16" s="1">
        <v>5</v>
      </c>
      <c r="BI16" s="1">
        <v>1</v>
      </c>
      <c r="BJ16" s="1">
        <v>0</v>
      </c>
      <c r="BK16" s="1">
        <v>0.15999999642372131</v>
      </c>
      <c r="BL16" s="1">
        <v>111115</v>
      </c>
      <c r="BM16">
        <f t="shared" si="17"/>
        <v>2.5019667053222654</v>
      </c>
      <c r="BN16">
        <f t="shared" si="18"/>
        <v>6.5435901588143447E-3</v>
      </c>
      <c r="BO16">
        <f t="shared" si="19"/>
        <v>302.06281509399412</v>
      </c>
      <c r="BP16">
        <f t="shared" si="20"/>
        <v>302.68030014038084</v>
      </c>
      <c r="BQ16">
        <f t="shared" si="21"/>
        <v>176.33558199609251</v>
      </c>
      <c r="BR16">
        <f t="shared" si="22"/>
        <v>-0.35933233978389389</v>
      </c>
      <c r="BS16">
        <f t="shared" si="23"/>
        <v>3.9190216676267049</v>
      </c>
      <c r="BT16">
        <f t="shared" si="24"/>
        <v>39.169378657668119</v>
      </c>
      <c r="BU16">
        <f t="shared" si="25"/>
        <v>15.582493205397611</v>
      </c>
      <c r="BV16">
        <f t="shared" si="26"/>
        <v>28.912815093994141</v>
      </c>
      <c r="BW16">
        <f t="shared" si="27"/>
        <v>4.0015275116554356</v>
      </c>
      <c r="BX16">
        <f t="shared" si="28"/>
        <v>0.40675548124108679</v>
      </c>
      <c r="BY16">
        <f t="shared" si="29"/>
        <v>2.3599433620625203</v>
      </c>
      <c r="BZ16">
        <f t="shared" si="30"/>
        <v>1.6415841495929153</v>
      </c>
      <c r="CA16">
        <f t="shared" si="31"/>
        <v>0.25588460404022578</v>
      </c>
      <c r="CB16">
        <f t="shared" si="32"/>
        <v>28.207626316502779</v>
      </c>
      <c r="CC16">
        <f t="shared" si="33"/>
        <v>0.7249557984378715</v>
      </c>
      <c r="CD16">
        <f t="shared" si="34"/>
        <v>60.785141302524352</v>
      </c>
      <c r="CE16">
        <f t="shared" si="35"/>
        <v>385.11129643789997</v>
      </c>
      <c r="CF16">
        <f t="shared" si="36"/>
        <v>3.9735641143032366E-2</v>
      </c>
      <c r="CG16">
        <f t="shared" si="37"/>
        <v>0</v>
      </c>
      <c r="CH16">
        <f t="shared" si="38"/>
        <v>936.78280029296866</v>
      </c>
      <c r="CI16">
        <f t="shared" si="39"/>
        <v>0</v>
      </c>
      <c r="CJ16" t="e">
        <f t="shared" si="40"/>
        <v>#DIV/0!</v>
      </c>
      <c r="CK16" t="e">
        <f t="shared" si="41"/>
        <v>#DIV/0!</v>
      </c>
    </row>
    <row r="17" spans="1:89" x14ac:dyDescent="0.25">
      <c r="A17" s="1">
        <v>16</v>
      </c>
      <c r="B17" s="2" t="s">
        <v>164</v>
      </c>
      <c r="C17" s="1" t="s">
        <v>163</v>
      </c>
      <c r="D17" s="1" t="s">
        <v>185</v>
      </c>
      <c r="E17" s="1">
        <v>2</v>
      </c>
      <c r="F17" s="1">
        <v>1</v>
      </c>
      <c r="G17" s="3">
        <v>44457</v>
      </c>
      <c r="H17" s="1" t="s">
        <v>98</v>
      </c>
      <c r="I17" s="1">
        <v>6317.4996862513945</v>
      </c>
      <c r="J17" s="1">
        <v>1</v>
      </c>
      <c r="K17">
        <f t="shared" si="0"/>
        <v>29.20979212664751</v>
      </c>
      <c r="L17">
        <f t="shared" si="1"/>
        <v>0.86246416606670484</v>
      </c>
      <c r="M17">
        <f t="shared" si="2"/>
        <v>321.22403815913287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  <c r="X17" s="1">
        <v>-1</v>
      </c>
      <c r="Y17" s="1">
        <v>0.85</v>
      </c>
      <c r="Z17" s="1">
        <v>0.85</v>
      </c>
      <c r="AA17" s="1">
        <v>9.9886770248413086</v>
      </c>
      <c r="AB17">
        <f t="shared" si="6"/>
        <v>0.85</v>
      </c>
      <c r="AC17">
        <f t="shared" si="7"/>
        <v>3.233998408467368E-2</v>
      </c>
      <c r="AD17" t="e">
        <f t="shared" si="8"/>
        <v>#DIV/0!</v>
      </c>
      <c r="AE17" t="e">
        <f t="shared" si="9"/>
        <v>#DIV/0!</v>
      </c>
      <c r="AF17" t="e">
        <f t="shared" si="10"/>
        <v>#DIV/0!</v>
      </c>
      <c r="AG17" s="1">
        <v>0</v>
      </c>
      <c r="AH17" s="1">
        <v>0.5</v>
      </c>
      <c r="AI17" t="e">
        <f t="shared" si="11"/>
        <v>#DIV/0!</v>
      </c>
      <c r="AJ17">
        <f t="shared" si="12"/>
        <v>9.7626714529730521</v>
      </c>
      <c r="AK17">
        <f t="shared" si="13"/>
        <v>1.2022418911566728</v>
      </c>
      <c r="AL17">
        <f t="shared" si="14"/>
        <v>27.750927410685961</v>
      </c>
      <c r="AM17" s="1">
        <v>2</v>
      </c>
      <c r="AN17">
        <f t="shared" si="15"/>
        <v>5</v>
      </c>
      <c r="AO17" s="1">
        <v>0.5</v>
      </c>
      <c r="AP17">
        <f t="shared" si="16"/>
        <v>9</v>
      </c>
      <c r="AQ17" s="1">
        <v>29.728742599487305</v>
      </c>
      <c r="AR17" s="1">
        <v>28.576669692993164</v>
      </c>
      <c r="AS17" s="1">
        <v>29.657590866088867</v>
      </c>
      <c r="AT17" s="1">
        <v>399.9803466796875</v>
      </c>
      <c r="AU17" s="1">
        <v>386.79660034179688</v>
      </c>
      <c r="AV17" s="1">
        <v>21.560083389282227</v>
      </c>
      <c r="AW17" s="1">
        <v>25.363039016723633</v>
      </c>
      <c r="AX17" s="1">
        <v>51.431842803955078</v>
      </c>
      <c r="AY17" s="1">
        <v>60.503837585449219</v>
      </c>
      <c r="AZ17" s="1">
        <v>500.4034423828125</v>
      </c>
      <c r="BA17" s="1">
        <v>1098.97802734375</v>
      </c>
      <c r="BB17" s="1">
        <v>238.32357788085938</v>
      </c>
      <c r="BC17" s="1">
        <v>100.06072998046875</v>
      </c>
      <c r="BD17" s="1">
        <v>3.3990919589996338</v>
      </c>
      <c r="BE17" s="1">
        <v>-0.19311520457267761</v>
      </c>
      <c r="BF17" s="1">
        <v>0.66666668653488159</v>
      </c>
      <c r="BG17" s="1">
        <v>0</v>
      </c>
      <c r="BH17" s="1">
        <v>5</v>
      </c>
      <c r="BI17" s="1">
        <v>1</v>
      </c>
      <c r="BJ17" s="1">
        <v>0</v>
      </c>
      <c r="BK17" s="1">
        <v>0.15999999642372131</v>
      </c>
      <c r="BL17" s="1">
        <v>111115</v>
      </c>
      <c r="BM17">
        <f t="shared" si="17"/>
        <v>2.5020172119140627</v>
      </c>
      <c r="BN17">
        <f t="shared" si="18"/>
        <v>9.762671452973052E-3</v>
      </c>
      <c r="BO17">
        <f t="shared" si="19"/>
        <v>301.72666969299314</v>
      </c>
      <c r="BP17">
        <f t="shared" si="20"/>
        <v>302.87874259948728</v>
      </c>
      <c r="BQ17">
        <f t="shared" si="21"/>
        <v>175.8364804447483</v>
      </c>
      <c r="BR17">
        <f t="shared" si="22"/>
        <v>-0.82574228230720326</v>
      </c>
      <c r="BS17">
        <f t="shared" si="23"/>
        <v>3.74008608969315</v>
      </c>
      <c r="BT17">
        <f t="shared" si="24"/>
        <v>37.378161146967365</v>
      </c>
      <c r="BU17">
        <f t="shared" si="25"/>
        <v>12.015122130243732</v>
      </c>
      <c r="BV17">
        <f t="shared" si="26"/>
        <v>28.576669692993164</v>
      </c>
      <c r="BW17">
        <f t="shared" si="27"/>
        <v>3.9243004466503848</v>
      </c>
      <c r="BX17">
        <f t="shared" si="28"/>
        <v>0.78704240278076609</v>
      </c>
      <c r="BY17">
        <f t="shared" si="29"/>
        <v>2.5378441985364772</v>
      </c>
      <c r="BZ17">
        <f t="shared" si="30"/>
        <v>1.3864562481139076</v>
      </c>
      <c r="CA17">
        <f t="shared" si="31"/>
        <v>0.49816382763045441</v>
      </c>
      <c r="CB17">
        <f t="shared" si="32"/>
        <v>32.141911745476783</v>
      </c>
      <c r="CC17">
        <f t="shared" si="33"/>
        <v>0.83047275460870096</v>
      </c>
      <c r="CD17">
        <f t="shared" si="34"/>
        <v>69.716247922744088</v>
      </c>
      <c r="CE17">
        <f t="shared" si="35"/>
        <v>382.41513152279975</v>
      </c>
      <c r="CF17">
        <f t="shared" si="36"/>
        <v>5.3250955357444195E-2</v>
      </c>
      <c r="CG17">
        <f t="shared" si="37"/>
        <v>0</v>
      </c>
      <c r="CH17">
        <f t="shared" si="38"/>
        <v>934.13132324218748</v>
      </c>
      <c r="CI17">
        <f t="shared" si="39"/>
        <v>0</v>
      </c>
      <c r="CJ17" t="e">
        <f t="shared" si="40"/>
        <v>#DIV/0!</v>
      </c>
      <c r="CK17" t="e">
        <f t="shared" si="41"/>
        <v>#DIV/0!</v>
      </c>
    </row>
    <row r="18" spans="1:89" x14ac:dyDescent="0.25">
      <c r="A18" s="1">
        <v>17</v>
      </c>
      <c r="B18" s="2" t="s">
        <v>164</v>
      </c>
      <c r="C18" s="1" t="s">
        <v>163</v>
      </c>
      <c r="D18" s="1" t="s">
        <v>185</v>
      </c>
      <c r="E18" s="1">
        <v>2</v>
      </c>
      <c r="F18" s="1">
        <v>2</v>
      </c>
      <c r="G18" s="3">
        <v>44457</v>
      </c>
      <c r="H18" s="1" t="s">
        <v>99</v>
      </c>
      <c r="I18" s="1">
        <v>6319.4996861135587</v>
      </c>
      <c r="J18" s="1">
        <v>1</v>
      </c>
      <c r="K18">
        <f t="shared" si="0"/>
        <v>29.163982509735561</v>
      </c>
      <c r="L18">
        <f t="shared" si="1"/>
        <v>0.86299113911231751</v>
      </c>
      <c r="M18">
        <f t="shared" si="2"/>
        <v>321.37956681326619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t="e">
        <f t="shared" si="4"/>
        <v>#DIV/0!</v>
      </c>
      <c r="W18" t="e">
        <f t="shared" si="5"/>
        <v>#DIV/0!</v>
      </c>
      <c r="X18" s="1">
        <v>-1</v>
      </c>
      <c r="Y18" s="1">
        <v>0.85</v>
      </c>
      <c r="Z18" s="1">
        <v>0.85</v>
      </c>
      <c r="AA18" s="1">
        <v>9.9886770248413086</v>
      </c>
      <c r="AB18">
        <f t="shared" si="6"/>
        <v>0.85</v>
      </c>
      <c r="AC18">
        <f t="shared" si="7"/>
        <v>3.2293444443027695E-2</v>
      </c>
      <c r="AD18" t="e">
        <f t="shared" si="8"/>
        <v>#DIV/0!</v>
      </c>
      <c r="AE18" t="e">
        <f t="shared" si="9"/>
        <v>#DIV/0!</v>
      </c>
      <c r="AF18" t="e">
        <f t="shared" si="10"/>
        <v>#DIV/0!</v>
      </c>
      <c r="AG18" s="1">
        <v>0</v>
      </c>
      <c r="AH18" s="1">
        <v>0.5</v>
      </c>
      <c r="AI18" t="e">
        <f t="shared" si="11"/>
        <v>#DIV/0!</v>
      </c>
      <c r="AJ18">
        <f t="shared" si="12"/>
        <v>9.7546624567176234</v>
      </c>
      <c r="AK18">
        <f t="shared" si="13"/>
        <v>1.2006028521442902</v>
      </c>
      <c r="AL18">
        <f t="shared" si="14"/>
        <v>27.742181766532603</v>
      </c>
      <c r="AM18" s="1">
        <v>2</v>
      </c>
      <c r="AN18">
        <f t="shared" si="15"/>
        <v>5</v>
      </c>
      <c r="AO18" s="1">
        <v>0.5</v>
      </c>
      <c r="AP18">
        <f t="shared" si="16"/>
        <v>9</v>
      </c>
      <c r="AQ18" s="1">
        <v>29.728517532348633</v>
      </c>
      <c r="AR18" s="1">
        <v>28.566354751586914</v>
      </c>
      <c r="AS18" s="1">
        <v>29.656919479370117</v>
      </c>
      <c r="AT18" s="1">
        <v>399.984130859375</v>
      </c>
      <c r="AU18" s="1">
        <v>386.81927490234375</v>
      </c>
      <c r="AV18" s="1">
        <v>21.560256958007813</v>
      </c>
      <c r="AW18" s="1">
        <v>25.360267639160156</v>
      </c>
      <c r="AX18" s="1">
        <v>51.433052062988281</v>
      </c>
      <c r="AY18" s="1">
        <v>60.498165130615234</v>
      </c>
      <c r="AZ18" s="1">
        <v>500.3818359375</v>
      </c>
      <c r="BA18" s="1">
        <v>1098.8929443359375</v>
      </c>
      <c r="BB18" s="1">
        <v>255.96946716308594</v>
      </c>
      <c r="BC18" s="1">
        <v>100.06098175048828</v>
      </c>
      <c r="BD18" s="1">
        <v>3.3990919589996338</v>
      </c>
      <c r="BE18" s="1">
        <v>-0.19311520457267761</v>
      </c>
      <c r="BF18" s="1">
        <v>0.66666668653488159</v>
      </c>
      <c r="BG18" s="1">
        <v>0</v>
      </c>
      <c r="BH18" s="1">
        <v>5</v>
      </c>
      <c r="BI18" s="1">
        <v>1</v>
      </c>
      <c r="BJ18" s="1">
        <v>0</v>
      </c>
      <c r="BK18" s="1">
        <v>0.15999999642372131</v>
      </c>
      <c r="BL18" s="1">
        <v>111115</v>
      </c>
      <c r="BM18">
        <f t="shared" si="17"/>
        <v>2.5019091796874995</v>
      </c>
      <c r="BN18">
        <f t="shared" si="18"/>
        <v>9.7546624567176228E-3</v>
      </c>
      <c r="BO18">
        <f t="shared" si="19"/>
        <v>301.71635475158689</v>
      </c>
      <c r="BP18">
        <f t="shared" si="20"/>
        <v>302.87851753234861</v>
      </c>
      <c r="BQ18">
        <f t="shared" si="21"/>
        <v>175.82286716380258</v>
      </c>
      <c r="BR18">
        <f t="shared" si="22"/>
        <v>-0.82417298505431036</v>
      </c>
      <c r="BS18">
        <f t="shared" si="23"/>
        <v>3.7381761295737932</v>
      </c>
      <c r="BT18">
        <f t="shared" si="24"/>
        <v>37.358979136296071</v>
      </c>
      <c r="BU18">
        <f t="shared" si="25"/>
        <v>11.998711497135915</v>
      </c>
      <c r="BV18">
        <f t="shared" si="26"/>
        <v>28.566354751586914</v>
      </c>
      <c r="BW18">
        <f t="shared" si="27"/>
        <v>3.9219513637977639</v>
      </c>
      <c r="BX18">
        <f t="shared" si="28"/>
        <v>0.78748121563352536</v>
      </c>
      <c r="BY18">
        <f t="shared" si="29"/>
        <v>2.537573277429503</v>
      </c>
      <c r="BZ18">
        <f t="shared" si="30"/>
        <v>1.3843780863682609</v>
      </c>
      <c r="CA18">
        <f t="shared" si="31"/>
        <v>0.49844511518789741</v>
      </c>
      <c r="CB18">
        <f t="shared" si="32"/>
        <v>32.157554969882057</v>
      </c>
      <c r="CC18">
        <f t="shared" si="33"/>
        <v>0.83082614457203963</v>
      </c>
      <c r="CD18">
        <f t="shared" si="34"/>
        <v>69.744041964446495</v>
      </c>
      <c r="CE18">
        <f t="shared" si="35"/>
        <v>382.44467752588344</v>
      </c>
      <c r="CF18">
        <f t="shared" si="36"/>
        <v>5.318452941136096E-2</v>
      </c>
      <c r="CG18">
        <f t="shared" si="37"/>
        <v>0</v>
      </c>
      <c r="CH18">
        <f t="shared" si="38"/>
        <v>934.05900268554683</v>
      </c>
      <c r="CI18">
        <f t="shared" si="39"/>
        <v>0</v>
      </c>
      <c r="CJ18" t="e">
        <f t="shared" si="40"/>
        <v>#DIV/0!</v>
      </c>
      <c r="CK18" t="e">
        <f t="shared" si="41"/>
        <v>#DIV/0!</v>
      </c>
    </row>
    <row r="19" spans="1:89" x14ac:dyDescent="0.25">
      <c r="A19" s="1">
        <v>18</v>
      </c>
      <c r="B19" s="2" t="s">
        <v>164</v>
      </c>
      <c r="C19" s="1" t="s">
        <v>163</v>
      </c>
      <c r="D19" s="1" t="s">
        <v>185</v>
      </c>
      <c r="E19" s="1">
        <v>2</v>
      </c>
      <c r="F19" s="1">
        <v>3</v>
      </c>
      <c r="G19" s="3">
        <v>44457</v>
      </c>
      <c r="H19" s="1" t="s">
        <v>100</v>
      </c>
      <c r="I19" s="1">
        <v>6321.499685975723</v>
      </c>
      <c r="J19" s="1">
        <v>1</v>
      </c>
      <c r="K19">
        <f t="shared" si="0"/>
        <v>28.968344654964188</v>
      </c>
      <c r="L19">
        <f t="shared" si="1"/>
        <v>0.86226500222256175</v>
      </c>
      <c r="M19">
        <f t="shared" si="2"/>
        <v>321.72664191587603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t="e">
        <f t="shared" si="4"/>
        <v>#DIV/0!</v>
      </c>
      <c r="W19" t="e">
        <f t="shared" si="5"/>
        <v>#DIV/0!</v>
      </c>
      <c r="X19" s="1">
        <v>-1</v>
      </c>
      <c r="Y19" s="1">
        <v>0.85</v>
      </c>
      <c r="Z19" s="1">
        <v>0.85</v>
      </c>
      <c r="AA19" s="1">
        <v>9.9886770248413086</v>
      </c>
      <c r="AB19">
        <f t="shared" si="6"/>
        <v>0.85</v>
      </c>
      <c r="AC19">
        <f t="shared" si="7"/>
        <v>3.208266596957085E-2</v>
      </c>
      <c r="AD19" t="e">
        <f t="shared" si="8"/>
        <v>#DIV/0!</v>
      </c>
      <c r="AE19" t="e">
        <f t="shared" si="9"/>
        <v>#DIV/0!</v>
      </c>
      <c r="AF19" t="e">
        <f t="shared" si="10"/>
        <v>#DIV/0!</v>
      </c>
      <c r="AG19" s="1">
        <v>0</v>
      </c>
      <c r="AH19" s="1">
        <v>0.5</v>
      </c>
      <c r="AI19" t="e">
        <f t="shared" si="11"/>
        <v>#DIV/0!</v>
      </c>
      <c r="AJ19">
        <f t="shared" si="12"/>
        <v>9.7466513374582533</v>
      </c>
      <c r="AK19">
        <f t="shared" si="13"/>
        <v>1.2005402467948429</v>
      </c>
      <c r="AL19">
        <f t="shared" si="14"/>
        <v>27.74041125566977</v>
      </c>
      <c r="AM19" s="1">
        <v>2</v>
      </c>
      <c r="AN19">
        <f t="shared" si="15"/>
        <v>5</v>
      </c>
      <c r="AO19" s="1">
        <v>0.5</v>
      </c>
      <c r="AP19">
        <f t="shared" si="16"/>
        <v>9</v>
      </c>
      <c r="AQ19" s="1">
        <v>29.726371765136719</v>
      </c>
      <c r="AR19" s="1">
        <v>28.563314437866211</v>
      </c>
      <c r="AS19" s="1">
        <v>29.656377792358398</v>
      </c>
      <c r="AT19" s="1">
        <v>399.90728759765625</v>
      </c>
      <c r="AU19" s="1">
        <v>386.82220458984375</v>
      </c>
      <c r="AV19" s="1">
        <v>21.560287475585938</v>
      </c>
      <c r="AW19" s="1">
        <v>25.357088088989258</v>
      </c>
      <c r="AX19" s="1">
        <v>51.439357757568359</v>
      </c>
      <c r="AY19" s="1">
        <v>60.497909545898438</v>
      </c>
      <c r="AZ19" s="1">
        <v>500.39523315429688</v>
      </c>
      <c r="BA19" s="1">
        <v>1098.9384765625</v>
      </c>
      <c r="BB19" s="1">
        <v>230.74310302734375</v>
      </c>
      <c r="BC19" s="1">
        <v>100.06075286865234</v>
      </c>
      <c r="BD19" s="1">
        <v>3.3990919589996338</v>
      </c>
      <c r="BE19" s="1">
        <v>-0.19311520457267761</v>
      </c>
      <c r="BF19" s="1">
        <v>0.66666668653488159</v>
      </c>
      <c r="BG19" s="1">
        <v>0</v>
      </c>
      <c r="BH19" s="1">
        <v>5</v>
      </c>
      <c r="BI19" s="1">
        <v>1</v>
      </c>
      <c r="BJ19" s="1">
        <v>0</v>
      </c>
      <c r="BK19" s="1">
        <v>0.15999999642372131</v>
      </c>
      <c r="BL19" s="1">
        <v>111115</v>
      </c>
      <c r="BM19">
        <f t="shared" si="17"/>
        <v>2.5019761657714841</v>
      </c>
      <c r="BN19">
        <f t="shared" si="18"/>
        <v>9.7466513374582526E-3</v>
      </c>
      <c r="BO19">
        <f t="shared" si="19"/>
        <v>301.71331443786619</v>
      </c>
      <c r="BP19">
        <f t="shared" si="20"/>
        <v>302.8763717651367</v>
      </c>
      <c r="BQ19">
        <f t="shared" si="21"/>
        <v>175.83015231988975</v>
      </c>
      <c r="BR19">
        <f t="shared" si="22"/>
        <v>-0.82290318219644221</v>
      </c>
      <c r="BS19">
        <f t="shared" si="23"/>
        <v>3.7377895715358451</v>
      </c>
      <c r="BT19">
        <f t="shared" si="24"/>
        <v>37.355201358942033</v>
      </c>
      <c r="BU19">
        <f t="shared" si="25"/>
        <v>11.998113269952775</v>
      </c>
      <c r="BV19">
        <f t="shared" si="26"/>
        <v>28.563314437866211</v>
      </c>
      <c r="BW19">
        <f t="shared" si="27"/>
        <v>3.9212592091613239</v>
      </c>
      <c r="BX19">
        <f t="shared" si="28"/>
        <v>0.78687654593079526</v>
      </c>
      <c r="BY19">
        <f t="shared" si="29"/>
        <v>2.5372493247410022</v>
      </c>
      <c r="BZ19">
        <f t="shared" si="30"/>
        <v>1.3840098844203217</v>
      </c>
      <c r="CA19">
        <f t="shared" si="31"/>
        <v>0.49805751120966196</v>
      </c>
      <c r="CB19">
        <f t="shared" si="32"/>
        <v>32.19221000800588</v>
      </c>
      <c r="CC19">
        <f t="shared" si="33"/>
        <v>0.83171709922135928</v>
      </c>
      <c r="CD19">
        <f t="shared" si="34"/>
        <v>69.740371661928151</v>
      </c>
      <c r="CE19">
        <f t="shared" si="35"/>
        <v>382.47695289159913</v>
      </c>
      <c r="CF19">
        <f t="shared" si="36"/>
        <v>5.2820519181468469E-2</v>
      </c>
      <c r="CG19">
        <f t="shared" si="37"/>
        <v>0</v>
      </c>
      <c r="CH19">
        <f t="shared" si="38"/>
        <v>934.09770507812493</v>
      </c>
      <c r="CI19">
        <f t="shared" si="39"/>
        <v>0</v>
      </c>
      <c r="CJ19" t="e">
        <f t="shared" si="40"/>
        <v>#DIV/0!</v>
      </c>
      <c r="CK19" t="e">
        <f t="shared" si="41"/>
        <v>#DIV/0!</v>
      </c>
    </row>
    <row r="20" spans="1:89" x14ac:dyDescent="0.25">
      <c r="A20" s="1">
        <v>19</v>
      </c>
      <c r="B20" s="2" t="s">
        <v>167</v>
      </c>
      <c r="C20" s="1" t="s">
        <v>163</v>
      </c>
      <c r="D20" s="1" t="s">
        <v>185</v>
      </c>
      <c r="E20" s="1">
        <v>2</v>
      </c>
      <c r="F20" s="1">
        <v>1</v>
      </c>
      <c r="G20" s="3">
        <v>44457</v>
      </c>
      <c r="H20" s="1" t="s">
        <v>101</v>
      </c>
      <c r="I20" s="1">
        <v>7127.4996304279193</v>
      </c>
      <c r="J20" s="1">
        <v>1</v>
      </c>
      <c r="K20">
        <f t="shared" si="0"/>
        <v>35.394238056899532</v>
      </c>
      <c r="L20">
        <f t="shared" si="1"/>
        <v>1.0092293809542212</v>
      </c>
      <c r="M20">
        <f t="shared" si="2"/>
        <v>316.41105037008015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t="e">
        <f t="shared" si="3"/>
        <v>#DIV/0!</v>
      </c>
      <c r="V20" t="e">
        <f t="shared" si="4"/>
        <v>#DIV/0!</v>
      </c>
      <c r="W20" t="e">
        <f t="shared" si="5"/>
        <v>#DIV/0!</v>
      </c>
      <c r="X20" s="1">
        <v>-1</v>
      </c>
      <c r="Y20" s="1">
        <v>0.85</v>
      </c>
      <c r="Z20" s="1">
        <v>0.85</v>
      </c>
      <c r="AA20" s="1">
        <v>9.9886770248413086</v>
      </c>
      <c r="AB20">
        <f t="shared" si="6"/>
        <v>0.85</v>
      </c>
      <c r="AC20">
        <f t="shared" si="7"/>
        <v>3.9008528750553273E-2</v>
      </c>
      <c r="AD20" t="e">
        <f t="shared" si="8"/>
        <v>#DIV/0!</v>
      </c>
      <c r="AE20" t="e">
        <f t="shared" si="9"/>
        <v>#DIV/0!</v>
      </c>
      <c r="AF20" t="e">
        <f t="shared" si="10"/>
        <v>#DIV/0!</v>
      </c>
      <c r="AG20" s="1">
        <v>0</v>
      </c>
      <c r="AH20" s="1">
        <v>0.5</v>
      </c>
      <c r="AI20" t="e">
        <f t="shared" si="11"/>
        <v>#DIV/0!</v>
      </c>
      <c r="AJ20">
        <f t="shared" si="12"/>
        <v>10.444554056976592</v>
      </c>
      <c r="AK20">
        <f t="shared" si="13"/>
        <v>1.1147931667847444</v>
      </c>
      <c r="AL20">
        <f t="shared" si="14"/>
        <v>27.765929719087367</v>
      </c>
      <c r="AM20" s="1">
        <v>2</v>
      </c>
      <c r="AN20">
        <f t="shared" si="15"/>
        <v>5</v>
      </c>
      <c r="AO20" s="1">
        <v>0.5</v>
      </c>
      <c r="AP20">
        <f t="shared" si="16"/>
        <v>9</v>
      </c>
      <c r="AQ20" s="1">
        <v>30.174526214599609</v>
      </c>
      <c r="AR20" s="1">
        <v>28.681333541870117</v>
      </c>
      <c r="AS20" s="1">
        <v>30.083824157714844</v>
      </c>
      <c r="AT20" s="1">
        <v>400.01934814453125</v>
      </c>
      <c r="AU20" s="1">
        <v>384.26983642578125</v>
      </c>
      <c r="AV20" s="1">
        <v>22.209577560424805</v>
      </c>
      <c r="AW20" s="1">
        <v>26.27412223815918</v>
      </c>
      <c r="AX20" s="1">
        <v>51.632789611816406</v>
      </c>
      <c r="AY20" s="1">
        <v>61.08203125</v>
      </c>
      <c r="AZ20" s="1">
        <v>500.43157958984375</v>
      </c>
      <c r="BA20" s="1">
        <v>1097.6253662109375</v>
      </c>
      <c r="BB20" s="1">
        <v>670.44219970703125</v>
      </c>
      <c r="BC20" s="1">
        <v>100.04411315917969</v>
      </c>
      <c r="BD20" s="1">
        <v>3.3990919589996338</v>
      </c>
      <c r="BE20" s="1">
        <v>-0.19311520457267761</v>
      </c>
      <c r="BF20" s="1">
        <v>0.66666668653488159</v>
      </c>
      <c r="BG20" s="1">
        <v>0</v>
      </c>
      <c r="BH20" s="1">
        <v>5</v>
      </c>
      <c r="BI20" s="1">
        <v>1</v>
      </c>
      <c r="BJ20" s="1">
        <v>0</v>
      </c>
      <c r="BK20" s="1">
        <v>0.15999999642372131</v>
      </c>
      <c r="BL20" s="1">
        <v>111115</v>
      </c>
      <c r="BM20">
        <f t="shared" si="17"/>
        <v>2.5021578979492185</v>
      </c>
      <c r="BN20">
        <f t="shared" si="18"/>
        <v>1.0444554056976592E-2</v>
      </c>
      <c r="BO20">
        <f t="shared" si="19"/>
        <v>301.83133354187009</v>
      </c>
      <c r="BP20">
        <f t="shared" si="20"/>
        <v>303.32452621459959</v>
      </c>
      <c r="BQ20">
        <f t="shared" si="21"/>
        <v>175.6200546683358</v>
      </c>
      <c r="BR20">
        <f t="shared" si="22"/>
        <v>-0.91540382278274957</v>
      </c>
      <c r="BS20">
        <f t="shared" si="23"/>
        <v>3.7433644251372606</v>
      </c>
      <c r="BT20">
        <f t="shared" si="24"/>
        <v>37.417138369563155</v>
      </c>
      <c r="BU20">
        <f t="shared" si="25"/>
        <v>11.143016131403975</v>
      </c>
      <c r="BV20">
        <f t="shared" si="26"/>
        <v>28.681333541870117</v>
      </c>
      <c r="BW20">
        <f t="shared" si="27"/>
        <v>3.9482056526750129</v>
      </c>
      <c r="BX20">
        <f t="shared" si="28"/>
        <v>0.90746890523574586</v>
      </c>
      <c r="BY20">
        <f t="shared" si="29"/>
        <v>2.6285712583525163</v>
      </c>
      <c r="BZ20">
        <f t="shared" si="30"/>
        <v>1.3196343943224966</v>
      </c>
      <c r="CA20">
        <f t="shared" si="31"/>
        <v>0.57550967275273468</v>
      </c>
      <c r="CB20">
        <f t="shared" si="32"/>
        <v>31.655062928039204</v>
      </c>
      <c r="CC20">
        <f t="shared" si="33"/>
        <v>0.8234085019868389</v>
      </c>
      <c r="CD20">
        <f t="shared" si="34"/>
        <v>72.34144756650818</v>
      </c>
      <c r="CE20">
        <f t="shared" si="35"/>
        <v>378.96070071724631</v>
      </c>
      <c r="CF20">
        <f t="shared" si="36"/>
        <v>6.7565592202663463E-2</v>
      </c>
      <c r="CG20">
        <f t="shared" si="37"/>
        <v>0</v>
      </c>
      <c r="CH20">
        <f t="shared" si="38"/>
        <v>932.9815612792969</v>
      </c>
      <c r="CI20">
        <f t="shared" si="39"/>
        <v>0</v>
      </c>
      <c r="CJ20" t="e">
        <f t="shared" si="40"/>
        <v>#DIV/0!</v>
      </c>
      <c r="CK20" t="e">
        <f t="shared" si="41"/>
        <v>#DIV/0!</v>
      </c>
    </row>
    <row r="21" spans="1:89" x14ac:dyDescent="0.25">
      <c r="A21" s="1">
        <v>20</v>
      </c>
      <c r="B21" s="2" t="s">
        <v>167</v>
      </c>
      <c r="C21" s="1" t="s">
        <v>163</v>
      </c>
      <c r="D21" s="1" t="s">
        <v>185</v>
      </c>
      <c r="E21" s="1">
        <v>2</v>
      </c>
      <c r="F21" s="1">
        <v>2</v>
      </c>
      <c r="G21" s="3">
        <v>44457</v>
      </c>
      <c r="H21" s="1" t="s">
        <v>102</v>
      </c>
      <c r="I21" s="1">
        <v>7128.4996303590015</v>
      </c>
      <c r="J21" s="1">
        <v>1</v>
      </c>
      <c r="K21">
        <f t="shared" si="0"/>
        <v>35.317851704337407</v>
      </c>
      <c r="L21">
        <f t="shared" si="1"/>
        <v>1.0100974389084965</v>
      </c>
      <c r="M21">
        <f t="shared" si="2"/>
        <v>316.62106382723994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t="e">
        <f t="shared" si="4"/>
        <v>#DIV/0!</v>
      </c>
      <c r="W21" t="e">
        <f t="shared" si="5"/>
        <v>#DIV/0!</v>
      </c>
      <c r="X21" s="1">
        <v>-1</v>
      </c>
      <c r="Y21" s="1">
        <v>0.85</v>
      </c>
      <c r="Z21" s="1">
        <v>0.85</v>
      </c>
      <c r="AA21" s="1">
        <v>9.9886770248413086</v>
      </c>
      <c r="AB21">
        <f t="shared" si="6"/>
        <v>0.85</v>
      </c>
      <c r="AC21">
        <f t="shared" si="7"/>
        <v>3.893324979011608E-2</v>
      </c>
      <c r="AD21" t="e">
        <f t="shared" si="8"/>
        <v>#DIV/0!</v>
      </c>
      <c r="AE21" t="e">
        <f t="shared" si="9"/>
        <v>#DIV/0!</v>
      </c>
      <c r="AF21" t="e">
        <f t="shared" si="10"/>
        <v>#DIV/0!</v>
      </c>
      <c r="AG21" s="1">
        <v>0</v>
      </c>
      <c r="AH21" s="1">
        <v>0.5</v>
      </c>
      <c r="AI21" t="e">
        <f t="shared" si="11"/>
        <v>#DIV/0!</v>
      </c>
      <c r="AJ21">
        <f t="shared" si="12"/>
        <v>10.43975291019499</v>
      </c>
      <c r="AK21">
        <f t="shared" si="13"/>
        <v>1.1134217913449405</v>
      </c>
      <c r="AL21">
        <f t="shared" si="14"/>
        <v>27.760312588295427</v>
      </c>
      <c r="AM21" s="1">
        <v>2</v>
      </c>
      <c r="AN21">
        <f t="shared" si="15"/>
        <v>5</v>
      </c>
      <c r="AO21" s="1">
        <v>0.5</v>
      </c>
      <c r="AP21">
        <f t="shared" si="16"/>
        <v>9</v>
      </c>
      <c r="AQ21" s="1">
        <v>30.176122665405273</v>
      </c>
      <c r="AR21" s="1">
        <v>28.674762725830078</v>
      </c>
      <c r="AS21" s="1">
        <v>30.085912704467773</v>
      </c>
      <c r="AT21" s="1">
        <v>400.01193237304688</v>
      </c>
      <c r="AU21" s="1">
        <v>384.293212890625</v>
      </c>
      <c r="AV21" s="1">
        <v>22.212884902954102</v>
      </c>
      <c r="AW21" s="1">
        <v>26.275651931762695</v>
      </c>
      <c r="AX21" s="1">
        <v>51.635555267333984</v>
      </c>
      <c r="AY21" s="1">
        <v>61.079769134521484</v>
      </c>
      <c r="AZ21" s="1">
        <v>500.41961669921875</v>
      </c>
      <c r="BA21" s="1">
        <v>1097.439453125</v>
      </c>
      <c r="BB21" s="1">
        <v>443.12530517578125</v>
      </c>
      <c r="BC21" s="1">
        <v>100.04375457763672</v>
      </c>
      <c r="BD21" s="1">
        <v>3.3990919589996338</v>
      </c>
      <c r="BE21" s="1">
        <v>-0.19311520457267761</v>
      </c>
      <c r="BF21" s="1">
        <v>0.66666668653488159</v>
      </c>
      <c r="BG21" s="1">
        <v>0</v>
      </c>
      <c r="BH21" s="1">
        <v>5</v>
      </c>
      <c r="BI21" s="1">
        <v>1</v>
      </c>
      <c r="BJ21" s="1">
        <v>0</v>
      </c>
      <c r="BK21" s="1">
        <v>0.15999999642372131</v>
      </c>
      <c r="BL21" s="1">
        <v>111115</v>
      </c>
      <c r="BM21">
        <f t="shared" si="17"/>
        <v>2.5020980834960933</v>
      </c>
      <c r="BN21">
        <f t="shared" si="18"/>
        <v>1.0439752910194991E-2</v>
      </c>
      <c r="BO21">
        <f t="shared" si="19"/>
        <v>301.82476272583006</v>
      </c>
      <c r="BP21">
        <f t="shared" si="20"/>
        <v>303.32612266540525</v>
      </c>
      <c r="BQ21">
        <f t="shared" si="21"/>
        <v>175.59030857525067</v>
      </c>
      <c r="BR21">
        <f t="shared" si="22"/>
        <v>-0.91445013753465165</v>
      </c>
      <c r="BS21">
        <f t="shared" si="23"/>
        <v>3.7421366645736138</v>
      </c>
      <c r="BT21">
        <f t="shared" si="24"/>
        <v>37.405000245863548</v>
      </c>
      <c r="BU21">
        <f t="shared" si="25"/>
        <v>11.129348314100852</v>
      </c>
      <c r="BV21">
        <f t="shared" si="26"/>
        <v>28.674762725830078</v>
      </c>
      <c r="BW21">
        <f t="shared" si="27"/>
        <v>3.9467011519174759</v>
      </c>
      <c r="BX21">
        <f t="shared" si="28"/>
        <v>0.90817067522648809</v>
      </c>
      <c r="BY21">
        <f t="shared" si="29"/>
        <v>2.6287148732286734</v>
      </c>
      <c r="BZ21">
        <f t="shared" si="30"/>
        <v>1.3179862786888026</v>
      </c>
      <c r="CA21">
        <f t="shared" si="31"/>
        <v>0.5759612805840012</v>
      </c>
      <c r="CB21">
        <f t="shared" si="32"/>
        <v>31.675960003642643</v>
      </c>
      <c r="CC21">
        <f t="shared" si="33"/>
        <v>0.82390490699963137</v>
      </c>
      <c r="CD21">
        <f t="shared" si="34"/>
        <v>72.368956412950425</v>
      </c>
      <c r="CE21">
        <f t="shared" si="35"/>
        <v>378.99553513497438</v>
      </c>
      <c r="CF21">
        <f t="shared" si="36"/>
        <v>6.7439213226614517E-2</v>
      </c>
      <c r="CG21">
        <f t="shared" si="37"/>
        <v>0</v>
      </c>
      <c r="CH21">
        <f t="shared" si="38"/>
        <v>932.82353515624993</v>
      </c>
      <c r="CI21">
        <f t="shared" si="39"/>
        <v>0</v>
      </c>
      <c r="CJ21" t="e">
        <f t="shared" si="40"/>
        <v>#DIV/0!</v>
      </c>
      <c r="CK21" t="e">
        <f t="shared" si="41"/>
        <v>#DIV/0!</v>
      </c>
    </row>
    <row r="22" spans="1:89" x14ac:dyDescent="0.25">
      <c r="A22" s="1">
        <v>21</v>
      </c>
      <c r="B22" s="2" t="s">
        <v>167</v>
      </c>
      <c r="C22" s="1" t="s">
        <v>163</v>
      </c>
      <c r="D22" s="1" t="s">
        <v>185</v>
      </c>
      <c r="E22" s="1">
        <v>2</v>
      </c>
      <c r="F22" s="1">
        <v>3</v>
      </c>
      <c r="G22" s="3">
        <v>44457</v>
      </c>
      <c r="H22" s="1" t="s">
        <v>103</v>
      </c>
      <c r="I22" s="1">
        <v>7130.4996302211657</v>
      </c>
      <c r="J22" s="1">
        <v>1</v>
      </c>
      <c r="K22">
        <f t="shared" si="0"/>
        <v>35.409950599993834</v>
      </c>
      <c r="L22">
        <f t="shared" si="1"/>
        <v>1.0083948183794147</v>
      </c>
      <c r="M22">
        <f t="shared" si="2"/>
        <v>316.29517586234289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t="e">
        <f t="shared" si="3"/>
        <v>#DIV/0!</v>
      </c>
      <c r="V22" t="e">
        <f t="shared" si="4"/>
        <v>#DIV/0!</v>
      </c>
      <c r="W22" t="e">
        <f t="shared" si="5"/>
        <v>#DIV/0!</v>
      </c>
      <c r="X22" s="1">
        <v>-1</v>
      </c>
      <c r="Y22" s="1">
        <v>0.85</v>
      </c>
      <c r="Z22" s="1">
        <v>0.85</v>
      </c>
      <c r="AA22" s="1">
        <v>9.947845458984375</v>
      </c>
      <c r="AB22">
        <f t="shared" si="6"/>
        <v>0.85</v>
      </c>
      <c r="AC22">
        <f t="shared" si="7"/>
        <v>3.8866407419235749E-2</v>
      </c>
      <c r="AD22" t="e">
        <f t="shared" si="8"/>
        <v>#DIV/0!</v>
      </c>
      <c r="AE22" t="e">
        <f t="shared" si="9"/>
        <v>#DIV/0!</v>
      </c>
      <c r="AF22" t="e">
        <f t="shared" si="10"/>
        <v>#DIV/0!</v>
      </c>
      <c r="AG22" s="1">
        <v>0</v>
      </c>
      <c r="AH22" s="1">
        <v>0.5</v>
      </c>
      <c r="AI22" t="e">
        <f t="shared" si="11"/>
        <v>#DIV/0!</v>
      </c>
      <c r="AJ22">
        <f t="shared" si="12"/>
        <v>10.431724727237791</v>
      </c>
      <c r="AK22">
        <f t="shared" si="13"/>
        <v>1.1142480335472338</v>
      </c>
      <c r="AL22">
        <f t="shared" si="14"/>
        <v>27.763630518884888</v>
      </c>
      <c r="AM22" s="1">
        <v>2</v>
      </c>
      <c r="AN22">
        <f t="shared" si="15"/>
        <v>5</v>
      </c>
      <c r="AO22" s="1">
        <v>0.5</v>
      </c>
      <c r="AP22">
        <f t="shared" si="16"/>
        <v>9</v>
      </c>
      <c r="AQ22" s="1">
        <v>30.180150985717773</v>
      </c>
      <c r="AR22" s="1">
        <v>28.674112319946289</v>
      </c>
      <c r="AS22" s="1">
        <v>30.088954925537109</v>
      </c>
      <c r="AT22" s="1">
        <v>399.9779052734375</v>
      </c>
      <c r="AU22" s="1">
        <v>384.22323608398438</v>
      </c>
      <c r="AV22" s="1">
        <v>22.214889526367188</v>
      </c>
      <c r="AW22" s="1">
        <v>26.274707794189453</v>
      </c>
      <c r="AX22" s="1">
        <v>51.628158569335938</v>
      </c>
      <c r="AY22" s="1">
        <v>61.063312530517578</v>
      </c>
      <c r="AZ22" s="1">
        <v>500.39846801757813</v>
      </c>
      <c r="BA22" s="1">
        <v>1102.1146240234375</v>
      </c>
      <c r="BB22" s="1">
        <v>150.52531433105469</v>
      </c>
      <c r="BC22" s="1">
        <v>100.04350280761719</v>
      </c>
      <c r="BD22" s="1">
        <v>3.3990919589996338</v>
      </c>
      <c r="BE22" s="1">
        <v>-0.19311520457267761</v>
      </c>
      <c r="BF22" s="1">
        <v>0.66666668653488159</v>
      </c>
      <c r="BG22" s="1">
        <v>0</v>
      </c>
      <c r="BH22" s="1">
        <v>5</v>
      </c>
      <c r="BI22" s="1">
        <v>1</v>
      </c>
      <c r="BJ22" s="1">
        <v>0</v>
      </c>
      <c r="BK22" s="1">
        <v>0.15999999642372131</v>
      </c>
      <c r="BL22" s="1">
        <v>111115</v>
      </c>
      <c r="BM22">
        <f t="shared" si="17"/>
        <v>2.5019923400878907</v>
      </c>
      <c r="BN22">
        <f t="shared" si="18"/>
        <v>1.0431724727237791E-2</v>
      </c>
      <c r="BO22">
        <f t="shared" si="19"/>
        <v>301.82411231994627</v>
      </c>
      <c r="BP22">
        <f t="shared" si="20"/>
        <v>303.33015098571775</v>
      </c>
      <c r="BQ22">
        <f t="shared" si="21"/>
        <v>176.33833590228096</v>
      </c>
      <c r="BR22">
        <f t="shared" si="22"/>
        <v>-0.91048180106139931</v>
      </c>
      <c r="BS22">
        <f t="shared" si="23"/>
        <v>3.7428618365245474</v>
      </c>
      <c r="BT22">
        <f t="shared" si="24"/>
        <v>37.41234294566874</v>
      </c>
      <c r="BU22">
        <f t="shared" si="25"/>
        <v>11.137635151479287</v>
      </c>
      <c r="BV22">
        <f t="shared" si="26"/>
        <v>28.674112319946289</v>
      </c>
      <c r="BW22">
        <f t="shared" si="27"/>
        <v>3.9465522575609091</v>
      </c>
      <c r="BX22">
        <f t="shared" si="28"/>
        <v>0.90679409936430433</v>
      </c>
      <c r="BY22">
        <f t="shared" si="29"/>
        <v>2.6286138029773136</v>
      </c>
      <c r="BZ22">
        <f t="shared" si="30"/>
        <v>1.3179384545835955</v>
      </c>
      <c r="CA22">
        <f t="shared" si="31"/>
        <v>0.57507542674450307</v>
      </c>
      <c r="CB22">
        <f t="shared" si="32"/>
        <v>31.643277314420075</v>
      </c>
      <c r="CC22">
        <f t="shared" si="33"/>
        <v>0.82320678750726672</v>
      </c>
      <c r="CD22">
        <f t="shared" si="34"/>
        <v>72.349015023300424</v>
      </c>
      <c r="CE22">
        <f t="shared" si="35"/>
        <v>378.91174349398528</v>
      </c>
      <c r="CF22">
        <f t="shared" si="36"/>
        <v>6.7611392149263025E-2</v>
      </c>
      <c r="CG22">
        <f t="shared" si="37"/>
        <v>0</v>
      </c>
      <c r="CH22">
        <f t="shared" si="38"/>
        <v>936.79743041992185</v>
      </c>
      <c r="CI22">
        <f t="shared" si="39"/>
        <v>0</v>
      </c>
      <c r="CJ22" t="e">
        <f t="shared" si="40"/>
        <v>#DIV/0!</v>
      </c>
      <c r="CK22" t="e">
        <f t="shared" si="41"/>
        <v>#DIV/0!</v>
      </c>
    </row>
    <row r="23" spans="1:89" x14ac:dyDescent="0.25">
      <c r="A23" s="1">
        <v>22</v>
      </c>
      <c r="B23" s="2" t="s">
        <v>165</v>
      </c>
      <c r="C23" s="1" t="s">
        <v>163</v>
      </c>
      <c r="D23" s="1" t="s">
        <v>185</v>
      </c>
      <c r="E23" s="1">
        <v>2</v>
      </c>
      <c r="F23" s="1">
        <v>1</v>
      </c>
      <c r="G23" s="3">
        <v>44457</v>
      </c>
      <c r="H23" s="1" t="s">
        <v>104</v>
      </c>
      <c r="I23" s="1">
        <v>7872.9995790496469</v>
      </c>
      <c r="J23" s="1">
        <v>1</v>
      </c>
      <c r="K23">
        <f t="shared" si="0"/>
        <v>31.246332668812361</v>
      </c>
      <c r="L23">
        <f t="shared" si="1"/>
        <v>0.67895811455441624</v>
      </c>
      <c r="M23">
        <f t="shared" si="2"/>
        <v>300.19640747980401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t="e">
        <f t="shared" si="4"/>
        <v>#DIV/0!</v>
      </c>
      <c r="W23" t="e">
        <f t="shared" si="5"/>
        <v>#DIV/0!</v>
      </c>
      <c r="X23" s="1">
        <v>-1</v>
      </c>
      <c r="Y23" s="1">
        <v>0.85</v>
      </c>
      <c r="Z23" s="1">
        <v>0.85</v>
      </c>
      <c r="AA23" s="1">
        <v>9.9886770248413086</v>
      </c>
      <c r="AB23">
        <f t="shared" si="6"/>
        <v>0.85</v>
      </c>
      <c r="AC23">
        <f t="shared" si="7"/>
        <v>3.4550319140174653E-2</v>
      </c>
      <c r="AD23" t="e">
        <f t="shared" si="8"/>
        <v>#DIV/0!</v>
      </c>
      <c r="AE23" t="e">
        <f t="shared" si="9"/>
        <v>#DIV/0!</v>
      </c>
      <c r="AF23" t="e">
        <f t="shared" si="10"/>
        <v>#DIV/0!</v>
      </c>
      <c r="AG23" s="1">
        <v>0</v>
      </c>
      <c r="AH23" s="1">
        <v>0.5</v>
      </c>
      <c r="AI23" t="e">
        <f t="shared" si="11"/>
        <v>#DIV/0!</v>
      </c>
      <c r="AJ23">
        <f t="shared" si="12"/>
        <v>8.7959989128641212</v>
      </c>
      <c r="AK23">
        <f t="shared" si="13"/>
        <v>1.3472767958588165</v>
      </c>
      <c r="AL23">
        <f t="shared" si="14"/>
        <v>28.925293346418659</v>
      </c>
      <c r="AM23" s="1">
        <v>2</v>
      </c>
      <c r="AN23">
        <f t="shared" si="15"/>
        <v>5</v>
      </c>
      <c r="AO23" s="1">
        <v>0.5</v>
      </c>
      <c r="AP23">
        <f t="shared" si="16"/>
        <v>9</v>
      </c>
      <c r="AQ23" s="1">
        <v>30.719020843505859</v>
      </c>
      <c r="AR23" s="1">
        <v>29.606353759765625</v>
      </c>
      <c r="AS23" s="1">
        <v>30.656129837036133</v>
      </c>
      <c r="AT23" s="1">
        <v>400.00546264648438</v>
      </c>
      <c r="AU23" s="1">
        <v>386.15936279296875</v>
      </c>
      <c r="AV23" s="1">
        <v>23.140932083129883</v>
      </c>
      <c r="AW23" s="1">
        <v>26.563129425048828</v>
      </c>
      <c r="AX23" s="1">
        <v>52.140140533447266</v>
      </c>
      <c r="AY23" s="1">
        <v>59.850887298583984</v>
      </c>
      <c r="AZ23" s="1">
        <v>500.40069580078125</v>
      </c>
      <c r="BA23" s="1">
        <v>1098.0177001953125</v>
      </c>
      <c r="BB23" s="1">
        <v>147.86225891113281</v>
      </c>
      <c r="BC23" s="1">
        <v>100.03124237060547</v>
      </c>
      <c r="BD23" s="1">
        <v>3.3990919589996338</v>
      </c>
      <c r="BE23" s="1">
        <v>-0.19311520457267761</v>
      </c>
      <c r="BF23" s="1">
        <v>0.66666668653488159</v>
      </c>
      <c r="BG23" s="1">
        <v>0</v>
      </c>
      <c r="BH23" s="1">
        <v>5</v>
      </c>
      <c r="BI23" s="1">
        <v>1</v>
      </c>
      <c r="BJ23" s="1">
        <v>0</v>
      </c>
      <c r="BK23" s="1">
        <v>0.15999999642372131</v>
      </c>
      <c r="BL23" s="1">
        <v>111115</v>
      </c>
      <c r="BM23">
        <f t="shared" si="17"/>
        <v>2.5020034790039061</v>
      </c>
      <c r="BN23">
        <f t="shared" si="18"/>
        <v>8.7959989128641204E-3</v>
      </c>
      <c r="BO23">
        <f t="shared" si="19"/>
        <v>302.7563537597656</v>
      </c>
      <c r="BP23">
        <f t="shared" si="20"/>
        <v>303.86902084350584</v>
      </c>
      <c r="BQ23">
        <f t="shared" si="21"/>
        <v>175.6828281044327</v>
      </c>
      <c r="BR23">
        <f t="shared" si="22"/>
        <v>-0.68106041334696643</v>
      </c>
      <c r="BS23">
        <f t="shared" si="23"/>
        <v>4.0044196334976379</v>
      </c>
      <c r="BT23">
        <f t="shared" si="24"/>
        <v>40.031689486187474</v>
      </c>
      <c r="BU23">
        <f t="shared" si="25"/>
        <v>13.468560061138646</v>
      </c>
      <c r="BV23">
        <f t="shared" si="26"/>
        <v>29.606353759765625</v>
      </c>
      <c r="BW23">
        <f t="shared" si="27"/>
        <v>4.1650618382149291</v>
      </c>
      <c r="BX23">
        <f t="shared" si="28"/>
        <v>0.63133066169602459</v>
      </c>
      <c r="BY23">
        <f t="shared" si="29"/>
        <v>2.6571428376388213</v>
      </c>
      <c r="BZ23">
        <f t="shared" si="30"/>
        <v>1.5079190005761078</v>
      </c>
      <c r="CA23">
        <f t="shared" si="31"/>
        <v>0.39860105842758903</v>
      </c>
      <c r="CB23">
        <f t="shared" si="32"/>
        <v>30.029019595397315</v>
      </c>
      <c r="CC23">
        <f t="shared" si="33"/>
        <v>0.77738994934261896</v>
      </c>
      <c r="CD23">
        <f t="shared" si="34"/>
        <v>67.637783083906655</v>
      </c>
      <c r="CE23">
        <f t="shared" si="35"/>
        <v>381.4724128926469</v>
      </c>
      <c r="CF23">
        <f t="shared" si="36"/>
        <v>5.5401979272757369E-2</v>
      </c>
      <c r="CG23">
        <f t="shared" si="37"/>
        <v>0</v>
      </c>
      <c r="CH23">
        <f t="shared" si="38"/>
        <v>933.31504516601558</v>
      </c>
      <c r="CI23">
        <f t="shared" si="39"/>
        <v>0</v>
      </c>
      <c r="CJ23" t="e">
        <f t="shared" si="40"/>
        <v>#DIV/0!</v>
      </c>
      <c r="CK23" t="e">
        <f t="shared" si="41"/>
        <v>#DIV/0!</v>
      </c>
    </row>
    <row r="24" spans="1:89" x14ac:dyDescent="0.25">
      <c r="A24" s="1">
        <v>23</v>
      </c>
      <c r="B24" s="2" t="s">
        <v>165</v>
      </c>
      <c r="C24" s="1" t="s">
        <v>163</v>
      </c>
      <c r="D24" s="1" t="s">
        <v>185</v>
      </c>
      <c r="E24" s="1">
        <v>2</v>
      </c>
      <c r="F24" s="1">
        <v>2</v>
      </c>
      <c r="G24" s="3">
        <v>44457</v>
      </c>
      <c r="H24" s="1" t="s">
        <v>105</v>
      </c>
      <c r="I24" s="1">
        <v>7873.999578980729</v>
      </c>
      <c r="J24" s="1">
        <v>1</v>
      </c>
      <c r="K24">
        <f t="shared" si="0"/>
        <v>31.125191916518595</v>
      </c>
      <c r="L24">
        <f t="shared" si="1"/>
        <v>0.67976662834492974</v>
      </c>
      <c r="M24">
        <f t="shared" si="2"/>
        <v>300.60465100904327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t="e">
        <f t="shared" si="4"/>
        <v>#DIV/0!</v>
      </c>
      <c r="W24" t="e">
        <f t="shared" si="5"/>
        <v>#DIV/0!</v>
      </c>
      <c r="X24" s="1">
        <v>-1</v>
      </c>
      <c r="Y24" s="1">
        <v>0.85</v>
      </c>
      <c r="Z24" s="1">
        <v>0.85</v>
      </c>
      <c r="AA24" s="1">
        <v>9.9886770248413086</v>
      </c>
      <c r="AB24">
        <f t="shared" si="6"/>
        <v>0.85</v>
      </c>
      <c r="AC24">
        <f t="shared" si="7"/>
        <v>3.4419639001410623E-2</v>
      </c>
      <c r="AD24" t="e">
        <f t="shared" si="8"/>
        <v>#DIV/0!</v>
      </c>
      <c r="AE24" t="e">
        <f t="shared" si="9"/>
        <v>#DIV/0!</v>
      </c>
      <c r="AF24" t="e">
        <f t="shared" si="10"/>
        <v>#DIV/0!</v>
      </c>
      <c r="AG24" s="1">
        <v>0</v>
      </c>
      <c r="AH24" s="1">
        <v>0.5</v>
      </c>
      <c r="AI24" t="e">
        <f t="shared" si="11"/>
        <v>#DIV/0!</v>
      </c>
      <c r="AJ24">
        <f t="shared" si="12"/>
        <v>8.7991574350947488</v>
      </c>
      <c r="AK24">
        <f t="shared" si="13"/>
        <v>1.3462759439610452</v>
      </c>
      <c r="AL24">
        <f t="shared" si="14"/>
        <v>28.9213613104572</v>
      </c>
      <c r="AM24" s="1">
        <v>2</v>
      </c>
      <c r="AN24">
        <f t="shared" si="15"/>
        <v>5</v>
      </c>
      <c r="AO24" s="1">
        <v>0.5</v>
      </c>
      <c r="AP24">
        <f t="shared" si="16"/>
        <v>9</v>
      </c>
      <c r="AQ24" s="1">
        <v>30.718727111816406</v>
      </c>
      <c r="AR24" s="1">
        <v>29.602748870849609</v>
      </c>
      <c r="AS24" s="1">
        <v>30.65582275390625</v>
      </c>
      <c r="AT24" s="1">
        <v>399.97314453125</v>
      </c>
      <c r="AU24" s="1">
        <v>386.17538452148438</v>
      </c>
      <c r="AV24" s="1">
        <v>23.140710830688477</v>
      </c>
      <c r="AW24" s="1">
        <v>26.564018249511719</v>
      </c>
      <c r="AX24" s="1">
        <v>52.140522003173828</v>
      </c>
      <c r="AY24" s="1">
        <v>59.853900909423828</v>
      </c>
      <c r="AZ24" s="1">
        <v>500.4176025390625</v>
      </c>
      <c r="BA24" s="1">
        <v>1098.0458984375</v>
      </c>
      <c r="BB24" s="1">
        <v>140.34158325195313</v>
      </c>
      <c r="BC24" s="1">
        <v>100.03125762939453</v>
      </c>
      <c r="BD24" s="1">
        <v>3.3990919589996338</v>
      </c>
      <c r="BE24" s="1">
        <v>-0.19311520457267761</v>
      </c>
      <c r="BF24" s="1">
        <v>0.66666668653488159</v>
      </c>
      <c r="BG24" s="1">
        <v>0</v>
      </c>
      <c r="BH24" s="1">
        <v>5</v>
      </c>
      <c r="BI24" s="1">
        <v>1</v>
      </c>
      <c r="BJ24" s="1">
        <v>0</v>
      </c>
      <c r="BK24" s="1">
        <v>0.15999999642372131</v>
      </c>
      <c r="BL24" s="1">
        <v>111115</v>
      </c>
      <c r="BM24">
        <f t="shared" si="17"/>
        <v>2.502088012695312</v>
      </c>
      <c r="BN24">
        <f t="shared" si="18"/>
        <v>8.7991574350947486E-3</v>
      </c>
      <c r="BO24">
        <f t="shared" si="19"/>
        <v>302.75274887084959</v>
      </c>
      <c r="BP24">
        <f t="shared" si="20"/>
        <v>303.86872711181638</v>
      </c>
      <c r="BQ24">
        <f t="shared" si="21"/>
        <v>175.68733982308186</v>
      </c>
      <c r="BR24">
        <f t="shared" si="22"/>
        <v>-0.68138756039240966</v>
      </c>
      <c r="BS24">
        <f t="shared" si="23"/>
        <v>4.00350809714989</v>
      </c>
      <c r="BT24">
        <f t="shared" si="24"/>
        <v>40.022570864623873</v>
      </c>
      <c r="BU24">
        <f t="shared" si="25"/>
        <v>13.458552615112154</v>
      </c>
      <c r="BV24">
        <f t="shared" si="26"/>
        <v>29.602748870849609</v>
      </c>
      <c r="BW24">
        <f t="shared" si="27"/>
        <v>4.1641969798109102</v>
      </c>
      <c r="BX24">
        <f t="shared" si="28"/>
        <v>0.63202966455715281</v>
      </c>
      <c r="BY24">
        <f t="shared" si="29"/>
        <v>2.6572321531888448</v>
      </c>
      <c r="BZ24">
        <f t="shared" si="30"/>
        <v>1.5069648266220654</v>
      </c>
      <c r="CA24">
        <f t="shared" si="31"/>
        <v>0.3990468860420664</v>
      </c>
      <c r="CB24">
        <f t="shared" si="32"/>
        <v>30.069861289679842</v>
      </c>
      <c r="CC24">
        <f t="shared" si="33"/>
        <v>0.77841484221353707</v>
      </c>
      <c r="CD24">
        <f t="shared" si="34"/>
        <v>67.657300484807337</v>
      </c>
      <c r="CE24">
        <f t="shared" si="35"/>
        <v>381.5066057340066</v>
      </c>
      <c r="CF24">
        <f t="shared" si="36"/>
        <v>5.51981651298439E-2</v>
      </c>
      <c r="CG24">
        <f t="shared" si="37"/>
        <v>0</v>
      </c>
      <c r="CH24">
        <f t="shared" si="38"/>
        <v>933.33901367187502</v>
      </c>
      <c r="CI24">
        <f t="shared" si="39"/>
        <v>0</v>
      </c>
      <c r="CJ24" t="e">
        <f t="shared" si="40"/>
        <v>#DIV/0!</v>
      </c>
      <c r="CK24" t="e">
        <f t="shared" si="41"/>
        <v>#DIV/0!</v>
      </c>
    </row>
    <row r="25" spans="1:89" x14ac:dyDescent="0.25">
      <c r="A25" s="1">
        <v>24</v>
      </c>
      <c r="B25" s="2" t="s">
        <v>165</v>
      </c>
      <c r="C25" s="1" t="s">
        <v>163</v>
      </c>
      <c r="D25" s="1" t="s">
        <v>185</v>
      </c>
      <c r="E25" s="1">
        <v>2</v>
      </c>
      <c r="F25" s="1">
        <v>3</v>
      </c>
      <c r="G25" s="3">
        <v>44457</v>
      </c>
      <c r="H25" s="1" t="s">
        <v>106</v>
      </c>
      <c r="I25" s="1">
        <v>7875.9995788428932</v>
      </c>
      <c r="J25" s="1">
        <v>1</v>
      </c>
      <c r="K25">
        <f t="shared" si="0"/>
        <v>31.185099985104181</v>
      </c>
      <c r="L25">
        <f t="shared" si="1"/>
        <v>0.68162989252781869</v>
      </c>
      <c r="M25">
        <f t="shared" si="2"/>
        <v>300.66761502519853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t="e">
        <f t="shared" si="4"/>
        <v>#DIV/0!</v>
      </c>
      <c r="W25" t="e">
        <f t="shared" si="5"/>
        <v>#DIV/0!</v>
      </c>
      <c r="X25" s="1">
        <v>-1</v>
      </c>
      <c r="Y25" s="1">
        <v>0.85</v>
      </c>
      <c r="Z25" s="1">
        <v>0.85</v>
      </c>
      <c r="AA25" s="1">
        <v>9.9886770248413086</v>
      </c>
      <c r="AB25">
        <f t="shared" si="6"/>
        <v>0.85</v>
      </c>
      <c r="AC25">
        <f t="shared" si="7"/>
        <v>3.4487402932179355E-2</v>
      </c>
      <c r="AD25" t="e">
        <f t="shared" si="8"/>
        <v>#DIV/0!</v>
      </c>
      <c r="AE25" t="e">
        <f t="shared" si="9"/>
        <v>#DIV/0!</v>
      </c>
      <c r="AF25" t="e">
        <f t="shared" si="10"/>
        <v>#DIV/0!</v>
      </c>
      <c r="AG25" s="1">
        <v>0</v>
      </c>
      <c r="AH25" s="1">
        <v>0.5</v>
      </c>
      <c r="AI25" t="e">
        <f t="shared" si="11"/>
        <v>#DIV/0!</v>
      </c>
      <c r="AJ25">
        <f t="shared" si="12"/>
        <v>8.8048836338657974</v>
      </c>
      <c r="AK25">
        <f t="shared" si="13"/>
        <v>1.3437422970128701</v>
      </c>
      <c r="AL25">
        <f t="shared" si="14"/>
        <v>28.910550847535127</v>
      </c>
      <c r="AM25" s="1">
        <v>2</v>
      </c>
      <c r="AN25">
        <f t="shared" si="15"/>
        <v>5</v>
      </c>
      <c r="AO25" s="1">
        <v>0.5</v>
      </c>
      <c r="AP25">
        <f t="shared" si="16"/>
        <v>9</v>
      </c>
      <c r="AQ25" s="1">
        <v>30.717741012573242</v>
      </c>
      <c r="AR25" s="1">
        <v>29.592489242553711</v>
      </c>
      <c r="AS25" s="1">
        <v>30.654960632324219</v>
      </c>
      <c r="AT25" s="1">
        <v>399.9964599609375</v>
      </c>
      <c r="AU25" s="1">
        <v>386.17398071289063</v>
      </c>
      <c r="AV25" s="1">
        <v>23.138853073120117</v>
      </c>
      <c r="AW25" s="1">
        <v>26.564361572265625</v>
      </c>
      <c r="AX25" s="1">
        <v>52.139156341552734</v>
      </c>
      <c r="AY25" s="1">
        <v>59.857906341552734</v>
      </c>
      <c r="AZ25" s="1">
        <v>500.42132568359375</v>
      </c>
      <c r="BA25" s="1">
        <v>1097.9320068359375</v>
      </c>
      <c r="BB25" s="1">
        <v>125.70172119140625</v>
      </c>
      <c r="BC25" s="1">
        <v>100.03103637695313</v>
      </c>
      <c r="BD25" s="1">
        <v>3.3990919589996338</v>
      </c>
      <c r="BE25" s="1">
        <v>-0.19311520457267761</v>
      </c>
      <c r="BF25" s="1">
        <v>0.66666668653488159</v>
      </c>
      <c r="BG25" s="1">
        <v>0</v>
      </c>
      <c r="BH25" s="1">
        <v>5</v>
      </c>
      <c r="BI25" s="1">
        <v>1</v>
      </c>
      <c r="BJ25" s="1">
        <v>0</v>
      </c>
      <c r="BK25" s="1">
        <v>0.15999999642372131</v>
      </c>
      <c r="BL25" s="1">
        <v>111115</v>
      </c>
      <c r="BM25">
        <f t="shared" si="17"/>
        <v>2.5021066284179687</v>
      </c>
      <c r="BN25">
        <f t="shared" si="18"/>
        <v>8.8048836338657979E-3</v>
      </c>
      <c r="BO25">
        <f t="shared" si="19"/>
        <v>302.74248924255369</v>
      </c>
      <c r="BP25">
        <f t="shared" si="20"/>
        <v>303.86774101257322</v>
      </c>
      <c r="BQ25">
        <f t="shared" si="21"/>
        <v>175.66911716723916</v>
      </c>
      <c r="BR25">
        <f t="shared" si="22"/>
        <v>-0.68193839501858511</v>
      </c>
      <c r="BS25">
        <f t="shared" si="23"/>
        <v>4.0010029157787086</v>
      </c>
      <c r="BT25">
        <f t="shared" si="24"/>
        <v>39.997615347115691</v>
      </c>
      <c r="BU25">
        <f t="shared" si="25"/>
        <v>13.433253774850066</v>
      </c>
      <c r="BV25">
        <f t="shared" si="26"/>
        <v>29.592489242553711</v>
      </c>
      <c r="BW25">
        <f t="shared" si="27"/>
        <v>4.1617364220271638</v>
      </c>
      <c r="BX25">
        <f t="shared" si="28"/>
        <v>0.63364011027575451</v>
      </c>
      <c r="BY25">
        <f t="shared" si="29"/>
        <v>2.6572606187658385</v>
      </c>
      <c r="BZ25">
        <f t="shared" si="30"/>
        <v>1.5044758032613252</v>
      </c>
      <c r="CA25">
        <f t="shared" si="31"/>
        <v>0.40007407486755747</v>
      </c>
      <c r="CB25">
        <f t="shared" si="32"/>
        <v>30.076093135957375</v>
      </c>
      <c r="CC25">
        <f t="shared" si="33"/>
        <v>0.77858071760856506</v>
      </c>
      <c r="CD25">
        <f t="shared" si="34"/>
        <v>67.704583247936782</v>
      </c>
      <c r="CE25">
        <f t="shared" si="35"/>
        <v>381.496215715125</v>
      </c>
      <c r="CF25">
        <f t="shared" si="36"/>
        <v>5.5344564665704213E-2</v>
      </c>
      <c r="CG25">
        <f t="shared" si="37"/>
        <v>0</v>
      </c>
      <c r="CH25">
        <f t="shared" si="38"/>
        <v>933.24220581054681</v>
      </c>
      <c r="CI25">
        <f t="shared" si="39"/>
        <v>0</v>
      </c>
      <c r="CJ25" t="e">
        <f t="shared" si="40"/>
        <v>#DIV/0!</v>
      </c>
      <c r="CK25" t="e">
        <f t="shared" si="41"/>
        <v>#DIV/0!</v>
      </c>
    </row>
    <row r="26" spans="1:89" x14ac:dyDescent="0.25">
      <c r="A26" s="1">
        <v>25</v>
      </c>
      <c r="B26" s="2" t="s">
        <v>168</v>
      </c>
      <c r="C26" s="1" t="s">
        <v>163</v>
      </c>
      <c r="D26" s="1" t="s">
        <v>185</v>
      </c>
      <c r="E26" s="1">
        <v>2</v>
      </c>
      <c r="F26" s="1">
        <v>1</v>
      </c>
      <c r="G26" s="3">
        <v>44457</v>
      </c>
      <c r="H26" s="1" t="s">
        <v>107</v>
      </c>
      <c r="I26" s="1">
        <v>8474.9995375610888</v>
      </c>
      <c r="J26" s="1">
        <v>1</v>
      </c>
      <c r="K26">
        <f t="shared" si="0"/>
        <v>34.791679699363563</v>
      </c>
      <c r="L26">
        <f t="shared" si="1"/>
        <v>1.0759389234406616</v>
      </c>
      <c r="M26">
        <f t="shared" si="2"/>
        <v>321.34834981595566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t="e">
        <f t="shared" si="4"/>
        <v>#DIV/0!</v>
      </c>
      <c r="W26" t="e">
        <f t="shared" si="5"/>
        <v>#DIV/0!</v>
      </c>
      <c r="X26" s="1">
        <v>-1</v>
      </c>
      <c r="Y26" s="1">
        <v>0.85</v>
      </c>
      <c r="Z26" s="1">
        <v>0.85</v>
      </c>
      <c r="AA26" s="1">
        <v>9.947845458984375</v>
      </c>
      <c r="AB26">
        <f t="shared" si="6"/>
        <v>0.85</v>
      </c>
      <c r="AC26">
        <f t="shared" si="7"/>
        <v>3.827674079223202E-2</v>
      </c>
      <c r="AD26" t="e">
        <f t="shared" si="8"/>
        <v>#DIV/0!</v>
      </c>
      <c r="AE26" t="e">
        <f t="shared" si="9"/>
        <v>#DIV/0!</v>
      </c>
      <c r="AF26" t="e">
        <f t="shared" si="10"/>
        <v>#DIV/0!</v>
      </c>
      <c r="AG26" s="1">
        <v>0</v>
      </c>
      <c r="AH26" s="1">
        <v>0.5</v>
      </c>
      <c r="AI26" t="e">
        <f t="shared" si="11"/>
        <v>#DIV/0!</v>
      </c>
      <c r="AJ26">
        <f t="shared" si="12"/>
        <v>10.66567537692578</v>
      </c>
      <c r="AK26">
        <f t="shared" si="13"/>
        <v>1.073560656429041</v>
      </c>
      <c r="AL26">
        <f t="shared" si="14"/>
        <v>28.140524389533059</v>
      </c>
      <c r="AM26" s="1">
        <v>2</v>
      </c>
      <c r="AN26">
        <f t="shared" si="15"/>
        <v>5</v>
      </c>
      <c r="AO26" s="1">
        <v>0.5</v>
      </c>
      <c r="AP26">
        <f t="shared" si="16"/>
        <v>9</v>
      </c>
      <c r="AQ26" s="1">
        <v>30.730772018432617</v>
      </c>
      <c r="AR26" s="1">
        <v>29.081117630004883</v>
      </c>
      <c r="AS26" s="1">
        <v>30.666862487792969</v>
      </c>
      <c r="AT26" s="1">
        <v>400.09771728515625</v>
      </c>
      <c r="AU26" s="1">
        <v>384.55325317382813</v>
      </c>
      <c r="AV26" s="1">
        <v>23.372701644897461</v>
      </c>
      <c r="AW26" s="1">
        <v>27.518154144287109</v>
      </c>
      <c r="AX26" s="1">
        <v>52.623241424560547</v>
      </c>
      <c r="AY26" s="1">
        <v>61.956657409667969</v>
      </c>
      <c r="AZ26" s="1">
        <v>500.4122314453125</v>
      </c>
      <c r="BA26" s="1">
        <v>1100.0899658203125</v>
      </c>
      <c r="BB26" s="1">
        <v>22.872901916503906</v>
      </c>
      <c r="BC26" s="1">
        <v>100.02407836914063</v>
      </c>
      <c r="BD26" s="1">
        <v>3.3990919589996338</v>
      </c>
      <c r="BE26" s="1">
        <v>-0.19311520457267761</v>
      </c>
      <c r="BF26" s="1">
        <v>0.66666668653488159</v>
      </c>
      <c r="BG26" s="1">
        <v>0</v>
      </c>
      <c r="BH26" s="1">
        <v>5</v>
      </c>
      <c r="BI26" s="1">
        <v>1</v>
      </c>
      <c r="BJ26" s="1">
        <v>0</v>
      </c>
      <c r="BK26" s="1">
        <v>0.15999999642372131</v>
      </c>
      <c r="BL26" s="1">
        <v>111115</v>
      </c>
      <c r="BM26">
        <f t="shared" si="17"/>
        <v>2.5020611572265623</v>
      </c>
      <c r="BN26">
        <f t="shared" si="18"/>
        <v>1.066567537692578E-2</v>
      </c>
      <c r="BO26">
        <f t="shared" si="19"/>
        <v>302.23111763000486</v>
      </c>
      <c r="BP26">
        <f t="shared" si="20"/>
        <v>303.88077201843259</v>
      </c>
      <c r="BQ26">
        <f t="shared" si="21"/>
        <v>176.0143905970217</v>
      </c>
      <c r="BR26">
        <f t="shared" si="22"/>
        <v>-0.94059324047182347</v>
      </c>
      <c r="BS26">
        <f t="shared" si="23"/>
        <v>3.8260386631313068</v>
      </c>
      <c r="BT26">
        <f t="shared" si="24"/>
        <v>38.251176371865618</v>
      </c>
      <c r="BU26">
        <f t="shared" si="25"/>
        <v>10.733022227578509</v>
      </c>
      <c r="BV26">
        <f t="shared" si="26"/>
        <v>29.081117630004883</v>
      </c>
      <c r="BW26">
        <f t="shared" si="27"/>
        <v>4.0406892945218509</v>
      </c>
      <c r="BX26">
        <f t="shared" si="28"/>
        <v>0.96104694406576618</v>
      </c>
      <c r="BY26">
        <f t="shared" si="29"/>
        <v>2.7524780067022658</v>
      </c>
      <c r="BZ26">
        <f t="shared" si="30"/>
        <v>1.288211287819585</v>
      </c>
      <c r="CA26">
        <f t="shared" si="31"/>
        <v>0.61001815244974189</v>
      </c>
      <c r="CB26">
        <f t="shared" si="32"/>
        <v>32.14257252578517</v>
      </c>
      <c r="CC26">
        <f t="shared" si="33"/>
        <v>0.83564070038096339</v>
      </c>
      <c r="CD26">
        <f t="shared" si="34"/>
        <v>74.084717561249889</v>
      </c>
      <c r="CE26">
        <f t="shared" si="35"/>
        <v>379.33450121892361</v>
      </c>
      <c r="CF26">
        <f t="shared" si="36"/>
        <v>6.7948782821662237E-2</v>
      </c>
      <c r="CG26">
        <f t="shared" si="37"/>
        <v>0</v>
      </c>
      <c r="CH26">
        <f t="shared" si="38"/>
        <v>935.07647094726565</v>
      </c>
      <c r="CI26">
        <f t="shared" si="39"/>
        <v>0</v>
      </c>
      <c r="CJ26" t="e">
        <f t="shared" si="40"/>
        <v>#DIV/0!</v>
      </c>
      <c r="CK26" t="e">
        <f t="shared" si="41"/>
        <v>#DIV/0!</v>
      </c>
    </row>
    <row r="27" spans="1:89" x14ac:dyDescent="0.25">
      <c r="A27" s="1">
        <v>26</v>
      </c>
      <c r="B27" s="2" t="s">
        <v>168</v>
      </c>
      <c r="C27" s="1" t="s">
        <v>163</v>
      </c>
      <c r="D27" s="1" t="s">
        <v>185</v>
      </c>
      <c r="E27" s="1">
        <v>2</v>
      </c>
      <c r="F27" s="1">
        <v>2</v>
      </c>
      <c r="G27" s="3">
        <v>44457</v>
      </c>
      <c r="H27" s="1" t="s">
        <v>108</v>
      </c>
      <c r="I27" s="1">
        <v>8476.9995374232531</v>
      </c>
      <c r="J27" s="1">
        <v>1</v>
      </c>
      <c r="K27">
        <f t="shared" si="0"/>
        <v>34.880860609676738</v>
      </c>
      <c r="L27">
        <f t="shared" si="1"/>
        <v>1.0731424315729705</v>
      </c>
      <c r="M27">
        <f t="shared" si="2"/>
        <v>321.028764037212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t="e">
        <f t="shared" si="4"/>
        <v>#DIV/0!</v>
      </c>
      <c r="W27" t="e">
        <f t="shared" si="5"/>
        <v>#DIV/0!</v>
      </c>
      <c r="X27" s="1">
        <v>-1</v>
      </c>
      <c r="Y27" s="1">
        <v>0.85</v>
      </c>
      <c r="Z27" s="1">
        <v>0.85</v>
      </c>
      <c r="AA27" s="1">
        <v>9.947845458984375</v>
      </c>
      <c r="AB27">
        <f t="shared" si="6"/>
        <v>0.85</v>
      </c>
      <c r="AC27">
        <f t="shared" si="7"/>
        <v>3.8371113059416533E-2</v>
      </c>
      <c r="AD27" t="e">
        <f t="shared" si="8"/>
        <v>#DIV/0!</v>
      </c>
      <c r="AE27" t="e">
        <f t="shared" si="9"/>
        <v>#DIV/0!</v>
      </c>
      <c r="AF27" t="e">
        <f t="shared" si="10"/>
        <v>#DIV/0!</v>
      </c>
      <c r="AG27" s="1">
        <v>0</v>
      </c>
      <c r="AH27" s="1">
        <v>0.5</v>
      </c>
      <c r="AI27" t="e">
        <f t="shared" si="11"/>
        <v>#DIV/0!</v>
      </c>
      <c r="AJ27">
        <f t="shared" si="12"/>
        <v>10.661182823518418</v>
      </c>
      <c r="AK27">
        <f t="shared" si="13"/>
        <v>1.0755942695931302</v>
      </c>
      <c r="AL27">
        <f t="shared" si="14"/>
        <v>28.148723680202792</v>
      </c>
      <c r="AM27" s="1">
        <v>2</v>
      </c>
      <c r="AN27">
        <f t="shared" si="15"/>
        <v>5</v>
      </c>
      <c r="AO27" s="1">
        <v>0.5</v>
      </c>
      <c r="AP27">
        <f t="shared" si="16"/>
        <v>9</v>
      </c>
      <c r="AQ27" s="1">
        <v>30.730871200561523</v>
      </c>
      <c r="AR27" s="1">
        <v>29.088933944702148</v>
      </c>
      <c r="AS27" s="1">
        <v>30.667041778564453</v>
      </c>
      <c r="AT27" s="1">
        <v>400.10336303710938</v>
      </c>
      <c r="AU27" s="1">
        <v>384.52395629882813</v>
      </c>
      <c r="AV27" s="1">
        <v>23.372419357299805</v>
      </c>
      <c r="AW27" s="1">
        <v>27.516164779663086</v>
      </c>
      <c r="AX27" s="1">
        <v>52.622169494628906</v>
      </c>
      <c r="AY27" s="1">
        <v>61.95166015625</v>
      </c>
      <c r="AZ27" s="1">
        <v>500.40853881835938</v>
      </c>
      <c r="BA27" s="1">
        <v>1100.11865234375</v>
      </c>
      <c r="BB27" s="1">
        <v>19.145412445068359</v>
      </c>
      <c r="BC27" s="1">
        <v>100.02381134033203</v>
      </c>
      <c r="BD27" s="1">
        <v>3.3990919589996338</v>
      </c>
      <c r="BE27" s="1">
        <v>-0.19311520457267761</v>
      </c>
      <c r="BF27" s="1">
        <v>0.66666668653488159</v>
      </c>
      <c r="BG27" s="1">
        <v>0</v>
      </c>
      <c r="BH27" s="1">
        <v>5</v>
      </c>
      <c r="BI27" s="1">
        <v>1</v>
      </c>
      <c r="BJ27" s="1">
        <v>0</v>
      </c>
      <c r="BK27" s="1">
        <v>0.15999999642372131</v>
      </c>
      <c r="BL27" s="1">
        <v>111115</v>
      </c>
      <c r="BM27">
        <f t="shared" si="17"/>
        <v>2.5020426940917964</v>
      </c>
      <c r="BN27">
        <f t="shared" si="18"/>
        <v>1.0661182823518418E-2</v>
      </c>
      <c r="BO27">
        <f t="shared" si="19"/>
        <v>302.23893394470213</v>
      </c>
      <c r="BP27">
        <f t="shared" si="20"/>
        <v>303.8808712005615</v>
      </c>
      <c r="BQ27">
        <f t="shared" si="21"/>
        <v>176.01898044066911</v>
      </c>
      <c r="BR27">
        <f t="shared" si="22"/>
        <v>-0.94021026449935485</v>
      </c>
      <c r="BS27">
        <f t="shared" si="23"/>
        <v>3.8278659443236398</v>
      </c>
      <c r="BT27">
        <f t="shared" si="24"/>
        <v>38.26954695116833</v>
      </c>
      <c r="BU27">
        <f t="shared" si="25"/>
        <v>10.753382171505244</v>
      </c>
      <c r="BV27">
        <f t="shared" si="26"/>
        <v>29.088933944702148</v>
      </c>
      <c r="BW27">
        <f t="shared" si="27"/>
        <v>4.042516139851001</v>
      </c>
      <c r="BX27">
        <f t="shared" si="28"/>
        <v>0.95881518103864893</v>
      </c>
      <c r="BY27">
        <f t="shared" si="29"/>
        <v>2.7522716747305096</v>
      </c>
      <c r="BZ27">
        <f t="shared" si="30"/>
        <v>1.2902444651204914</v>
      </c>
      <c r="CA27">
        <f t="shared" si="31"/>
        <v>0.60857952397449477</v>
      </c>
      <c r="CB27">
        <f t="shared" si="32"/>
        <v>32.110520528878062</v>
      </c>
      <c r="CC27">
        <f t="shared" si="33"/>
        <v>0.83487324724113776</v>
      </c>
      <c r="CD27">
        <f t="shared" si="34"/>
        <v>74.040596856149634</v>
      </c>
      <c r="CE27">
        <f t="shared" si="35"/>
        <v>379.29182720737663</v>
      </c>
      <c r="CF27">
        <f t="shared" si="36"/>
        <v>6.8090044476086131E-2</v>
      </c>
      <c r="CG27">
        <f t="shared" si="37"/>
        <v>0</v>
      </c>
      <c r="CH27">
        <f t="shared" si="38"/>
        <v>935.10085449218752</v>
      </c>
      <c r="CI27">
        <f t="shared" si="39"/>
        <v>0</v>
      </c>
      <c r="CJ27" t="e">
        <f t="shared" si="40"/>
        <v>#DIV/0!</v>
      </c>
      <c r="CK27" t="e">
        <f t="shared" si="41"/>
        <v>#DIV/0!</v>
      </c>
    </row>
    <row r="28" spans="1:89" x14ac:dyDescent="0.25">
      <c r="A28" s="1">
        <v>27</v>
      </c>
      <c r="B28" s="2" t="s">
        <v>168</v>
      </c>
      <c r="C28" s="1" t="s">
        <v>163</v>
      </c>
      <c r="D28" s="1" t="s">
        <v>185</v>
      </c>
      <c r="E28" s="1">
        <v>2</v>
      </c>
      <c r="F28" s="1">
        <v>3</v>
      </c>
      <c r="G28" s="3">
        <v>44457</v>
      </c>
      <c r="H28" s="1" t="s">
        <v>109</v>
      </c>
      <c r="I28" s="1">
        <v>8477.9995373543352</v>
      </c>
      <c r="J28" s="1">
        <v>1</v>
      </c>
      <c r="K28">
        <f t="shared" si="0"/>
        <v>34.788813095224398</v>
      </c>
      <c r="L28">
        <f t="shared" si="1"/>
        <v>1.0733518544723462</v>
      </c>
      <c r="M28">
        <f t="shared" si="2"/>
        <v>321.19525682509311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t="e">
        <f t="shared" si="4"/>
        <v>#DIV/0!</v>
      </c>
      <c r="W28" t="e">
        <f t="shared" si="5"/>
        <v>#DIV/0!</v>
      </c>
      <c r="X28" s="1">
        <v>-1</v>
      </c>
      <c r="Y28" s="1">
        <v>0.85</v>
      </c>
      <c r="Z28" s="1">
        <v>0.85</v>
      </c>
      <c r="AA28" s="1">
        <v>9.947845458984375</v>
      </c>
      <c r="AB28">
        <f t="shared" si="6"/>
        <v>0.85</v>
      </c>
      <c r="AC28">
        <f t="shared" si="7"/>
        <v>3.8272995648623673E-2</v>
      </c>
      <c r="AD28" t="e">
        <f t="shared" si="8"/>
        <v>#DIV/0!</v>
      </c>
      <c r="AE28" t="e">
        <f t="shared" si="9"/>
        <v>#DIV/0!</v>
      </c>
      <c r="AF28" t="e">
        <f t="shared" si="10"/>
        <v>#DIV/0!</v>
      </c>
      <c r="AG28" s="1">
        <v>0</v>
      </c>
      <c r="AH28" s="1">
        <v>0.5</v>
      </c>
      <c r="AI28" t="e">
        <f t="shared" si="11"/>
        <v>#DIV/0!</v>
      </c>
      <c r="AJ28">
        <f t="shared" si="12"/>
        <v>10.657405709398821</v>
      </c>
      <c r="AK28">
        <f t="shared" si="13"/>
        <v>1.0750336871769943</v>
      </c>
      <c r="AL28">
        <f t="shared" si="14"/>
        <v>28.145944906403411</v>
      </c>
      <c r="AM28" s="1">
        <v>2</v>
      </c>
      <c r="AN28">
        <f t="shared" si="15"/>
        <v>5</v>
      </c>
      <c r="AO28" s="1">
        <v>0.5</v>
      </c>
      <c r="AP28">
        <f t="shared" si="16"/>
        <v>9</v>
      </c>
      <c r="AQ28" s="1">
        <v>30.730552673339844</v>
      </c>
      <c r="AR28" s="1">
        <v>29.08546257019043</v>
      </c>
      <c r="AS28" s="1">
        <v>30.666706085205078</v>
      </c>
      <c r="AT28" s="1">
        <v>400.06967163085938</v>
      </c>
      <c r="AU28" s="1">
        <v>384.52728271484375</v>
      </c>
      <c r="AV28" s="1">
        <v>23.373104095458984</v>
      </c>
      <c r="AW28" s="1">
        <v>27.515474319458008</v>
      </c>
      <c r="AX28" s="1">
        <v>52.624855041503906</v>
      </c>
      <c r="AY28" s="1">
        <v>61.951461791992188</v>
      </c>
      <c r="AZ28" s="1">
        <v>500.39767456054688</v>
      </c>
      <c r="BA28" s="1">
        <v>1100.1094970703125</v>
      </c>
      <c r="BB28" s="1">
        <v>19.292945861816406</v>
      </c>
      <c r="BC28" s="1">
        <v>100.02418518066406</v>
      </c>
      <c r="BD28" s="1">
        <v>3.3990919589996338</v>
      </c>
      <c r="BE28" s="1">
        <v>-0.19311520457267761</v>
      </c>
      <c r="BF28" s="1">
        <v>0.66666668653488159</v>
      </c>
      <c r="BG28" s="1">
        <v>0</v>
      </c>
      <c r="BH28" s="1">
        <v>5</v>
      </c>
      <c r="BI28" s="1">
        <v>1</v>
      </c>
      <c r="BJ28" s="1">
        <v>0</v>
      </c>
      <c r="BK28" s="1">
        <v>0.15999999642372131</v>
      </c>
      <c r="BL28" s="1">
        <v>111115</v>
      </c>
      <c r="BM28">
        <f t="shared" si="17"/>
        <v>2.5019883728027339</v>
      </c>
      <c r="BN28">
        <f t="shared" si="18"/>
        <v>1.0657405709398821E-2</v>
      </c>
      <c r="BO28">
        <f t="shared" si="19"/>
        <v>302.23546257019041</v>
      </c>
      <c r="BP28">
        <f t="shared" si="20"/>
        <v>303.88055267333982</v>
      </c>
      <c r="BQ28">
        <f t="shared" si="21"/>
        <v>176.01751559695185</v>
      </c>
      <c r="BR28">
        <f t="shared" si="22"/>
        <v>-0.93951766378701729</v>
      </c>
      <c r="BS28">
        <f t="shared" si="23"/>
        <v>3.8272465858402684</v>
      </c>
      <c r="BT28">
        <f t="shared" si="24"/>
        <v>38.263211831493365</v>
      </c>
      <c r="BU28">
        <f t="shared" si="25"/>
        <v>10.747737512035357</v>
      </c>
      <c r="BV28">
        <f t="shared" si="26"/>
        <v>29.08546257019043</v>
      </c>
      <c r="BW28">
        <f t="shared" si="27"/>
        <v>4.0417047141029183</v>
      </c>
      <c r="BX28">
        <f t="shared" si="28"/>
        <v>0.95898235560611478</v>
      </c>
      <c r="BY28">
        <f t="shared" si="29"/>
        <v>2.7522128986632741</v>
      </c>
      <c r="BZ28">
        <f t="shared" si="30"/>
        <v>1.2894918154396442</v>
      </c>
      <c r="CA28">
        <f t="shared" si="31"/>
        <v>0.60868728364072811</v>
      </c>
      <c r="CB28">
        <f t="shared" si="32"/>
        <v>32.127293847824063</v>
      </c>
      <c r="CC28">
        <f t="shared" si="33"/>
        <v>0.83529900546298519</v>
      </c>
      <c r="CD28">
        <f t="shared" si="34"/>
        <v>74.050561443043534</v>
      </c>
      <c r="CE28">
        <f t="shared" si="35"/>
        <v>379.30896075056012</v>
      </c>
      <c r="CF28">
        <f t="shared" si="36"/>
        <v>6.7916432465527185E-2</v>
      </c>
      <c r="CG28">
        <f t="shared" si="37"/>
        <v>0</v>
      </c>
      <c r="CH28">
        <f t="shared" si="38"/>
        <v>935.09307250976565</v>
      </c>
      <c r="CI28">
        <f t="shared" si="39"/>
        <v>0</v>
      </c>
      <c r="CJ28" t="e">
        <f t="shared" si="40"/>
        <v>#DIV/0!</v>
      </c>
      <c r="CK28" t="e">
        <f t="shared" si="41"/>
        <v>#DIV/0!</v>
      </c>
    </row>
    <row r="29" spans="1:89" x14ac:dyDescent="0.25">
      <c r="A29" s="1">
        <v>28</v>
      </c>
      <c r="B29" s="2" t="s">
        <v>169</v>
      </c>
      <c r="C29" s="1" t="s">
        <v>163</v>
      </c>
      <c r="D29" s="1" t="s">
        <v>185</v>
      </c>
      <c r="E29" s="1">
        <v>2</v>
      </c>
      <c r="F29" s="1">
        <v>1</v>
      </c>
      <c r="G29" s="3">
        <v>44457</v>
      </c>
      <c r="H29" s="1" t="s">
        <v>110</v>
      </c>
      <c r="I29" s="1">
        <v>9397.4994739843532</v>
      </c>
      <c r="J29" s="1">
        <v>1</v>
      </c>
      <c r="K29">
        <f t="shared" si="0"/>
        <v>31.339343742038139</v>
      </c>
      <c r="L29">
        <f t="shared" si="1"/>
        <v>0.87007472635951155</v>
      </c>
      <c r="M29">
        <f t="shared" si="2"/>
        <v>316.6028046720956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t="e">
        <f t="shared" si="4"/>
        <v>#DIV/0!</v>
      </c>
      <c r="W29" t="e">
        <f t="shared" si="5"/>
        <v>#DIV/0!</v>
      </c>
      <c r="X29" s="1">
        <v>-1</v>
      </c>
      <c r="Y29" s="1">
        <v>0.85</v>
      </c>
      <c r="Z29" s="1">
        <v>0.85</v>
      </c>
      <c r="AA29" s="1">
        <v>9.947845458984375</v>
      </c>
      <c r="AB29">
        <f t="shared" si="6"/>
        <v>0.85</v>
      </c>
      <c r="AC29">
        <f t="shared" si="7"/>
        <v>3.4646848147428466E-2</v>
      </c>
      <c r="AD29" t="e">
        <f t="shared" si="8"/>
        <v>#DIV/0!</v>
      </c>
      <c r="AE29" t="e">
        <f t="shared" si="9"/>
        <v>#DIV/0!</v>
      </c>
      <c r="AF29" t="e">
        <f t="shared" si="10"/>
        <v>#DIV/0!</v>
      </c>
      <c r="AG29" s="1">
        <v>0</v>
      </c>
      <c r="AH29" s="1">
        <v>0.5</v>
      </c>
      <c r="AI29" t="e">
        <f t="shared" si="11"/>
        <v>#DIV/0!</v>
      </c>
      <c r="AJ29">
        <f t="shared" si="12"/>
        <v>9.8885312228102507</v>
      </c>
      <c r="AK29">
        <f t="shared" si="13"/>
        <v>1.2046294217420832</v>
      </c>
      <c r="AL29">
        <f t="shared" si="14"/>
        <v>28.763354227271204</v>
      </c>
      <c r="AM29" s="1">
        <v>2</v>
      </c>
      <c r="AN29">
        <f t="shared" si="15"/>
        <v>5</v>
      </c>
      <c r="AO29" s="1">
        <v>0.5</v>
      </c>
      <c r="AP29">
        <f t="shared" si="16"/>
        <v>9</v>
      </c>
      <c r="AQ29" s="1">
        <v>31.0211181640625</v>
      </c>
      <c r="AR29" s="1">
        <v>29.596454620361328</v>
      </c>
      <c r="AS29" s="1">
        <v>30.947158813476563</v>
      </c>
      <c r="AT29" s="1">
        <v>399.97119140625</v>
      </c>
      <c r="AU29" s="1">
        <v>385.92013549804688</v>
      </c>
      <c r="AV29" s="1">
        <v>23.77690315246582</v>
      </c>
      <c r="AW29" s="1">
        <v>27.620016098022461</v>
      </c>
      <c r="AX29" s="1">
        <v>52.648445129394531</v>
      </c>
      <c r="AY29" s="1">
        <v>61.158130645751953</v>
      </c>
      <c r="AZ29" s="1">
        <v>500.39694213867188</v>
      </c>
      <c r="BA29" s="1">
        <v>1098.1168212890625</v>
      </c>
      <c r="BB29" s="1">
        <v>859.28619384765625</v>
      </c>
      <c r="BC29" s="1">
        <v>100.01436614990234</v>
      </c>
      <c r="BD29" s="1">
        <v>3.3990919589996338</v>
      </c>
      <c r="BE29" s="1">
        <v>-0.19311520457267761</v>
      </c>
      <c r="BF29" s="1">
        <v>0.66666668653488159</v>
      </c>
      <c r="BG29" s="1">
        <v>0</v>
      </c>
      <c r="BH29" s="1">
        <v>5</v>
      </c>
      <c r="BI29" s="1">
        <v>1</v>
      </c>
      <c r="BJ29" s="1">
        <v>0</v>
      </c>
      <c r="BK29" s="1">
        <v>0.15999999642372131</v>
      </c>
      <c r="BL29" s="1">
        <v>111115</v>
      </c>
      <c r="BM29">
        <f t="shared" si="17"/>
        <v>2.501984710693359</v>
      </c>
      <c r="BN29">
        <f t="shared" si="18"/>
        <v>9.8885312228102502E-3</v>
      </c>
      <c r="BO29">
        <f t="shared" si="19"/>
        <v>302.74645462036131</v>
      </c>
      <c r="BP29">
        <f t="shared" si="20"/>
        <v>304.17111816406248</v>
      </c>
      <c r="BQ29">
        <f t="shared" si="21"/>
        <v>175.69868747907822</v>
      </c>
      <c r="BR29">
        <f t="shared" si="22"/>
        <v>-0.83310039309012562</v>
      </c>
      <c r="BS29">
        <f t="shared" si="23"/>
        <v>3.9670278248358986</v>
      </c>
      <c r="BT29">
        <f t="shared" si="24"/>
        <v>39.664579975341596</v>
      </c>
      <c r="BU29">
        <f t="shared" si="25"/>
        <v>12.044563877319135</v>
      </c>
      <c r="BV29">
        <f t="shared" si="26"/>
        <v>29.596454620361328</v>
      </c>
      <c r="BW29">
        <f t="shared" si="27"/>
        <v>4.1626872848595866</v>
      </c>
      <c r="BX29">
        <f t="shared" si="28"/>
        <v>0.79337520275531659</v>
      </c>
      <c r="BY29">
        <f t="shared" si="29"/>
        <v>2.7623984030938153</v>
      </c>
      <c r="BZ29">
        <f t="shared" si="30"/>
        <v>1.4002888817657713</v>
      </c>
      <c r="CA29">
        <f t="shared" si="31"/>
        <v>0.50222366241648853</v>
      </c>
      <c r="CB29">
        <f t="shared" si="32"/>
        <v>31.664828830560982</v>
      </c>
      <c r="CC29">
        <f t="shared" si="33"/>
        <v>0.82038425972126539</v>
      </c>
      <c r="CD29">
        <f t="shared" si="34"/>
        <v>71.346849835305107</v>
      </c>
      <c r="CE29">
        <f t="shared" si="35"/>
        <v>381.21923393674115</v>
      </c>
      <c r="CF29">
        <f t="shared" si="36"/>
        <v>5.8652954857761341E-2</v>
      </c>
      <c r="CG29">
        <f t="shared" si="37"/>
        <v>0</v>
      </c>
      <c r="CH29">
        <f t="shared" si="38"/>
        <v>933.3992980957031</v>
      </c>
      <c r="CI29">
        <f t="shared" si="39"/>
        <v>0</v>
      </c>
      <c r="CJ29" t="e">
        <f t="shared" si="40"/>
        <v>#DIV/0!</v>
      </c>
      <c r="CK29" t="e">
        <f t="shared" si="41"/>
        <v>#DIV/0!</v>
      </c>
    </row>
    <row r="30" spans="1:89" x14ac:dyDescent="0.25">
      <c r="A30" s="1">
        <v>29</v>
      </c>
      <c r="B30" s="2" t="s">
        <v>169</v>
      </c>
      <c r="C30" s="1" t="s">
        <v>163</v>
      </c>
      <c r="D30" s="1" t="s">
        <v>185</v>
      </c>
      <c r="E30" s="1">
        <v>2</v>
      </c>
      <c r="F30" s="1">
        <v>2</v>
      </c>
      <c r="G30" s="3">
        <v>44457</v>
      </c>
      <c r="H30" s="1" t="s">
        <v>111</v>
      </c>
      <c r="I30" s="1">
        <v>9398.4994739154354</v>
      </c>
      <c r="J30" s="1">
        <v>1</v>
      </c>
      <c r="K30">
        <f t="shared" si="0"/>
        <v>31.44012992624889</v>
      </c>
      <c r="L30">
        <f t="shared" si="1"/>
        <v>0.86973015821685074</v>
      </c>
      <c r="M30">
        <f t="shared" si="2"/>
        <v>316.36762490392067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t="e">
        <f t="shared" si="4"/>
        <v>#DIV/0!</v>
      </c>
      <c r="W30" t="e">
        <f t="shared" si="5"/>
        <v>#DIV/0!</v>
      </c>
      <c r="X30" s="1">
        <v>-1</v>
      </c>
      <c r="Y30" s="1">
        <v>0.85</v>
      </c>
      <c r="Z30" s="1">
        <v>0.85</v>
      </c>
      <c r="AA30" s="1">
        <v>9.947845458984375</v>
      </c>
      <c r="AB30">
        <f t="shared" si="6"/>
        <v>0.85</v>
      </c>
      <c r="AC30">
        <f t="shared" si="7"/>
        <v>3.4753469691120947E-2</v>
      </c>
      <c r="AD30" t="e">
        <f t="shared" si="8"/>
        <v>#DIV/0!</v>
      </c>
      <c r="AE30" t="e">
        <f t="shared" si="9"/>
        <v>#DIV/0!</v>
      </c>
      <c r="AF30" t="e">
        <f t="shared" si="10"/>
        <v>#DIV/0!</v>
      </c>
      <c r="AG30" s="1">
        <v>0</v>
      </c>
      <c r="AH30" s="1">
        <v>0.5</v>
      </c>
      <c r="AI30" t="e">
        <f t="shared" si="11"/>
        <v>#DIV/0!</v>
      </c>
      <c r="AJ30">
        <f t="shared" si="12"/>
        <v>9.8908041211079674</v>
      </c>
      <c r="AK30">
        <f t="shared" si="13"/>
        <v>1.2053363688073588</v>
      </c>
      <c r="AL30">
        <f t="shared" si="14"/>
        <v>28.766942263024671</v>
      </c>
      <c r="AM30" s="1">
        <v>2</v>
      </c>
      <c r="AN30">
        <f t="shared" si="15"/>
        <v>5</v>
      </c>
      <c r="AO30" s="1">
        <v>0.5</v>
      </c>
      <c r="AP30">
        <f t="shared" si="16"/>
        <v>9</v>
      </c>
      <c r="AQ30" s="1">
        <v>31.022157669067383</v>
      </c>
      <c r="AR30" s="1">
        <v>29.600482940673828</v>
      </c>
      <c r="AS30" s="1">
        <v>30.947475433349609</v>
      </c>
      <c r="AT30" s="1">
        <v>400.00198364257813</v>
      </c>
      <c r="AU30" s="1">
        <v>385.91024780273438</v>
      </c>
      <c r="AV30" s="1">
        <v>23.777168273925781</v>
      </c>
      <c r="AW30" s="1">
        <v>27.621183395385742</v>
      </c>
      <c r="AX30" s="1">
        <v>52.645938873291016</v>
      </c>
      <c r="AY30" s="1">
        <v>61.157119750976563</v>
      </c>
      <c r="AZ30" s="1">
        <v>500.39389038085938</v>
      </c>
      <c r="BA30" s="1">
        <v>1098.15966796875</v>
      </c>
      <c r="BB30" s="1">
        <v>829.623779296875</v>
      </c>
      <c r="BC30" s="1">
        <v>100.01441955566406</v>
      </c>
      <c r="BD30" s="1">
        <v>3.3990919589996338</v>
      </c>
      <c r="BE30" s="1">
        <v>-0.19311520457267761</v>
      </c>
      <c r="BF30" s="1">
        <v>0.66666668653488159</v>
      </c>
      <c r="BG30" s="1">
        <v>0</v>
      </c>
      <c r="BH30" s="1">
        <v>5</v>
      </c>
      <c r="BI30" s="1">
        <v>1</v>
      </c>
      <c r="BJ30" s="1">
        <v>0</v>
      </c>
      <c r="BK30" s="1">
        <v>0.15999999642372131</v>
      </c>
      <c r="BL30" s="1">
        <v>111115</v>
      </c>
      <c r="BM30">
        <f t="shared" si="17"/>
        <v>2.5019694519042965</v>
      </c>
      <c r="BN30">
        <f t="shared" si="18"/>
        <v>9.890804121107967E-3</v>
      </c>
      <c r="BO30">
        <f t="shared" si="19"/>
        <v>302.75048294067381</v>
      </c>
      <c r="BP30">
        <f t="shared" si="20"/>
        <v>304.17215766906736</v>
      </c>
      <c r="BQ30">
        <f t="shared" si="21"/>
        <v>175.70554294767499</v>
      </c>
      <c r="BR30">
        <f t="shared" si="22"/>
        <v>-0.83354067764915807</v>
      </c>
      <c r="BS30">
        <f t="shared" si="23"/>
        <v>3.9678529935374103</v>
      </c>
      <c r="BT30">
        <f t="shared" si="24"/>
        <v>39.672809292554668</v>
      </c>
      <c r="BU30">
        <f t="shared" si="25"/>
        <v>12.051625897168925</v>
      </c>
      <c r="BV30">
        <f t="shared" si="26"/>
        <v>29.600482940673828</v>
      </c>
      <c r="BW30">
        <f t="shared" si="27"/>
        <v>4.1636534346558527</v>
      </c>
      <c r="BX30">
        <f t="shared" si="28"/>
        <v>0.7930886962937852</v>
      </c>
      <c r="BY30">
        <f t="shared" si="29"/>
        <v>2.7625166247300514</v>
      </c>
      <c r="BZ30">
        <f t="shared" si="30"/>
        <v>1.4011368099258013</v>
      </c>
      <c r="CA30">
        <f t="shared" si="31"/>
        <v>0.50203997073583784</v>
      </c>
      <c r="CB30">
        <f t="shared" si="32"/>
        <v>31.641324370969677</v>
      </c>
      <c r="CC30">
        <f t="shared" si="33"/>
        <v>0.81979586368910895</v>
      </c>
      <c r="CD30">
        <f t="shared" si="34"/>
        <v>71.334856723856092</v>
      </c>
      <c r="CE30">
        <f t="shared" si="35"/>
        <v>381.19422831379705</v>
      </c>
      <c r="CF30">
        <f t="shared" si="36"/>
        <v>5.8835548837904816E-2</v>
      </c>
      <c r="CG30">
        <f t="shared" si="37"/>
        <v>0</v>
      </c>
      <c r="CH30">
        <f t="shared" si="38"/>
        <v>933.43571777343743</v>
      </c>
      <c r="CI30">
        <f t="shared" si="39"/>
        <v>0</v>
      </c>
      <c r="CJ30" t="e">
        <f t="shared" si="40"/>
        <v>#DIV/0!</v>
      </c>
      <c r="CK30" t="e">
        <f t="shared" si="41"/>
        <v>#DIV/0!</v>
      </c>
    </row>
    <row r="31" spans="1:89" x14ac:dyDescent="0.25">
      <c r="A31" s="1">
        <v>30</v>
      </c>
      <c r="B31" s="2" t="s">
        <v>169</v>
      </c>
      <c r="C31" s="1" t="s">
        <v>163</v>
      </c>
      <c r="D31" s="1" t="s">
        <v>185</v>
      </c>
      <c r="E31" s="1">
        <v>2</v>
      </c>
      <c r="F31" s="1">
        <v>3</v>
      </c>
      <c r="G31" s="3">
        <v>44457</v>
      </c>
      <c r="H31" s="1" t="s">
        <v>112</v>
      </c>
      <c r="I31" s="1">
        <v>9400.4994737775996</v>
      </c>
      <c r="J31" s="1">
        <v>1</v>
      </c>
      <c r="K31">
        <f t="shared" si="0"/>
        <v>31.414283078069879</v>
      </c>
      <c r="L31">
        <f t="shared" si="1"/>
        <v>0.87013790011382508</v>
      </c>
      <c r="M31">
        <f t="shared" si="2"/>
        <v>316.50034551036021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t="e">
        <f t="shared" si="4"/>
        <v>#DIV/0!</v>
      </c>
      <c r="W31" t="e">
        <f t="shared" si="5"/>
        <v>#DIV/0!</v>
      </c>
      <c r="X31" s="1">
        <v>-1</v>
      </c>
      <c r="Y31" s="1">
        <v>0.85</v>
      </c>
      <c r="Z31" s="1">
        <v>0.85</v>
      </c>
      <c r="AA31" s="1">
        <v>9.947845458984375</v>
      </c>
      <c r="AB31">
        <f t="shared" si="6"/>
        <v>0.85</v>
      </c>
      <c r="AC31">
        <f t="shared" si="7"/>
        <v>3.473015756229117E-2</v>
      </c>
      <c r="AD31" t="e">
        <f t="shared" si="8"/>
        <v>#DIV/0!</v>
      </c>
      <c r="AE31" t="e">
        <f t="shared" si="9"/>
        <v>#DIV/0!</v>
      </c>
      <c r="AF31" t="e">
        <f t="shared" si="10"/>
        <v>#DIV/0!</v>
      </c>
      <c r="AG31" s="1">
        <v>0</v>
      </c>
      <c r="AH31" s="1">
        <v>0.5</v>
      </c>
      <c r="AI31" t="e">
        <f t="shared" si="11"/>
        <v>#DIV/0!</v>
      </c>
      <c r="AJ31">
        <f t="shared" si="12"/>
        <v>9.8861198728252333</v>
      </c>
      <c r="AK31">
        <f t="shared" si="13"/>
        <v>1.2042598308441006</v>
      </c>
      <c r="AL31">
        <f t="shared" si="14"/>
        <v>28.762884609424624</v>
      </c>
      <c r="AM31" s="1">
        <v>2</v>
      </c>
      <c r="AN31">
        <f t="shared" si="15"/>
        <v>5</v>
      </c>
      <c r="AO31" s="1">
        <v>0.5</v>
      </c>
      <c r="AP31">
        <f t="shared" si="16"/>
        <v>9</v>
      </c>
      <c r="AQ31" s="1">
        <v>31.024948120117188</v>
      </c>
      <c r="AR31" s="1">
        <v>29.595474243164063</v>
      </c>
      <c r="AS31" s="1">
        <v>30.950294494628906</v>
      </c>
      <c r="AT31" s="1">
        <v>400.0401611328125</v>
      </c>
      <c r="AU31" s="1">
        <v>385.95993041992188</v>
      </c>
      <c r="AV31" s="1">
        <v>23.780511856079102</v>
      </c>
      <c r="AW31" s="1">
        <v>27.622524261474609</v>
      </c>
      <c r="AX31" s="1">
        <v>52.645137786865234</v>
      </c>
      <c r="AY31" s="1">
        <v>61.150562286376953</v>
      </c>
      <c r="AZ31" s="1">
        <v>500.41693115234375</v>
      </c>
      <c r="BA31" s="1">
        <v>1098.021240234375</v>
      </c>
      <c r="BB31" s="1">
        <v>855.8135986328125</v>
      </c>
      <c r="BC31" s="1">
        <v>100.01475524902344</v>
      </c>
      <c r="BD31" s="1">
        <v>3.3990919589996338</v>
      </c>
      <c r="BE31" s="1">
        <v>-0.19311520457267761</v>
      </c>
      <c r="BF31" s="1">
        <v>0.66666668653488159</v>
      </c>
      <c r="BG31" s="1">
        <v>0</v>
      </c>
      <c r="BH31" s="1">
        <v>5</v>
      </c>
      <c r="BI31" s="1">
        <v>1</v>
      </c>
      <c r="BJ31" s="1">
        <v>0</v>
      </c>
      <c r="BK31" s="1">
        <v>0.15999999642372131</v>
      </c>
      <c r="BL31" s="1">
        <v>111115</v>
      </c>
      <c r="BM31">
        <f t="shared" si="17"/>
        <v>2.5020846557617187</v>
      </c>
      <c r="BN31">
        <f t="shared" si="18"/>
        <v>9.8861198728252327E-3</v>
      </c>
      <c r="BO31">
        <f t="shared" si="19"/>
        <v>302.74547424316404</v>
      </c>
      <c r="BP31">
        <f t="shared" si="20"/>
        <v>304.17494812011716</v>
      </c>
      <c r="BQ31">
        <f t="shared" si="21"/>
        <v>175.68339451067004</v>
      </c>
      <c r="BR31">
        <f t="shared" si="22"/>
        <v>-0.8325896337394384</v>
      </c>
      <c r="BS31">
        <f t="shared" si="23"/>
        <v>3.9669198342156955</v>
      </c>
      <c r="BT31">
        <f t="shared" si="24"/>
        <v>39.663345916695917</v>
      </c>
      <c r="BU31">
        <f t="shared" si="25"/>
        <v>12.040821655221308</v>
      </c>
      <c r="BV31">
        <f t="shared" si="26"/>
        <v>29.595474243164063</v>
      </c>
      <c r="BW31">
        <f t="shared" si="27"/>
        <v>4.1624521813824256</v>
      </c>
      <c r="BX31">
        <f t="shared" si="28"/>
        <v>0.79342772920468652</v>
      </c>
      <c r="BY31">
        <f t="shared" si="29"/>
        <v>2.7626600033715949</v>
      </c>
      <c r="BZ31">
        <f t="shared" si="30"/>
        <v>1.3997921780108307</v>
      </c>
      <c r="CA31">
        <f t="shared" si="31"/>
        <v>0.50225733957905949</v>
      </c>
      <c r="CB31">
        <f t="shared" si="32"/>
        <v>31.654704592450031</v>
      </c>
      <c r="CC31">
        <f t="shared" si="33"/>
        <v>0.8200342070898653</v>
      </c>
      <c r="CD31">
        <f t="shared" si="34"/>
        <v>71.35502555375578</v>
      </c>
      <c r="CE31">
        <f t="shared" si="35"/>
        <v>381.2477879582114</v>
      </c>
      <c r="CF31">
        <f t="shared" si="36"/>
        <v>5.8795540396270898E-2</v>
      </c>
      <c r="CG31">
        <f t="shared" si="37"/>
        <v>0</v>
      </c>
      <c r="CH31">
        <f t="shared" si="38"/>
        <v>933.31805419921875</v>
      </c>
      <c r="CI31">
        <f t="shared" si="39"/>
        <v>0</v>
      </c>
      <c r="CJ31" t="e">
        <f t="shared" si="40"/>
        <v>#DIV/0!</v>
      </c>
      <c r="CK31" t="e">
        <f t="shared" si="41"/>
        <v>#DIV/0!</v>
      </c>
    </row>
    <row r="32" spans="1:89" x14ac:dyDescent="0.25">
      <c r="A32" s="1">
        <v>31</v>
      </c>
      <c r="B32" s="2" t="s">
        <v>170</v>
      </c>
      <c r="C32" s="1" t="s">
        <v>163</v>
      </c>
      <c r="D32" s="1" t="s">
        <v>184</v>
      </c>
      <c r="E32" s="1">
        <v>2</v>
      </c>
      <c r="F32" s="1">
        <v>1</v>
      </c>
      <c r="G32" s="3">
        <v>44457</v>
      </c>
      <c r="H32" s="1" t="s">
        <v>113</v>
      </c>
      <c r="I32" s="1">
        <v>9848.4994429023936</v>
      </c>
      <c r="J32" s="1">
        <v>1</v>
      </c>
      <c r="K32">
        <f t="shared" si="0"/>
        <v>6.3350921175346189</v>
      </c>
      <c r="L32">
        <f t="shared" si="1"/>
        <v>4.859553642229289E-2</v>
      </c>
      <c r="M32">
        <f t="shared" si="2"/>
        <v>177.76460181987321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3"/>
        <v>#DIV/0!</v>
      </c>
      <c r="V32" t="e">
        <f t="shared" si="4"/>
        <v>#DIV/0!</v>
      </c>
      <c r="W32" t="e">
        <f t="shared" si="5"/>
        <v>#DIV/0!</v>
      </c>
      <c r="X32" s="1">
        <v>-1</v>
      </c>
      <c r="Y32" s="1">
        <v>0.85</v>
      </c>
      <c r="Z32" s="1">
        <v>0.85</v>
      </c>
      <c r="AA32" s="1">
        <v>9.7485942840576172</v>
      </c>
      <c r="AB32">
        <f t="shared" si="6"/>
        <v>0.85</v>
      </c>
      <c r="AC32">
        <f t="shared" si="7"/>
        <v>7.8523659581983211E-3</v>
      </c>
      <c r="AD32" t="e">
        <f t="shared" si="8"/>
        <v>#DIV/0!</v>
      </c>
      <c r="AE32" t="e">
        <f t="shared" si="9"/>
        <v>#DIV/0!</v>
      </c>
      <c r="AF32" t="e">
        <f t="shared" si="10"/>
        <v>#DIV/0!</v>
      </c>
      <c r="AG32" s="1">
        <v>0</v>
      </c>
      <c r="AH32" s="1">
        <v>0.5</v>
      </c>
      <c r="AI32" t="e">
        <f t="shared" si="11"/>
        <v>#DIV/0!</v>
      </c>
      <c r="AJ32">
        <f t="shared" si="12"/>
        <v>1.1114415699001232</v>
      </c>
      <c r="AK32">
        <f t="shared" si="13"/>
        <v>2.2190715481780345</v>
      </c>
      <c r="AL32">
        <f t="shared" si="14"/>
        <v>31.402266610017911</v>
      </c>
      <c r="AM32">
        <v>1.627</v>
      </c>
      <c r="AN32">
        <f t="shared" si="15"/>
        <v>5</v>
      </c>
      <c r="AO32" s="1">
        <v>0.5</v>
      </c>
      <c r="AP32">
        <f t="shared" si="16"/>
        <v>9</v>
      </c>
      <c r="AQ32" s="1">
        <v>30.885540008544922</v>
      </c>
      <c r="AR32" s="1">
        <v>30.971702575683594</v>
      </c>
      <c r="AS32" s="1">
        <v>30.810596466064453</v>
      </c>
      <c r="AT32" s="1">
        <v>400.09579467773438</v>
      </c>
      <c r="AU32" s="1">
        <v>397.89230346679688</v>
      </c>
      <c r="AV32" s="1">
        <v>23.613178253173828</v>
      </c>
      <c r="AW32" s="1">
        <v>23.965877532958984</v>
      </c>
      <c r="AX32" s="1">
        <v>52.689353942871094</v>
      </c>
      <c r="AY32" s="1">
        <v>53.476348876953125</v>
      </c>
      <c r="AZ32" s="1">
        <v>500.41995239257813</v>
      </c>
      <c r="BA32" s="1">
        <v>1098.970703125</v>
      </c>
      <c r="BB32" s="1">
        <v>99.156021118164063</v>
      </c>
      <c r="BC32" s="1">
        <v>100.00970458984375</v>
      </c>
      <c r="BD32" s="1">
        <v>3.3990919589996338</v>
      </c>
      <c r="BE32" s="1">
        <v>-0.19311520457267761</v>
      </c>
      <c r="BF32" s="1">
        <v>0.66666668653488159</v>
      </c>
      <c r="BG32" s="1">
        <v>0</v>
      </c>
      <c r="BH32" s="1">
        <v>5</v>
      </c>
      <c r="BI32" s="1">
        <v>1</v>
      </c>
      <c r="BJ32" s="1">
        <v>0</v>
      </c>
      <c r="BK32" s="1">
        <v>0.15999999642372131</v>
      </c>
      <c r="BL32" s="1">
        <v>111115</v>
      </c>
      <c r="BM32">
        <f t="shared" si="17"/>
        <v>3.0757218954675976</v>
      </c>
      <c r="BN32">
        <f t="shared" si="18"/>
        <v>1.1114415699001233E-3</v>
      </c>
      <c r="BO32">
        <f t="shared" si="19"/>
        <v>304.12170257568357</v>
      </c>
      <c r="BP32">
        <f t="shared" si="20"/>
        <v>304.0355400085449</v>
      </c>
      <c r="BQ32">
        <f t="shared" si="21"/>
        <v>175.8353085697745</v>
      </c>
      <c r="BR32">
        <f t="shared" si="22"/>
        <v>0.43056403433431634</v>
      </c>
      <c r="BS32">
        <f t="shared" si="23"/>
        <v>4.6158918804856359</v>
      </c>
      <c r="BT32">
        <f t="shared" si="24"/>
        <v>46.154439705788228</v>
      </c>
      <c r="BU32">
        <f t="shared" si="25"/>
        <v>22.188562172829243</v>
      </c>
      <c r="BV32">
        <f t="shared" si="26"/>
        <v>30.971702575683594</v>
      </c>
      <c r="BW32">
        <f t="shared" si="27"/>
        <v>4.5041045383539906</v>
      </c>
      <c r="BX32">
        <f t="shared" si="28"/>
        <v>4.8334553803425155E-2</v>
      </c>
      <c r="BY32">
        <f t="shared" si="29"/>
        <v>2.3968203323076014</v>
      </c>
      <c r="BZ32">
        <f t="shared" si="30"/>
        <v>2.1072842060463892</v>
      </c>
      <c r="CA32">
        <f t="shared" si="31"/>
        <v>3.0232435877047444E-2</v>
      </c>
      <c r="CB32">
        <f t="shared" si="32"/>
        <v>17.778185314536721</v>
      </c>
      <c r="CC32">
        <f t="shared" si="33"/>
        <v>0.44676562042298268</v>
      </c>
      <c r="CD32">
        <f t="shared" si="34"/>
        <v>50.446221814447668</v>
      </c>
      <c r="CE32">
        <f t="shared" si="35"/>
        <v>396.9420396491667</v>
      </c>
      <c r="CF32">
        <f t="shared" si="36"/>
        <v>8.0510863112047606E-3</v>
      </c>
      <c r="CG32">
        <f t="shared" si="37"/>
        <v>0</v>
      </c>
      <c r="CH32">
        <f t="shared" si="38"/>
        <v>934.12509765624998</v>
      </c>
      <c r="CI32">
        <f t="shared" si="39"/>
        <v>0</v>
      </c>
      <c r="CJ32" t="e">
        <f t="shared" si="40"/>
        <v>#DIV/0!</v>
      </c>
      <c r="CK32" t="e">
        <f t="shared" si="41"/>
        <v>#DIV/0!</v>
      </c>
    </row>
    <row r="33" spans="1:89" x14ac:dyDescent="0.25">
      <c r="A33" s="1">
        <v>32</v>
      </c>
      <c r="B33" s="2" t="s">
        <v>170</v>
      </c>
      <c r="C33" s="1" t="s">
        <v>163</v>
      </c>
      <c r="D33" s="1" t="s">
        <v>184</v>
      </c>
      <c r="E33" s="1">
        <v>2</v>
      </c>
      <c r="F33" s="1">
        <v>2</v>
      </c>
      <c r="G33" s="3">
        <v>44457</v>
      </c>
      <c r="H33" s="1" t="s">
        <v>114</v>
      </c>
      <c r="I33" s="1">
        <v>9850.4994427645579</v>
      </c>
      <c r="J33" s="1">
        <v>1</v>
      </c>
      <c r="K33">
        <f t="shared" si="0"/>
        <v>6.0497237862792899</v>
      </c>
      <c r="L33">
        <f t="shared" si="1"/>
        <v>4.8277245570187186E-2</v>
      </c>
      <c r="M33">
        <f t="shared" si="2"/>
        <v>185.80271881462079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t="e">
        <f t="shared" si="3"/>
        <v>#DIV/0!</v>
      </c>
      <c r="V33" t="e">
        <f t="shared" si="4"/>
        <v>#DIV/0!</v>
      </c>
      <c r="W33" t="e">
        <f t="shared" si="5"/>
        <v>#DIV/0!</v>
      </c>
      <c r="X33" s="1">
        <v>-1</v>
      </c>
      <c r="Y33" s="1">
        <v>0.85</v>
      </c>
      <c r="Z33" s="1">
        <v>0.85</v>
      </c>
      <c r="AA33" s="1">
        <v>9.7485942840576172</v>
      </c>
      <c r="AB33">
        <f t="shared" si="6"/>
        <v>0.85</v>
      </c>
      <c r="AC33">
        <f t="shared" si="7"/>
        <v>7.5466528677234227E-3</v>
      </c>
      <c r="AD33" t="e">
        <f t="shared" si="8"/>
        <v>#DIV/0!</v>
      </c>
      <c r="AE33" t="e">
        <f t="shared" si="9"/>
        <v>#DIV/0!</v>
      </c>
      <c r="AF33" t="e">
        <f t="shared" si="10"/>
        <v>#DIV/0!</v>
      </c>
      <c r="AG33" s="1">
        <v>0</v>
      </c>
      <c r="AH33" s="1">
        <v>0.5</v>
      </c>
      <c r="AI33" t="e">
        <f t="shared" si="11"/>
        <v>#DIV/0!</v>
      </c>
      <c r="AJ33">
        <f t="shared" si="12"/>
        <v>1.1031826860457283</v>
      </c>
      <c r="AK33">
        <f t="shared" si="13"/>
        <v>2.2170560000537014</v>
      </c>
      <c r="AL33">
        <f t="shared" si="14"/>
        <v>31.39328043985374</v>
      </c>
      <c r="AM33">
        <v>1.627</v>
      </c>
      <c r="AN33">
        <f t="shared" si="15"/>
        <v>5</v>
      </c>
      <c r="AO33" s="1">
        <v>0.5</v>
      </c>
      <c r="AP33">
        <f t="shared" si="16"/>
        <v>9</v>
      </c>
      <c r="AQ33" s="1">
        <v>30.884397506713867</v>
      </c>
      <c r="AR33" s="1">
        <v>30.961055755615234</v>
      </c>
      <c r="AS33" s="1">
        <v>30.809682846069336</v>
      </c>
      <c r="AT33" s="1">
        <v>400.052978515625</v>
      </c>
      <c r="AU33" s="1">
        <v>397.943359375</v>
      </c>
      <c r="AV33" s="1">
        <v>23.612392425537109</v>
      </c>
      <c r="AW33" s="1">
        <v>23.962465286254883</v>
      </c>
      <c r="AX33" s="1">
        <v>52.691017150878906</v>
      </c>
      <c r="AY33" s="1">
        <v>53.472206115722656</v>
      </c>
      <c r="AZ33" s="1">
        <v>500.4296875</v>
      </c>
      <c r="BA33" s="1">
        <v>1099.0028076171875</v>
      </c>
      <c r="BB33" s="1">
        <v>97.875396728515625</v>
      </c>
      <c r="BC33" s="1">
        <v>100.00967407226563</v>
      </c>
      <c r="BD33" s="1">
        <v>3.3990919589996338</v>
      </c>
      <c r="BE33" s="1">
        <v>-0.19311520457267761</v>
      </c>
      <c r="BF33" s="1">
        <v>0.66666668653488159</v>
      </c>
      <c r="BG33" s="1">
        <v>0</v>
      </c>
      <c r="BH33" s="1">
        <v>5</v>
      </c>
      <c r="BI33" s="1">
        <v>1</v>
      </c>
      <c r="BJ33" s="1">
        <v>0</v>
      </c>
      <c r="BK33" s="1">
        <v>0.15999999642372131</v>
      </c>
      <c r="BL33" s="1">
        <v>111115</v>
      </c>
      <c r="BM33">
        <f t="shared" si="17"/>
        <v>3.0757817301782424</v>
      </c>
      <c r="BN33">
        <f t="shared" si="18"/>
        <v>1.1031826860457283E-3</v>
      </c>
      <c r="BO33">
        <f t="shared" si="19"/>
        <v>304.11105575561521</v>
      </c>
      <c r="BP33">
        <f t="shared" si="20"/>
        <v>304.03439750671384</v>
      </c>
      <c r="BQ33">
        <f t="shared" si="21"/>
        <v>175.84044528840968</v>
      </c>
      <c r="BR33">
        <f t="shared" si="22"/>
        <v>0.4322246842385043</v>
      </c>
      <c r="BS33">
        <f t="shared" si="23"/>
        <v>4.6135343433000315</v>
      </c>
      <c r="BT33">
        <f t="shared" si="24"/>
        <v>46.130880698264797</v>
      </c>
      <c r="BU33">
        <f t="shared" si="25"/>
        <v>22.168415412009914</v>
      </c>
      <c r="BV33">
        <f t="shared" si="26"/>
        <v>30.961055755615234</v>
      </c>
      <c r="BW33">
        <f t="shared" si="27"/>
        <v>4.5013704498678955</v>
      </c>
      <c r="BX33">
        <f t="shared" si="28"/>
        <v>4.8019661460351783E-2</v>
      </c>
      <c r="BY33">
        <f t="shared" si="29"/>
        <v>2.3964783432463301</v>
      </c>
      <c r="BZ33">
        <f t="shared" si="30"/>
        <v>2.1048921066215653</v>
      </c>
      <c r="CA33">
        <f t="shared" si="31"/>
        <v>3.0035324927373944E-2</v>
      </c>
      <c r="CB33">
        <f t="shared" si="32"/>
        <v>18.582069350391041</v>
      </c>
      <c r="CC33">
        <f t="shared" si="33"/>
        <v>0.46690744910642046</v>
      </c>
      <c r="CD33">
        <f t="shared" si="34"/>
        <v>50.464881357406391</v>
      </c>
      <c r="CE33">
        <f t="shared" si="35"/>
        <v>397.03590080705811</v>
      </c>
      <c r="CF33">
        <f t="shared" si="36"/>
        <v>7.68944552618745E-3</v>
      </c>
      <c r="CG33">
        <f t="shared" si="37"/>
        <v>0</v>
      </c>
      <c r="CH33">
        <f t="shared" si="38"/>
        <v>934.15238647460933</v>
      </c>
      <c r="CI33">
        <f t="shared" si="39"/>
        <v>0</v>
      </c>
      <c r="CJ33" t="e">
        <f t="shared" si="40"/>
        <v>#DIV/0!</v>
      </c>
      <c r="CK33" t="e">
        <f t="shared" si="41"/>
        <v>#DIV/0!</v>
      </c>
    </row>
    <row r="34" spans="1:89" x14ac:dyDescent="0.25">
      <c r="A34" s="1">
        <v>33</v>
      </c>
      <c r="B34" s="2" t="s">
        <v>170</v>
      </c>
      <c r="C34" s="1" t="s">
        <v>163</v>
      </c>
      <c r="D34" s="1" t="s">
        <v>184</v>
      </c>
      <c r="E34" s="1">
        <v>2</v>
      </c>
      <c r="F34" s="1">
        <v>3</v>
      </c>
      <c r="G34" s="3">
        <v>44457</v>
      </c>
      <c r="H34" s="1" t="s">
        <v>115</v>
      </c>
      <c r="I34" s="1">
        <v>9852.4994426267222</v>
      </c>
      <c r="J34" s="1">
        <v>1</v>
      </c>
      <c r="K34">
        <f t="shared" ref="K34:K70" si="42">(AT34-AU34*(1000-AV34)/(1000-AW34))*BM34</f>
        <v>6.0115432316430102</v>
      </c>
      <c r="L34">
        <f t="shared" ref="L34:L70" si="43">IF(BX34&lt;&gt;0,1/(1/BX34-1/AP34),0)</f>
        <v>4.8355326410624191E-2</v>
      </c>
      <c r="M34">
        <f t="shared" ref="M34:M70" si="44">((CA34-BN34/2)*AU34-K34)/(CA34+BN34/2)</f>
        <v>187.3906059561258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ref="U34:U70" si="45">CG34/Q34</f>
        <v>#DIV/0!</v>
      </c>
      <c r="V34" t="e">
        <f t="shared" ref="V34:V70" si="46">CI34/S34</f>
        <v>#DIV/0!</v>
      </c>
      <c r="W34" t="e">
        <f t="shared" ref="W34:W70" si="47">(S34-T34)/S34</f>
        <v>#DIV/0!</v>
      </c>
      <c r="X34" s="1">
        <v>-1</v>
      </c>
      <c r="Y34" s="1">
        <v>0.85</v>
      </c>
      <c r="Z34" s="1">
        <v>0.85</v>
      </c>
      <c r="AA34" s="1">
        <v>9.7485942840576172</v>
      </c>
      <c r="AB34">
        <f t="shared" ref="AB34:AB65" si="48">(AA34*Z34+(100-AA34)*Y34)/100</f>
        <v>0.85</v>
      </c>
      <c r="AC34">
        <f t="shared" ref="AC34:AC70" si="49">(K34-X34)/CH34</f>
        <v>7.5063913122923693E-3</v>
      </c>
      <c r="AD34" t="e">
        <f t="shared" ref="AD34:AD70" si="50">(S34-T34)/(S34-R34)</f>
        <v>#DIV/0!</v>
      </c>
      <c r="AE34" t="e">
        <f t="shared" ref="AE34:AE70" si="51">(Q34-S34)/(Q34-R34)</f>
        <v>#DIV/0!</v>
      </c>
      <c r="AF34" t="e">
        <f t="shared" ref="AF34:AF70" si="52">(Q34-S34)/S34</f>
        <v>#DIV/0!</v>
      </c>
      <c r="AG34" s="1">
        <v>0</v>
      </c>
      <c r="AH34" s="1">
        <v>0.5</v>
      </c>
      <c r="AI34" t="e">
        <f t="shared" ref="AI34:AI65" si="53">W34*AH34*AB34*AG34</f>
        <v>#DIV/0!</v>
      </c>
      <c r="AJ34">
        <f t="shared" ref="AJ34:AJ70" si="54">BN34*1000</f>
        <v>1.1043208015102945</v>
      </c>
      <c r="AK34">
        <f t="shared" ref="AK34:AK70" si="55">(BS34-BY34)</f>
        <v>2.2157993112526668</v>
      </c>
      <c r="AL34">
        <f t="shared" ref="AL34:AL70" si="56">(AR34+BR34*J34)</f>
        <v>31.388398999607542</v>
      </c>
      <c r="AM34">
        <v>1.627</v>
      </c>
      <c r="AN34">
        <f t="shared" ref="AN34:AN65" si="57">(AM34*BG34+BH34)</f>
        <v>5</v>
      </c>
      <c r="AO34" s="1">
        <v>0.5</v>
      </c>
      <c r="AP34">
        <f t="shared" ref="AP34:AP65" si="58">AN34*(AO34+1)*(AO34+1)/(AO34*AO34+1)</f>
        <v>9</v>
      </c>
      <c r="AQ34" s="1">
        <v>30.882820129394531</v>
      </c>
      <c r="AR34" s="1">
        <v>30.956260681152344</v>
      </c>
      <c r="AS34" s="1">
        <v>30.807518005371094</v>
      </c>
      <c r="AT34" s="1">
        <v>400.05905151367188</v>
      </c>
      <c r="AU34" s="1">
        <v>397.96163940429688</v>
      </c>
      <c r="AV34" s="1">
        <v>23.611728668212891</v>
      </c>
      <c r="AW34" s="1">
        <v>23.96217155456543</v>
      </c>
      <c r="AX34" s="1">
        <v>52.694408416748047</v>
      </c>
      <c r="AY34" s="1">
        <v>53.476493835449219</v>
      </c>
      <c r="AZ34" s="1">
        <v>500.41717529296875</v>
      </c>
      <c r="BA34" s="1">
        <v>1098.9134521484375</v>
      </c>
      <c r="BB34" s="1">
        <v>98.509902954101563</v>
      </c>
      <c r="BC34" s="1">
        <v>100.00991821289063</v>
      </c>
      <c r="BD34" s="1">
        <v>3.3990919589996338</v>
      </c>
      <c r="BE34" s="1">
        <v>-0.19311520457267761</v>
      </c>
      <c r="BF34" s="1">
        <v>0.66666668653488159</v>
      </c>
      <c r="BG34" s="1">
        <v>0</v>
      </c>
      <c r="BH34" s="1">
        <v>5</v>
      </c>
      <c r="BI34" s="1">
        <v>1</v>
      </c>
      <c r="BJ34" s="1">
        <v>0</v>
      </c>
      <c r="BK34" s="1">
        <v>0.15999999642372131</v>
      </c>
      <c r="BL34" s="1">
        <v>111115</v>
      </c>
      <c r="BM34">
        <f t="shared" ref="BM34:BM70" si="59">AZ34*0.000001/(AM34*0.0001)</f>
        <v>3.0757048266316453</v>
      </c>
      <c r="BN34">
        <f t="shared" ref="BN34:BN65" si="60">(AW34-AV34)/(1000-AW34)*BM34</f>
        <v>1.1043208015102945E-3</v>
      </c>
      <c r="BO34">
        <f t="shared" ref="BO34:BO70" si="61">(AR34+273.15)</f>
        <v>304.10626068115232</v>
      </c>
      <c r="BP34">
        <f t="shared" ref="BP34:BP70" si="62">(AQ34+273.15)</f>
        <v>304.03282012939451</v>
      </c>
      <c r="BQ34">
        <f t="shared" ref="BQ34:BQ70" si="63">(BA34*BI34+BB34*BJ34)*BK34</f>
        <v>175.82614841372924</v>
      </c>
      <c r="BR34">
        <f t="shared" ref="BR34:BR65" si="64">((BQ34+0.00000010773*(BP34^4-BO34^4))-BN34*44100)/(AN34*56+0.00000043092*BO34^3)</f>
        <v>0.43213831845519868</v>
      </c>
      <c r="BS34">
        <f t="shared" ref="BS34:BS70" si="65">0.61365*EXP(17.502*AL34/(240.97+AL34))</f>
        <v>4.6122541286280097</v>
      </c>
      <c r="BT34">
        <f t="shared" ref="BT34:BT65" si="66">BS34*1000/BC34</f>
        <v>46.117967208111565</v>
      </c>
      <c r="BU34">
        <f t="shared" ref="BU34:BU65" si="67">(BT34-AW34)</f>
        <v>22.155795653546136</v>
      </c>
      <c r="BV34">
        <f t="shared" ref="BV34:BV70" si="68">IF(J34,AR34,(AQ34+AR34)/2)</f>
        <v>30.956260681152344</v>
      </c>
      <c r="BW34">
        <f t="shared" ref="BW34:BW65" si="69">0.61365*EXP(17.502*BV34/(240.97+BV34))</f>
        <v>4.5001395536889151</v>
      </c>
      <c r="BX34">
        <f t="shared" ref="BX34:BX70" si="70">IF(BU34&lt;&gt;0,(1000-(BT34+AW34)/2)/BU34*BN34,0)</f>
        <v>4.8096910653513826E-2</v>
      </c>
      <c r="BY34">
        <f t="shared" ref="BY34:BY70" si="71">AW34*BC34/1000</f>
        <v>2.3964548173753428</v>
      </c>
      <c r="BZ34">
        <f t="shared" ref="BZ34:BZ65" si="72">(BW34-BY34)</f>
        <v>2.1036847363135722</v>
      </c>
      <c r="CA34">
        <f t="shared" ref="CA34:CA70" si="73">1/(1.6/L34+1.37/AP34)</f>
        <v>3.0083679878901058E-2</v>
      </c>
      <c r="CB34">
        <f t="shared" ref="CB34:CB70" si="74">M34*BC34*0.001</f>
        <v>18.740919175536156</v>
      </c>
      <c r="CC34">
        <f t="shared" ref="CC34:CC70" si="75">M34/AU34</f>
        <v>0.47087605286938744</v>
      </c>
      <c r="CD34">
        <f t="shared" ref="CD34:CD70" si="76">(1-BN34*BC34/BS34/L34)*100</f>
        <v>50.479983876764464</v>
      </c>
      <c r="CE34">
        <f t="shared" ref="CE34:CE70" si="77">(AU34-K34/(AP34/1.35))</f>
        <v>397.05990791955043</v>
      </c>
      <c r="CF34">
        <f t="shared" ref="CF34:CF65" si="78">K34*CD34/100/CE34</f>
        <v>7.6427410412158057E-3</v>
      </c>
      <c r="CG34">
        <f t="shared" ref="CG34:CG70" si="79">(Q34-P34)</f>
        <v>0</v>
      </c>
      <c r="CH34">
        <f t="shared" ref="CH34:CH70" si="80">BA34*AB34</f>
        <v>934.07643432617181</v>
      </c>
      <c r="CI34">
        <f t="shared" ref="CI34:CI70" si="81">(S34-R34)</f>
        <v>0</v>
      </c>
      <c r="CJ34" t="e">
        <f t="shared" ref="CJ34:CJ70" si="82">(S34-T34)/(S34-P34)</f>
        <v>#DIV/0!</v>
      </c>
      <c r="CK34" t="e">
        <f t="shared" ref="CK34:CK70" si="83">(Q34-S34)/(Q34-P34)</f>
        <v>#DIV/0!</v>
      </c>
    </row>
    <row r="35" spans="1:89" x14ac:dyDescent="0.25">
      <c r="A35" s="1">
        <v>34</v>
      </c>
      <c r="B35" s="2" t="s">
        <v>171</v>
      </c>
      <c r="C35" s="1" t="s">
        <v>163</v>
      </c>
      <c r="D35" s="1" t="s">
        <v>184</v>
      </c>
      <c r="E35" s="1">
        <v>2</v>
      </c>
      <c r="F35" s="1">
        <v>1</v>
      </c>
      <c r="G35" s="3">
        <v>44457</v>
      </c>
      <c r="H35" s="1" t="s">
        <v>116</v>
      </c>
      <c r="I35" s="1">
        <v>10662.999386768788</v>
      </c>
      <c r="J35" s="1">
        <v>1</v>
      </c>
      <c r="K35">
        <f t="shared" si="42"/>
        <v>10.113206541750838</v>
      </c>
      <c r="L35">
        <f t="shared" si="43"/>
        <v>7.1862794287751525E-2</v>
      </c>
      <c r="M35">
        <f t="shared" si="44"/>
        <v>160.07067855584307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45"/>
        <v>#DIV/0!</v>
      </c>
      <c r="V35" t="e">
        <f t="shared" si="46"/>
        <v>#DIV/0!</v>
      </c>
      <c r="W35" t="e">
        <f t="shared" si="47"/>
        <v>#DIV/0!</v>
      </c>
      <c r="X35" s="1">
        <v>-1</v>
      </c>
      <c r="Y35" s="1">
        <v>0.85</v>
      </c>
      <c r="Z35" s="1">
        <v>0.85</v>
      </c>
      <c r="AA35" s="1">
        <v>9.9073467254638672</v>
      </c>
      <c r="AB35">
        <f t="shared" si="48"/>
        <v>0.84999999999999987</v>
      </c>
      <c r="AC35">
        <f t="shared" si="49"/>
        <v>1.1882588635423515E-2</v>
      </c>
      <c r="AD35" t="e">
        <f t="shared" si="50"/>
        <v>#DIV/0!</v>
      </c>
      <c r="AE35" t="e">
        <f t="shared" si="51"/>
        <v>#DIV/0!</v>
      </c>
      <c r="AF35" t="e">
        <f t="shared" si="52"/>
        <v>#DIV/0!</v>
      </c>
      <c r="AG35" s="1">
        <v>0</v>
      </c>
      <c r="AH35" s="1">
        <v>0.5</v>
      </c>
      <c r="AI35" t="e">
        <f t="shared" si="53"/>
        <v>#DIV/0!</v>
      </c>
      <c r="AJ35">
        <f t="shared" si="54"/>
        <v>1.6312020754974652</v>
      </c>
      <c r="AK35">
        <f t="shared" si="55"/>
        <v>2.2081650716251535</v>
      </c>
      <c r="AL35">
        <f t="shared" si="56"/>
        <v>31.303523302675266</v>
      </c>
      <c r="AM35">
        <v>1.3939999999999999</v>
      </c>
      <c r="AN35">
        <f t="shared" si="57"/>
        <v>5</v>
      </c>
      <c r="AO35" s="1">
        <v>0.5</v>
      </c>
      <c r="AP35">
        <f t="shared" si="58"/>
        <v>9</v>
      </c>
      <c r="AQ35" s="1">
        <v>30.514659881591797</v>
      </c>
      <c r="AR35" s="1">
        <v>30.965801239013672</v>
      </c>
      <c r="AS35" s="1">
        <v>30.441102981567383</v>
      </c>
      <c r="AT35" s="1">
        <v>399.9591064453125</v>
      </c>
      <c r="AU35" s="1">
        <v>396.96148681640625</v>
      </c>
      <c r="AV35" s="1">
        <v>23.37608528137207</v>
      </c>
      <c r="AW35" s="1">
        <v>23.819665908813477</v>
      </c>
      <c r="AX35" s="1">
        <v>53.270431518554688</v>
      </c>
      <c r="AY35" s="1">
        <v>54.281284332275391</v>
      </c>
      <c r="AZ35" s="1">
        <v>500.412353515625</v>
      </c>
      <c r="BA35" s="1">
        <v>1100.295654296875</v>
      </c>
      <c r="BB35" s="1">
        <v>11.73500919342041</v>
      </c>
      <c r="BC35" s="1">
        <v>99.996315002441406</v>
      </c>
      <c r="BD35" s="1">
        <v>3.3990919589996338</v>
      </c>
      <c r="BE35" s="1">
        <v>-0.19311520457267761</v>
      </c>
      <c r="BF35" s="1">
        <v>0.66666668653488159</v>
      </c>
      <c r="BG35" s="1">
        <v>0</v>
      </c>
      <c r="BH35" s="1">
        <v>5</v>
      </c>
      <c r="BI35" s="1">
        <v>1</v>
      </c>
      <c r="BJ35" s="1">
        <v>0</v>
      </c>
      <c r="BK35" s="1">
        <v>0.15999999642372131</v>
      </c>
      <c r="BL35" s="1">
        <v>111115</v>
      </c>
      <c r="BM35">
        <f t="shared" si="59"/>
        <v>3.5897586335410687</v>
      </c>
      <c r="BN35">
        <f t="shared" si="60"/>
        <v>1.6312020754974653E-3</v>
      </c>
      <c r="BO35">
        <f t="shared" si="61"/>
        <v>304.11580123901365</v>
      </c>
      <c r="BP35">
        <f t="shared" si="62"/>
        <v>303.66465988159177</v>
      </c>
      <c r="BQ35">
        <f t="shared" si="63"/>
        <v>176.0473007525361</v>
      </c>
      <c r="BR35">
        <f t="shared" si="64"/>
        <v>0.33772206366159468</v>
      </c>
      <c r="BS35">
        <f t="shared" si="65"/>
        <v>4.5900438870957805</v>
      </c>
      <c r="BT35">
        <f t="shared" si="66"/>
        <v>45.902130363341037</v>
      </c>
      <c r="BU35">
        <f t="shared" si="67"/>
        <v>22.08246445452756</v>
      </c>
      <c r="BV35">
        <f t="shared" si="68"/>
        <v>30.965801239013672</v>
      </c>
      <c r="BW35">
        <f t="shared" si="69"/>
        <v>4.5025889047337939</v>
      </c>
      <c r="BX35">
        <f t="shared" si="70"/>
        <v>7.1293532900101847E-2</v>
      </c>
      <c r="BY35">
        <f t="shared" si="71"/>
        <v>2.381878815470627</v>
      </c>
      <c r="BZ35">
        <f t="shared" si="72"/>
        <v>2.120710089263167</v>
      </c>
      <c r="CA35">
        <f t="shared" si="73"/>
        <v>4.4609255342082918E-2</v>
      </c>
      <c r="CB35">
        <f t="shared" si="74"/>
        <v>16.006477995524627</v>
      </c>
      <c r="CC35">
        <f t="shared" si="75"/>
        <v>0.40323982016390264</v>
      </c>
      <c r="CD35">
        <f t="shared" si="76"/>
        <v>50.549484514304346</v>
      </c>
      <c r="CE35">
        <f t="shared" si="77"/>
        <v>395.44450583514362</v>
      </c>
      <c r="CF35">
        <f t="shared" si="78"/>
        <v>1.292766418368994E-2</v>
      </c>
      <c r="CG35">
        <f t="shared" si="79"/>
        <v>0</v>
      </c>
      <c r="CH35">
        <f t="shared" si="80"/>
        <v>935.25130615234366</v>
      </c>
      <c r="CI35">
        <f t="shared" si="81"/>
        <v>0</v>
      </c>
      <c r="CJ35" t="e">
        <f t="shared" si="82"/>
        <v>#DIV/0!</v>
      </c>
      <c r="CK35" t="e">
        <f t="shared" si="83"/>
        <v>#DIV/0!</v>
      </c>
    </row>
    <row r="36" spans="1:89" x14ac:dyDescent="0.25">
      <c r="A36" s="1">
        <v>35</v>
      </c>
      <c r="B36" s="2" t="s">
        <v>171</v>
      </c>
      <c r="C36" s="1" t="s">
        <v>163</v>
      </c>
      <c r="D36" s="1" t="s">
        <v>184</v>
      </c>
      <c r="E36" s="1">
        <v>2</v>
      </c>
      <c r="F36" s="1">
        <v>2</v>
      </c>
      <c r="G36" s="3">
        <v>44457</v>
      </c>
      <c r="H36" s="1" t="s">
        <v>117</v>
      </c>
      <c r="I36" s="1">
        <v>10664.999386630952</v>
      </c>
      <c r="J36" s="1">
        <v>1</v>
      </c>
      <c r="K36">
        <f t="shared" si="42"/>
        <v>10.161767176501716</v>
      </c>
      <c r="L36">
        <f t="shared" si="43"/>
        <v>7.1924954443660871E-2</v>
      </c>
      <c r="M36">
        <f t="shared" si="44"/>
        <v>159.18583015678593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45"/>
        <v>#DIV/0!</v>
      </c>
      <c r="V36" t="e">
        <f t="shared" si="46"/>
        <v>#DIV/0!</v>
      </c>
      <c r="W36" t="e">
        <f t="shared" si="47"/>
        <v>#DIV/0!</v>
      </c>
      <c r="X36" s="1">
        <v>-1</v>
      </c>
      <c r="Y36" s="1">
        <v>0.85</v>
      </c>
      <c r="Z36" s="1">
        <v>0.85</v>
      </c>
      <c r="AA36" s="1">
        <v>9.9073467254638672</v>
      </c>
      <c r="AB36">
        <f t="shared" si="48"/>
        <v>0.84999999999999987</v>
      </c>
      <c r="AC36">
        <f t="shared" si="49"/>
        <v>1.1933633405187964E-2</v>
      </c>
      <c r="AD36" t="e">
        <f t="shared" si="50"/>
        <v>#DIV/0!</v>
      </c>
      <c r="AE36" t="e">
        <f t="shared" si="51"/>
        <v>#DIV/0!</v>
      </c>
      <c r="AF36" t="e">
        <f t="shared" si="52"/>
        <v>#DIV/0!</v>
      </c>
      <c r="AG36" s="1">
        <v>0</v>
      </c>
      <c r="AH36" s="1">
        <v>0.5</v>
      </c>
      <c r="AI36" t="e">
        <f t="shared" si="53"/>
        <v>#DIV/0!</v>
      </c>
      <c r="AJ36">
        <f t="shared" si="54"/>
        <v>1.6320761260224488</v>
      </c>
      <c r="AK36">
        <f t="shared" si="55"/>
        <v>2.2074748059288827</v>
      </c>
      <c r="AL36">
        <f t="shared" si="56"/>
        <v>31.300442337170708</v>
      </c>
      <c r="AM36">
        <v>1.3939999999999999</v>
      </c>
      <c r="AN36">
        <f t="shared" si="57"/>
        <v>5</v>
      </c>
      <c r="AO36" s="1">
        <v>0.5</v>
      </c>
      <c r="AP36">
        <f t="shared" si="58"/>
        <v>9</v>
      </c>
      <c r="AQ36" s="1">
        <v>30.513883590698242</v>
      </c>
      <c r="AR36" s="1">
        <v>30.962711334228516</v>
      </c>
      <c r="AS36" s="1">
        <v>30.439990997314453</v>
      </c>
      <c r="AT36" s="1">
        <v>399.9613037109375</v>
      </c>
      <c r="AU36" s="1">
        <v>396.95001220703125</v>
      </c>
      <c r="AV36" s="1">
        <v>23.374589920043945</v>
      </c>
      <c r="AW36" s="1">
        <v>23.818416595458984</v>
      </c>
      <c r="AX36" s="1">
        <v>53.269630432128906</v>
      </c>
      <c r="AY36" s="1">
        <v>54.281089782714844</v>
      </c>
      <c r="AZ36" s="1">
        <v>500.403564453125</v>
      </c>
      <c r="BA36" s="1">
        <v>1100.3765869140625</v>
      </c>
      <c r="BB36" s="1">
        <v>11.051326751708984</v>
      </c>
      <c r="BC36" s="1">
        <v>99.99676513671875</v>
      </c>
      <c r="BD36" s="1">
        <v>3.3990919589996338</v>
      </c>
      <c r="BE36" s="1">
        <v>-0.19311520457267761</v>
      </c>
      <c r="BF36" s="1">
        <v>0.66666668653488159</v>
      </c>
      <c r="BG36" s="1">
        <v>0</v>
      </c>
      <c r="BH36" s="1">
        <v>5</v>
      </c>
      <c r="BI36" s="1">
        <v>1</v>
      </c>
      <c r="BJ36" s="1">
        <v>0</v>
      </c>
      <c r="BK36" s="1">
        <v>0.15999999642372131</v>
      </c>
      <c r="BL36" s="1">
        <v>111115</v>
      </c>
      <c r="BM36">
        <f t="shared" si="59"/>
        <v>3.5896955843122305</v>
      </c>
      <c r="BN36">
        <f t="shared" si="60"/>
        <v>1.6320761260224489E-3</v>
      </c>
      <c r="BO36">
        <f t="shared" si="61"/>
        <v>304.11271133422849</v>
      </c>
      <c r="BP36">
        <f t="shared" si="62"/>
        <v>303.66388359069822</v>
      </c>
      <c r="BQ36">
        <f t="shared" si="63"/>
        <v>176.06024997099667</v>
      </c>
      <c r="BR36">
        <f t="shared" si="64"/>
        <v>0.3377310029421931</v>
      </c>
      <c r="BS36">
        <f t="shared" si="65"/>
        <v>4.5892394161535188</v>
      </c>
      <c r="BT36">
        <f t="shared" si="66"/>
        <v>45.893878765767717</v>
      </c>
      <c r="BU36">
        <f t="shared" si="67"/>
        <v>22.075462170308732</v>
      </c>
      <c r="BV36">
        <f t="shared" si="68"/>
        <v>30.962711334228516</v>
      </c>
      <c r="BW36">
        <f t="shared" si="69"/>
        <v>4.5017955051941625</v>
      </c>
      <c r="BX36">
        <f t="shared" si="70"/>
        <v>7.1354711733574439E-2</v>
      </c>
      <c r="BY36">
        <f t="shared" si="71"/>
        <v>2.3817646102246361</v>
      </c>
      <c r="BZ36">
        <f t="shared" si="72"/>
        <v>2.1200308949695263</v>
      </c>
      <c r="CA36">
        <f t="shared" si="73"/>
        <v>4.4647579381120031E-2</v>
      </c>
      <c r="CB36">
        <f t="shared" si="74"/>
        <v>15.918068071281724</v>
      </c>
      <c r="CC36">
        <f t="shared" si="75"/>
        <v>0.40102235863835106</v>
      </c>
      <c r="CD36">
        <f t="shared" si="76"/>
        <v>50.556859020491743</v>
      </c>
      <c r="CE36">
        <f t="shared" si="77"/>
        <v>395.42574713055598</v>
      </c>
      <c r="CF36">
        <f t="shared" si="78"/>
        <v>1.2992250359758088E-2</v>
      </c>
      <c r="CG36">
        <f t="shared" si="79"/>
        <v>0</v>
      </c>
      <c r="CH36">
        <f t="shared" si="80"/>
        <v>935.32009887695301</v>
      </c>
      <c r="CI36">
        <f t="shared" si="81"/>
        <v>0</v>
      </c>
      <c r="CJ36" t="e">
        <f t="shared" si="82"/>
        <v>#DIV/0!</v>
      </c>
      <c r="CK36" t="e">
        <f t="shared" si="83"/>
        <v>#DIV/0!</v>
      </c>
    </row>
    <row r="37" spans="1:89" x14ac:dyDescent="0.25">
      <c r="A37" s="1">
        <v>36</v>
      </c>
      <c r="B37" s="2" t="s">
        <v>171</v>
      </c>
      <c r="C37" s="1" t="s">
        <v>163</v>
      </c>
      <c r="D37" s="1" t="s">
        <v>184</v>
      </c>
      <c r="E37" s="1">
        <v>2</v>
      </c>
      <c r="F37" s="1">
        <v>3</v>
      </c>
      <c r="G37" s="3">
        <v>44457</v>
      </c>
      <c r="H37" s="1" t="s">
        <v>118</v>
      </c>
      <c r="I37" s="1">
        <v>10666.999386493117</v>
      </c>
      <c r="J37" s="1">
        <v>1</v>
      </c>
      <c r="K37">
        <f t="shared" si="42"/>
        <v>9.9607970896984508</v>
      </c>
      <c r="L37">
        <f t="shared" si="43"/>
        <v>7.2632971849211914E-2</v>
      </c>
      <c r="M37">
        <f t="shared" si="44"/>
        <v>165.77786884519327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45"/>
        <v>#DIV/0!</v>
      </c>
      <c r="V37" t="e">
        <f t="shared" si="46"/>
        <v>#DIV/0!</v>
      </c>
      <c r="W37" t="e">
        <f t="shared" si="47"/>
        <v>#DIV/0!</v>
      </c>
      <c r="X37" s="1">
        <v>-1</v>
      </c>
      <c r="Y37" s="1">
        <v>0.85</v>
      </c>
      <c r="Z37" s="1">
        <v>0.85</v>
      </c>
      <c r="AA37" s="1">
        <v>9.9073467254638672</v>
      </c>
      <c r="AB37">
        <f t="shared" si="48"/>
        <v>0.84999999999999987</v>
      </c>
      <c r="AC37">
        <f t="shared" si="49"/>
        <v>1.1719916328343776E-2</v>
      </c>
      <c r="AD37" t="e">
        <f t="shared" si="50"/>
        <v>#DIV/0!</v>
      </c>
      <c r="AE37" t="e">
        <f t="shared" si="51"/>
        <v>#DIV/0!</v>
      </c>
      <c r="AF37" t="e">
        <f t="shared" si="52"/>
        <v>#DIV/0!</v>
      </c>
      <c r="AG37" s="1">
        <v>0</v>
      </c>
      <c r="AH37" s="1">
        <v>0.5</v>
      </c>
      <c r="AI37" t="e">
        <f t="shared" si="53"/>
        <v>#DIV/0!</v>
      </c>
      <c r="AJ37">
        <f t="shared" si="54"/>
        <v>1.6463430323025161</v>
      </c>
      <c r="AK37">
        <f t="shared" si="55"/>
        <v>2.2052580419016756</v>
      </c>
      <c r="AL37">
        <f t="shared" si="56"/>
        <v>31.292471508305912</v>
      </c>
      <c r="AM37">
        <v>1.3939999999999999</v>
      </c>
      <c r="AN37">
        <f t="shared" si="57"/>
        <v>5</v>
      </c>
      <c r="AO37" s="1">
        <v>0.5</v>
      </c>
      <c r="AP37">
        <f t="shared" si="58"/>
        <v>9</v>
      </c>
      <c r="AQ37" s="1">
        <v>30.513534545898438</v>
      </c>
      <c r="AR37" s="1">
        <v>30.956718444824219</v>
      </c>
      <c r="AS37" s="1">
        <v>30.438682556152344</v>
      </c>
      <c r="AT37" s="1">
        <v>399.9483642578125</v>
      </c>
      <c r="AU37" s="1">
        <v>396.99154663085938</v>
      </c>
      <c r="AV37" s="1">
        <v>23.372100830078125</v>
      </c>
      <c r="AW37" s="1">
        <v>23.819793701171875</v>
      </c>
      <c r="AX37" s="1">
        <v>53.264980316162109</v>
      </c>
      <c r="AY37" s="1">
        <v>54.285270690917969</v>
      </c>
      <c r="AZ37" s="1">
        <v>500.41799926757813</v>
      </c>
      <c r="BA37" s="1">
        <v>1100.2685546875</v>
      </c>
      <c r="BB37" s="1">
        <v>11.010248184204102</v>
      </c>
      <c r="BC37" s="1">
        <v>99.996696472167969</v>
      </c>
      <c r="BD37" s="1">
        <v>3.3990919589996338</v>
      </c>
      <c r="BE37" s="1">
        <v>-0.19311520457267761</v>
      </c>
      <c r="BF37" s="1">
        <v>0.66666668653488159</v>
      </c>
      <c r="BG37" s="1">
        <v>0</v>
      </c>
      <c r="BH37" s="1">
        <v>5</v>
      </c>
      <c r="BI37" s="1">
        <v>1</v>
      </c>
      <c r="BJ37" s="1">
        <v>0</v>
      </c>
      <c r="BK37" s="1">
        <v>0.15999999642372131</v>
      </c>
      <c r="BL37" s="1">
        <v>111115</v>
      </c>
      <c r="BM37">
        <f t="shared" si="59"/>
        <v>3.5897991339137603</v>
      </c>
      <c r="BN37">
        <f t="shared" si="60"/>
        <v>1.6463430323025161E-3</v>
      </c>
      <c r="BO37">
        <f t="shared" si="61"/>
        <v>304.1067184448242</v>
      </c>
      <c r="BP37">
        <f t="shared" si="62"/>
        <v>303.66353454589841</v>
      </c>
      <c r="BQ37">
        <f t="shared" si="63"/>
        <v>176.04296481513302</v>
      </c>
      <c r="BR37">
        <f t="shared" si="64"/>
        <v>0.33575306348169481</v>
      </c>
      <c r="BS37">
        <f t="shared" si="65"/>
        <v>4.587158722667418</v>
      </c>
      <c r="BT37">
        <f t="shared" si="66"/>
        <v>45.873102657387882</v>
      </c>
      <c r="BU37">
        <f t="shared" si="67"/>
        <v>22.053308956216007</v>
      </c>
      <c r="BV37">
        <f t="shared" si="68"/>
        <v>30.956718444824219</v>
      </c>
      <c r="BW37">
        <f t="shared" si="69"/>
        <v>4.5002570490175273</v>
      </c>
      <c r="BX37">
        <f t="shared" si="70"/>
        <v>7.2051492512836518E-2</v>
      </c>
      <c r="BY37">
        <f t="shared" si="71"/>
        <v>2.3819006807657424</v>
      </c>
      <c r="BZ37">
        <f t="shared" si="72"/>
        <v>2.118356368251785</v>
      </c>
      <c r="CA37">
        <f t="shared" si="73"/>
        <v>4.5084066576469906E-2</v>
      </c>
      <c r="CB37">
        <f t="shared" si="74"/>
        <v>16.577239232715662</v>
      </c>
      <c r="CC37">
        <f t="shared" si="75"/>
        <v>0.41758538752801455</v>
      </c>
      <c r="CD37">
        <f t="shared" si="76"/>
        <v>50.588458717330219</v>
      </c>
      <c r="CE37">
        <f t="shared" si="77"/>
        <v>395.4974270674046</v>
      </c>
      <c r="CF37">
        <f t="shared" si="78"/>
        <v>1.2740951972818604E-2</v>
      </c>
      <c r="CG37">
        <f t="shared" si="79"/>
        <v>0</v>
      </c>
      <c r="CH37">
        <f t="shared" si="80"/>
        <v>935.22827148437489</v>
      </c>
      <c r="CI37">
        <f t="shared" si="81"/>
        <v>0</v>
      </c>
      <c r="CJ37" t="e">
        <f t="shared" si="82"/>
        <v>#DIV/0!</v>
      </c>
      <c r="CK37" t="e">
        <f t="shared" si="83"/>
        <v>#DIV/0!</v>
      </c>
    </row>
    <row r="38" spans="1:89" x14ac:dyDescent="0.25">
      <c r="A38" s="1">
        <v>37</v>
      </c>
      <c r="B38" s="2" t="s">
        <v>172</v>
      </c>
      <c r="C38" s="1" t="s">
        <v>163</v>
      </c>
      <c r="D38" s="1" t="s">
        <v>184</v>
      </c>
      <c r="E38" s="1">
        <v>2</v>
      </c>
      <c r="F38" s="1">
        <v>1</v>
      </c>
      <c r="G38" s="3">
        <v>44457</v>
      </c>
      <c r="H38" s="1" t="s">
        <v>119</v>
      </c>
      <c r="I38" s="1">
        <v>11340.500088800676</v>
      </c>
      <c r="J38" s="1">
        <v>1</v>
      </c>
      <c r="K38">
        <f t="shared" si="42"/>
        <v>1.101406996066822</v>
      </c>
      <c r="L38">
        <f t="shared" si="43"/>
        <v>1.1020184663287269E-2</v>
      </c>
      <c r="M38">
        <f t="shared" si="44"/>
        <v>228.33883788401045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t="e">
        <f t="shared" si="45"/>
        <v>#DIV/0!</v>
      </c>
      <c r="V38" t="e">
        <f t="shared" si="46"/>
        <v>#DIV/0!</v>
      </c>
      <c r="W38" t="e">
        <f t="shared" si="47"/>
        <v>#DIV/0!</v>
      </c>
      <c r="X38" s="1">
        <v>-1</v>
      </c>
      <c r="Y38" s="1">
        <v>0.85</v>
      </c>
      <c r="Z38" s="1">
        <v>0.85</v>
      </c>
      <c r="AA38" s="1">
        <v>9.8273305892944336</v>
      </c>
      <c r="AB38">
        <f t="shared" si="48"/>
        <v>0.85</v>
      </c>
      <c r="AC38">
        <f t="shared" si="49"/>
        <v>2.2509370139268407E-3</v>
      </c>
      <c r="AD38" t="e">
        <f t="shared" si="50"/>
        <v>#DIV/0!</v>
      </c>
      <c r="AE38" t="e">
        <f t="shared" si="51"/>
        <v>#DIV/0!</v>
      </c>
      <c r="AF38" t="e">
        <f t="shared" si="52"/>
        <v>#DIV/0!</v>
      </c>
      <c r="AG38" s="1">
        <v>0</v>
      </c>
      <c r="AH38" s="1">
        <v>0.5</v>
      </c>
      <c r="AI38" t="e">
        <f t="shared" si="53"/>
        <v>#DIV/0!</v>
      </c>
      <c r="AJ38">
        <f t="shared" si="54"/>
        <v>0.24138507948521037</v>
      </c>
      <c r="AK38">
        <f t="shared" si="55"/>
        <v>2.1185559753271535</v>
      </c>
      <c r="AL38">
        <f t="shared" si="56"/>
        <v>30.740228160089103</v>
      </c>
      <c r="AM38" s="1">
        <v>2</v>
      </c>
      <c r="AN38">
        <f t="shared" si="57"/>
        <v>5</v>
      </c>
      <c r="AO38" s="1">
        <v>0.5</v>
      </c>
      <c r="AP38">
        <f t="shared" si="58"/>
        <v>9</v>
      </c>
      <c r="AQ38" s="1">
        <v>30.083086013793945</v>
      </c>
      <c r="AR38" s="1">
        <v>30.178859710693359</v>
      </c>
      <c r="AS38" s="1">
        <v>30.010950088500977</v>
      </c>
      <c r="AT38" s="1">
        <v>399.908447265625</v>
      </c>
      <c r="AU38" s="1">
        <v>399.42971801757813</v>
      </c>
      <c r="AV38" s="1">
        <v>23.172901153564453</v>
      </c>
      <c r="AW38" s="1">
        <v>23.267129898071289</v>
      </c>
      <c r="AX38" s="1">
        <v>54.125312805175781</v>
      </c>
      <c r="AY38" s="1">
        <v>54.34539794921875</v>
      </c>
      <c r="AZ38" s="1">
        <v>500.41787719726563</v>
      </c>
      <c r="BA38" s="1">
        <v>1098.3175048828125</v>
      </c>
      <c r="BB38" s="1">
        <v>76.565750122070313</v>
      </c>
      <c r="BC38" s="1">
        <v>99.987892150878906</v>
      </c>
      <c r="BD38" s="1">
        <v>3.6376340389251709</v>
      </c>
      <c r="BE38" s="1">
        <v>-0.15711170434951782</v>
      </c>
      <c r="BF38" s="1">
        <v>0.66666668653488159</v>
      </c>
      <c r="BG38" s="1">
        <v>0</v>
      </c>
      <c r="BH38" s="1">
        <v>5</v>
      </c>
      <c r="BI38" s="1">
        <v>1</v>
      </c>
      <c r="BJ38" s="1">
        <v>0</v>
      </c>
      <c r="BK38" s="1">
        <v>0.15999999642372131</v>
      </c>
      <c r="BL38" s="1">
        <v>111115</v>
      </c>
      <c r="BM38">
        <f t="shared" si="59"/>
        <v>2.502089385986328</v>
      </c>
      <c r="BN38">
        <f t="shared" si="60"/>
        <v>2.4138507948521037E-4</v>
      </c>
      <c r="BO38">
        <f t="shared" si="61"/>
        <v>303.32885971069334</v>
      </c>
      <c r="BP38">
        <f t="shared" si="62"/>
        <v>303.23308601379392</v>
      </c>
      <c r="BQ38">
        <f t="shared" si="63"/>
        <v>175.73079685336052</v>
      </c>
      <c r="BR38">
        <f t="shared" si="64"/>
        <v>0.56136844939574337</v>
      </c>
      <c r="BS38">
        <f t="shared" si="65"/>
        <v>4.4449872502359957</v>
      </c>
      <c r="BT38">
        <f t="shared" si="66"/>
        <v>44.455255077571145</v>
      </c>
      <c r="BU38">
        <f t="shared" si="67"/>
        <v>21.188125179499856</v>
      </c>
      <c r="BV38">
        <f t="shared" si="68"/>
        <v>30.178859710693359</v>
      </c>
      <c r="BW38">
        <f t="shared" si="69"/>
        <v>4.3044161765014382</v>
      </c>
      <c r="BX38">
        <f t="shared" si="70"/>
        <v>1.1006707335801127E-2</v>
      </c>
      <c r="BY38">
        <f t="shared" si="71"/>
        <v>2.3264312749088423</v>
      </c>
      <c r="BZ38">
        <f t="shared" si="72"/>
        <v>1.9779849015925959</v>
      </c>
      <c r="CA38">
        <f t="shared" si="73"/>
        <v>6.8804016703294365E-3</v>
      </c>
      <c r="CB38">
        <f t="shared" si="74"/>
        <v>22.831119096203459</v>
      </c>
      <c r="CC38">
        <f t="shared" si="75"/>
        <v>0.571662116222313</v>
      </c>
      <c r="CD38">
        <f t="shared" si="76"/>
        <v>50.728198271832461</v>
      </c>
      <c r="CE38">
        <f t="shared" si="77"/>
        <v>399.26450696816812</v>
      </c>
      <c r="CF38">
        <f t="shared" si="78"/>
        <v>1.3993829027962067E-3</v>
      </c>
      <c r="CG38">
        <f t="shared" si="79"/>
        <v>0</v>
      </c>
      <c r="CH38">
        <f t="shared" si="80"/>
        <v>933.56987915039065</v>
      </c>
      <c r="CI38">
        <f t="shared" si="81"/>
        <v>0</v>
      </c>
      <c r="CJ38" t="e">
        <f t="shared" si="82"/>
        <v>#DIV/0!</v>
      </c>
      <c r="CK38" t="e">
        <f t="shared" si="83"/>
        <v>#DIV/0!</v>
      </c>
    </row>
    <row r="39" spans="1:89" x14ac:dyDescent="0.25">
      <c r="A39" s="1">
        <v>38</v>
      </c>
      <c r="B39" s="2" t="s">
        <v>172</v>
      </c>
      <c r="C39" s="1" t="s">
        <v>163</v>
      </c>
      <c r="D39" s="1" t="s">
        <v>184</v>
      </c>
      <c r="E39" s="1">
        <v>2</v>
      </c>
      <c r="F39" s="1">
        <v>2</v>
      </c>
      <c r="G39" s="3">
        <v>44457</v>
      </c>
      <c r="H39" s="1" t="s">
        <v>120</v>
      </c>
      <c r="I39" s="1">
        <v>11342.50008866284</v>
      </c>
      <c r="J39" s="1">
        <v>1</v>
      </c>
      <c r="K39">
        <f t="shared" si="42"/>
        <v>1.0356743930999948</v>
      </c>
      <c r="L39">
        <f t="shared" si="43"/>
        <v>1.098239870366861E-2</v>
      </c>
      <c r="M39">
        <f t="shared" si="44"/>
        <v>237.21417589453571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45"/>
        <v>#DIV/0!</v>
      </c>
      <c r="V39" t="e">
        <f t="shared" si="46"/>
        <v>#DIV/0!</v>
      </c>
      <c r="W39" t="e">
        <f t="shared" si="47"/>
        <v>#DIV/0!</v>
      </c>
      <c r="X39" s="1">
        <v>-1</v>
      </c>
      <c r="Y39" s="1">
        <v>0.85</v>
      </c>
      <c r="Z39" s="1">
        <v>0.85</v>
      </c>
      <c r="AA39" s="1">
        <v>9.8273305892944336</v>
      </c>
      <c r="AB39">
        <f t="shared" si="48"/>
        <v>0.85</v>
      </c>
      <c r="AC39">
        <f t="shared" si="49"/>
        <v>2.1806964859165906E-3</v>
      </c>
      <c r="AD39" t="e">
        <f t="shared" si="50"/>
        <v>#DIV/0!</v>
      </c>
      <c r="AE39" t="e">
        <f t="shared" si="51"/>
        <v>#DIV/0!</v>
      </c>
      <c r="AF39" t="e">
        <f t="shared" si="52"/>
        <v>#DIV/0!</v>
      </c>
      <c r="AG39" s="1">
        <v>0</v>
      </c>
      <c r="AH39" s="1">
        <v>0.5</v>
      </c>
      <c r="AI39" t="e">
        <f t="shared" si="53"/>
        <v>#DIV/0!</v>
      </c>
      <c r="AJ39">
        <f t="shared" si="54"/>
        <v>0.24039174643694361</v>
      </c>
      <c r="AK39">
        <f t="shared" si="55"/>
        <v>2.1170961371538293</v>
      </c>
      <c r="AL39">
        <f t="shared" si="56"/>
        <v>30.734395250449353</v>
      </c>
      <c r="AM39" s="1">
        <v>2</v>
      </c>
      <c r="AN39">
        <f t="shared" si="57"/>
        <v>5</v>
      </c>
      <c r="AO39" s="1">
        <v>0.5</v>
      </c>
      <c r="AP39">
        <f t="shared" si="58"/>
        <v>9</v>
      </c>
      <c r="AQ39" s="1">
        <v>30.083276748657227</v>
      </c>
      <c r="AR39" s="1">
        <v>30.172658920288086</v>
      </c>
      <c r="AS39" s="1">
        <v>30.011110305786133</v>
      </c>
      <c r="AT39" s="1">
        <v>399.86883544921875</v>
      </c>
      <c r="AU39" s="1">
        <v>399.41653442382813</v>
      </c>
      <c r="AV39" s="1">
        <v>23.173166275024414</v>
      </c>
      <c r="AW39" s="1">
        <v>23.267007827758789</v>
      </c>
      <c r="AX39" s="1">
        <v>54.125133514404297</v>
      </c>
      <c r="AY39" s="1">
        <v>54.344314575195313</v>
      </c>
      <c r="AZ39" s="1">
        <v>500.41488647460938</v>
      </c>
      <c r="BA39" s="1">
        <v>1098.232177734375</v>
      </c>
      <c r="BB39" s="1">
        <v>66.732749938964844</v>
      </c>
      <c r="BC39" s="1">
        <v>99.987510681152344</v>
      </c>
      <c r="BD39" s="1">
        <v>3.6376340389251709</v>
      </c>
      <c r="BE39" s="1">
        <v>-0.15711170434951782</v>
      </c>
      <c r="BF39" s="1">
        <v>0.66666668653488159</v>
      </c>
      <c r="BG39" s="1">
        <v>0</v>
      </c>
      <c r="BH39" s="1">
        <v>5</v>
      </c>
      <c r="BI39" s="1">
        <v>1</v>
      </c>
      <c r="BJ39" s="1">
        <v>0</v>
      </c>
      <c r="BK39" s="1">
        <v>0.15999999642372131</v>
      </c>
      <c r="BL39" s="1">
        <v>111115</v>
      </c>
      <c r="BM39">
        <f t="shared" si="59"/>
        <v>2.5020744323730466</v>
      </c>
      <c r="BN39">
        <f t="shared" si="60"/>
        <v>2.4039174643694362E-4</v>
      </c>
      <c r="BO39">
        <f t="shared" si="61"/>
        <v>303.32265892028806</v>
      </c>
      <c r="BP39">
        <f t="shared" si="62"/>
        <v>303.2332767486572</v>
      </c>
      <c r="BQ39">
        <f t="shared" si="63"/>
        <v>175.71714450991567</v>
      </c>
      <c r="BR39">
        <f t="shared" si="64"/>
        <v>0.56173633016126856</v>
      </c>
      <c r="BS39">
        <f t="shared" si="65"/>
        <v>4.4435063308503162</v>
      </c>
      <c r="BT39">
        <f t="shared" si="66"/>
        <v>44.440613638438322</v>
      </c>
      <c r="BU39">
        <f t="shared" si="67"/>
        <v>21.173605810679533</v>
      </c>
      <c r="BV39">
        <f t="shared" si="68"/>
        <v>30.172658920288086</v>
      </c>
      <c r="BW39">
        <f t="shared" si="69"/>
        <v>4.3028853390009143</v>
      </c>
      <c r="BX39">
        <f t="shared" si="70"/>
        <v>1.0969013583606264E-2</v>
      </c>
      <c r="BY39">
        <f t="shared" si="71"/>
        <v>2.3264101936964869</v>
      </c>
      <c r="BZ39">
        <f t="shared" si="72"/>
        <v>1.9764751453044274</v>
      </c>
      <c r="CA39">
        <f t="shared" si="73"/>
        <v>6.8568348039375346E-3</v>
      </c>
      <c r="CB39">
        <f t="shared" si="74"/>
        <v>23.718454945975644</v>
      </c>
      <c r="CC39">
        <f t="shared" si="75"/>
        <v>0.59390174279270935</v>
      </c>
      <c r="CD39">
        <f t="shared" si="76"/>
        <v>50.745910036277664</v>
      </c>
      <c r="CE39">
        <f t="shared" si="77"/>
        <v>399.26118326486312</v>
      </c>
      <c r="CF39">
        <f t="shared" si="78"/>
        <v>1.3163373195801979E-3</v>
      </c>
      <c r="CG39">
        <f t="shared" si="79"/>
        <v>0</v>
      </c>
      <c r="CH39">
        <f t="shared" si="80"/>
        <v>933.49735107421873</v>
      </c>
      <c r="CI39">
        <f t="shared" si="81"/>
        <v>0</v>
      </c>
      <c r="CJ39" t="e">
        <f t="shared" si="82"/>
        <v>#DIV/0!</v>
      </c>
      <c r="CK39" t="e">
        <f t="shared" si="83"/>
        <v>#DIV/0!</v>
      </c>
    </row>
    <row r="40" spans="1:89" x14ac:dyDescent="0.25">
      <c r="A40" s="1">
        <v>39</v>
      </c>
      <c r="B40" s="2" t="s">
        <v>172</v>
      </c>
      <c r="C40" s="1" t="s">
        <v>163</v>
      </c>
      <c r="D40" s="1" t="s">
        <v>184</v>
      </c>
      <c r="E40" s="1">
        <v>2</v>
      </c>
      <c r="F40" s="1">
        <v>3</v>
      </c>
      <c r="G40" s="3">
        <v>44457</v>
      </c>
      <c r="H40" s="1" t="s">
        <v>121</v>
      </c>
      <c r="I40" s="1">
        <v>11344.500088525005</v>
      </c>
      <c r="J40" s="1">
        <v>1</v>
      </c>
      <c r="K40">
        <f t="shared" si="42"/>
        <v>1.2238744841339992</v>
      </c>
      <c r="L40">
        <f t="shared" si="43"/>
        <v>1.1181610693969654E-2</v>
      </c>
      <c r="M40">
        <f t="shared" si="44"/>
        <v>213.34358402036833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t="e">
        <f t="shared" si="45"/>
        <v>#DIV/0!</v>
      </c>
      <c r="V40" t="e">
        <f t="shared" si="46"/>
        <v>#DIV/0!</v>
      </c>
      <c r="W40" t="e">
        <f t="shared" si="47"/>
        <v>#DIV/0!</v>
      </c>
      <c r="X40" s="1">
        <v>-1</v>
      </c>
      <c r="Y40" s="1">
        <v>0.85</v>
      </c>
      <c r="Z40" s="1">
        <v>0.85</v>
      </c>
      <c r="AA40" s="1">
        <v>9.8273305892944336</v>
      </c>
      <c r="AB40">
        <f t="shared" si="48"/>
        <v>0.85</v>
      </c>
      <c r="AC40">
        <f t="shared" si="49"/>
        <v>2.3820752487953684E-3</v>
      </c>
      <c r="AD40" t="e">
        <f t="shared" si="50"/>
        <v>#DIV/0!</v>
      </c>
      <c r="AE40" t="e">
        <f t="shared" si="51"/>
        <v>#DIV/0!</v>
      </c>
      <c r="AF40" t="e">
        <f t="shared" si="52"/>
        <v>#DIV/0!</v>
      </c>
      <c r="AG40" s="1">
        <v>0</v>
      </c>
      <c r="AH40" s="1">
        <v>0.5</v>
      </c>
      <c r="AI40" t="e">
        <f t="shared" si="53"/>
        <v>#DIV/0!</v>
      </c>
      <c r="AJ40">
        <f t="shared" si="54"/>
        <v>0.24439211179483036</v>
      </c>
      <c r="AK40">
        <f t="shared" si="55"/>
        <v>2.1140498425286056</v>
      </c>
      <c r="AL40">
        <f t="shared" si="56"/>
        <v>30.722763352723835</v>
      </c>
      <c r="AM40" s="1">
        <v>2</v>
      </c>
      <c r="AN40">
        <f t="shared" si="57"/>
        <v>5</v>
      </c>
      <c r="AO40" s="1">
        <v>0.5</v>
      </c>
      <c r="AP40">
        <f t="shared" si="58"/>
        <v>9</v>
      </c>
      <c r="AQ40" s="1">
        <v>30.083717346191406</v>
      </c>
      <c r="AR40" s="1">
        <v>30.161075592041016</v>
      </c>
      <c r="AS40" s="1">
        <v>30.011920928955078</v>
      </c>
      <c r="AT40" s="1">
        <v>399.90988159179688</v>
      </c>
      <c r="AU40" s="1">
        <v>399.3817138671875</v>
      </c>
      <c r="AV40" s="1">
        <v>23.172641754150391</v>
      </c>
      <c r="AW40" s="1">
        <v>23.268047332763672</v>
      </c>
      <c r="AX40" s="1">
        <v>54.122310638427734</v>
      </c>
      <c r="AY40" s="1">
        <v>54.345142364501953</v>
      </c>
      <c r="AZ40" s="1">
        <v>500.4017333984375</v>
      </c>
      <c r="BA40" s="1">
        <v>1098.337646484375</v>
      </c>
      <c r="BB40" s="1">
        <v>68.701507568359375</v>
      </c>
      <c r="BC40" s="1">
        <v>99.987098693847656</v>
      </c>
      <c r="BD40" s="1">
        <v>3.6376340389251709</v>
      </c>
      <c r="BE40" s="1">
        <v>-0.15711170434951782</v>
      </c>
      <c r="BF40" s="1">
        <v>0.66666668653488159</v>
      </c>
      <c r="BG40" s="1">
        <v>0</v>
      </c>
      <c r="BH40" s="1">
        <v>5</v>
      </c>
      <c r="BI40" s="1">
        <v>1</v>
      </c>
      <c r="BJ40" s="1">
        <v>0</v>
      </c>
      <c r="BK40" s="1">
        <v>0.15999999642372131</v>
      </c>
      <c r="BL40" s="1">
        <v>111115</v>
      </c>
      <c r="BM40">
        <f t="shared" si="59"/>
        <v>2.5020086669921873</v>
      </c>
      <c r="BN40">
        <f t="shared" si="60"/>
        <v>2.4439211179483035E-4</v>
      </c>
      <c r="BO40">
        <f t="shared" si="61"/>
        <v>303.31107559204099</v>
      </c>
      <c r="BP40">
        <f t="shared" si="62"/>
        <v>303.23371734619138</v>
      </c>
      <c r="BQ40">
        <f t="shared" si="63"/>
        <v>175.73401950953848</v>
      </c>
      <c r="BR40">
        <f t="shared" si="64"/>
        <v>0.56168776068281789</v>
      </c>
      <c r="BS40">
        <f t="shared" si="65"/>
        <v>4.4405543876027656</v>
      </c>
      <c r="BT40">
        <f t="shared" si="66"/>
        <v>44.411273510389393</v>
      </c>
      <c r="BU40">
        <f t="shared" si="67"/>
        <v>21.143226177625721</v>
      </c>
      <c r="BV40">
        <f t="shared" si="68"/>
        <v>30.161075592041016</v>
      </c>
      <c r="BW40">
        <f t="shared" si="69"/>
        <v>4.300026943259013</v>
      </c>
      <c r="BX40">
        <f t="shared" si="70"/>
        <v>1.1167735885635625E-2</v>
      </c>
      <c r="BY40">
        <f t="shared" si="71"/>
        <v>2.3265045450741599</v>
      </c>
      <c r="BZ40">
        <f t="shared" si="72"/>
        <v>1.9735223981848531</v>
      </c>
      <c r="CA40">
        <f t="shared" si="73"/>
        <v>6.9810801686395951E-3</v>
      </c>
      <c r="CB40">
        <f t="shared" si="74"/>
        <v>21.33160599114375</v>
      </c>
      <c r="CC40">
        <f t="shared" si="75"/>
        <v>0.534184657466102</v>
      </c>
      <c r="CD40">
        <f t="shared" si="76"/>
        <v>50.785895202559892</v>
      </c>
      <c r="CE40">
        <f t="shared" si="77"/>
        <v>399.19813269456739</v>
      </c>
      <c r="CF40">
        <f t="shared" si="78"/>
        <v>1.5570103214854591E-3</v>
      </c>
      <c r="CG40">
        <f t="shared" si="79"/>
        <v>0</v>
      </c>
      <c r="CH40">
        <f t="shared" si="80"/>
        <v>933.58699951171877</v>
      </c>
      <c r="CI40">
        <f t="shared" si="81"/>
        <v>0</v>
      </c>
      <c r="CJ40" t="e">
        <f t="shared" si="82"/>
        <v>#DIV/0!</v>
      </c>
      <c r="CK40" t="e">
        <f t="shared" si="83"/>
        <v>#DIV/0!</v>
      </c>
    </row>
    <row r="41" spans="1:89" x14ac:dyDescent="0.25">
      <c r="A41" s="1">
        <v>40</v>
      </c>
      <c r="B41" s="2" t="s">
        <v>173</v>
      </c>
      <c r="C41" s="1" t="s">
        <v>163</v>
      </c>
      <c r="D41" s="1" t="s">
        <v>184</v>
      </c>
      <c r="E41" s="1">
        <v>2</v>
      </c>
      <c r="F41" s="1">
        <v>1</v>
      </c>
      <c r="G41" s="3">
        <v>44457</v>
      </c>
      <c r="H41" s="1" t="s">
        <v>122</v>
      </c>
      <c r="I41" s="1">
        <v>12002.500043177046</v>
      </c>
      <c r="J41" s="1">
        <v>1</v>
      </c>
      <c r="K41">
        <f t="shared" si="42"/>
        <v>15.890393460183764</v>
      </c>
      <c r="L41">
        <f t="shared" si="43"/>
        <v>0.14099758161548656</v>
      </c>
      <c r="M41">
        <f t="shared" si="44"/>
        <v>203.42518290813251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t="e">
        <f t="shared" si="45"/>
        <v>#DIV/0!</v>
      </c>
      <c r="V41" t="e">
        <f t="shared" si="46"/>
        <v>#DIV/0!</v>
      </c>
      <c r="W41" t="e">
        <f t="shared" si="47"/>
        <v>#DIV/0!</v>
      </c>
      <c r="X41" s="1">
        <v>-1</v>
      </c>
      <c r="Y41" s="1">
        <v>0.85</v>
      </c>
      <c r="Z41" s="1">
        <v>0.85</v>
      </c>
      <c r="AA41" s="1">
        <v>9.9073467254638672</v>
      </c>
      <c r="AB41">
        <f t="shared" si="48"/>
        <v>0.84999999999999987</v>
      </c>
      <c r="AC41">
        <f t="shared" si="49"/>
        <v>1.8068339464263471E-2</v>
      </c>
      <c r="AD41" t="e">
        <f t="shared" si="50"/>
        <v>#DIV/0!</v>
      </c>
      <c r="AE41" t="e">
        <f t="shared" si="51"/>
        <v>#DIV/0!</v>
      </c>
      <c r="AF41" t="e">
        <f t="shared" si="52"/>
        <v>#DIV/0!</v>
      </c>
      <c r="AG41" s="1">
        <v>0</v>
      </c>
      <c r="AH41" s="1">
        <v>0.5</v>
      </c>
      <c r="AI41" t="e">
        <f t="shared" si="53"/>
        <v>#DIV/0!</v>
      </c>
      <c r="AJ41">
        <f t="shared" si="54"/>
        <v>2.80529497852904</v>
      </c>
      <c r="AK41">
        <f t="shared" si="55"/>
        <v>1.9517058139801402</v>
      </c>
      <c r="AL41">
        <f t="shared" si="56"/>
        <v>30.388537708072402</v>
      </c>
      <c r="AM41">
        <v>1.22</v>
      </c>
      <c r="AN41">
        <f t="shared" si="57"/>
        <v>5</v>
      </c>
      <c r="AO41" s="1">
        <v>0.5</v>
      </c>
      <c r="AP41">
        <f t="shared" si="58"/>
        <v>9</v>
      </c>
      <c r="AQ41" s="1">
        <v>30.336765289306641</v>
      </c>
      <c r="AR41" s="1">
        <v>30.204151153564453</v>
      </c>
      <c r="AS41" s="1">
        <v>30.256532669067383</v>
      </c>
      <c r="AT41" s="1">
        <v>399.97454833984375</v>
      </c>
      <c r="AU41" s="1">
        <v>395.82986450195313</v>
      </c>
      <c r="AV41" s="1">
        <v>23.389078140258789</v>
      </c>
      <c r="AW41" s="1">
        <v>24.056537628173828</v>
      </c>
      <c r="AX41" s="1">
        <v>53.827610015869141</v>
      </c>
      <c r="AY41" s="1">
        <v>55.363700866699219</v>
      </c>
      <c r="AZ41" s="1">
        <v>500.42398071289063</v>
      </c>
      <c r="BA41" s="1">
        <v>1099.7718505859375</v>
      </c>
      <c r="BB41" s="1">
        <v>182.45985412597656</v>
      </c>
      <c r="BC41" s="1">
        <v>99.962654113769531</v>
      </c>
      <c r="BD41" s="1">
        <v>3.6376340389251709</v>
      </c>
      <c r="BE41" s="1">
        <v>-0.15711170434951782</v>
      </c>
      <c r="BF41" s="1">
        <v>0.66666668653488159</v>
      </c>
      <c r="BG41" s="1">
        <v>0</v>
      </c>
      <c r="BH41" s="1">
        <v>5</v>
      </c>
      <c r="BI41" s="1">
        <v>1</v>
      </c>
      <c r="BJ41" s="1">
        <v>0</v>
      </c>
      <c r="BK41" s="1">
        <v>0.15999999642372131</v>
      </c>
      <c r="BL41" s="1">
        <v>111115</v>
      </c>
      <c r="BM41">
        <f t="shared" si="59"/>
        <v>4.1018359074827098</v>
      </c>
      <c r="BN41">
        <f t="shared" si="60"/>
        <v>2.8052949785290402E-3</v>
      </c>
      <c r="BO41">
        <f t="shared" si="61"/>
        <v>303.35415115356443</v>
      </c>
      <c r="BP41">
        <f t="shared" si="62"/>
        <v>303.48676528930662</v>
      </c>
      <c r="BQ41">
        <f t="shared" si="63"/>
        <v>175.96349216065937</v>
      </c>
      <c r="BR41">
        <f t="shared" si="64"/>
        <v>0.18438655450794916</v>
      </c>
      <c r="BS41">
        <f t="shared" si="65"/>
        <v>4.3564611640801623</v>
      </c>
      <c r="BT41">
        <f t="shared" si="66"/>
        <v>43.58088730939442</v>
      </c>
      <c r="BU41">
        <f t="shared" si="67"/>
        <v>19.524349681220592</v>
      </c>
      <c r="BV41">
        <f t="shared" si="68"/>
        <v>30.204151153564453</v>
      </c>
      <c r="BW41">
        <f t="shared" si="69"/>
        <v>4.310664989000017</v>
      </c>
      <c r="BX41">
        <f t="shared" si="70"/>
        <v>0.1388227294897843</v>
      </c>
      <c r="BY41">
        <f t="shared" si="71"/>
        <v>2.4047553501000221</v>
      </c>
      <c r="BZ41">
        <f t="shared" si="72"/>
        <v>1.905909638899995</v>
      </c>
      <c r="CA41">
        <f t="shared" si="73"/>
        <v>8.6957016374387214E-2</v>
      </c>
      <c r="CB41">
        <f t="shared" si="74"/>
        <v>20.334921197075953</v>
      </c>
      <c r="CC41">
        <f t="shared" si="75"/>
        <v>0.51392075523176894</v>
      </c>
      <c r="CD41">
        <f t="shared" si="76"/>
        <v>54.346844347872249</v>
      </c>
      <c r="CE41">
        <f t="shared" si="77"/>
        <v>393.44630548292554</v>
      </c>
      <c r="CF41">
        <f t="shared" si="78"/>
        <v>2.1949443366790791E-2</v>
      </c>
      <c r="CG41">
        <f t="shared" si="79"/>
        <v>0</v>
      </c>
      <c r="CH41">
        <f t="shared" si="80"/>
        <v>934.80607299804672</v>
      </c>
      <c r="CI41">
        <f t="shared" si="81"/>
        <v>0</v>
      </c>
      <c r="CJ41" t="e">
        <f t="shared" si="82"/>
        <v>#DIV/0!</v>
      </c>
      <c r="CK41" t="e">
        <f t="shared" si="83"/>
        <v>#DIV/0!</v>
      </c>
    </row>
    <row r="42" spans="1:89" x14ac:dyDescent="0.25">
      <c r="A42" s="1">
        <v>41</v>
      </c>
      <c r="B42" s="2" t="s">
        <v>173</v>
      </c>
      <c r="C42" s="1" t="s">
        <v>163</v>
      </c>
      <c r="D42" s="1" t="s">
        <v>184</v>
      </c>
      <c r="E42" s="1">
        <v>2</v>
      </c>
      <c r="F42" s="1">
        <v>2</v>
      </c>
      <c r="G42" s="3">
        <v>44457</v>
      </c>
      <c r="H42" s="1" t="s">
        <v>123</v>
      </c>
      <c r="I42" s="1">
        <v>12003.500043108128</v>
      </c>
      <c r="J42" s="1">
        <v>1</v>
      </c>
      <c r="K42">
        <f t="shared" si="42"/>
        <v>16.123434415461492</v>
      </c>
      <c r="L42">
        <f t="shared" si="43"/>
        <v>0.14173760116980133</v>
      </c>
      <c r="M42">
        <f t="shared" si="44"/>
        <v>201.74692847834746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45"/>
        <v>#DIV/0!</v>
      </c>
      <c r="V42" t="e">
        <f t="shared" si="46"/>
        <v>#DIV/0!</v>
      </c>
      <c r="W42" t="e">
        <f t="shared" si="47"/>
        <v>#DIV/0!</v>
      </c>
      <c r="X42" s="1">
        <v>-1</v>
      </c>
      <c r="Y42" s="1">
        <v>0.85</v>
      </c>
      <c r="Z42" s="1">
        <v>0.85</v>
      </c>
      <c r="AA42" s="1">
        <v>9.9073467254638672</v>
      </c>
      <c r="AB42">
        <f t="shared" si="48"/>
        <v>0.84999999999999987</v>
      </c>
      <c r="AC42">
        <f t="shared" si="49"/>
        <v>1.8314729905785969E-2</v>
      </c>
      <c r="AD42" t="e">
        <f t="shared" si="50"/>
        <v>#DIV/0!</v>
      </c>
      <c r="AE42" t="e">
        <f t="shared" si="51"/>
        <v>#DIV/0!</v>
      </c>
      <c r="AF42" t="e">
        <f t="shared" si="52"/>
        <v>#DIV/0!</v>
      </c>
      <c r="AG42" s="1">
        <v>0</v>
      </c>
      <c r="AH42" s="1">
        <v>0.5</v>
      </c>
      <c r="AI42" t="e">
        <f t="shared" si="53"/>
        <v>#DIV/0!</v>
      </c>
      <c r="AJ42">
        <f t="shared" si="54"/>
        <v>2.8172844662991641</v>
      </c>
      <c r="AK42">
        <f t="shared" si="55"/>
        <v>1.9499865250285549</v>
      </c>
      <c r="AL42">
        <f t="shared" si="56"/>
        <v>30.382813324799468</v>
      </c>
      <c r="AM42">
        <v>1.22</v>
      </c>
      <c r="AN42">
        <f t="shared" si="57"/>
        <v>5</v>
      </c>
      <c r="AO42" s="1">
        <v>0.5</v>
      </c>
      <c r="AP42">
        <f t="shared" si="58"/>
        <v>9</v>
      </c>
      <c r="AQ42" s="1">
        <v>30.337673187255859</v>
      </c>
      <c r="AR42" s="1">
        <v>30.199930191040039</v>
      </c>
      <c r="AS42" s="1">
        <v>30.2567138671875</v>
      </c>
      <c r="AT42" s="1">
        <v>400.04339599609375</v>
      </c>
      <c r="AU42" s="1">
        <v>395.84072875976563</v>
      </c>
      <c r="AV42" s="1">
        <v>23.389097213745117</v>
      </c>
      <c r="AW42" s="1">
        <v>24.059408187866211</v>
      </c>
      <c r="AX42" s="1">
        <v>53.824947357177734</v>
      </c>
      <c r="AY42" s="1">
        <v>55.367519378662109</v>
      </c>
      <c r="AZ42" s="1">
        <v>500.42337036132813</v>
      </c>
      <c r="BA42" s="1">
        <v>1099.9461669921875</v>
      </c>
      <c r="BB42" s="1">
        <v>182.46479797363281</v>
      </c>
      <c r="BC42" s="1">
        <v>99.96282958984375</v>
      </c>
      <c r="BD42" s="1">
        <v>3.6376340389251709</v>
      </c>
      <c r="BE42" s="1">
        <v>-0.15711170434951782</v>
      </c>
      <c r="BF42" s="1">
        <v>0.66666668653488159</v>
      </c>
      <c r="BG42" s="1">
        <v>0</v>
      </c>
      <c r="BH42" s="1">
        <v>5</v>
      </c>
      <c r="BI42" s="1">
        <v>1</v>
      </c>
      <c r="BJ42" s="1">
        <v>0</v>
      </c>
      <c r="BK42" s="1">
        <v>0.15999999642372131</v>
      </c>
      <c r="BL42" s="1">
        <v>111115</v>
      </c>
      <c r="BM42">
        <f t="shared" si="59"/>
        <v>4.1018309046010506</v>
      </c>
      <c r="BN42">
        <f t="shared" si="60"/>
        <v>2.817284466299164E-3</v>
      </c>
      <c r="BO42">
        <f t="shared" si="61"/>
        <v>303.34993019104002</v>
      </c>
      <c r="BP42">
        <f t="shared" si="62"/>
        <v>303.48767318725584</v>
      </c>
      <c r="BQ42">
        <f t="shared" si="63"/>
        <v>175.99138278503597</v>
      </c>
      <c r="BR42">
        <f t="shared" si="64"/>
        <v>0.18288313375942897</v>
      </c>
      <c r="BS42">
        <f t="shared" si="65"/>
        <v>4.3550330457447162</v>
      </c>
      <c r="BT42">
        <f t="shared" si="66"/>
        <v>43.566524313225209</v>
      </c>
      <c r="BU42">
        <f t="shared" si="67"/>
        <v>19.507116125358998</v>
      </c>
      <c r="BV42">
        <f t="shared" si="68"/>
        <v>30.199930191040039</v>
      </c>
      <c r="BW42">
        <f t="shared" si="69"/>
        <v>4.3096215572694145</v>
      </c>
      <c r="BX42">
        <f t="shared" si="70"/>
        <v>0.13954003781129945</v>
      </c>
      <c r="BY42">
        <f t="shared" si="71"/>
        <v>2.4050465207161613</v>
      </c>
      <c r="BZ42">
        <f t="shared" si="72"/>
        <v>1.9045750365532532</v>
      </c>
      <c r="CA42">
        <f t="shared" si="73"/>
        <v>8.7407333994481043E-2</v>
      </c>
      <c r="CB42">
        <f t="shared" si="74"/>
        <v>20.167193831755441</v>
      </c>
      <c r="CC42">
        <f t="shared" si="75"/>
        <v>0.50966692869239072</v>
      </c>
      <c r="CD42">
        <f t="shared" si="76"/>
        <v>54.37606828257595</v>
      </c>
      <c r="CE42">
        <f t="shared" si="77"/>
        <v>393.42221359744639</v>
      </c>
      <c r="CF42">
        <f t="shared" si="78"/>
        <v>2.228468399656373E-2</v>
      </c>
      <c r="CG42">
        <f t="shared" si="79"/>
        <v>0</v>
      </c>
      <c r="CH42">
        <f t="shared" si="80"/>
        <v>934.95424194335919</v>
      </c>
      <c r="CI42">
        <f t="shared" si="81"/>
        <v>0</v>
      </c>
      <c r="CJ42" t="e">
        <f t="shared" si="82"/>
        <v>#DIV/0!</v>
      </c>
      <c r="CK42" t="e">
        <f t="shared" si="83"/>
        <v>#DIV/0!</v>
      </c>
    </row>
    <row r="43" spans="1:89" x14ac:dyDescent="0.25">
      <c r="A43" s="1">
        <v>42</v>
      </c>
      <c r="B43" s="2" t="s">
        <v>173</v>
      </c>
      <c r="C43" s="1" t="s">
        <v>163</v>
      </c>
      <c r="D43" s="1" t="s">
        <v>184</v>
      </c>
      <c r="E43" s="1">
        <v>2</v>
      </c>
      <c r="F43" s="1">
        <v>3</v>
      </c>
      <c r="G43" s="3">
        <v>44457</v>
      </c>
      <c r="H43" s="1" t="s">
        <v>124</v>
      </c>
      <c r="I43" s="1">
        <v>12004.50004303921</v>
      </c>
      <c r="J43" s="1">
        <v>1</v>
      </c>
      <c r="K43">
        <f t="shared" si="42"/>
        <v>16.138810977136153</v>
      </c>
      <c r="L43">
        <f t="shared" si="43"/>
        <v>0.14217896758284301</v>
      </c>
      <c r="M43">
        <f t="shared" si="44"/>
        <v>202.16770160102374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45"/>
        <v>#DIV/0!</v>
      </c>
      <c r="V43" t="e">
        <f t="shared" si="46"/>
        <v>#DIV/0!</v>
      </c>
      <c r="W43" t="e">
        <f t="shared" si="47"/>
        <v>#DIV/0!</v>
      </c>
      <c r="X43" s="1">
        <v>-1</v>
      </c>
      <c r="Y43" s="1">
        <v>0.85</v>
      </c>
      <c r="Z43" s="1">
        <v>0.85</v>
      </c>
      <c r="AA43" s="1">
        <v>9.9073467254638672</v>
      </c>
      <c r="AB43">
        <f t="shared" si="48"/>
        <v>0.84999999999999987</v>
      </c>
      <c r="AC43">
        <f t="shared" si="49"/>
        <v>1.8333497736033724E-2</v>
      </c>
      <c r="AD43" t="e">
        <f t="shared" si="50"/>
        <v>#DIV/0!</v>
      </c>
      <c r="AE43" t="e">
        <f t="shared" si="51"/>
        <v>#DIV/0!</v>
      </c>
      <c r="AF43" t="e">
        <f t="shared" si="52"/>
        <v>#DIV/0!</v>
      </c>
      <c r="AG43" s="1">
        <v>0</v>
      </c>
      <c r="AH43" s="1">
        <v>0.5</v>
      </c>
      <c r="AI43" t="e">
        <f t="shared" si="53"/>
        <v>#DIV/0!</v>
      </c>
      <c r="AJ43">
        <f t="shared" si="54"/>
        <v>2.8246634743566905</v>
      </c>
      <c r="AK43">
        <f t="shared" si="55"/>
        <v>1.9491309515110955</v>
      </c>
      <c r="AL43">
        <f t="shared" si="56"/>
        <v>30.37948175445835</v>
      </c>
      <c r="AM43">
        <v>1.22</v>
      </c>
      <c r="AN43">
        <f t="shared" si="57"/>
        <v>5</v>
      </c>
      <c r="AO43" s="1">
        <v>0.5</v>
      </c>
      <c r="AP43">
        <f t="shared" si="58"/>
        <v>9</v>
      </c>
      <c r="AQ43" s="1">
        <v>30.338569641113281</v>
      </c>
      <c r="AR43" s="1">
        <v>30.197658538818359</v>
      </c>
      <c r="AS43" s="1">
        <v>30.256916046142578</v>
      </c>
      <c r="AT43" s="1">
        <v>400.08197021484375</v>
      </c>
      <c r="AU43" s="1">
        <v>395.87484741210938</v>
      </c>
      <c r="AV43" s="1">
        <v>23.387544631958008</v>
      </c>
      <c r="AW43" s="1">
        <v>24.059606552124023</v>
      </c>
      <c r="AX43" s="1">
        <v>53.818714141845703</v>
      </c>
      <c r="AY43" s="1">
        <v>55.365242004394531</v>
      </c>
      <c r="AZ43" s="1">
        <v>500.42678833007813</v>
      </c>
      <c r="BA43" s="1">
        <v>1099.806884765625</v>
      </c>
      <c r="BB43" s="1">
        <v>176.97395324707031</v>
      </c>
      <c r="BC43" s="1">
        <v>99.963027954101563</v>
      </c>
      <c r="BD43" s="1">
        <v>3.6376340389251709</v>
      </c>
      <c r="BE43" s="1">
        <v>-0.15711170434951782</v>
      </c>
      <c r="BF43" s="1">
        <v>0.66666668653488159</v>
      </c>
      <c r="BG43" s="1">
        <v>0</v>
      </c>
      <c r="BH43" s="1">
        <v>5</v>
      </c>
      <c r="BI43" s="1">
        <v>1</v>
      </c>
      <c r="BJ43" s="1">
        <v>0</v>
      </c>
      <c r="BK43" s="1">
        <v>0.15999999642372131</v>
      </c>
      <c r="BL43" s="1">
        <v>111115</v>
      </c>
      <c r="BM43">
        <f t="shared" si="59"/>
        <v>4.1018589207383451</v>
      </c>
      <c r="BN43">
        <f t="shared" si="60"/>
        <v>2.8246634743566905E-3</v>
      </c>
      <c r="BO43">
        <f t="shared" si="61"/>
        <v>303.34765853881834</v>
      </c>
      <c r="BP43">
        <f t="shared" si="62"/>
        <v>303.48856964111326</v>
      </c>
      <c r="BQ43">
        <f t="shared" si="63"/>
        <v>175.96909762928408</v>
      </c>
      <c r="BR43">
        <f t="shared" si="64"/>
        <v>0.18182321563999135</v>
      </c>
      <c r="BS43">
        <f t="shared" si="65"/>
        <v>4.3542020738457543</v>
      </c>
      <c r="BT43">
        <f t="shared" si="66"/>
        <v>43.558125068450344</v>
      </c>
      <c r="BU43">
        <f t="shared" si="67"/>
        <v>19.498518516326321</v>
      </c>
      <c r="BV43">
        <f t="shared" si="68"/>
        <v>30.197658538818359</v>
      </c>
      <c r="BW43">
        <f t="shared" si="69"/>
        <v>4.3090600906731007</v>
      </c>
      <c r="BX43">
        <f t="shared" si="70"/>
        <v>0.13996780338505135</v>
      </c>
      <c r="BY43">
        <f t="shared" si="71"/>
        <v>2.4050711223346588</v>
      </c>
      <c r="BZ43">
        <f t="shared" si="72"/>
        <v>1.9039889683384419</v>
      </c>
      <c r="CA43">
        <f t="shared" si="73"/>
        <v>8.7675885048937099E-2</v>
      </c>
      <c r="CB43">
        <f t="shared" si="74"/>
        <v>20.209295606559596</v>
      </c>
      <c r="CC43">
        <f t="shared" si="75"/>
        <v>0.51068589712790036</v>
      </c>
      <c r="CD43">
        <f t="shared" si="76"/>
        <v>54.389778614960349</v>
      </c>
      <c r="CE43">
        <f t="shared" si="77"/>
        <v>393.45402576553897</v>
      </c>
      <c r="CF43">
        <f t="shared" si="78"/>
        <v>2.2309756634138599E-2</v>
      </c>
      <c r="CG43">
        <f t="shared" si="79"/>
        <v>0</v>
      </c>
      <c r="CH43">
        <f t="shared" si="80"/>
        <v>934.83585205078111</v>
      </c>
      <c r="CI43">
        <f t="shared" si="81"/>
        <v>0</v>
      </c>
      <c r="CJ43" t="e">
        <f t="shared" si="82"/>
        <v>#DIV/0!</v>
      </c>
      <c r="CK43" t="e">
        <f t="shared" si="83"/>
        <v>#DIV/0!</v>
      </c>
    </row>
    <row r="44" spans="1:89" x14ac:dyDescent="0.25">
      <c r="A44" s="1">
        <v>43</v>
      </c>
      <c r="B44" s="2" t="s">
        <v>174</v>
      </c>
      <c r="C44" s="1" t="s">
        <v>163</v>
      </c>
      <c r="D44" s="1" t="s">
        <v>184</v>
      </c>
      <c r="E44" s="1">
        <v>2</v>
      </c>
      <c r="F44" s="1">
        <v>1</v>
      </c>
      <c r="G44" s="3">
        <v>44457</v>
      </c>
      <c r="H44" s="1" t="s">
        <v>125</v>
      </c>
      <c r="I44" s="1">
        <v>12793.999988628551</v>
      </c>
      <c r="J44" s="1">
        <v>1</v>
      </c>
      <c r="K44">
        <f t="shared" si="42"/>
        <v>14.191255374921756</v>
      </c>
      <c r="L44">
        <f t="shared" si="43"/>
        <v>0.13318605993068977</v>
      </c>
      <c r="M44">
        <f t="shared" si="44"/>
        <v>211.75308796265793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t="e">
        <f t="shared" si="45"/>
        <v>#DIV/0!</v>
      </c>
      <c r="V44" t="e">
        <f t="shared" si="46"/>
        <v>#DIV/0!</v>
      </c>
      <c r="W44" t="e">
        <f t="shared" si="47"/>
        <v>#DIV/0!</v>
      </c>
      <c r="X44" s="1">
        <v>-1</v>
      </c>
      <c r="Y44" s="1">
        <v>0.85</v>
      </c>
      <c r="Z44" s="1">
        <v>0.85</v>
      </c>
      <c r="AA44" s="1">
        <v>9.9073467254638672</v>
      </c>
      <c r="AB44">
        <f t="shared" si="48"/>
        <v>0.84999999999999987</v>
      </c>
      <c r="AC44">
        <f t="shared" si="49"/>
        <v>1.6222574666762971E-2</v>
      </c>
      <c r="AD44" t="e">
        <f t="shared" si="50"/>
        <v>#DIV/0!</v>
      </c>
      <c r="AE44" t="e">
        <f t="shared" si="51"/>
        <v>#DIV/0!</v>
      </c>
      <c r="AF44" t="e">
        <f t="shared" si="52"/>
        <v>#DIV/0!</v>
      </c>
      <c r="AG44" s="1">
        <v>0</v>
      </c>
      <c r="AH44" s="1">
        <v>0.5</v>
      </c>
      <c r="AI44" t="e">
        <f t="shared" si="53"/>
        <v>#DIV/0!</v>
      </c>
      <c r="AJ44">
        <f t="shared" si="54"/>
        <v>2.8403620218516998</v>
      </c>
      <c r="AK44">
        <f t="shared" si="55"/>
        <v>2.0862282885928853</v>
      </c>
      <c r="AL44">
        <f t="shared" si="56"/>
        <v>31.344729295455942</v>
      </c>
      <c r="AM44">
        <v>1.6739999999999999</v>
      </c>
      <c r="AN44">
        <f t="shared" si="57"/>
        <v>5</v>
      </c>
      <c r="AO44" s="1">
        <v>0.5</v>
      </c>
      <c r="AP44">
        <f t="shared" si="58"/>
        <v>9</v>
      </c>
      <c r="AQ44" s="1">
        <v>30.964023590087891</v>
      </c>
      <c r="AR44" s="1">
        <v>31.179059982299805</v>
      </c>
      <c r="AS44" s="1">
        <v>30.874723434448242</v>
      </c>
      <c r="AT44" s="1">
        <v>399.99957275390625</v>
      </c>
      <c r="AU44" s="1">
        <v>394.8775634765625</v>
      </c>
      <c r="AV44" s="1">
        <v>24.230888366699219</v>
      </c>
      <c r="AW44" s="1">
        <v>25.157062530517578</v>
      </c>
      <c r="AX44" s="1">
        <v>53.796966552734375</v>
      </c>
      <c r="AY44" s="1">
        <v>55.853237152099609</v>
      </c>
      <c r="AZ44" s="1">
        <v>500.4620361328125</v>
      </c>
      <c r="BA44" s="1">
        <v>1101.6787109375</v>
      </c>
      <c r="BB44" s="1">
        <v>66.839317321777344</v>
      </c>
      <c r="BC44" s="1">
        <v>99.955497741699219</v>
      </c>
      <c r="BD44" s="1">
        <v>3.6376340389251709</v>
      </c>
      <c r="BE44" s="1">
        <v>-0.15711170434951782</v>
      </c>
      <c r="BF44" s="1">
        <v>0.66666668653488159</v>
      </c>
      <c r="BG44" s="1">
        <v>0</v>
      </c>
      <c r="BH44" s="1">
        <v>5</v>
      </c>
      <c r="BI44" s="1">
        <v>1</v>
      </c>
      <c r="BJ44" s="1">
        <v>0</v>
      </c>
      <c r="BK44" s="1">
        <v>0.15999999642372131</v>
      </c>
      <c r="BL44" s="1">
        <v>111115</v>
      </c>
      <c r="BM44">
        <f t="shared" si="59"/>
        <v>2.9896178980454748</v>
      </c>
      <c r="BN44">
        <f t="shared" si="60"/>
        <v>2.8403620218516996E-3</v>
      </c>
      <c r="BO44">
        <f t="shared" si="61"/>
        <v>304.32905998229978</v>
      </c>
      <c r="BP44">
        <f t="shared" si="62"/>
        <v>304.11402359008787</v>
      </c>
      <c r="BQ44">
        <f t="shared" si="63"/>
        <v>176.26858981008991</v>
      </c>
      <c r="BR44">
        <f t="shared" si="64"/>
        <v>0.16566931315613734</v>
      </c>
      <c r="BS44">
        <f t="shared" si="65"/>
        <v>4.600814995549821</v>
      </c>
      <c r="BT44">
        <f t="shared" si="66"/>
        <v>46.028633736976161</v>
      </c>
      <c r="BU44">
        <f t="shared" si="67"/>
        <v>20.871571206458583</v>
      </c>
      <c r="BV44">
        <f t="shared" si="68"/>
        <v>31.179059982299805</v>
      </c>
      <c r="BW44">
        <f t="shared" si="69"/>
        <v>4.5576428239401965</v>
      </c>
      <c r="BX44">
        <f t="shared" si="70"/>
        <v>0.13124385417210088</v>
      </c>
      <c r="BY44">
        <f t="shared" si="71"/>
        <v>2.5145867069569356</v>
      </c>
      <c r="BZ44">
        <f t="shared" si="72"/>
        <v>2.0430561169832608</v>
      </c>
      <c r="CA44">
        <f t="shared" si="73"/>
        <v>8.2199720515231528E-2</v>
      </c>
      <c r="CB44">
        <f t="shared" si="74"/>
        <v>21.165885305649294</v>
      </c>
      <c r="CC44">
        <f t="shared" si="75"/>
        <v>0.53624998619407838</v>
      </c>
      <c r="CD44">
        <f t="shared" si="76"/>
        <v>53.667381852801491</v>
      </c>
      <c r="CE44">
        <f t="shared" si="77"/>
        <v>392.74887517032425</v>
      </c>
      <c r="CF44">
        <f t="shared" si="78"/>
        <v>1.9391717438942621E-2</v>
      </c>
      <c r="CG44">
        <f t="shared" si="79"/>
        <v>0</v>
      </c>
      <c r="CH44">
        <f t="shared" si="80"/>
        <v>936.42690429687491</v>
      </c>
      <c r="CI44">
        <f t="shared" si="81"/>
        <v>0</v>
      </c>
      <c r="CJ44" t="e">
        <f t="shared" si="82"/>
        <v>#DIV/0!</v>
      </c>
      <c r="CK44" t="e">
        <f t="shared" si="83"/>
        <v>#DIV/0!</v>
      </c>
    </row>
    <row r="45" spans="1:89" x14ac:dyDescent="0.25">
      <c r="A45" s="1">
        <v>44</v>
      </c>
      <c r="B45" s="2" t="s">
        <v>174</v>
      </c>
      <c r="C45" s="1" t="s">
        <v>163</v>
      </c>
      <c r="D45" s="1" t="s">
        <v>184</v>
      </c>
      <c r="E45" s="1">
        <v>2</v>
      </c>
      <c r="F45" s="1">
        <v>2</v>
      </c>
      <c r="G45" s="3">
        <v>44457</v>
      </c>
      <c r="H45" s="1" t="s">
        <v>126</v>
      </c>
      <c r="I45" s="1">
        <v>12795.999988490716</v>
      </c>
      <c r="J45" s="1">
        <v>1</v>
      </c>
      <c r="K45">
        <f t="shared" si="42"/>
        <v>14.019559033920268</v>
      </c>
      <c r="L45">
        <f t="shared" si="43"/>
        <v>0.1337448200094935</v>
      </c>
      <c r="M45">
        <f t="shared" si="44"/>
        <v>214.50635771901992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t="e">
        <f t="shared" si="45"/>
        <v>#DIV/0!</v>
      </c>
      <c r="V45" t="e">
        <f t="shared" si="46"/>
        <v>#DIV/0!</v>
      </c>
      <c r="W45" t="e">
        <f t="shared" si="47"/>
        <v>#DIV/0!</v>
      </c>
      <c r="X45" s="1">
        <v>-1</v>
      </c>
      <c r="Y45" s="1">
        <v>0.85</v>
      </c>
      <c r="Z45" s="1">
        <v>0.85</v>
      </c>
      <c r="AA45" s="1">
        <v>9.9073467254638672</v>
      </c>
      <c r="AB45">
        <f t="shared" si="48"/>
        <v>0.84999999999999987</v>
      </c>
      <c r="AC45">
        <f t="shared" si="49"/>
        <v>1.6038747530457496E-2</v>
      </c>
      <c r="AD45" t="e">
        <f t="shared" si="50"/>
        <v>#DIV/0!</v>
      </c>
      <c r="AE45" t="e">
        <f t="shared" si="51"/>
        <v>#DIV/0!</v>
      </c>
      <c r="AF45" t="e">
        <f t="shared" si="52"/>
        <v>#DIV/0!</v>
      </c>
      <c r="AG45" s="1">
        <v>0</v>
      </c>
      <c r="AH45" s="1">
        <v>0.5</v>
      </c>
      <c r="AI45" t="e">
        <f t="shared" si="53"/>
        <v>#DIV/0!</v>
      </c>
      <c r="AJ45">
        <f t="shared" si="54"/>
        <v>2.8511830390510005</v>
      </c>
      <c r="AK45">
        <f t="shared" si="55"/>
        <v>2.0855304177877483</v>
      </c>
      <c r="AL45">
        <f t="shared" si="56"/>
        <v>31.344229238016382</v>
      </c>
      <c r="AM45">
        <v>1.6739999999999999</v>
      </c>
      <c r="AN45">
        <f t="shared" si="57"/>
        <v>5</v>
      </c>
      <c r="AO45" s="1">
        <v>0.5</v>
      </c>
      <c r="AP45">
        <f t="shared" si="58"/>
        <v>9</v>
      </c>
      <c r="AQ45" s="1">
        <v>30.967781066894531</v>
      </c>
      <c r="AR45" s="1">
        <v>31.180061340332031</v>
      </c>
      <c r="AS45" s="1">
        <v>30.878480911254883</v>
      </c>
      <c r="AT45" s="1">
        <v>399.94894409179688</v>
      </c>
      <c r="AU45" s="1">
        <v>394.88259887695313</v>
      </c>
      <c r="AV45" s="1">
        <v>24.233205795288086</v>
      </c>
      <c r="AW45" s="1">
        <v>25.1629638671875</v>
      </c>
      <c r="AX45" s="1">
        <v>53.790088653564453</v>
      </c>
      <c r="AY45" s="1">
        <v>55.853855133056641</v>
      </c>
      <c r="AZ45" s="1">
        <v>500.42916870117188</v>
      </c>
      <c r="BA45" s="1">
        <v>1101.7113037109375</v>
      </c>
      <c r="BB45" s="1">
        <v>60.747791290283203</v>
      </c>
      <c r="BC45" s="1">
        <v>99.95458984375</v>
      </c>
      <c r="BD45" s="1">
        <v>3.6376340389251709</v>
      </c>
      <c r="BE45" s="1">
        <v>-0.15711170434951782</v>
      </c>
      <c r="BF45" s="1">
        <v>0.66666668653488159</v>
      </c>
      <c r="BG45" s="1">
        <v>0</v>
      </c>
      <c r="BH45" s="1">
        <v>5</v>
      </c>
      <c r="BI45" s="1">
        <v>1</v>
      </c>
      <c r="BJ45" s="1">
        <v>0</v>
      </c>
      <c r="BK45" s="1">
        <v>0.15999999642372131</v>
      </c>
      <c r="BL45" s="1">
        <v>111115</v>
      </c>
      <c r="BM45">
        <f t="shared" si="59"/>
        <v>2.9894215573546705</v>
      </c>
      <c r="BN45">
        <f t="shared" si="60"/>
        <v>2.8511830390510005E-3</v>
      </c>
      <c r="BO45">
        <f t="shared" si="61"/>
        <v>304.33006134033201</v>
      </c>
      <c r="BP45">
        <f t="shared" si="62"/>
        <v>304.11778106689451</v>
      </c>
      <c r="BQ45">
        <f t="shared" si="63"/>
        <v>176.27380465372335</v>
      </c>
      <c r="BR45">
        <f t="shared" si="64"/>
        <v>0.16416789768435083</v>
      </c>
      <c r="BS45">
        <f t="shared" si="65"/>
        <v>4.6006841503855762</v>
      </c>
      <c r="BT45">
        <f t="shared" si="66"/>
        <v>46.02774277376767</v>
      </c>
      <c r="BU45">
        <f t="shared" si="67"/>
        <v>20.86477890658017</v>
      </c>
      <c r="BV45">
        <f t="shared" si="68"/>
        <v>31.180061340332031</v>
      </c>
      <c r="BW45">
        <f t="shared" si="69"/>
        <v>4.5579027066800224</v>
      </c>
      <c r="BX45">
        <f t="shared" si="70"/>
        <v>0.13178640347477874</v>
      </c>
      <c r="BY45">
        <f t="shared" si="71"/>
        <v>2.5151537325978279</v>
      </c>
      <c r="BZ45">
        <f t="shared" si="72"/>
        <v>2.0427489740821945</v>
      </c>
      <c r="CA45">
        <f t="shared" si="73"/>
        <v>8.2540242922016172E-2</v>
      </c>
      <c r="CB45">
        <f t="shared" si="74"/>
        <v>21.440895004681352</v>
      </c>
      <c r="CC45">
        <f t="shared" si="75"/>
        <v>0.54321552362417691</v>
      </c>
      <c r="CD45">
        <f t="shared" si="76"/>
        <v>53.684276681991051</v>
      </c>
      <c r="CE45">
        <f t="shared" si="77"/>
        <v>392.77966502186507</v>
      </c>
      <c r="CF45">
        <f t="shared" si="78"/>
        <v>1.9161630633158816E-2</v>
      </c>
      <c r="CG45">
        <f t="shared" si="79"/>
        <v>0</v>
      </c>
      <c r="CH45">
        <f t="shared" si="80"/>
        <v>936.45460815429669</v>
      </c>
      <c r="CI45">
        <f t="shared" si="81"/>
        <v>0</v>
      </c>
      <c r="CJ45" t="e">
        <f t="shared" si="82"/>
        <v>#DIV/0!</v>
      </c>
      <c r="CK45" t="e">
        <f t="shared" si="83"/>
        <v>#DIV/0!</v>
      </c>
    </row>
    <row r="46" spans="1:89" x14ac:dyDescent="0.25">
      <c r="A46" s="1">
        <v>45</v>
      </c>
      <c r="B46" s="2" t="s">
        <v>174</v>
      </c>
      <c r="C46" s="1" t="s">
        <v>163</v>
      </c>
      <c r="D46" s="1" t="s">
        <v>184</v>
      </c>
      <c r="E46" s="1">
        <v>2</v>
      </c>
      <c r="F46" s="1">
        <v>3</v>
      </c>
      <c r="G46" s="3">
        <v>44457</v>
      </c>
      <c r="H46" s="1" t="s">
        <v>127</v>
      </c>
      <c r="I46" s="1">
        <v>12797.99998835288</v>
      </c>
      <c r="J46" s="1">
        <v>1</v>
      </c>
      <c r="K46">
        <f t="shared" si="42"/>
        <v>14.152757105375793</v>
      </c>
      <c r="L46">
        <f t="shared" si="43"/>
        <v>0.13349844088372387</v>
      </c>
      <c r="M46">
        <f t="shared" si="44"/>
        <v>212.60623417411804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45"/>
        <v>#DIV/0!</v>
      </c>
      <c r="V46" t="e">
        <f t="shared" si="46"/>
        <v>#DIV/0!</v>
      </c>
      <c r="W46" t="e">
        <f t="shared" si="47"/>
        <v>#DIV/0!</v>
      </c>
      <c r="X46" s="1">
        <v>-1</v>
      </c>
      <c r="Y46" s="1">
        <v>0.85</v>
      </c>
      <c r="Z46" s="1">
        <v>0.85</v>
      </c>
      <c r="AA46" s="1">
        <v>9.9073467254638672</v>
      </c>
      <c r="AB46">
        <f t="shared" si="48"/>
        <v>0.84999999999999987</v>
      </c>
      <c r="AC46">
        <f t="shared" si="49"/>
        <v>1.6181394655250848E-2</v>
      </c>
      <c r="AD46" t="e">
        <f t="shared" si="50"/>
        <v>#DIV/0!</v>
      </c>
      <c r="AE46" t="e">
        <f t="shared" si="51"/>
        <v>#DIV/0!</v>
      </c>
      <c r="AF46" t="e">
        <f t="shared" si="52"/>
        <v>#DIV/0!</v>
      </c>
      <c r="AG46" s="1">
        <v>0</v>
      </c>
      <c r="AH46" s="1">
        <v>0.5</v>
      </c>
      <c r="AI46" t="e">
        <f t="shared" si="53"/>
        <v>#DIV/0!</v>
      </c>
      <c r="AJ46">
        <f t="shared" si="54"/>
        <v>2.8458464140788946</v>
      </c>
      <c r="AK46">
        <f t="shared" si="55"/>
        <v>2.0854138641334572</v>
      </c>
      <c r="AL46">
        <f t="shared" si="56"/>
        <v>31.34500006626612</v>
      </c>
      <c r="AM46">
        <v>1.6739999999999999</v>
      </c>
      <c r="AN46">
        <f t="shared" si="57"/>
        <v>5</v>
      </c>
      <c r="AO46" s="1">
        <v>0.5</v>
      </c>
      <c r="AP46">
        <f t="shared" si="58"/>
        <v>9</v>
      </c>
      <c r="AQ46" s="1">
        <v>30.972026824951172</v>
      </c>
      <c r="AR46" s="1">
        <v>31.17985725402832</v>
      </c>
      <c r="AS46" s="1">
        <v>30.881460189819336</v>
      </c>
      <c r="AT46" s="1">
        <v>399.98568725585938</v>
      </c>
      <c r="AU46" s="1">
        <v>394.87518310546875</v>
      </c>
      <c r="AV46" s="1">
        <v>24.237993240356445</v>
      </c>
      <c r="AW46" s="1">
        <v>25.166065216064453</v>
      </c>
      <c r="AX46" s="1">
        <v>53.787864685058594</v>
      </c>
      <c r="AY46" s="1">
        <v>55.847400665283203</v>
      </c>
      <c r="AZ46" s="1">
        <v>500.39837646484375</v>
      </c>
      <c r="BA46" s="1">
        <v>1101.683349609375</v>
      </c>
      <c r="BB46" s="1">
        <v>52.747440338134766</v>
      </c>
      <c r="BC46" s="1">
        <v>99.954917907714844</v>
      </c>
      <c r="BD46" s="1">
        <v>3.6376340389251709</v>
      </c>
      <c r="BE46" s="1">
        <v>-0.15711170434951782</v>
      </c>
      <c r="BF46" s="1">
        <v>0.66666668653488159</v>
      </c>
      <c r="BG46" s="1">
        <v>0</v>
      </c>
      <c r="BH46" s="1">
        <v>5</v>
      </c>
      <c r="BI46" s="1">
        <v>1</v>
      </c>
      <c r="BJ46" s="1">
        <v>0</v>
      </c>
      <c r="BK46" s="1">
        <v>0.15999999642372131</v>
      </c>
      <c r="BL46" s="1">
        <v>111115</v>
      </c>
      <c r="BM46">
        <f t="shared" si="59"/>
        <v>2.9892376132905838</v>
      </c>
      <c r="BN46">
        <f t="shared" si="60"/>
        <v>2.8458464140788944E-3</v>
      </c>
      <c r="BO46">
        <f t="shared" si="61"/>
        <v>304.3298572540283</v>
      </c>
      <c r="BP46">
        <f t="shared" si="62"/>
        <v>304.12202682495115</v>
      </c>
      <c r="BQ46">
        <f t="shared" si="63"/>
        <v>176.26933199757332</v>
      </c>
      <c r="BR46">
        <f t="shared" si="64"/>
        <v>0.16514281223779928</v>
      </c>
      <c r="BS46">
        <f t="shared" si="65"/>
        <v>4.6008858468653777</v>
      </c>
      <c r="BT46">
        <f t="shared" si="66"/>
        <v>46.029609579723008</v>
      </c>
      <c r="BU46">
        <f t="shared" si="67"/>
        <v>20.863544363658555</v>
      </c>
      <c r="BV46">
        <f t="shared" si="68"/>
        <v>31.17985725402832</v>
      </c>
      <c r="BW46">
        <f t="shared" si="69"/>
        <v>4.5578497390554347</v>
      </c>
      <c r="BX46">
        <f t="shared" si="70"/>
        <v>0.13154718049497618</v>
      </c>
      <c r="BY46">
        <f t="shared" si="71"/>
        <v>2.5154719827319205</v>
      </c>
      <c r="BZ46">
        <f t="shared" si="72"/>
        <v>2.0423777563235141</v>
      </c>
      <c r="CA46">
        <f t="shared" si="73"/>
        <v>8.2390097709534468E-2</v>
      </c>
      <c r="CB46">
        <f t="shared" si="74"/>
        <v>21.251038683542369</v>
      </c>
      <c r="CC46">
        <f t="shared" si="75"/>
        <v>0.53841376533741858</v>
      </c>
      <c r="CD46">
        <f t="shared" si="76"/>
        <v>53.687526876923663</v>
      </c>
      <c r="CE46">
        <f t="shared" si="77"/>
        <v>392.75226953966239</v>
      </c>
      <c r="CF46">
        <f t="shared" si="78"/>
        <v>1.9346203355311318E-2</v>
      </c>
      <c r="CG46">
        <f t="shared" si="79"/>
        <v>0</v>
      </c>
      <c r="CH46">
        <f t="shared" si="80"/>
        <v>936.43084716796864</v>
      </c>
      <c r="CI46">
        <f t="shared" si="81"/>
        <v>0</v>
      </c>
      <c r="CJ46" t="e">
        <f t="shared" si="82"/>
        <v>#DIV/0!</v>
      </c>
      <c r="CK46" t="e">
        <f t="shared" si="83"/>
        <v>#DIV/0!</v>
      </c>
    </row>
    <row r="47" spans="1:89" x14ac:dyDescent="0.25">
      <c r="A47" s="1">
        <v>46</v>
      </c>
      <c r="B47" s="2" t="s">
        <v>175</v>
      </c>
      <c r="C47" s="1" t="s">
        <v>163</v>
      </c>
      <c r="D47" s="1" t="s">
        <v>184</v>
      </c>
      <c r="E47" s="1">
        <v>2</v>
      </c>
      <c r="F47" s="1">
        <v>1</v>
      </c>
      <c r="G47" s="3">
        <v>44457</v>
      </c>
      <c r="H47" s="1" t="s">
        <v>128</v>
      </c>
      <c r="I47" s="1">
        <v>14220.499890317209</v>
      </c>
      <c r="J47" s="1">
        <v>1</v>
      </c>
      <c r="K47">
        <f t="shared" si="42"/>
        <v>21.859579080939344</v>
      </c>
      <c r="L47">
        <f t="shared" si="43"/>
        <v>0.20949836753551948</v>
      </c>
      <c r="M47">
        <f t="shared" si="44"/>
        <v>211.4485371330077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45"/>
        <v>#DIV/0!</v>
      </c>
      <c r="V47" t="e">
        <f t="shared" si="46"/>
        <v>#DIV/0!</v>
      </c>
      <c r="W47" t="e">
        <f t="shared" si="47"/>
        <v>#DIV/0!</v>
      </c>
      <c r="X47" s="1">
        <v>-1</v>
      </c>
      <c r="Y47" s="1">
        <v>0.85</v>
      </c>
      <c r="Z47" s="1">
        <v>0.85</v>
      </c>
      <c r="AA47" s="1">
        <v>9.7485942840576172</v>
      </c>
      <c r="AB47">
        <f t="shared" si="48"/>
        <v>0.85</v>
      </c>
      <c r="AC47">
        <f t="shared" si="49"/>
        <v>2.4421510887666226E-2</v>
      </c>
      <c r="AD47" t="e">
        <f t="shared" si="50"/>
        <v>#DIV/0!</v>
      </c>
      <c r="AE47" t="e">
        <f t="shared" si="51"/>
        <v>#DIV/0!</v>
      </c>
      <c r="AF47" t="e">
        <f t="shared" si="52"/>
        <v>#DIV/0!</v>
      </c>
      <c r="AG47" s="1">
        <v>0</v>
      </c>
      <c r="AH47" s="1">
        <v>0.5</v>
      </c>
      <c r="AI47" t="e">
        <f t="shared" si="53"/>
        <v>#DIV/0!</v>
      </c>
      <c r="AJ47">
        <f t="shared" si="54"/>
        <v>4.250328449590894</v>
      </c>
      <c r="AK47">
        <f t="shared" si="55"/>
        <v>1.9974954114569901</v>
      </c>
      <c r="AL47">
        <f t="shared" si="56"/>
        <v>31.731508201352501</v>
      </c>
      <c r="AM47">
        <v>1.7649999999999999</v>
      </c>
      <c r="AN47">
        <f t="shared" si="57"/>
        <v>5</v>
      </c>
      <c r="AO47" s="1">
        <v>0.5</v>
      </c>
      <c r="AP47">
        <f t="shared" si="58"/>
        <v>9</v>
      </c>
      <c r="AQ47" s="1">
        <v>31.705055236816406</v>
      </c>
      <c r="AR47" s="1">
        <v>31.772815704345703</v>
      </c>
      <c r="AS47" s="1">
        <v>31.622957229614258</v>
      </c>
      <c r="AT47" s="1">
        <v>400.00564575195313</v>
      </c>
      <c r="AU47" s="1">
        <v>391.70867919921875</v>
      </c>
      <c r="AV47" s="1">
        <v>25.617923736572266</v>
      </c>
      <c r="AW47" s="1">
        <v>27.076404571533203</v>
      </c>
      <c r="AX47" s="1">
        <v>54.510166168212891</v>
      </c>
      <c r="AY47" s="1">
        <v>57.613540649414063</v>
      </c>
      <c r="AZ47" s="1">
        <v>500.43215942382813</v>
      </c>
      <c r="BA47" s="1">
        <v>1101.226806640625</v>
      </c>
      <c r="BB47" s="1">
        <v>56.268096923828125</v>
      </c>
      <c r="BC47" s="1">
        <v>99.920951843261719</v>
      </c>
      <c r="BD47" s="1">
        <v>3.6376340389251709</v>
      </c>
      <c r="BE47" s="1">
        <v>-0.15711170434951782</v>
      </c>
      <c r="BF47" s="1">
        <v>0.66666668653488159</v>
      </c>
      <c r="BG47" s="1">
        <v>0</v>
      </c>
      <c r="BH47" s="1">
        <v>5</v>
      </c>
      <c r="BI47" s="1">
        <v>1</v>
      </c>
      <c r="BJ47" s="1">
        <v>0</v>
      </c>
      <c r="BK47" s="1">
        <v>0.15999999642372131</v>
      </c>
      <c r="BL47" s="1">
        <v>111115</v>
      </c>
      <c r="BM47">
        <f t="shared" si="59"/>
        <v>2.8353096851208388</v>
      </c>
      <c r="BN47">
        <f t="shared" si="60"/>
        <v>4.2503284495908943E-3</v>
      </c>
      <c r="BO47">
        <f t="shared" si="61"/>
        <v>304.92281570434568</v>
      </c>
      <c r="BP47">
        <f t="shared" si="62"/>
        <v>304.85505523681638</v>
      </c>
      <c r="BQ47">
        <f t="shared" si="63"/>
        <v>176.19628512420604</v>
      </c>
      <c r="BR47">
        <f t="shared" si="64"/>
        <v>-4.1307502993203758E-2</v>
      </c>
      <c r="BS47">
        <f t="shared" si="65"/>
        <v>4.7029955287378309</v>
      </c>
      <c r="BT47">
        <f t="shared" si="66"/>
        <v>47.067161010586211</v>
      </c>
      <c r="BU47">
        <f t="shared" si="67"/>
        <v>19.990756439053008</v>
      </c>
      <c r="BV47">
        <f t="shared" si="68"/>
        <v>31.772815704345703</v>
      </c>
      <c r="BW47">
        <f t="shared" si="69"/>
        <v>4.7140241703810899</v>
      </c>
      <c r="BX47">
        <f t="shared" si="70"/>
        <v>0.20473268277740464</v>
      </c>
      <c r="BY47">
        <f t="shared" si="71"/>
        <v>2.7055001172808408</v>
      </c>
      <c r="BZ47">
        <f t="shared" si="72"/>
        <v>2.0085240531002491</v>
      </c>
      <c r="CA47">
        <f t="shared" si="73"/>
        <v>0.12837772651103188</v>
      </c>
      <c r="CB47">
        <f t="shared" si="74"/>
        <v>21.128139096195397</v>
      </c>
      <c r="CC47">
        <f t="shared" si="75"/>
        <v>0.53981070208931292</v>
      </c>
      <c r="CD47">
        <f t="shared" si="76"/>
        <v>56.895377555775916</v>
      </c>
      <c r="CE47">
        <f t="shared" si="77"/>
        <v>388.42974233707787</v>
      </c>
      <c r="CF47">
        <f t="shared" si="78"/>
        <v>3.2018892207824272E-2</v>
      </c>
      <c r="CG47">
        <f t="shared" si="79"/>
        <v>0</v>
      </c>
      <c r="CH47">
        <f t="shared" si="80"/>
        <v>936.04278564453125</v>
      </c>
      <c r="CI47">
        <f t="shared" si="81"/>
        <v>0</v>
      </c>
      <c r="CJ47" t="e">
        <f t="shared" si="82"/>
        <v>#DIV/0!</v>
      </c>
      <c r="CK47" t="e">
        <f t="shared" si="83"/>
        <v>#DIV/0!</v>
      </c>
    </row>
    <row r="48" spans="1:89" x14ac:dyDescent="0.25">
      <c r="A48" s="1">
        <v>47</v>
      </c>
      <c r="B48" s="2" t="s">
        <v>175</v>
      </c>
      <c r="C48" s="1" t="s">
        <v>163</v>
      </c>
      <c r="D48" s="1" t="s">
        <v>184</v>
      </c>
      <c r="E48" s="1">
        <v>2</v>
      </c>
      <c r="F48" s="1">
        <v>2</v>
      </c>
      <c r="G48" s="3">
        <v>44457</v>
      </c>
      <c r="H48" s="1" t="s">
        <v>129</v>
      </c>
      <c r="I48" s="1">
        <v>14222.499890179373</v>
      </c>
      <c r="J48" s="1">
        <v>1</v>
      </c>
      <c r="K48">
        <f t="shared" si="42"/>
        <v>21.832264984132173</v>
      </c>
      <c r="L48">
        <f t="shared" si="43"/>
        <v>0.20938972036719192</v>
      </c>
      <c r="M48">
        <f t="shared" si="44"/>
        <v>211.56910937186308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45"/>
        <v>#DIV/0!</v>
      </c>
      <c r="V48" t="e">
        <f t="shared" si="46"/>
        <v>#DIV/0!</v>
      </c>
      <c r="W48" t="e">
        <f t="shared" si="47"/>
        <v>#DIV/0!</v>
      </c>
      <c r="X48" s="1">
        <v>-1</v>
      </c>
      <c r="Y48" s="1">
        <v>0.85</v>
      </c>
      <c r="Z48" s="1">
        <v>0.85</v>
      </c>
      <c r="AA48" s="1">
        <v>9.7485942840576172</v>
      </c>
      <c r="AB48">
        <f t="shared" si="48"/>
        <v>0.85</v>
      </c>
      <c r="AC48">
        <f t="shared" si="49"/>
        <v>2.4389362000955948E-2</v>
      </c>
      <c r="AD48" t="e">
        <f t="shared" si="50"/>
        <v>#DIV/0!</v>
      </c>
      <c r="AE48" t="e">
        <f t="shared" si="51"/>
        <v>#DIV/0!</v>
      </c>
      <c r="AF48" t="e">
        <f t="shared" si="52"/>
        <v>#DIV/0!</v>
      </c>
      <c r="AG48" s="1">
        <v>0</v>
      </c>
      <c r="AH48" s="1">
        <v>0.5</v>
      </c>
      <c r="AI48" t="e">
        <f t="shared" si="53"/>
        <v>#DIV/0!</v>
      </c>
      <c r="AJ48">
        <f t="shared" si="54"/>
        <v>4.2435016676954511</v>
      </c>
      <c r="AK48">
        <f t="shared" si="55"/>
        <v>1.9953295896694181</v>
      </c>
      <c r="AL48">
        <f t="shared" si="56"/>
        <v>31.721678907025705</v>
      </c>
      <c r="AM48">
        <v>1.7649999999999999</v>
      </c>
      <c r="AN48">
        <f t="shared" si="57"/>
        <v>5</v>
      </c>
      <c r="AO48" s="1">
        <v>0.5</v>
      </c>
      <c r="AP48">
        <f t="shared" si="58"/>
        <v>9</v>
      </c>
      <c r="AQ48" s="1">
        <v>31.699018478393555</v>
      </c>
      <c r="AR48" s="1">
        <v>31.761669158935547</v>
      </c>
      <c r="AS48" s="1">
        <v>31.617782592773438</v>
      </c>
      <c r="AT48" s="1">
        <v>399.98004150390625</v>
      </c>
      <c r="AU48" s="1">
        <v>391.69378662109375</v>
      </c>
      <c r="AV48" s="1">
        <v>25.615732192993164</v>
      </c>
      <c r="AW48" s="1">
        <v>27.071857452392578</v>
      </c>
      <c r="AX48" s="1">
        <v>54.524158477783203</v>
      </c>
      <c r="AY48" s="1">
        <v>57.623580932617188</v>
      </c>
      <c r="AZ48" s="1">
        <v>500.43896484375</v>
      </c>
      <c r="BA48" s="1">
        <v>1101.36083984375</v>
      </c>
      <c r="BB48" s="1">
        <v>36.161582946777344</v>
      </c>
      <c r="BC48" s="1">
        <v>99.920921325683594</v>
      </c>
      <c r="BD48" s="1">
        <v>3.6376340389251709</v>
      </c>
      <c r="BE48" s="1">
        <v>-0.15711170434951782</v>
      </c>
      <c r="BF48" s="1">
        <v>0.66666668653488159</v>
      </c>
      <c r="BG48" s="1">
        <v>0</v>
      </c>
      <c r="BH48" s="1">
        <v>5</v>
      </c>
      <c r="BI48" s="1">
        <v>1</v>
      </c>
      <c r="BJ48" s="1">
        <v>0</v>
      </c>
      <c r="BK48" s="1">
        <v>0.15999999642372131</v>
      </c>
      <c r="BL48" s="1">
        <v>111115</v>
      </c>
      <c r="BM48">
        <f t="shared" si="59"/>
        <v>2.835348242740793</v>
      </c>
      <c r="BN48">
        <f t="shared" si="60"/>
        <v>4.2435016676954512E-3</v>
      </c>
      <c r="BO48">
        <f t="shared" si="61"/>
        <v>304.91166915893552</v>
      </c>
      <c r="BP48">
        <f t="shared" si="62"/>
        <v>304.84901847839353</v>
      </c>
      <c r="BQ48">
        <f t="shared" si="63"/>
        <v>176.2177304362267</v>
      </c>
      <c r="BR48">
        <f t="shared" si="64"/>
        <v>-3.9990251909840568E-2</v>
      </c>
      <c r="BS48">
        <f t="shared" si="65"/>
        <v>4.700374528310058</v>
      </c>
      <c r="BT48">
        <f t="shared" si="66"/>
        <v>47.040944638506623</v>
      </c>
      <c r="BU48">
        <f t="shared" si="67"/>
        <v>19.969087186114045</v>
      </c>
      <c r="BV48">
        <f t="shared" si="68"/>
        <v>31.761669158935547</v>
      </c>
      <c r="BW48">
        <f t="shared" si="69"/>
        <v>4.7110459513357803</v>
      </c>
      <c r="BX48">
        <f t="shared" si="70"/>
        <v>0.20462892119083753</v>
      </c>
      <c r="BY48">
        <f t="shared" si="71"/>
        <v>2.7050449386406399</v>
      </c>
      <c r="BZ48">
        <f t="shared" si="72"/>
        <v>2.0060010126951404</v>
      </c>
      <c r="CA48">
        <f t="shared" si="73"/>
        <v>0.12831244940833522</v>
      </c>
      <c r="CB48">
        <f t="shared" si="74"/>
        <v>21.140180332490878</v>
      </c>
      <c r="CC48">
        <f t="shared" si="75"/>
        <v>0.54013904891609921</v>
      </c>
      <c r="CD48">
        <f t="shared" si="76"/>
        <v>56.918284745106874</v>
      </c>
      <c r="CE48">
        <f t="shared" si="77"/>
        <v>388.41894687347394</v>
      </c>
      <c r="CF48">
        <f t="shared" si="78"/>
        <v>3.1992648273212368E-2</v>
      </c>
      <c r="CG48">
        <f t="shared" si="79"/>
        <v>0</v>
      </c>
      <c r="CH48">
        <f t="shared" si="80"/>
        <v>936.15671386718748</v>
      </c>
      <c r="CI48">
        <f t="shared" si="81"/>
        <v>0</v>
      </c>
      <c r="CJ48" t="e">
        <f t="shared" si="82"/>
        <v>#DIV/0!</v>
      </c>
      <c r="CK48" t="e">
        <f t="shared" si="83"/>
        <v>#DIV/0!</v>
      </c>
    </row>
    <row r="49" spans="1:89" x14ac:dyDescent="0.25">
      <c r="A49" s="1">
        <v>48</v>
      </c>
      <c r="B49" s="2" t="s">
        <v>175</v>
      </c>
      <c r="C49" s="1" t="s">
        <v>163</v>
      </c>
      <c r="D49" s="1" t="s">
        <v>184</v>
      </c>
      <c r="E49" s="1">
        <v>2</v>
      </c>
      <c r="F49" s="1">
        <v>3</v>
      </c>
      <c r="G49" s="3">
        <v>44457</v>
      </c>
      <c r="H49" s="1" t="s">
        <v>130</v>
      </c>
      <c r="I49" s="1">
        <v>14224.499890041538</v>
      </c>
      <c r="J49" s="1">
        <v>1</v>
      </c>
      <c r="K49">
        <f t="shared" si="42"/>
        <v>21.90167414924581</v>
      </c>
      <c r="L49">
        <f t="shared" si="43"/>
        <v>0.20926395227244107</v>
      </c>
      <c r="M49">
        <f t="shared" si="44"/>
        <v>210.95469566722019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45"/>
        <v>#DIV/0!</v>
      </c>
      <c r="V49" t="e">
        <f t="shared" si="46"/>
        <v>#DIV/0!</v>
      </c>
      <c r="W49" t="e">
        <f t="shared" si="47"/>
        <v>#DIV/0!</v>
      </c>
      <c r="X49" s="1">
        <v>-1</v>
      </c>
      <c r="Y49" s="1">
        <v>0.85</v>
      </c>
      <c r="Z49" s="1">
        <v>0.85</v>
      </c>
      <c r="AA49" s="1">
        <v>9.7485942840576172</v>
      </c>
      <c r="AB49">
        <f t="shared" si="48"/>
        <v>0.85</v>
      </c>
      <c r="AC49">
        <f t="shared" si="49"/>
        <v>2.4464871317506017E-2</v>
      </c>
      <c r="AD49" t="e">
        <f t="shared" si="50"/>
        <v>#DIV/0!</v>
      </c>
      <c r="AE49" t="e">
        <f t="shared" si="51"/>
        <v>#DIV/0!</v>
      </c>
      <c r="AF49" t="e">
        <f t="shared" si="52"/>
        <v>#DIV/0!</v>
      </c>
      <c r="AG49" s="1">
        <v>0</v>
      </c>
      <c r="AH49" s="1">
        <v>0.5</v>
      </c>
      <c r="AI49" t="e">
        <f t="shared" si="53"/>
        <v>#DIV/0!</v>
      </c>
      <c r="AJ49">
        <f t="shared" si="54"/>
        <v>4.2380311359714931</v>
      </c>
      <c r="AK49">
        <f t="shared" si="55"/>
        <v>1.9939468523944872</v>
      </c>
      <c r="AL49">
        <f t="shared" si="56"/>
        <v>31.71490596090603</v>
      </c>
      <c r="AM49">
        <v>1.7649999999999999</v>
      </c>
      <c r="AN49">
        <f t="shared" si="57"/>
        <v>5</v>
      </c>
      <c r="AO49" s="1">
        <v>0.5</v>
      </c>
      <c r="AP49">
        <f t="shared" si="58"/>
        <v>9</v>
      </c>
      <c r="AQ49" s="1">
        <v>31.693019866943359</v>
      </c>
      <c r="AR49" s="1">
        <v>31.754035949707031</v>
      </c>
      <c r="AS49" s="1">
        <v>31.612985610961914</v>
      </c>
      <c r="AT49" s="1">
        <v>400.01397705078125</v>
      </c>
      <c r="AU49" s="1">
        <v>391.70391845703125</v>
      </c>
      <c r="AV49" s="1">
        <v>25.613414764404297</v>
      </c>
      <c r="AW49" s="1">
        <v>27.067680358886719</v>
      </c>
      <c r="AX49" s="1">
        <v>54.537666320800781</v>
      </c>
      <c r="AY49" s="1">
        <v>57.634181976318359</v>
      </c>
      <c r="AZ49" s="1">
        <v>500.43508911132813</v>
      </c>
      <c r="BA49" s="1">
        <v>1101.29931640625</v>
      </c>
      <c r="BB49" s="1">
        <v>23.764654159545898</v>
      </c>
      <c r="BC49" s="1">
        <v>99.920730590820313</v>
      </c>
      <c r="BD49" s="1">
        <v>3.6376340389251709</v>
      </c>
      <c r="BE49" s="1">
        <v>-0.15711170434951782</v>
      </c>
      <c r="BF49" s="1">
        <v>0.66666668653488159</v>
      </c>
      <c r="BG49" s="1">
        <v>0</v>
      </c>
      <c r="BH49" s="1">
        <v>5</v>
      </c>
      <c r="BI49" s="1">
        <v>1</v>
      </c>
      <c r="BJ49" s="1">
        <v>0</v>
      </c>
      <c r="BK49" s="1">
        <v>0.15999999642372131</v>
      </c>
      <c r="BL49" s="1">
        <v>111115</v>
      </c>
      <c r="BM49">
        <f t="shared" si="59"/>
        <v>2.8353262839168734</v>
      </c>
      <c r="BN49">
        <f t="shared" si="60"/>
        <v>4.2380311359714934E-3</v>
      </c>
      <c r="BO49">
        <f t="shared" si="61"/>
        <v>304.90403594970701</v>
      </c>
      <c r="BP49">
        <f t="shared" si="62"/>
        <v>304.84301986694334</v>
      </c>
      <c r="BQ49">
        <f t="shared" si="63"/>
        <v>176.20788668644673</v>
      </c>
      <c r="BR49">
        <f t="shared" si="64"/>
        <v>-3.9129988801000458E-2</v>
      </c>
      <c r="BS49">
        <f t="shared" si="65"/>
        <v>4.6985692492532456</v>
      </c>
      <c r="BT49">
        <f t="shared" si="66"/>
        <v>47.022967320906496</v>
      </c>
      <c r="BU49">
        <f t="shared" si="67"/>
        <v>19.955286962019777</v>
      </c>
      <c r="BV49">
        <f t="shared" si="68"/>
        <v>31.754035949707031</v>
      </c>
      <c r="BW49">
        <f t="shared" si="69"/>
        <v>4.7090073974393238</v>
      </c>
      <c r="BX49">
        <f t="shared" si="70"/>
        <v>0.20450880550418316</v>
      </c>
      <c r="BY49">
        <f t="shared" si="71"/>
        <v>2.7046223968587584</v>
      </c>
      <c r="BZ49">
        <f t="shared" si="72"/>
        <v>2.0043850005805655</v>
      </c>
      <c r="CA49">
        <f t="shared" si="73"/>
        <v>0.1282368841038381</v>
      </c>
      <c r="CB49">
        <f t="shared" si="74"/>
        <v>21.078747312632796</v>
      </c>
      <c r="CC49">
        <f t="shared" si="75"/>
        <v>0.53855651099482504</v>
      </c>
      <c r="CD49">
        <f t="shared" si="76"/>
        <v>56.931505737436261</v>
      </c>
      <c r="CE49">
        <f t="shared" si="77"/>
        <v>388.4186673346444</v>
      </c>
      <c r="CF49">
        <f t="shared" si="78"/>
        <v>3.2101837330412789E-2</v>
      </c>
      <c r="CG49">
        <f t="shared" si="79"/>
        <v>0</v>
      </c>
      <c r="CH49">
        <f t="shared" si="80"/>
        <v>936.10441894531243</v>
      </c>
      <c r="CI49">
        <f t="shared" si="81"/>
        <v>0</v>
      </c>
      <c r="CJ49" t="e">
        <f t="shared" si="82"/>
        <v>#DIV/0!</v>
      </c>
      <c r="CK49" t="e">
        <f t="shared" si="83"/>
        <v>#DIV/0!</v>
      </c>
    </row>
    <row r="50" spans="1:89" x14ac:dyDescent="0.25">
      <c r="A50" s="1">
        <v>49</v>
      </c>
      <c r="B50" s="2" t="s">
        <v>176</v>
      </c>
      <c r="C50" s="1" t="s">
        <v>163</v>
      </c>
      <c r="D50" s="1" t="s">
        <v>184</v>
      </c>
      <c r="E50" s="1">
        <v>2</v>
      </c>
      <c r="F50" s="1">
        <v>1</v>
      </c>
      <c r="G50" s="3">
        <v>44457</v>
      </c>
      <c r="H50" s="1" t="s">
        <v>131</v>
      </c>
      <c r="I50" s="1">
        <v>15926.000084906816</v>
      </c>
      <c r="J50" s="1">
        <v>1</v>
      </c>
      <c r="K50">
        <f t="shared" si="42"/>
        <v>20.96002674173484</v>
      </c>
      <c r="L50">
        <f t="shared" si="43"/>
        <v>0.25801398955935934</v>
      </c>
      <c r="M50">
        <f t="shared" si="44"/>
        <v>250.4293030115054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t="e">
        <f t="shared" si="45"/>
        <v>#DIV/0!</v>
      </c>
      <c r="V50" t="e">
        <f t="shared" si="46"/>
        <v>#DIV/0!</v>
      </c>
      <c r="W50" t="e">
        <f t="shared" si="47"/>
        <v>#DIV/0!</v>
      </c>
      <c r="X50" s="1">
        <v>-1</v>
      </c>
      <c r="Y50" s="1">
        <v>0.85</v>
      </c>
      <c r="Z50" s="1">
        <v>0.85</v>
      </c>
      <c r="AA50" s="1">
        <v>9.9073467254638672</v>
      </c>
      <c r="AB50">
        <f t="shared" si="48"/>
        <v>0.84999999999999987</v>
      </c>
      <c r="AC50">
        <f t="shared" si="49"/>
        <v>2.3451619599263406E-2</v>
      </c>
      <c r="AD50" t="e">
        <f t="shared" si="50"/>
        <v>#DIV/0!</v>
      </c>
      <c r="AE50" t="e">
        <f t="shared" si="51"/>
        <v>#DIV/0!</v>
      </c>
      <c r="AF50" t="e">
        <f t="shared" si="52"/>
        <v>#DIV/0!</v>
      </c>
      <c r="AG50" s="1">
        <v>0</v>
      </c>
      <c r="AH50" s="1">
        <v>0.5</v>
      </c>
      <c r="AI50" t="e">
        <f t="shared" si="53"/>
        <v>#DIV/0!</v>
      </c>
      <c r="AJ50">
        <f t="shared" si="54"/>
        <v>4.4354354189612568</v>
      </c>
      <c r="AK50">
        <f t="shared" si="55"/>
        <v>1.703446005179952</v>
      </c>
      <c r="AL50">
        <f t="shared" si="56"/>
        <v>30.622194250846704</v>
      </c>
      <c r="AM50">
        <v>1.619</v>
      </c>
      <c r="AN50">
        <f t="shared" si="57"/>
        <v>5</v>
      </c>
      <c r="AO50" s="1">
        <v>0.5</v>
      </c>
      <c r="AP50">
        <f t="shared" si="58"/>
        <v>9</v>
      </c>
      <c r="AQ50" s="1">
        <v>30.915979385375977</v>
      </c>
      <c r="AR50" s="1">
        <v>30.678571701049805</v>
      </c>
      <c r="AS50" s="1">
        <v>30.873283386230469</v>
      </c>
      <c r="AT50" s="1">
        <v>400.00350952148438</v>
      </c>
      <c r="AU50" s="1">
        <v>392.65869140625</v>
      </c>
      <c r="AV50" s="1">
        <v>25.749532699584961</v>
      </c>
      <c r="AW50" s="1">
        <v>27.145605087280273</v>
      </c>
      <c r="AX50" s="1">
        <v>57.289695739746094</v>
      </c>
      <c r="AY50" s="1">
        <v>60.395793914794922</v>
      </c>
      <c r="AZ50" s="1">
        <v>500.40658569335938</v>
      </c>
      <c r="BA50" s="1">
        <v>1101.6435546875</v>
      </c>
      <c r="BB50" s="1">
        <v>122.35581970214844</v>
      </c>
      <c r="BC50" s="1">
        <v>99.893043518066406</v>
      </c>
      <c r="BD50" s="1">
        <v>3.7294309139251709</v>
      </c>
      <c r="BE50" s="1">
        <v>-0.2247120589017868</v>
      </c>
      <c r="BF50" s="1">
        <v>0.66666668653488159</v>
      </c>
      <c r="BG50" s="1">
        <v>0</v>
      </c>
      <c r="BH50" s="1">
        <v>5</v>
      </c>
      <c r="BI50" s="1">
        <v>1</v>
      </c>
      <c r="BJ50" s="1">
        <v>0</v>
      </c>
      <c r="BK50" s="1">
        <v>0.15999999642372131</v>
      </c>
      <c r="BL50" s="1">
        <v>111115</v>
      </c>
      <c r="BM50">
        <f t="shared" si="59"/>
        <v>3.0908374656785629</v>
      </c>
      <c r="BN50">
        <f t="shared" si="60"/>
        <v>4.4354354189612569E-3</v>
      </c>
      <c r="BO50">
        <f t="shared" si="61"/>
        <v>303.82857170104978</v>
      </c>
      <c r="BP50">
        <f t="shared" si="62"/>
        <v>304.06597938537595</v>
      </c>
      <c r="BQ50">
        <f t="shared" si="63"/>
        <v>176.26296481021564</v>
      </c>
      <c r="BR50">
        <f t="shared" si="64"/>
        <v>-5.6377450203101982E-2</v>
      </c>
      <c r="BS50">
        <f t="shared" si="65"/>
        <v>4.4151031154878853</v>
      </c>
      <c r="BT50">
        <f t="shared" si="66"/>
        <v>44.19830410602497</v>
      </c>
      <c r="BU50">
        <f t="shared" si="67"/>
        <v>17.052699018744697</v>
      </c>
      <c r="BV50">
        <f t="shared" si="68"/>
        <v>30.678571701049805</v>
      </c>
      <c r="BW50">
        <f t="shared" si="69"/>
        <v>4.4293549980611981</v>
      </c>
      <c r="BX50">
        <f t="shared" si="70"/>
        <v>0.25082333086264402</v>
      </c>
      <c r="BY50">
        <f t="shared" si="71"/>
        <v>2.7116571103079332</v>
      </c>
      <c r="BZ50">
        <f t="shared" si="72"/>
        <v>1.7176978877532649</v>
      </c>
      <c r="CA50">
        <f t="shared" si="73"/>
        <v>0.15739513913663605</v>
      </c>
      <c r="CB50">
        <f t="shared" si="74"/>
        <v>25.016145263927349</v>
      </c>
      <c r="CC50">
        <f t="shared" si="75"/>
        <v>0.63777858097226692</v>
      </c>
      <c r="CD50">
        <f t="shared" si="76"/>
        <v>61.10557097858127</v>
      </c>
      <c r="CE50">
        <f t="shared" si="77"/>
        <v>389.51468739498978</v>
      </c>
      <c r="CF50">
        <f t="shared" si="78"/>
        <v>3.2881286463050947E-2</v>
      </c>
      <c r="CG50">
        <f t="shared" si="79"/>
        <v>0</v>
      </c>
      <c r="CH50">
        <f t="shared" si="80"/>
        <v>936.39702148437482</v>
      </c>
      <c r="CI50">
        <f t="shared" si="81"/>
        <v>0</v>
      </c>
      <c r="CJ50" t="e">
        <f t="shared" si="82"/>
        <v>#DIV/0!</v>
      </c>
      <c r="CK50" t="e">
        <f t="shared" si="83"/>
        <v>#DIV/0!</v>
      </c>
    </row>
    <row r="51" spans="1:89" x14ac:dyDescent="0.25">
      <c r="A51" s="1">
        <v>50</v>
      </c>
      <c r="B51" s="2" t="s">
        <v>176</v>
      </c>
      <c r="C51" s="1" t="s">
        <v>163</v>
      </c>
      <c r="D51" s="1" t="s">
        <v>184</v>
      </c>
      <c r="E51" s="1">
        <v>2</v>
      </c>
      <c r="F51" s="1">
        <v>2</v>
      </c>
      <c r="G51" s="3">
        <v>44457</v>
      </c>
      <c r="H51" s="1" t="s">
        <v>132</v>
      </c>
      <c r="I51" s="1">
        <v>15930.000084631145</v>
      </c>
      <c r="J51" s="1">
        <v>1</v>
      </c>
      <c r="K51">
        <f t="shared" si="42"/>
        <v>20.866481542791487</v>
      </c>
      <c r="L51">
        <f t="shared" si="43"/>
        <v>0.25839560176264631</v>
      </c>
      <c r="M51">
        <f t="shared" si="44"/>
        <v>251.16986953940625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t="e">
        <f t="shared" si="45"/>
        <v>#DIV/0!</v>
      </c>
      <c r="V51" t="e">
        <f t="shared" si="46"/>
        <v>#DIV/0!</v>
      </c>
      <c r="W51" t="e">
        <f t="shared" si="47"/>
        <v>#DIV/0!</v>
      </c>
      <c r="X51" s="1">
        <v>-1</v>
      </c>
      <c r="Y51" s="1">
        <v>0.85</v>
      </c>
      <c r="Z51" s="1">
        <v>0.85</v>
      </c>
      <c r="AA51" s="1">
        <v>9.9073467254638672</v>
      </c>
      <c r="AB51">
        <f t="shared" si="48"/>
        <v>0.84999999999999987</v>
      </c>
      <c r="AC51">
        <f t="shared" si="49"/>
        <v>2.3355540361976655E-2</v>
      </c>
      <c r="AD51" t="e">
        <f t="shared" si="50"/>
        <v>#DIV/0!</v>
      </c>
      <c r="AE51" t="e">
        <f t="shared" si="51"/>
        <v>#DIV/0!</v>
      </c>
      <c r="AF51" t="e">
        <f t="shared" si="52"/>
        <v>#DIV/0!</v>
      </c>
      <c r="AG51" s="1">
        <v>0</v>
      </c>
      <c r="AH51" s="1">
        <v>0.5</v>
      </c>
      <c r="AI51" t="e">
        <f t="shared" si="53"/>
        <v>#DIV/0!</v>
      </c>
      <c r="AJ51">
        <f t="shared" si="54"/>
        <v>4.4347431951991014</v>
      </c>
      <c r="AK51">
        <f t="shared" si="55"/>
        <v>1.7007582887925112</v>
      </c>
      <c r="AL51">
        <f t="shared" si="56"/>
        <v>30.609535628450491</v>
      </c>
      <c r="AM51">
        <v>1.619</v>
      </c>
      <c r="AN51">
        <f t="shared" si="57"/>
        <v>5</v>
      </c>
      <c r="AO51" s="1">
        <v>0.5</v>
      </c>
      <c r="AP51">
        <f t="shared" si="58"/>
        <v>9</v>
      </c>
      <c r="AQ51" s="1">
        <v>30.914558410644531</v>
      </c>
      <c r="AR51" s="1">
        <v>30.665422439575195</v>
      </c>
      <c r="AS51" s="1">
        <v>30.869382858276367</v>
      </c>
      <c r="AT51" s="1">
        <v>399.92327880859375</v>
      </c>
      <c r="AU51" s="1">
        <v>392.60906982421875</v>
      </c>
      <c r="AV51" s="1">
        <v>25.744848251342773</v>
      </c>
      <c r="AW51" s="1">
        <v>27.140674591064453</v>
      </c>
      <c r="AX51" s="1">
        <v>57.283618927001953</v>
      </c>
      <c r="AY51" s="1">
        <v>60.389404296875</v>
      </c>
      <c r="AZ51" s="1">
        <v>500.41921997070313</v>
      </c>
      <c r="BA51" s="1">
        <v>1101.46337890625</v>
      </c>
      <c r="BB51" s="1">
        <v>99.288215637207031</v>
      </c>
      <c r="BC51" s="1">
        <v>99.89251708984375</v>
      </c>
      <c r="BD51" s="1">
        <v>3.7294309139251709</v>
      </c>
      <c r="BE51" s="1">
        <v>-0.2247120589017868</v>
      </c>
      <c r="BF51" s="1">
        <v>0.66666668653488159</v>
      </c>
      <c r="BG51" s="1">
        <v>0</v>
      </c>
      <c r="BH51" s="1">
        <v>5</v>
      </c>
      <c r="BI51" s="1">
        <v>1</v>
      </c>
      <c r="BJ51" s="1">
        <v>0</v>
      </c>
      <c r="BK51" s="1">
        <v>0.15999999642372131</v>
      </c>
      <c r="BL51" s="1">
        <v>111115</v>
      </c>
      <c r="BM51">
        <f t="shared" si="59"/>
        <v>3.0909155032162019</v>
      </c>
      <c r="BN51">
        <f t="shared" si="60"/>
        <v>4.4347431951991013E-3</v>
      </c>
      <c r="BO51">
        <f t="shared" si="61"/>
        <v>303.81542243957517</v>
      </c>
      <c r="BP51">
        <f t="shared" si="62"/>
        <v>304.06455841064451</v>
      </c>
      <c r="BQ51">
        <f t="shared" si="63"/>
        <v>176.23413668585999</v>
      </c>
      <c r="BR51">
        <f t="shared" si="64"/>
        <v>-5.5886811124703818E-2</v>
      </c>
      <c r="BS51">
        <f t="shared" si="65"/>
        <v>4.4119085892103049</v>
      </c>
      <c r="BT51">
        <f t="shared" si="66"/>
        <v>44.166557393305204</v>
      </c>
      <c r="BU51">
        <f t="shared" si="67"/>
        <v>17.025882802240751</v>
      </c>
      <c r="BV51">
        <f t="shared" si="68"/>
        <v>30.665422439575195</v>
      </c>
      <c r="BW51">
        <f t="shared" si="69"/>
        <v>4.4260273645322687</v>
      </c>
      <c r="BX51">
        <f t="shared" si="70"/>
        <v>0.25118395409903077</v>
      </c>
      <c r="BY51">
        <f t="shared" si="71"/>
        <v>2.7111503004177937</v>
      </c>
      <c r="BZ51">
        <f t="shared" si="72"/>
        <v>1.714877064114475</v>
      </c>
      <c r="CA51">
        <f t="shared" si="73"/>
        <v>0.15762234679760867</v>
      </c>
      <c r="CB51">
        <f t="shared" si="74"/>
        <v>25.089990485418962</v>
      </c>
      <c r="CC51">
        <f t="shared" si="75"/>
        <v>0.63974545889085421</v>
      </c>
      <c r="CD51">
        <f t="shared" si="76"/>
        <v>61.141161989228664</v>
      </c>
      <c r="CE51">
        <f t="shared" si="77"/>
        <v>389.47909759280003</v>
      </c>
      <c r="CF51">
        <f t="shared" si="78"/>
        <v>3.2756595566700034E-2</v>
      </c>
      <c r="CG51">
        <f t="shared" si="79"/>
        <v>0</v>
      </c>
      <c r="CH51">
        <f t="shared" si="80"/>
        <v>936.24387207031236</v>
      </c>
      <c r="CI51">
        <f t="shared" si="81"/>
        <v>0</v>
      </c>
      <c r="CJ51" t="e">
        <f t="shared" si="82"/>
        <v>#DIV/0!</v>
      </c>
      <c r="CK51" t="e">
        <f t="shared" si="83"/>
        <v>#DIV/0!</v>
      </c>
    </row>
    <row r="52" spans="1:89" x14ac:dyDescent="0.25">
      <c r="A52" s="1">
        <v>51</v>
      </c>
      <c r="B52" s="2" t="s">
        <v>176</v>
      </c>
      <c r="C52" s="1" t="s">
        <v>163</v>
      </c>
      <c r="D52" s="1" t="s">
        <v>184</v>
      </c>
      <c r="E52" s="1">
        <v>2</v>
      </c>
      <c r="F52" s="1">
        <v>3</v>
      </c>
      <c r="G52" s="3">
        <v>44457</v>
      </c>
      <c r="H52" s="1" t="s">
        <v>133</v>
      </c>
      <c r="I52" s="1">
        <v>15933.000084424391</v>
      </c>
      <c r="J52" s="1">
        <v>1</v>
      </c>
      <c r="K52">
        <f t="shared" si="42"/>
        <v>20.845363610596657</v>
      </c>
      <c r="L52">
        <f t="shared" si="43"/>
        <v>0.25811912096279588</v>
      </c>
      <c r="M52">
        <f t="shared" si="44"/>
        <v>251.14601468566298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45"/>
        <v>#DIV/0!</v>
      </c>
      <c r="V52" t="e">
        <f t="shared" si="46"/>
        <v>#DIV/0!</v>
      </c>
      <c r="W52" t="e">
        <f t="shared" si="47"/>
        <v>#DIV/0!</v>
      </c>
      <c r="X52" s="1">
        <v>-1</v>
      </c>
      <c r="Y52" s="1">
        <v>0.85</v>
      </c>
      <c r="Z52" s="1">
        <v>0.85</v>
      </c>
      <c r="AA52" s="1">
        <v>9.9073467254638672</v>
      </c>
      <c r="AB52">
        <f t="shared" si="48"/>
        <v>0.84999999999999987</v>
      </c>
      <c r="AC52">
        <f t="shared" si="49"/>
        <v>2.3333573943650137E-2</v>
      </c>
      <c r="AD52" t="e">
        <f t="shared" si="50"/>
        <v>#DIV/0!</v>
      </c>
      <c r="AE52" t="e">
        <f t="shared" si="51"/>
        <v>#DIV/0!</v>
      </c>
      <c r="AF52" t="e">
        <f t="shared" si="52"/>
        <v>#DIV/0!</v>
      </c>
      <c r="AG52" s="1">
        <v>0</v>
      </c>
      <c r="AH52" s="1">
        <v>0.5</v>
      </c>
      <c r="AI52" t="e">
        <f t="shared" si="53"/>
        <v>#DIV/0!</v>
      </c>
      <c r="AJ52">
        <f t="shared" si="54"/>
        <v>4.4329635747106169</v>
      </c>
      <c r="AK52">
        <f t="shared" si="55"/>
        <v>1.7018401332614901</v>
      </c>
      <c r="AL52">
        <f t="shared" si="56"/>
        <v>30.613051871417248</v>
      </c>
      <c r="AM52">
        <v>1.619</v>
      </c>
      <c r="AN52">
        <f t="shared" si="57"/>
        <v>5</v>
      </c>
      <c r="AO52" s="1">
        <v>0.5</v>
      </c>
      <c r="AP52">
        <f t="shared" si="58"/>
        <v>9</v>
      </c>
      <c r="AQ52" s="1">
        <v>30.913034439086914</v>
      </c>
      <c r="AR52" s="1">
        <v>30.668891906738281</v>
      </c>
      <c r="AS52" s="1">
        <v>30.867670059204102</v>
      </c>
      <c r="AT52" s="1">
        <v>399.902099609375</v>
      </c>
      <c r="AU52" s="1">
        <v>392.59478759765625</v>
      </c>
      <c r="AV52" s="1">
        <v>25.743417739868164</v>
      </c>
      <c r="AW52" s="1">
        <v>27.138721466064453</v>
      </c>
      <c r="AX52" s="1">
        <v>57.285427093505859</v>
      </c>
      <c r="AY52" s="1">
        <v>60.39031982421875</v>
      </c>
      <c r="AZ52" s="1">
        <v>500.40676879882813</v>
      </c>
      <c r="BA52" s="1">
        <v>1101.435546875</v>
      </c>
      <c r="BB52" s="1">
        <v>44.222503662109375</v>
      </c>
      <c r="BC52" s="1">
        <v>99.892532348632813</v>
      </c>
      <c r="BD52" s="1">
        <v>3.7294309139251709</v>
      </c>
      <c r="BE52" s="1">
        <v>-0.2247120589017868</v>
      </c>
      <c r="BF52" s="1">
        <v>0.66666668653488159</v>
      </c>
      <c r="BG52" s="1">
        <v>0</v>
      </c>
      <c r="BH52" s="1">
        <v>5</v>
      </c>
      <c r="BI52" s="1">
        <v>1</v>
      </c>
      <c r="BJ52" s="1">
        <v>0</v>
      </c>
      <c r="BK52" s="1">
        <v>0.15999999642372131</v>
      </c>
      <c r="BL52" s="1">
        <v>111115</v>
      </c>
      <c r="BM52">
        <f t="shared" si="59"/>
        <v>3.090838596657369</v>
      </c>
      <c r="BN52">
        <f t="shared" si="60"/>
        <v>4.4329635747106166E-3</v>
      </c>
      <c r="BO52">
        <f t="shared" si="61"/>
        <v>303.81889190673826</v>
      </c>
      <c r="BP52">
        <f t="shared" si="62"/>
        <v>304.06303443908689</v>
      </c>
      <c r="BQ52">
        <f t="shared" si="63"/>
        <v>176.22968356095953</v>
      </c>
      <c r="BR52">
        <f t="shared" si="64"/>
        <v>-5.5840035321034806E-2</v>
      </c>
      <c r="BS52">
        <f t="shared" si="65"/>
        <v>4.412795745210869</v>
      </c>
      <c r="BT52">
        <f t="shared" si="66"/>
        <v>44.175431751092908</v>
      </c>
      <c r="BU52">
        <f t="shared" si="67"/>
        <v>17.036710285028455</v>
      </c>
      <c r="BV52">
        <f t="shared" si="68"/>
        <v>30.668891906738281</v>
      </c>
      <c r="BW52">
        <f t="shared" si="69"/>
        <v>4.4269051577928709</v>
      </c>
      <c r="BX52">
        <f t="shared" si="70"/>
        <v>0.25092268292434494</v>
      </c>
      <c r="BY52">
        <f t="shared" si="71"/>
        <v>2.710955611949379</v>
      </c>
      <c r="BZ52">
        <f t="shared" si="72"/>
        <v>1.7159495458434919</v>
      </c>
      <c r="CA52">
        <f t="shared" si="73"/>
        <v>0.15745773481182809</v>
      </c>
      <c r="CB52">
        <f t="shared" si="74"/>
        <v>25.087611396217799</v>
      </c>
      <c r="CC52">
        <f t="shared" si="75"/>
        <v>0.63970797020118741</v>
      </c>
      <c r="CD52">
        <f t="shared" si="76"/>
        <v>61.122960796635716</v>
      </c>
      <c r="CE52">
        <f t="shared" si="77"/>
        <v>389.46798305606677</v>
      </c>
      <c r="CF52">
        <f t="shared" si="78"/>
        <v>3.2714636329392338E-2</v>
      </c>
      <c r="CG52">
        <f t="shared" si="79"/>
        <v>0</v>
      </c>
      <c r="CH52">
        <f t="shared" si="80"/>
        <v>936.22021484374989</v>
      </c>
      <c r="CI52">
        <f t="shared" si="81"/>
        <v>0</v>
      </c>
      <c r="CJ52" t="e">
        <f t="shared" si="82"/>
        <v>#DIV/0!</v>
      </c>
      <c r="CK52" t="e">
        <f t="shared" si="83"/>
        <v>#DIV/0!</v>
      </c>
    </row>
    <row r="53" spans="1:89" x14ac:dyDescent="0.25">
      <c r="A53" s="1">
        <v>52</v>
      </c>
      <c r="B53" s="2" t="s">
        <v>177</v>
      </c>
      <c r="C53" s="1" t="s">
        <v>163</v>
      </c>
      <c r="D53" s="1" t="s">
        <v>184</v>
      </c>
      <c r="E53" s="1">
        <v>2</v>
      </c>
      <c r="F53" s="1">
        <v>1</v>
      </c>
      <c r="G53" s="3">
        <v>44457</v>
      </c>
      <c r="H53" s="1" t="s">
        <v>134</v>
      </c>
      <c r="I53" s="1">
        <v>16886.000018745661</v>
      </c>
      <c r="J53" s="1">
        <v>1</v>
      </c>
      <c r="K53">
        <f t="shared" si="42"/>
        <v>16.216942673032872</v>
      </c>
      <c r="L53">
        <f t="shared" si="43"/>
        <v>0.16643205362070213</v>
      </c>
      <c r="M53">
        <f t="shared" si="44"/>
        <v>225.52663082237166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t="e">
        <f t="shared" si="45"/>
        <v>#DIV/0!</v>
      </c>
      <c r="V53" t="e">
        <f t="shared" si="46"/>
        <v>#DIV/0!</v>
      </c>
      <c r="W53" t="e">
        <f t="shared" si="47"/>
        <v>#DIV/0!</v>
      </c>
      <c r="X53" s="1">
        <v>-1</v>
      </c>
      <c r="Y53" s="1">
        <v>0.85</v>
      </c>
      <c r="Z53" s="1">
        <v>0.85</v>
      </c>
      <c r="AA53" s="1">
        <v>9.947845458984375</v>
      </c>
      <c r="AB53">
        <f t="shared" si="48"/>
        <v>0.85</v>
      </c>
      <c r="AC53">
        <f t="shared" si="49"/>
        <v>1.8431150269472306E-2</v>
      </c>
      <c r="AD53" t="e">
        <f t="shared" si="50"/>
        <v>#DIV/0!</v>
      </c>
      <c r="AE53" t="e">
        <f t="shared" si="51"/>
        <v>#DIV/0!</v>
      </c>
      <c r="AF53" t="e">
        <f t="shared" si="52"/>
        <v>#DIV/0!</v>
      </c>
      <c r="AG53" s="1">
        <v>0</v>
      </c>
      <c r="AH53" s="1">
        <v>0.5</v>
      </c>
      <c r="AI53" t="e">
        <f t="shared" si="53"/>
        <v>#DIV/0!</v>
      </c>
      <c r="AJ53">
        <f t="shared" si="54"/>
        <v>3.1930883111637991</v>
      </c>
      <c r="AK53">
        <f t="shared" si="55"/>
        <v>1.880660333514597</v>
      </c>
      <c r="AL53">
        <f t="shared" si="56"/>
        <v>31.237180034176408</v>
      </c>
      <c r="AM53">
        <v>1.887</v>
      </c>
      <c r="AN53">
        <f t="shared" si="57"/>
        <v>5</v>
      </c>
      <c r="AO53" s="1">
        <v>0.5</v>
      </c>
      <c r="AP53">
        <f t="shared" si="58"/>
        <v>9</v>
      </c>
      <c r="AQ53" s="1">
        <v>31.173896789550781</v>
      </c>
      <c r="AR53" s="1">
        <v>31.114852905273438</v>
      </c>
      <c r="AS53" s="1">
        <v>31.085119247436523</v>
      </c>
      <c r="AT53" s="1">
        <v>400.1383056640625</v>
      </c>
      <c r="AU53" s="1">
        <v>393.54962158203125</v>
      </c>
      <c r="AV53" s="1">
        <v>25.782342910766602</v>
      </c>
      <c r="AW53" s="1">
        <v>26.953893661499023</v>
      </c>
      <c r="AX53" s="1">
        <v>56.516788482666016</v>
      </c>
      <c r="AY53" s="1">
        <v>59.084911346435547</v>
      </c>
      <c r="AZ53" s="1">
        <v>500.443603515625</v>
      </c>
      <c r="BA53" s="1">
        <v>1098.967041015625</v>
      </c>
      <c r="BB53" s="1">
        <v>176.46316528320313</v>
      </c>
      <c r="BC53" s="1">
        <v>99.877510070800781</v>
      </c>
      <c r="BD53" s="1">
        <v>3.7294309139251709</v>
      </c>
      <c r="BE53" s="1">
        <v>-0.2247120589017868</v>
      </c>
      <c r="BF53" s="1">
        <v>0.66666668653488159</v>
      </c>
      <c r="BG53" s="1">
        <v>0</v>
      </c>
      <c r="BH53" s="1">
        <v>5</v>
      </c>
      <c r="BI53" s="1">
        <v>1</v>
      </c>
      <c r="BJ53" s="1">
        <v>0</v>
      </c>
      <c r="BK53" s="1">
        <v>0.15999999642372131</v>
      </c>
      <c r="BL53" s="1">
        <v>111115</v>
      </c>
      <c r="BM53">
        <f t="shared" si="59"/>
        <v>2.6520593721018813</v>
      </c>
      <c r="BN53">
        <f t="shared" si="60"/>
        <v>3.1930883111637989E-3</v>
      </c>
      <c r="BO53">
        <f t="shared" si="61"/>
        <v>304.26485290527341</v>
      </c>
      <c r="BP53">
        <f t="shared" si="62"/>
        <v>304.32389678955076</v>
      </c>
      <c r="BQ53">
        <f t="shared" si="63"/>
        <v>175.83472263228759</v>
      </c>
      <c r="BR53">
        <f t="shared" si="64"/>
        <v>0.12232712890297197</v>
      </c>
      <c r="BS53">
        <f t="shared" si="65"/>
        <v>4.5727481191382591</v>
      </c>
      <c r="BT53">
        <f t="shared" si="66"/>
        <v>45.783561443379469</v>
      </c>
      <c r="BU53">
        <f t="shared" si="67"/>
        <v>18.829667781880445</v>
      </c>
      <c r="BV53">
        <f t="shared" si="68"/>
        <v>31.114852905273438</v>
      </c>
      <c r="BW53">
        <f t="shared" si="69"/>
        <v>4.5410060628733504</v>
      </c>
      <c r="BX53">
        <f t="shared" si="70"/>
        <v>0.16341019862735573</v>
      </c>
      <c r="BY53">
        <f t="shared" si="71"/>
        <v>2.692087785623662</v>
      </c>
      <c r="BZ53">
        <f t="shared" si="72"/>
        <v>1.8489182772496884</v>
      </c>
      <c r="CA53">
        <f t="shared" si="73"/>
        <v>0.10239863704294608</v>
      </c>
      <c r="CB53">
        <f t="shared" si="74"/>
        <v>22.525038341195195</v>
      </c>
      <c r="CC53">
        <f t="shared" si="75"/>
        <v>0.57305767419055442</v>
      </c>
      <c r="CD53">
        <f t="shared" si="76"/>
        <v>58.095140863482264</v>
      </c>
      <c r="CE53">
        <f t="shared" si="77"/>
        <v>391.11708018107635</v>
      </c>
      <c r="CF53">
        <f t="shared" si="78"/>
        <v>2.4088070214900441E-2</v>
      </c>
      <c r="CG53">
        <f t="shared" si="79"/>
        <v>0</v>
      </c>
      <c r="CH53">
        <f t="shared" si="80"/>
        <v>934.12198486328123</v>
      </c>
      <c r="CI53">
        <f t="shared" si="81"/>
        <v>0</v>
      </c>
      <c r="CJ53" t="e">
        <f t="shared" si="82"/>
        <v>#DIV/0!</v>
      </c>
      <c r="CK53" t="e">
        <f t="shared" si="83"/>
        <v>#DIV/0!</v>
      </c>
    </row>
    <row r="54" spans="1:89" x14ac:dyDescent="0.25">
      <c r="A54" s="1">
        <v>53</v>
      </c>
      <c r="B54" s="2" t="s">
        <v>177</v>
      </c>
      <c r="C54" s="1" t="s">
        <v>163</v>
      </c>
      <c r="D54" s="1" t="s">
        <v>184</v>
      </c>
      <c r="E54" s="1">
        <v>2</v>
      </c>
      <c r="F54" s="1">
        <v>2</v>
      </c>
      <c r="G54" s="3">
        <v>44457</v>
      </c>
      <c r="H54" s="1" t="s">
        <v>135</v>
      </c>
      <c r="I54" s="1">
        <v>16889.000018538907</v>
      </c>
      <c r="J54" s="1">
        <v>1</v>
      </c>
      <c r="K54">
        <f t="shared" si="42"/>
        <v>16.299983571417815</v>
      </c>
      <c r="L54">
        <f t="shared" si="43"/>
        <v>0.16572013008052097</v>
      </c>
      <c r="M54">
        <f t="shared" si="44"/>
        <v>224.04946917423914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t="e">
        <f t="shared" si="45"/>
        <v>#DIV/0!</v>
      </c>
      <c r="V54" t="e">
        <f t="shared" si="46"/>
        <v>#DIV/0!</v>
      </c>
      <c r="W54" t="e">
        <f t="shared" si="47"/>
        <v>#DIV/0!</v>
      </c>
      <c r="X54" s="1">
        <v>-1</v>
      </c>
      <c r="Y54" s="1">
        <v>0.85</v>
      </c>
      <c r="Z54" s="1">
        <v>0.85</v>
      </c>
      <c r="AA54" s="1">
        <v>9.947845458984375</v>
      </c>
      <c r="AB54">
        <f t="shared" si="48"/>
        <v>0.85</v>
      </c>
      <c r="AC54">
        <f t="shared" si="49"/>
        <v>1.8523485691726356E-2</v>
      </c>
      <c r="AD54" t="e">
        <f t="shared" si="50"/>
        <v>#DIV/0!</v>
      </c>
      <c r="AE54" t="e">
        <f t="shared" si="51"/>
        <v>#DIV/0!</v>
      </c>
      <c r="AF54" t="e">
        <f t="shared" si="52"/>
        <v>#DIV/0!</v>
      </c>
      <c r="AG54" s="1">
        <v>0</v>
      </c>
      <c r="AH54" s="1">
        <v>0.5</v>
      </c>
      <c r="AI54" t="e">
        <f t="shared" si="53"/>
        <v>#DIV/0!</v>
      </c>
      <c r="AJ54">
        <f t="shared" si="54"/>
        <v>3.1795980041550194</v>
      </c>
      <c r="AK54">
        <f t="shared" si="55"/>
        <v>1.8806195500404024</v>
      </c>
      <c r="AL54">
        <f t="shared" si="56"/>
        <v>31.235214601489528</v>
      </c>
      <c r="AM54">
        <v>1.887</v>
      </c>
      <c r="AN54">
        <f t="shared" si="57"/>
        <v>5</v>
      </c>
      <c r="AO54" s="1">
        <v>0.5</v>
      </c>
      <c r="AP54">
        <f t="shared" si="58"/>
        <v>9</v>
      </c>
      <c r="AQ54" s="1">
        <v>31.170682907104492</v>
      </c>
      <c r="AR54" s="1">
        <v>31.110933303833008</v>
      </c>
      <c r="AS54" s="1">
        <v>31.082509994506836</v>
      </c>
      <c r="AT54" s="1">
        <v>400.15158081054688</v>
      </c>
      <c r="AU54" s="1">
        <v>393.53317260742188</v>
      </c>
      <c r="AV54" s="1">
        <v>25.782550811767578</v>
      </c>
      <c r="AW54" s="1">
        <v>26.949234008789063</v>
      </c>
      <c r="AX54" s="1">
        <v>56.527481079101563</v>
      </c>
      <c r="AY54" s="1">
        <v>59.085399627685547</v>
      </c>
      <c r="AZ54" s="1">
        <v>500.41079711914063</v>
      </c>
      <c r="BA54" s="1">
        <v>1098.7630615234375</v>
      </c>
      <c r="BB54" s="1">
        <v>104.88004302978516</v>
      </c>
      <c r="BC54" s="1">
        <v>99.877311706542969</v>
      </c>
      <c r="BD54" s="1">
        <v>3.7294309139251709</v>
      </c>
      <c r="BE54" s="1">
        <v>-0.2247120589017868</v>
      </c>
      <c r="BF54" s="1">
        <v>0.66666668653488159</v>
      </c>
      <c r="BG54" s="1">
        <v>0</v>
      </c>
      <c r="BH54" s="1">
        <v>5</v>
      </c>
      <c r="BI54" s="1">
        <v>1</v>
      </c>
      <c r="BJ54" s="1">
        <v>0</v>
      </c>
      <c r="BK54" s="1">
        <v>0.15999999642372131</v>
      </c>
      <c r="BL54" s="1">
        <v>111115</v>
      </c>
      <c r="BM54">
        <f t="shared" si="59"/>
        <v>2.6518855173245397</v>
      </c>
      <c r="BN54">
        <f t="shared" si="60"/>
        <v>3.1795980041550193E-3</v>
      </c>
      <c r="BO54">
        <f t="shared" si="61"/>
        <v>304.26093330383299</v>
      </c>
      <c r="BP54">
        <f t="shared" si="62"/>
        <v>304.32068290710447</v>
      </c>
      <c r="BQ54">
        <f t="shared" si="63"/>
        <v>175.80208591426708</v>
      </c>
      <c r="BR54">
        <f t="shared" si="64"/>
        <v>0.12428129765652109</v>
      </c>
      <c r="BS54">
        <f t="shared" si="65"/>
        <v>4.5722365953887962</v>
      </c>
      <c r="BT54">
        <f t="shared" si="66"/>
        <v>45.778530852160181</v>
      </c>
      <c r="BU54">
        <f t="shared" si="67"/>
        <v>18.829296843371118</v>
      </c>
      <c r="BV54">
        <f t="shared" si="68"/>
        <v>31.110933303833008</v>
      </c>
      <c r="BW54">
        <f t="shared" si="69"/>
        <v>4.5399921662293536</v>
      </c>
      <c r="BX54">
        <f t="shared" si="70"/>
        <v>0.16272383943187083</v>
      </c>
      <c r="BY54">
        <f t="shared" si="71"/>
        <v>2.6916170453483939</v>
      </c>
      <c r="BZ54">
        <f t="shared" si="72"/>
        <v>1.8483751208809598</v>
      </c>
      <c r="CA54">
        <f t="shared" si="73"/>
        <v>0.10196741922054989</v>
      </c>
      <c r="CB54">
        <f t="shared" si="74"/>
        <v>22.377458670400973</v>
      </c>
      <c r="CC54">
        <f t="shared" si="75"/>
        <v>0.56932803831951639</v>
      </c>
      <c r="CD54">
        <f t="shared" si="76"/>
        <v>58.088317138718672</v>
      </c>
      <c r="CE54">
        <f t="shared" si="77"/>
        <v>391.0881750717092</v>
      </c>
      <c r="CF54">
        <f t="shared" si="78"/>
        <v>2.4210361637214208E-2</v>
      </c>
      <c r="CG54">
        <f t="shared" si="79"/>
        <v>0</v>
      </c>
      <c r="CH54">
        <f t="shared" si="80"/>
        <v>933.9486022949219</v>
      </c>
      <c r="CI54">
        <f t="shared" si="81"/>
        <v>0</v>
      </c>
      <c r="CJ54" t="e">
        <f t="shared" si="82"/>
        <v>#DIV/0!</v>
      </c>
      <c r="CK54" t="e">
        <f t="shared" si="83"/>
        <v>#DIV/0!</v>
      </c>
    </row>
    <row r="55" spans="1:89" x14ac:dyDescent="0.25">
      <c r="A55" s="1">
        <v>54</v>
      </c>
      <c r="B55" s="2" t="s">
        <v>177</v>
      </c>
      <c r="C55" s="1" t="s">
        <v>163</v>
      </c>
      <c r="D55" s="1" t="s">
        <v>184</v>
      </c>
      <c r="E55" s="1">
        <v>2</v>
      </c>
      <c r="F55" s="1">
        <v>3</v>
      </c>
      <c r="G55" s="3">
        <v>44457</v>
      </c>
      <c r="H55" s="1" t="s">
        <v>136</v>
      </c>
      <c r="I55" s="1">
        <v>16891.000018401071</v>
      </c>
      <c r="J55" s="1">
        <v>1</v>
      </c>
      <c r="K55">
        <f t="shared" si="42"/>
        <v>16.19504561268467</v>
      </c>
      <c r="L55">
        <f t="shared" si="43"/>
        <v>0.1657900236204905</v>
      </c>
      <c r="M55">
        <f t="shared" si="44"/>
        <v>225.15375462651144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t="e">
        <f t="shared" si="45"/>
        <v>#DIV/0!</v>
      </c>
      <c r="V55" t="e">
        <f t="shared" si="46"/>
        <v>#DIV/0!</v>
      </c>
      <c r="W55" t="e">
        <f t="shared" si="47"/>
        <v>#DIV/0!</v>
      </c>
      <c r="X55" s="1">
        <v>-1</v>
      </c>
      <c r="Y55" s="1">
        <v>0.85</v>
      </c>
      <c r="Z55" s="1">
        <v>0.85</v>
      </c>
      <c r="AA55" s="1">
        <v>9.947845458984375</v>
      </c>
      <c r="AB55">
        <f t="shared" si="48"/>
        <v>0.85</v>
      </c>
      <c r="AC55">
        <f t="shared" si="49"/>
        <v>1.8408048363892766E-2</v>
      </c>
      <c r="AD55" t="e">
        <f t="shared" si="50"/>
        <v>#DIV/0!</v>
      </c>
      <c r="AE55" t="e">
        <f t="shared" si="51"/>
        <v>#DIV/0!</v>
      </c>
      <c r="AF55" t="e">
        <f t="shared" si="52"/>
        <v>#DIV/0!</v>
      </c>
      <c r="AG55" s="1">
        <v>0</v>
      </c>
      <c r="AH55" s="1">
        <v>0.5</v>
      </c>
      <c r="AI55" t="e">
        <f t="shared" si="53"/>
        <v>#DIV/0!</v>
      </c>
      <c r="AJ55">
        <f t="shared" si="54"/>
        <v>3.1797540832556468</v>
      </c>
      <c r="AK55">
        <f t="shared" si="55"/>
        <v>1.8799375864504584</v>
      </c>
      <c r="AL55">
        <f t="shared" si="56"/>
        <v>31.231836017194286</v>
      </c>
      <c r="AM55">
        <v>1.887</v>
      </c>
      <c r="AN55">
        <f t="shared" si="57"/>
        <v>5</v>
      </c>
      <c r="AO55" s="1">
        <v>0.5</v>
      </c>
      <c r="AP55">
        <f t="shared" si="58"/>
        <v>9</v>
      </c>
      <c r="AQ55" s="1">
        <v>31.168994903564453</v>
      </c>
      <c r="AR55" s="1">
        <v>31.107400894165039</v>
      </c>
      <c r="AS55" s="1">
        <v>31.080389022827148</v>
      </c>
      <c r="AT55" s="1">
        <v>400.13519287109375</v>
      </c>
      <c r="AU55" s="1">
        <v>393.55645751953125</v>
      </c>
      <c r="AV55" s="1">
        <v>25.780630111694336</v>
      </c>
      <c r="AW55" s="1">
        <v>26.947345733642578</v>
      </c>
      <c r="AX55" s="1">
        <v>56.528518676757813</v>
      </c>
      <c r="AY55" s="1">
        <v>59.086746215820313</v>
      </c>
      <c r="AZ55" s="1">
        <v>500.42242431640625</v>
      </c>
      <c r="BA55" s="1">
        <v>1098.94677734375</v>
      </c>
      <c r="BB55" s="1">
        <v>101.78606414794922</v>
      </c>
      <c r="BC55" s="1">
        <v>99.876991271972656</v>
      </c>
      <c r="BD55" s="1">
        <v>3.7294309139251709</v>
      </c>
      <c r="BE55" s="1">
        <v>-0.2247120589017868</v>
      </c>
      <c r="BF55" s="1">
        <v>0.66666668653488159</v>
      </c>
      <c r="BG55" s="1">
        <v>0</v>
      </c>
      <c r="BH55" s="1">
        <v>5</v>
      </c>
      <c r="BI55" s="1">
        <v>1</v>
      </c>
      <c r="BJ55" s="1">
        <v>0</v>
      </c>
      <c r="BK55" s="1">
        <v>0.15999999642372131</v>
      </c>
      <c r="BL55" s="1">
        <v>111115</v>
      </c>
      <c r="BM55">
        <f t="shared" si="59"/>
        <v>2.6519471346921368</v>
      </c>
      <c r="BN55">
        <f t="shared" si="60"/>
        <v>3.1797540832556466E-3</v>
      </c>
      <c r="BO55">
        <f t="shared" si="61"/>
        <v>304.25740089416502</v>
      </c>
      <c r="BP55">
        <f t="shared" si="62"/>
        <v>304.31899490356443</v>
      </c>
      <c r="BQ55">
        <f t="shared" si="63"/>
        <v>175.83148044486006</v>
      </c>
      <c r="BR55">
        <f t="shared" si="64"/>
        <v>0.12443512302924882</v>
      </c>
      <c r="BS55">
        <f t="shared" si="65"/>
        <v>4.5713574010923077</v>
      </c>
      <c r="BT55">
        <f t="shared" si="66"/>
        <v>45.769874951921139</v>
      </c>
      <c r="BU55">
        <f t="shared" si="67"/>
        <v>18.822529218278561</v>
      </c>
      <c r="BV55">
        <f t="shared" si="68"/>
        <v>31.107400894165039</v>
      </c>
      <c r="BW55">
        <f t="shared" si="69"/>
        <v>4.5390785947207846</v>
      </c>
      <c r="BX55">
        <f t="shared" si="70"/>
        <v>0.162791227896254</v>
      </c>
      <c r="BY55">
        <f t="shared" si="71"/>
        <v>2.6914198146418493</v>
      </c>
      <c r="BZ55">
        <f t="shared" si="72"/>
        <v>1.8476587800789352</v>
      </c>
      <c r="CA55">
        <f t="shared" si="73"/>
        <v>0.10200975684641694</v>
      </c>
      <c r="CB55">
        <f t="shared" si="74"/>
        <v>22.487679585683956</v>
      </c>
      <c r="CC55">
        <f t="shared" si="75"/>
        <v>0.57210026750822052</v>
      </c>
      <c r="CD55">
        <f t="shared" si="76"/>
        <v>58.096006436094896</v>
      </c>
      <c r="CE55">
        <f t="shared" si="77"/>
        <v>391.12720067762854</v>
      </c>
      <c r="CF55">
        <f t="shared" si="78"/>
        <v>2.4055281057347187E-2</v>
      </c>
      <c r="CG55">
        <f t="shared" si="79"/>
        <v>0</v>
      </c>
      <c r="CH55">
        <f t="shared" si="80"/>
        <v>934.10476074218752</v>
      </c>
      <c r="CI55">
        <f t="shared" si="81"/>
        <v>0</v>
      </c>
      <c r="CJ55" t="e">
        <f t="shared" si="82"/>
        <v>#DIV/0!</v>
      </c>
      <c r="CK55" t="e">
        <f t="shared" si="83"/>
        <v>#DIV/0!</v>
      </c>
    </row>
    <row r="56" spans="1:89" x14ac:dyDescent="0.25">
      <c r="A56" s="1">
        <v>55</v>
      </c>
      <c r="B56" s="2" t="s">
        <v>178</v>
      </c>
      <c r="C56" s="1" t="s">
        <v>183</v>
      </c>
      <c r="D56" s="1" t="s">
        <v>185</v>
      </c>
      <c r="E56" s="1">
        <v>2</v>
      </c>
      <c r="F56" s="1">
        <v>1</v>
      </c>
      <c r="G56" s="3">
        <v>44457</v>
      </c>
      <c r="H56" s="1" t="s">
        <v>137</v>
      </c>
      <c r="I56" s="1">
        <v>18347.499918022193</v>
      </c>
      <c r="J56" s="1">
        <v>1</v>
      </c>
      <c r="K56">
        <f t="shared" si="42"/>
        <v>25.25234492941636</v>
      </c>
      <c r="L56">
        <f t="shared" si="43"/>
        <v>0.51516685348326929</v>
      </c>
      <c r="M56">
        <f t="shared" si="44"/>
        <v>298.98246049647014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t="e">
        <f t="shared" si="45"/>
        <v>#DIV/0!</v>
      </c>
      <c r="V56" t="e">
        <f t="shared" si="46"/>
        <v>#DIV/0!</v>
      </c>
      <c r="W56" t="e">
        <f t="shared" si="47"/>
        <v>#DIV/0!</v>
      </c>
      <c r="X56" s="1">
        <v>-1</v>
      </c>
      <c r="Y56" s="1">
        <v>0.85</v>
      </c>
      <c r="Z56" s="1">
        <v>0.85</v>
      </c>
      <c r="AA56" s="1">
        <v>9.9886770248413086</v>
      </c>
      <c r="AB56">
        <f t="shared" si="48"/>
        <v>0.85</v>
      </c>
      <c r="AC56">
        <f t="shared" si="49"/>
        <v>2.8125321387091496E-2</v>
      </c>
      <c r="AD56" t="e">
        <f t="shared" si="50"/>
        <v>#DIV/0!</v>
      </c>
      <c r="AE56" t="e">
        <f t="shared" si="51"/>
        <v>#DIV/0!</v>
      </c>
      <c r="AF56" t="e">
        <f t="shared" si="52"/>
        <v>#DIV/0!</v>
      </c>
      <c r="AG56" s="1">
        <v>0</v>
      </c>
      <c r="AH56" s="1">
        <v>0.5</v>
      </c>
      <c r="AI56" t="e">
        <f t="shared" si="53"/>
        <v>#DIV/0!</v>
      </c>
      <c r="AJ56">
        <f t="shared" si="54"/>
        <v>6.627539369914925</v>
      </c>
      <c r="AK56">
        <f t="shared" si="55"/>
        <v>1.3110456377347655</v>
      </c>
      <c r="AL56">
        <f t="shared" si="56"/>
        <v>29.350610274021875</v>
      </c>
      <c r="AM56" s="1">
        <v>2</v>
      </c>
      <c r="AN56">
        <f t="shared" si="57"/>
        <v>5</v>
      </c>
      <c r="AO56" s="1">
        <v>0.5</v>
      </c>
      <c r="AP56">
        <f t="shared" si="58"/>
        <v>9</v>
      </c>
      <c r="AQ56" s="1">
        <v>30.446071624755859</v>
      </c>
      <c r="AR56" s="1">
        <v>29.719997406005859</v>
      </c>
      <c r="AS56" s="1">
        <v>30.37396240234375</v>
      </c>
      <c r="AT56" s="1">
        <v>399.80087280273438</v>
      </c>
      <c r="AU56" s="1">
        <v>388.67910766601563</v>
      </c>
      <c r="AV56" s="1">
        <v>25.40052604675293</v>
      </c>
      <c r="AW56" s="1">
        <v>27.975164413452148</v>
      </c>
      <c r="AX56" s="1">
        <v>58.020793914794922</v>
      </c>
      <c r="AY56" s="1">
        <v>63.901882171630859</v>
      </c>
      <c r="AZ56" s="1">
        <v>500.43011474609375</v>
      </c>
      <c r="BA56" s="1">
        <v>1098.124755859375</v>
      </c>
      <c r="BB56" s="1">
        <v>87.0252685546875</v>
      </c>
      <c r="BC56" s="1">
        <v>99.840240478515625</v>
      </c>
      <c r="BD56" s="1">
        <v>3.7294309139251709</v>
      </c>
      <c r="BE56" s="1">
        <v>-0.2247120589017868</v>
      </c>
      <c r="BF56" s="1">
        <v>0.66666668653488159</v>
      </c>
      <c r="BG56" s="1">
        <v>0</v>
      </c>
      <c r="BH56" s="1">
        <v>5</v>
      </c>
      <c r="BI56" s="1">
        <v>1</v>
      </c>
      <c r="BJ56" s="1">
        <v>0</v>
      </c>
      <c r="BK56" s="1">
        <v>0.15999999642372131</v>
      </c>
      <c r="BL56" s="1">
        <v>111115</v>
      </c>
      <c r="BM56">
        <f t="shared" si="59"/>
        <v>2.5021505737304688</v>
      </c>
      <c r="BN56">
        <f t="shared" si="60"/>
        <v>6.6275393699149251E-3</v>
      </c>
      <c r="BO56">
        <f t="shared" si="61"/>
        <v>302.86999740600584</v>
      </c>
      <c r="BP56">
        <f t="shared" si="62"/>
        <v>303.59607162475584</v>
      </c>
      <c r="BQ56">
        <f t="shared" si="63"/>
        <v>175.69995701029984</v>
      </c>
      <c r="BR56">
        <f t="shared" si="64"/>
        <v>-0.36938713198398487</v>
      </c>
      <c r="BS56">
        <f t="shared" si="65"/>
        <v>4.1040927801998404</v>
      </c>
      <c r="BT56">
        <f t="shared" si="66"/>
        <v>41.106599508671955</v>
      </c>
      <c r="BU56">
        <f t="shared" si="67"/>
        <v>13.131435095219807</v>
      </c>
      <c r="BV56">
        <f t="shared" si="68"/>
        <v>29.719997406005859</v>
      </c>
      <c r="BW56">
        <f t="shared" si="69"/>
        <v>4.1924067784030248</v>
      </c>
      <c r="BX56">
        <f t="shared" si="70"/>
        <v>0.48727486892698196</v>
      </c>
      <c r="BY56">
        <f t="shared" si="71"/>
        <v>2.7930471424650749</v>
      </c>
      <c r="BZ56">
        <f t="shared" si="72"/>
        <v>1.3993596359379499</v>
      </c>
      <c r="CA56">
        <f t="shared" si="73"/>
        <v>0.30693563088778519</v>
      </c>
      <c r="CB56">
        <f t="shared" si="74"/>
        <v>29.850480754825877</v>
      </c>
      <c r="CC56">
        <f t="shared" si="75"/>
        <v>0.76922699110799631</v>
      </c>
      <c r="CD56">
        <f t="shared" si="76"/>
        <v>68.703710368830372</v>
      </c>
      <c r="CE56">
        <f t="shared" si="77"/>
        <v>384.89125592660315</v>
      </c>
      <c r="CF56">
        <f t="shared" si="78"/>
        <v>4.5075843253120466E-2</v>
      </c>
      <c r="CG56">
        <f t="shared" si="79"/>
        <v>0</v>
      </c>
      <c r="CH56">
        <f t="shared" si="80"/>
        <v>933.40604248046873</v>
      </c>
      <c r="CI56">
        <f t="shared" si="81"/>
        <v>0</v>
      </c>
      <c r="CJ56" t="e">
        <f t="shared" si="82"/>
        <v>#DIV/0!</v>
      </c>
      <c r="CK56" t="e">
        <f t="shared" si="83"/>
        <v>#DIV/0!</v>
      </c>
    </row>
    <row r="57" spans="1:89" x14ac:dyDescent="0.25">
      <c r="A57" s="1">
        <v>56</v>
      </c>
      <c r="B57" s="2" t="s">
        <v>178</v>
      </c>
      <c r="C57" s="1" t="s">
        <v>183</v>
      </c>
      <c r="D57" s="1" t="s">
        <v>185</v>
      </c>
      <c r="E57" s="1">
        <v>2</v>
      </c>
      <c r="F57" s="1">
        <v>2</v>
      </c>
      <c r="G57" s="3">
        <v>44457</v>
      </c>
      <c r="H57" s="1" t="s">
        <v>138</v>
      </c>
      <c r="I57" s="1">
        <v>18349.499917884357</v>
      </c>
      <c r="J57" s="1">
        <v>1</v>
      </c>
      <c r="K57">
        <f t="shared" si="42"/>
        <v>25.353155488645303</v>
      </c>
      <c r="L57">
        <f t="shared" si="43"/>
        <v>0.51583616828922607</v>
      </c>
      <c r="M57">
        <f t="shared" si="44"/>
        <v>298.80021452652323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t="e">
        <f t="shared" si="45"/>
        <v>#DIV/0!</v>
      </c>
      <c r="V57" t="e">
        <f t="shared" si="46"/>
        <v>#DIV/0!</v>
      </c>
      <c r="W57" t="e">
        <f t="shared" si="47"/>
        <v>#DIV/0!</v>
      </c>
      <c r="X57" s="1">
        <v>-1</v>
      </c>
      <c r="Y57" s="1">
        <v>0.85</v>
      </c>
      <c r="Z57" s="1">
        <v>0.85</v>
      </c>
      <c r="AA57" s="1">
        <v>9.9886770248413086</v>
      </c>
      <c r="AB57">
        <f t="shared" si="48"/>
        <v>0.85</v>
      </c>
      <c r="AC57">
        <f t="shared" si="49"/>
        <v>2.8235166699168434E-2</v>
      </c>
      <c r="AD57" t="e">
        <f t="shared" si="50"/>
        <v>#DIV/0!</v>
      </c>
      <c r="AE57" t="e">
        <f t="shared" si="51"/>
        <v>#DIV/0!</v>
      </c>
      <c r="AF57" t="e">
        <f t="shared" si="52"/>
        <v>#DIV/0!</v>
      </c>
      <c r="AG57" s="1">
        <v>0</v>
      </c>
      <c r="AH57" s="1">
        <v>0.5</v>
      </c>
      <c r="AI57" t="e">
        <f t="shared" si="53"/>
        <v>#DIV/0!</v>
      </c>
      <c r="AJ57">
        <f t="shared" si="54"/>
        <v>6.6235966314366106</v>
      </c>
      <c r="AK57">
        <f t="shared" si="55"/>
        <v>1.3086699032620719</v>
      </c>
      <c r="AL57">
        <f t="shared" si="56"/>
        <v>29.340841451900385</v>
      </c>
      <c r="AM57" s="1">
        <v>2</v>
      </c>
      <c r="AN57">
        <f t="shared" si="57"/>
        <v>5</v>
      </c>
      <c r="AO57" s="1">
        <v>0.5</v>
      </c>
      <c r="AP57">
        <f t="shared" si="58"/>
        <v>9</v>
      </c>
      <c r="AQ57" s="1">
        <v>30.446298599243164</v>
      </c>
      <c r="AR57" s="1">
        <v>29.709222793579102</v>
      </c>
      <c r="AS57" s="1">
        <v>30.373586654663086</v>
      </c>
      <c r="AT57" s="1">
        <v>399.86984252929688</v>
      </c>
      <c r="AU57" s="1">
        <v>388.7078857421875</v>
      </c>
      <c r="AV57" s="1">
        <v>25.402645111083984</v>
      </c>
      <c r="AW57" s="1">
        <v>27.975851058959961</v>
      </c>
      <c r="AX57" s="1">
        <v>58.024761199951172</v>
      </c>
      <c r="AY57" s="1">
        <v>63.902481079101563</v>
      </c>
      <c r="AZ57" s="1">
        <v>500.41046142578125</v>
      </c>
      <c r="BA57" s="1">
        <v>1098.0531005859375</v>
      </c>
      <c r="BB57" s="1">
        <v>97.354316711425781</v>
      </c>
      <c r="BC57" s="1">
        <v>99.840019226074219</v>
      </c>
      <c r="BD57" s="1">
        <v>3.7294309139251709</v>
      </c>
      <c r="BE57" s="1">
        <v>-0.2247120589017868</v>
      </c>
      <c r="BF57" s="1">
        <v>0.66666668653488159</v>
      </c>
      <c r="BG57" s="1">
        <v>0</v>
      </c>
      <c r="BH57" s="1">
        <v>5</v>
      </c>
      <c r="BI57" s="1">
        <v>1</v>
      </c>
      <c r="BJ57" s="1">
        <v>0</v>
      </c>
      <c r="BK57" s="1">
        <v>0.15999999642372131</v>
      </c>
      <c r="BL57" s="1">
        <v>111115</v>
      </c>
      <c r="BM57">
        <f t="shared" si="59"/>
        <v>2.5020523071289058</v>
      </c>
      <c r="BN57">
        <f t="shared" si="60"/>
        <v>6.6235966314366103E-3</v>
      </c>
      <c r="BO57">
        <f t="shared" si="61"/>
        <v>302.85922279357908</v>
      </c>
      <c r="BP57">
        <f t="shared" si="62"/>
        <v>303.59629859924314</v>
      </c>
      <c r="BQ57">
        <f t="shared" si="63"/>
        <v>175.6884921668061</v>
      </c>
      <c r="BR57">
        <f t="shared" si="64"/>
        <v>-0.36838134167871628</v>
      </c>
      <c r="BS57">
        <f t="shared" si="65"/>
        <v>4.101779410854423</v>
      </c>
      <c r="BT57">
        <f t="shared" si="66"/>
        <v>41.083519841542682</v>
      </c>
      <c r="BU57">
        <f t="shared" si="67"/>
        <v>13.107668782582721</v>
      </c>
      <c r="BV57">
        <f t="shared" si="68"/>
        <v>29.709222793579102</v>
      </c>
      <c r="BW57">
        <f t="shared" si="69"/>
        <v>4.1898074932010232</v>
      </c>
      <c r="BX57">
        <f t="shared" si="70"/>
        <v>0.48787362797122175</v>
      </c>
      <c r="BY57">
        <f t="shared" si="71"/>
        <v>2.7931095075923511</v>
      </c>
      <c r="BZ57">
        <f t="shared" si="72"/>
        <v>1.3966979856086721</v>
      </c>
      <c r="CA57">
        <f t="shared" si="73"/>
        <v>0.30731575274462281</v>
      </c>
      <c r="CB57">
        <f t="shared" si="74"/>
        <v>29.832219163083181</v>
      </c>
      <c r="CC57">
        <f t="shared" si="75"/>
        <v>0.76870119049939734</v>
      </c>
      <c r="CD57">
        <f t="shared" si="76"/>
        <v>68.74536424197774</v>
      </c>
      <c r="CE57">
        <f t="shared" si="77"/>
        <v>384.90491241889072</v>
      </c>
      <c r="CF57">
        <f t="shared" si="78"/>
        <v>4.5281622876603173E-2</v>
      </c>
      <c r="CG57">
        <f t="shared" si="79"/>
        <v>0</v>
      </c>
      <c r="CH57">
        <f t="shared" si="80"/>
        <v>933.34513549804683</v>
      </c>
      <c r="CI57">
        <f t="shared" si="81"/>
        <v>0</v>
      </c>
      <c r="CJ57" t="e">
        <f t="shared" si="82"/>
        <v>#DIV/0!</v>
      </c>
      <c r="CK57" t="e">
        <f t="shared" si="83"/>
        <v>#DIV/0!</v>
      </c>
    </row>
    <row r="58" spans="1:89" x14ac:dyDescent="0.25">
      <c r="A58" s="1">
        <v>57</v>
      </c>
      <c r="B58" s="2" t="s">
        <v>178</v>
      </c>
      <c r="C58" s="1" t="s">
        <v>183</v>
      </c>
      <c r="D58" s="1" t="s">
        <v>185</v>
      </c>
      <c r="E58" s="1">
        <v>2</v>
      </c>
      <c r="F58" s="1">
        <v>3</v>
      </c>
      <c r="G58" s="3">
        <v>44457</v>
      </c>
      <c r="H58" s="1" t="s">
        <v>139</v>
      </c>
      <c r="I58" s="1">
        <v>18351.499917746522</v>
      </c>
      <c r="J58" s="1">
        <v>1</v>
      </c>
      <c r="K58">
        <f t="shared" si="42"/>
        <v>25.39698629065737</v>
      </c>
      <c r="L58">
        <f t="shared" si="43"/>
        <v>0.5169182495904574</v>
      </c>
      <c r="M58">
        <f t="shared" si="44"/>
        <v>298.82843539694443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45"/>
        <v>#DIV/0!</v>
      </c>
      <c r="V58" t="e">
        <f t="shared" si="46"/>
        <v>#DIV/0!</v>
      </c>
      <c r="W58" t="e">
        <f t="shared" si="47"/>
        <v>#DIV/0!</v>
      </c>
      <c r="X58" s="1">
        <v>-1</v>
      </c>
      <c r="Y58" s="1">
        <v>0.85</v>
      </c>
      <c r="Z58" s="1">
        <v>0.85</v>
      </c>
      <c r="AA58" s="1">
        <v>9.9886770248413086</v>
      </c>
      <c r="AB58">
        <f t="shared" si="48"/>
        <v>0.85</v>
      </c>
      <c r="AC58">
        <f t="shared" si="49"/>
        <v>2.8283114966337064E-2</v>
      </c>
      <c r="AD58" t="e">
        <f t="shared" si="50"/>
        <v>#DIV/0!</v>
      </c>
      <c r="AE58" t="e">
        <f t="shared" si="51"/>
        <v>#DIV/0!</v>
      </c>
      <c r="AF58" t="e">
        <f t="shared" si="52"/>
        <v>#DIV/0!</v>
      </c>
      <c r="AG58" s="1">
        <v>0</v>
      </c>
      <c r="AH58" s="1">
        <v>0.5</v>
      </c>
      <c r="AI58" t="e">
        <f t="shared" si="53"/>
        <v>#DIV/0!</v>
      </c>
      <c r="AJ58">
        <f t="shared" si="54"/>
        <v>6.627269167187908</v>
      </c>
      <c r="AK58">
        <f t="shared" si="55"/>
        <v>1.3068180477224129</v>
      </c>
      <c r="AL58">
        <f t="shared" si="56"/>
        <v>29.332431917212457</v>
      </c>
      <c r="AM58" s="1">
        <v>2</v>
      </c>
      <c r="AN58">
        <f t="shared" si="57"/>
        <v>5</v>
      </c>
      <c r="AO58" s="1">
        <v>0.5</v>
      </c>
      <c r="AP58">
        <f t="shared" si="58"/>
        <v>9</v>
      </c>
      <c r="AQ58" s="1">
        <v>30.445541381835938</v>
      </c>
      <c r="AR58" s="1">
        <v>29.701087951660156</v>
      </c>
      <c r="AS58" s="1">
        <v>30.373109817504883</v>
      </c>
      <c r="AT58" s="1">
        <v>399.88330078125</v>
      </c>
      <c r="AU58" s="1">
        <v>388.70339965820313</v>
      </c>
      <c r="AV58" s="1">
        <v>25.399845123291016</v>
      </c>
      <c r="AW58" s="1">
        <v>27.974451065063477</v>
      </c>
      <c r="AX58" s="1">
        <v>58.020896911621094</v>
      </c>
      <c r="AY58" s="1">
        <v>63.902072906494141</v>
      </c>
      <c r="AZ58" s="1">
        <v>500.4163818359375</v>
      </c>
      <c r="BA58" s="1">
        <v>1098.0147705078125</v>
      </c>
      <c r="BB58" s="1">
        <v>127.968017578125</v>
      </c>
      <c r="BC58" s="1">
        <v>99.840057373046875</v>
      </c>
      <c r="BD58" s="1">
        <v>3.7294309139251709</v>
      </c>
      <c r="BE58" s="1">
        <v>-0.2247120589017868</v>
      </c>
      <c r="BF58" s="1">
        <v>0.66666668653488159</v>
      </c>
      <c r="BG58" s="1">
        <v>0</v>
      </c>
      <c r="BH58" s="1">
        <v>5</v>
      </c>
      <c r="BI58" s="1">
        <v>1</v>
      </c>
      <c r="BJ58" s="1">
        <v>0</v>
      </c>
      <c r="BK58" s="1">
        <v>0.15999999642372131</v>
      </c>
      <c r="BL58" s="1">
        <v>111115</v>
      </c>
      <c r="BM58">
        <f t="shared" si="59"/>
        <v>2.5020819091796875</v>
      </c>
      <c r="BN58">
        <f t="shared" si="60"/>
        <v>6.6272691671879084E-3</v>
      </c>
      <c r="BO58">
        <f t="shared" si="61"/>
        <v>302.85108795166013</v>
      </c>
      <c r="BP58">
        <f t="shared" si="62"/>
        <v>303.59554138183591</v>
      </c>
      <c r="BQ58">
        <f t="shared" si="63"/>
        <v>175.68235935444318</v>
      </c>
      <c r="BR58">
        <f t="shared" si="64"/>
        <v>-0.3686560344476999</v>
      </c>
      <c r="BS58">
        <f t="shared" si="65"/>
        <v>4.0997888470378427</v>
      </c>
      <c r="BT58">
        <f t="shared" si="66"/>
        <v>41.063566617547181</v>
      </c>
      <c r="BU58">
        <f t="shared" si="67"/>
        <v>13.089115552483705</v>
      </c>
      <c r="BV58">
        <f t="shared" si="68"/>
        <v>29.701087951660156</v>
      </c>
      <c r="BW58">
        <f t="shared" si="69"/>
        <v>4.1878459613087173</v>
      </c>
      <c r="BX58">
        <f t="shared" si="70"/>
        <v>0.48884146362340741</v>
      </c>
      <c r="BY58">
        <f t="shared" si="71"/>
        <v>2.7929707993154298</v>
      </c>
      <c r="BZ58">
        <f t="shared" si="72"/>
        <v>1.3948751619932875</v>
      </c>
      <c r="CA58">
        <f t="shared" si="73"/>
        <v>0.30793019818253814</v>
      </c>
      <c r="CB58">
        <f t="shared" si="74"/>
        <v>29.835048134728765</v>
      </c>
      <c r="CC58">
        <f t="shared" si="75"/>
        <v>0.76878266477656731</v>
      </c>
      <c r="CD58">
        <f t="shared" si="76"/>
        <v>68.778333740483035</v>
      </c>
      <c r="CE58">
        <f t="shared" si="77"/>
        <v>384.89385171460452</v>
      </c>
      <c r="CF58">
        <f t="shared" si="78"/>
        <v>4.5382964454223448E-2</v>
      </c>
      <c r="CG58">
        <f t="shared" si="79"/>
        <v>0</v>
      </c>
      <c r="CH58">
        <f t="shared" si="80"/>
        <v>933.31255493164065</v>
      </c>
      <c r="CI58">
        <f t="shared" si="81"/>
        <v>0</v>
      </c>
      <c r="CJ58" t="e">
        <f t="shared" si="82"/>
        <v>#DIV/0!</v>
      </c>
      <c r="CK58" t="e">
        <f t="shared" si="83"/>
        <v>#DIV/0!</v>
      </c>
    </row>
    <row r="59" spans="1:89" x14ac:dyDescent="0.25">
      <c r="A59" s="1">
        <v>58</v>
      </c>
      <c r="B59" s="2" t="s">
        <v>179</v>
      </c>
      <c r="C59" s="1" t="s">
        <v>183</v>
      </c>
      <c r="D59" s="1" t="s">
        <v>185</v>
      </c>
      <c r="E59" s="1">
        <v>2</v>
      </c>
      <c r="F59" s="1">
        <v>1</v>
      </c>
      <c r="G59" s="3">
        <v>44457</v>
      </c>
      <c r="H59" s="1" t="s">
        <v>140</v>
      </c>
      <c r="I59" s="1">
        <v>19058.499869021587</v>
      </c>
      <c r="J59" s="1">
        <v>1</v>
      </c>
      <c r="K59">
        <f t="shared" si="42"/>
        <v>23.060545232374846</v>
      </c>
      <c r="L59">
        <f t="shared" si="43"/>
        <v>0.42710175535577505</v>
      </c>
      <c r="M59">
        <f t="shared" si="44"/>
        <v>292.06623921149287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t="e">
        <f t="shared" si="45"/>
        <v>#DIV/0!</v>
      </c>
      <c r="V59" t="e">
        <f t="shared" si="46"/>
        <v>#DIV/0!</v>
      </c>
      <c r="W59" t="e">
        <f t="shared" si="47"/>
        <v>#DIV/0!</v>
      </c>
      <c r="X59" s="1">
        <v>-1</v>
      </c>
      <c r="Y59" s="1">
        <v>0.85</v>
      </c>
      <c r="Z59" s="1">
        <v>0.85</v>
      </c>
      <c r="AA59" s="1">
        <v>9.9886770248413086</v>
      </c>
      <c r="AB59">
        <f t="shared" si="48"/>
        <v>0.85</v>
      </c>
      <c r="AC59">
        <f t="shared" si="49"/>
        <v>2.5743222264844941E-2</v>
      </c>
      <c r="AD59" t="e">
        <f t="shared" si="50"/>
        <v>#DIV/0!</v>
      </c>
      <c r="AE59" t="e">
        <f t="shared" si="51"/>
        <v>#DIV/0!</v>
      </c>
      <c r="AF59" t="e">
        <f t="shared" si="52"/>
        <v>#DIV/0!</v>
      </c>
      <c r="AG59" s="1">
        <v>0</v>
      </c>
      <c r="AH59" s="1">
        <v>0.5</v>
      </c>
      <c r="AI59" t="e">
        <f t="shared" si="53"/>
        <v>#DIV/0!</v>
      </c>
      <c r="AJ59">
        <f t="shared" si="54"/>
        <v>5.9780150681105644</v>
      </c>
      <c r="AK59">
        <f t="shared" si="55"/>
        <v>1.4127575354321573</v>
      </c>
      <c r="AL59">
        <f t="shared" si="56"/>
        <v>29.605466509366121</v>
      </c>
      <c r="AM59" s="1">
        <v>2</v>
      </c>
      <c r="AN59">
        <f t="shared" si="57"/>
        <v>5</v>
      </c>
      <c r="AO59" s="1">
        <v>0.5</v>
      </c>
      <c r="AP59">
        <f t="shared" si="58"/>
        <v>9</v>
      </c>
      <c r="AQ59" s="1">
        <v>30.592397689819336</v>
      </c>
      <c r="AR59" s="1">
        <v>29.876304626464844</v>
      </c>
      <c r="AS59" s="1">
        <v>30.544267654418945</v>
      </c>
      <c r="AT59" s="1">
        <v>400.06060791015625</v>
      </c>
      <c r="AU59" s="1">
        <v>389.91217041015625</v>
      </c>
      <c r="AV59" s="1">
        <v>25.246965408325195</v>
      </c>
      <c r="AW59" s="1">
        <v>27.570381164550781</v>
      </c>
      <c r="AX59" s="1">
        <v>57.177921295166016</v>
      </c>
      <c r="AY59" s="1">
        <v>62.439865112304688</v>
      </c>
      <c r="AZ59" s="1">
        <v>500.40109252929688</v>
      </c>
      <c r="BA59" s="1">
        <v>1099.5718994140625</v>
      </c>
      <c r="BB59" s="1">
        <v>112.27677154541016</v>
      </c>
      <c r="BC59" s="1">
        <v>99.820579528808594</v>
      </c>
      <c r="BD59" s="1">
        <v>3.7294309139251709</v>
      </c>
      <c r="BE59" s="1">
        <v>-0.2247120589017868</v>
      </c>
      <c r="BF59" s="1">
        <v>0.66666668653488159</v>
      </c>
      <c r="BG59" s="1">
        <v>0</v>
      </c>
      <c r="BH59" s="1">
        <v>5</v>
      </c>
      <c r="BI59" s="1">
        <v>1</v>
      </c>
      <c r="BJ59" s="1">
        <v>0</v>
      </c>
      <c r="BK59" s="1">
        <v>0.15999999642372131</v>
      </c>
      <c r="BL59" s="1">
        <v>111115</v>
      </c>
      <c r="BM59">
        <f t="shared" si="59"/>
        <v>2.5020054626464843</v>
      </c>
      <c r="BN59">
        <f t="shared" si="60"/>
        <v>5.9780150681105646E-3</v>
      </c>
      <c r="BO59">
        <f t="shared" si="61"/>
        <v>303.02630462646482</v>
      </c>
      <c r="BP59">
        <f t="shared" si="62"/>
        <v>303.74239768981931</v>
      </c>
      <c r="BQ59">
        <f t="shared" si="63"/>
        <v>175.93149997387445</v>
      </c>
      <c r="BR59">
        <f t="shared" si="64"/>
        <v>-0.27083811709872163</v>
      </c>
      <c r="BS59">
        <f t="shared" si="65"/>
        <v>4.164848961107765</v>
      </c>
      <c r="BT59">
        <f t="shared" si="66"/>
        <v>41.723349841960932</v>
      </c>
      <c r="BU59">
        <f t="shared" si="67"/>
        <v>14.152968677410151</v>
      </c>
      <c r="BV59">
        <f t="shared" si="68"/>
        <v>29.876304626464844</v>
      </c>
      <c r="BW59">
        <f t="shared" si="69"/>
        <v>4.2302729974452822</v>
      </c>
      <c r="BX59">
        <f t="shared" si="70"/>
        <v>0.40775159725184357</v>
      </c>
      <c r="BY59">
        <f t="shared" si="71"/>
        <v>2.7520914256756077</v>
      </c>
      <c r="BZ59">
        <f t="shared" si="72"/>
        <v>1.4781815717696745</v>
      </c>
      <c r="CA59">
        <f t="shared" si="73"/>
        <v>0.25651535561388644</v>
      </c>
      <c r="CB59">
        <f t="shared" si="74"/>
        <v>29.15422125889086</v>
      </c>
      <c r="CC59">
        <f t="shared" si="75"/>
        <v>0.74905648342359432</v>
      </c>
      <c r="CD59">
        <f t="shared" si="76"/>
        <v>66.453556853421318</v>
      </c>
      <c r="CE59">
        <f t="shared" si="77"/>
        <v>386.45308862530004</v>
      </c>
      <c r="CF59">
        <f t="shared" si="78"/>
        <v>3.9654366824232186E-2</v>
      </c>
      <c r="CG59">
        <f t="shared" si="79"/>
        <v>0</v>
      </c>
      <c r="CH59">
        <f t="shared" si="80"/>
        <v>934.6361145019531</v>
      </c>
      <c r="CI59">
        <f t="shared" si="81"/>
        <v>0</v>
      </c>
      <c r="CJ59" t="e">
        <f t="shared" si="82"/>
        <v>#DIV/0!</v>
      </c>
      <c r="CK59" t="e">
        <f t="shared" si="83"/>
        <v>#DIV/0!</v>
      </c>
    </row>
    <row r="60" spans="1:89" x14ac:dyDescent="0.25">
      <c r="A60" s="1">
        <v>59</v>
      </c>
      <c r="B60" s="2" t="s">
        <v>179</v>
      </c>
      <c r="C60" s="1" t="s">
        <v>183</v>
      </c>
      <c r="D60" s="1" t="s">
        <v>185</v>
      </c>
      <c r="E60" s="1">
        <v>2</v>
      </c>
      <c r="F60" s="1">
        <v>2</v>
      </c>
      <c r="G60" s="3">
        <v>44457</v>
      </c>
      <c r="H60" s="1" t="s">
        <v>141</v>
      </c>
      <c r="I60" s="1">
        <v>19060.499868883751</v>
      </c>
      <c r="J60" s="1">
        <v>1</v>
      </c>
      <c r="K60">
        <f t="shared" si="42"/>
        <v>22.967221059022577</v>
      </c>
      <c r="L60">
        <f t="shared" si="43"/>
        <v>0.42609266482166103</v>
      </c>
      <c r="M60">
        <f t="shared" si="44"/>
        <v>292.22603012943983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45"/>
        <v>#DIV/0!</v>
      </c>
      <c r="V60" t="e">
        <f t="shared" si="46"/>
        <v>#DIV/0!</v>
      </c>
      <c r="W60" t="e">
        <f t="shared" si="47"/>
        <v>#DIV/0!</v>
      </c>
      <c r="X60" s="1">
        <v>-1</v>
      </c>
      <c r="Y60" s="1">
        <v>0.85</v>
      </c>
      <c r="Z60" s="1">
        <v>0.85</v>
      </c>
      <c r="AA60" s="1">
        <v>9.9886770248413086</v>
      </c>
      <c r="AB60">
        <f t="shared" si="48"/>
        <v>0.85</v>
      </c>
      <c r="AC60">
        <f t="shared" si="49"/>
        <v>2.5646136024589445E-2</v>
      </c>
      <c r="AD60" t="e">
        <f t="shared" si="50"/>
        <v>#DIV/0!</v>
      </c>
      <c r="AE60" t="e">
        <f t="shared" si="51"/>
        <v>#DIV/0!</v>
      </c>
      <c r="AF60" t="e">
        <f t="shared" si="52"/>
        <v>#DIV/0!</v>
      </c>
      <c r="AG60" s="1">
        <v>0</v>
      </c>
      <c r="AH60" s="1">
        <v>0.5</v>
      </c>
      <c r="AI60" t="e">
        <f t="shared" si="53"/>
        <v>#DIV/0!</v>
      </c>
      <c r="AJ60">
        <f t="shared" si="54"/>
        <v>5.9683334050122161</v>
      </c>
      <c r="AK60">
        <f t="shared" si="55"/>
        <v>1.4136602528357729</v>
      </c>
      <c r="AL60">
        <f t="shared" si="56"/>
        <v>29.608505428134542</v>
      </c>
      <c r="AM60" s="1">
        <v>2</v>
      </c>
      <c r="AN60">
        <f t="shared" si="57"/>
        <v>5</v>
      </c>
      <c r="AO60" s="1">
        <v>0.5</v>
      </c>
      <c r="AP60">
        <f t="shared" si="58"/>
        <v>9</v>
      </c>
      <c r="AQ60" s="1">
        <v>30.592372894287109</v>
      </c>
      <c r="AR60" s="1">
        <v>29.878017425537109</v>
      </c>
      <c r="AS60" s="1">
        <v>30.544563293457031</v>
      </c>
      <c r="AT60" s="1">
        <v>400.0286865234375</v>
      </c>
      <c r="AU60" s="1">
        <v>389.91903686523438</v>
      </c>
      <c r="AV60" s="1">
        <v>25.248874664306641</v>
      </c>
      <c r="AW60" s="1">
        <v>27.568532943725586</v>
      </c>
      <c r="AX60" s="1">
        <v>57.18255615234375</v>
      </c>
      <c r="AY60" s="1">
        <v>62.436016082763672</v>
      </c>
      <c r="AZ60" s="1">
        <v>500.40087890625</v>
      </c>
      <c r="BA60" s="1">
        <v>1099.453369140625</v>
      </c>
      <c r="BB60" s="1">
        <v>122.93356323242188</v>
      </c>
      <c r="BC60" s="1">
        <v>99.820976257324219</v>
      </c>
      <c r="BD60" s="1">
        <v>3.7294309139251709</v>
      </c>
      <c r="BE60" s="1">
        <v>-0.2247120589017868</v>
      </c>
      <c r="BF60" s="1">
        <v>0.66666668653488159</v>
      </c>
      <c r="BG60" s="1">
        <v>0</v>
      </c>
      <c r="BH60" s="1">
        <v>5</v>
      </c>
      <c r="BI60" s="1">
        <v>1</v>
      </c>
      <c r="BJ60" s="1">
        <v>0</v>
      </c>
      <c r="BK60" s="1">
        <v>0.15999999642372131</v>
      </c>
      <c r="BL60" s="1">
        <v>111115</v>
      </c>
      <c r="BM60">
        <f t="shared" si="59"/>
        <v>2.5020043945312498</v>
      </c>
      <c r="BN60">
        <f t="shared" si="60"/>
        <v>5.9683334050122158E-3</v>
      </c>
      <c r="BO60">
        <f t="shared" si="61"/>
        <v>303.02801742553709</v>
      </c>
      <c r="BP60">
        <f t="shared" si="62"/>
        <v>303.74237289428709</v>
      </c>
      <c r="BQ60">
        <f t="shared" si="63"/>
        <v>175.91253513054835</v>
      </c>
      <c r="BR60">
        <f t="shared" si="64"/>
        <v>-0.26951199740256682</v>
      </c>
      <c r="BS60">
        <f t="shared" si="65"/>
        <v>4.165578125260665</v>
      </c>
      <c r="BT60">
        <f t="shared" si="66"/>
        <v>41.730488735377619</v>
      </c>
      <c r="BU60">
        <f t="shared" si="67"/>
        <v>14.161955791652034</v>
      </c>
      <c r="BV60">
        <f t="shared" si="68"/>
        <v>29.878017425537109</v>
      </c>
      <c r="BW60">
        <f t="shared" si="69"/>
        <v>4.2306895773139832</v>
      </c>
      <c r="BX60">
        <f t="shared" si="70"/>
        <v>0.40683177216224653</v>
      </c>
      <c r="BY60">
        <f t="shared" si="71"/>
        <v>2.7519178724248921</v>
      </c>
      <c r="BZ60">
        <f t="shared" si="72"/>
        <v>1.4787717048890912</v>
      </c>
      <c r="CA60">
        <f t="shared" si="73"/>
        <v>0.25593291157314629</v>
      </c>
      <c r="CB60">
        <f t="shared" si="74"/>
        <v>29.170287615322927</v>
      </c>
      <c r="CC60">
        <f t="shared" si="75"/>
        <v>0.74945309795284587</v>
      </c>
      <c r="CD60">
        <f t="shared" si="76"/>
        <v>66.434312503904266</v>
      </c>
      <c r="CE60">
        <f t="shared" si="77"/>
        <v>386.473953706381</v>
      </c>
      <c r="CF60">
        <f t="shared" si="78"/>
        <v>3.9480320123735278E-2</v>
      </c>
      <c r="CG60">
        <f t="shared" si="79"/>
        <v>0</v>
      </c>
      <c r="CH60">
        <f t="shared" si="80"/>
        <v>934.53536376953127</v>
      </c>
      <c r="CI60">
        <f t="shared" si="81"/>
        <v>0</v>
      </c>
      <c r="CJ60" t="e">
        <f t="shared" si="82"/>
        <v>#DIV/0!</v>
      </c>
      <c r="CK60" t="e">
        <f t="shared" si="83"/>
        <v>#DIV/0!</v>
      </c>
    </row>
    <row r="61" spans="1:89" x14ac:dyDescent="0.25">
      <c r="A61" s="1">
        <v>60</v>
      </c>
      <c r="B61" s="2" t="s">
        <v>179</v>
      </c>
      <c r="C61" s="1" t="s">
        <v>183</v>
      </c>
      <c r="D61" s="1" t="s">
        <v>185</v>
      </c>
      <c r="E61" s="1">
        <v>2</v>
      </c>
      <c r="F61" s="1">
        <v>3</v>
      </c>
      <c r="G61" s="3">
        <v>44457</v>
      </c>
      <c r="H61" s="1" t="s">
        <v>142</v>
      </c>
      <c r="I61" s="1">
        <v>19062.499868745916</v>
      </c>
      <c r="J61" s="1">
        <v>1</v>
      </c>
      <c r="K61">
        <f t="shared" si="42"/>
        <v>22.733426635417455</v>
      </c>
      <c r="L61">
        <f t="shared" si="43"/>
        <v>0.42662691058365082</v>
      </c>
      <c r="M61">
        <f t="shared" si="44"/>
        <v>293.27022009027581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45"/>
        <v>#DIV/0!</v>
      </c>
      <c r="V61" t="e">
        <f t="shared" si="46"/>
        <v>#DIV/0!</v>
      </c>
      <c r="W61" t="e">
        <f t="shared" si="47"/>
        <v>#DIV/0!</v>
      </c>
      <c r="X61" s="1">
        <v>-1</v>
      </c>
      <c r="Y61" s="1">
        <v>0.85</v>
      </c>
      <c r="Z61" s="1">
        <v>0.85</v>
      </c>
      <c r="AA61" s="1">
        <v>9.9886770248413086</v>
      </c>
      <c r="AB61">
        <f t="shared" si="48"/>
        <v>0.85</v>
      </c>
      <c r="AC61">
        <f t="shared" si="49"/>
        <v>2.5394292240099859E-2</v>
      </c>
      <c r="AD61" t="e">
        <f t="shared" si="50"/>
        <v>#DIV/0!</v>
      </c>
      <c r="AE61" t="e">
        <f t="shared" si="51"/>
        <v>#DIV/0!</v>
      </c>
      <c r="AF61" t="e">
        <f t="shared" si="52"/>
        <v>#DIV/0!</v>
      </c>
      <c r="AG61" s="1">
        <v>0</v>
      </c>
      <c r="AH61" s="1">
        <v>0.5</v>
      </c>
      <c r="AI61" t="e">
        <f t="shared" si="53"/>
        <v>#DIV/0!</v>
      </c>
      <c r="AJ61">
        <f t="shared" si="54"/>
        <v>5.9731609673254029</v>
      </c>
      <c r="AK61">
        <f t="shared" si="55"/>
        <v>1.4131189753580369</v>
      </c>
      <c r="AL61">
        <f t="shared" si="56"/>
        <v>29.60688665317743</v>
      </c>
      <c r="AM61" s="1">
        <v>2</v>
      </c>
      <c r="AN61">
        <f t="shared" si="57"/>
        <v>5</v>
      </c>
      <c r="AO61" s="1">
        <v>0.5</v>
      </c>
      <c r="AP61">
        <f t="shared" si="58"/>
        <v>9</v>
      </c>
      <c r="AQ61" s="1">
        <v>30.593521118164063</v>
      </c>
      <c r="AR61" s="1">
        <v>29.876998901367188</v>
      </c>
      <c r="AS61" s="1">
        <v>30.546157836914063</v>
      </c>
      <c r="AT61" s="1">
        <v>399.96945190429688</v>
      </c>
      <c r="AU61" s="1">
        <v>389.95223999023438</v>
      </c>
      <c r="AV61" s="1">
        <v>25.248395919799805</v>
      </c>
      <c r="AW61" s="1">
        <v>27.569967269897461</v>
      </c>
      <c r="AX61" s="1">
        <v>57.17791748046875</v>
      </c>
      <c r="AY61" s="1">
        <v>62.435382843017578</v>
      </c>
      <c r="AZ61" s="1">
        <v>500.3922119140625</v>
      </c>
      <c r="BA61" s="1">
        <v>1099.5257568359375</v>
      </c>
      <c r="BB61" s="1">
        <v>123.40946960449219</v>
      </c>
      <c r="BC61" s="1">
        <v>99.821327209472656</v>
      </c>
      <c r="BD61" s="1">
        <v>3.7294309139251709</v>
      </c>
      <c r="BE61" s="1">
        <v>-0.2247120589017868</v>
      </c>
      <c r="BF61" s="1">
        <v>0.66666668653488159</v>
      </c>
      <c r="BG61" s="1">
        <v>0</v>
      </c>
      <c r="BH61" s="1">
        <v>5</v>
      </c>
      <c r="BI61" s="1">
        <v>1</v>
      </c>
      <c r="BJ61" s="1">
        <v>0</v>
      </c>
      <c r="BK61" s="1">
        <v>0.15999999642372131</v>
      </c>
      <c r="BL61" s="1">
        <v>111115</v>
      </c>
      <c r="BM61">
        <f t="shared" si="59"/>
        <v>2.5019610595703123</v>
      </c>
      <c r="BN61">
        <f t="shared" si="60"/>
        <v>5.9731609673254029E-3</v>
      </c>
      <c r="BO61">
        <f t="shared" si="61"/>
        <v>303.02699890136716</v>
      </c>
      <c r="BP61">
        <f t="shared" si="62"/>
        <v>303.74352111816404</v>
      </c>
      <c r="BQ61">
        <f t="shared" si="63"/>
        <v>175.92411716153947</v>
      </c>
      <c r="BR61">
        <f t="shared" si="64"/>
        <v>-0.27011224818975893</v>
      </c>
      <c r="BS61">
        <f t="shared" si="65"/>
        <v>4.1651896993609228</v>
      </c>
      <c r="BT61">
        <f t="shared" si="66"/>
        <v>41.726450807655283</v>
      </c>
      <c r="BU61">
        <f t="shared" si="67"/>
        <v>14.156483537757822</v>
      </c>
      <c r="BV61">
        <f t="shared" si="68"/>
        <v>29.876998901367188</v>
      </c>
      <c r="BW61">
        <f t="shared" si="69"/>
        <v>4.2304418517914382</v>
      </c>
      <c r="BX61">
        <f t="shared" si="70"/>
        <v>0.40731878238884556</v>
      </c>
      <c r="BY61">
        <f t="shared" si="71"/>
        <v>2.7520707240028859</v>
      </c>
      <c r="BZ61">
        <f t="shared" si="72"/>
        <v>1.4783711277885523</v>
      </c>
      <c r="CA61">
        <f t="shared" si="73"/>
        <v>0.25624129001781981</v>
      </c>
      <c r="CB61">
        <f t="shared" si="74"/>
        <v>29.274622600425484</v>
      </c>
      <c r="CC61">
        <f t="shared" si="75"/>
        <v>0.75206702261184655</v>
      </c>
      <c r="CD61">
        <f t="shared" si="76"/>
        <v>66.445982520539744</v>
      </c>
      <c r="CE61">
        <f t="shared" si="77"/>
        <v>386.54222599492175</v>
      </c>
      <c r="CF61">
        <f t="shared" si="78"/>
        <v>3.9078392146186011E-2</v>
      </c>
      <c r="CG61">
        <f t="shared" si="79"/>
        <v>0</v>
      </c>
      <c r="CH61">
        <f t="shared" si="80"/>
        <v>934.59689331054688</v>
      </c>
      <c r="CI61">
        <f t="shared" si="81"/>
        <v>0</v>
      </c>
      <c r="CJ61" t="e">
        <f t="shared" si="82"/>
        <v>#DIV/0!</v>
      </c>
      <c r="CK61" t="e">
        <f t="shared" si="83"/>
        <v>#DIV/0!</v>
      </c>
    </row>
    <row r="62" spans="1:89" x14ac:dyDescent="0.25">
      <c r="A62" s="1">
        <v>61</v>
      </c>
      <c r="B62" s="2" t="s">
        <v>180</v>
      </c>
      <c r="C62" s="1" t="s">
        <v>183</v>
      </c>
      <c r="D62" s="1" t="s">
        <v>185</v>
      </c>
      <c r="E62" s="1">
        <v>2</v>
      </c>
      <c r="F62" s="1">
        <v>1</v>
      </c>
      <c r="G62" s="3">
        <v>44457</v>
      </c>
      <c r="H62" s="1" t="s">
        <v>143</v>
      </c>
      <c r="I62" s="1">
        <v>21082.999729497358</v>
      </c>
      <c r="J62" s="1">
        <v>1</v>
      </c>
      <c r="K62">
        <f t="shared" si="42"/>
        <v>23.725249086333339</v>
      </c>
      <c r="L62">
        <f t="shared" si="43"/>
        <v>0.49739092890397218</v>
      </c>
      <c r="M62">
        <f t="shared" si="44"/>
        <v>301.14358478361373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t="e">
        <f t="shared" si="45"/>
        <v>#DIV/0!</v>
      </c>
      <c r="V62" t="e">
        <f t="shared" si="46"/>
        <v>#DIV/0!</v>
      </c>
      <c r="W62" t="e">
        <f t="shared" si="47"/>
        <v>#DIV/0!</v>
      </c>
      <c r="X62" s="1">
        <v>-1</v>
      </c>
      <c r="Y62" s="1">
        <v>0.85</v>
      </c>
      <c r="Z62" s="1">
        <v>0.85</v>
      </c>
      <c r="AA62" s="1">
        <v>9.9073467254638672</v>
      </c>
      <c r="AB62">
        <f t="shared" si="48"/>
        <v>0.84999999999999987</v>
      </c>
      <c r="AC62">
        <f t="shared" si="49"/>
        <v>2.6428156306480804E-2</v>
      </c>
      <c r="AD62" t="e">
        <f t="shared" si="50"/>
        <v>#DIV/0!</v>
      </c>
      <c r="AE62" t="e">
        <f t="shared" si="51"/>
        <v>#DIV/0!</v>
      </c>
      <c r="AF62" t="e">
        <f t="shared" si="52"/>
        <v>#DIV/0!</v>
      </c>
      <c r="AG62" s="1">
        <v>0</v>
      </c>
      <c r="AH62" s="1">
        <v>0.5</v>
      </c>
      <c r="AI62" t="e">
        <f t="shared" si="53"/>
        <v>#DIV/0!</v>
      </c>
      <c r="AJ62">
        <f t="shared" si="54"/>
        <v>7.1365277692266211</v>
      </c>
      <c r="AK62">
        <f t="shared" si="55"/>
        <v>1.4547121920086936</v>
      </c>
      <c r="AL62">
        <f t="shared" si="56"/>
        <v>30.658055680165614</v>
      </c>
      <c r="AM62" s="1">
        <v>2</v>
      </c>
      <c r="AN62">
        <f t="shared" si="57"/>
        <v>5</v>
      </c>
      <c r="AO62" s="1">
        <v>0.5</v>
      </c>
      <c r="AP62">
        <f t="shared" si="58"/>
        <v>9</v>
      </c>
      <c r="AQ62" s="1">
        <v>31.978740692138672</v>
      </c>
      <c r="AR62" s="1">
        <v>31.095699310302734</v>
      </c>
      <c r="AS62" s="1">
        <v>31.889440536499023</v>
      </c>
      <c r="AT62" s="1">
        <v>399.96792602539063</v>
      </c>
      <c r="AU62" s="1">
        <v>389.37521362304688</v>
      </c>
      <c r="AV62" s="1">
        <v>26.994064331054688</v>
      </c>
      <c r="AW62" s="1">
        <v>29.761392593383789</v>
      </c>
      <c r="AX62" s="1">
        <v>56.471973419189453</v>
      </c>
      <c r="AY62" s="1">
        <v>62.261268615722656</v>
      </c>
      <c r="AZ62" s="1">
        <v>500.42019653320313</v>
      </c>
      <c r="BA62" s="1">
        <v>1100.664306640625</v>
      </c>
      <c r="BB62" s="1">
        <v>149.76803588867188</v>
      </c>
      <c r="BC62" s="1">
        <v>99.775299072265625</v>
      </c>
      <c r="BD62" s="1">
        <v>3.7294309139251709</v>
      </c>
      <c r="BE62" s="1">
        <v>-0.2247120589017868</v>
      </c>
      <c r="BF62" s="1">
        <v>0.66666668653488159</v>
      </c>
      <c r="BG62" s="1">
        <v>0</v>
      </c>
      <c r="BH62" s="1">
        <v>5</v>
      </c>
      <c r="BI62" s="1">
        <v>1</v>
      </c>
      <c r="BJ62" s="1">
        <v>0</v>
      </c>
      <c r="BK62" s="1">
        <v>0.15999999642372131</v>
      </c>
      <c r="BL62" s="1">
        <v>111115</v>
      </c>
      <c r="BM62">
        <f t="shared" si="59"/>
        <v>2.5021009826660157</v>
      </c>
      <c r="BN62">
        <f t="shared" si="60"/>
        <v>7.1365277692266209E-3</v>
      </c>
      <c r="BO62">
        <f t="shared" si="61"/>
        <v>304.24569931030271</v>
      </c>
      <c r="BP62">
        <f t="shared" si="62"/>
        <v>305.12874069213865</v>
      </c>
      <c r="BQ62">
        <f t="shared" si="63"/>
        <v>176.1062851262177</v>
      </c>
      <c r="BR62">
        <f t="shared" si="64"/>
        <v>-0.43764363013711943</v>
      </c>
      <c r="BS62">
        <f t="shared" si="65"/>
        <v>4.4241640388206722</v>
      </c>
      <c r="BT62">
        <f t="shared" si="66"/>
        <v>44.341275645952436</v>
      </c>
      <c r="BU62">
        <f t="shared" si="67"/>
        <v>14.579883052568647</v>
      </c>
      <c r="BV62">
        <f t="shared" si="68"/>
        <v>31.095699310302734</v>
      </c>
      <c r="BW62">
        <f t="shared" si="69"/>
        <v>4.5360534094028555</v>
      </c>
      <c r="BX62">
        <f t="shared" si="70"/>
        <v>0.47134190786146291</v>
      </c>
      <c r="BY62">
        <f t="shared" si="71"/>
        <v>2.9694518468119786</v>
      </c>
      <c r="BZ62">
        <f t="shared" si="72"/>
        <v>1.5666015625908769</v>
      </c>
      <c r="CA62">
        <f t="shared" si="73"/>
        <v>0.29682329025110005</v>
      </c>
      <c r="CB62">
        <f t="shared" si="74"/>
        <v>30.046691235479241</v>
      </c>
      <c r="CC62">
        <f t="shared" si="75"/>
        <v>0.77340204062179996</v>
      </c>
      <c r="CD62">
        <f t="shared" si="76"/>
        <v>67.642056204932828</v>
      </c>
      <c r="CE62">
        <f t="shared" si="77"/>
        <v>385.81642626009688</v>
      </c>
      <c r="CF62">
        <f t="shared" si="78"/>
        <v>4.1595549669310963E-2</v>
      </c>
      <c r="CG62">
        <f t="shared" si="79"/>
        <v>0</v>
      </c>
      <c r="CH62">
        <f t="shared" si="80"/>
        <v>935.56466064453116</v>
      </c>
      <c r="CI62">
        <f t="shared" si="81"/>
        <v>0</v>
      </c>
      <c r="CJ62" t="e">
        <f t="shared" si="82"/>
        <v>#DIV/0!</v>
      </c>
      <c r="CK62" t="e">
        <f t="shared" si="83"/>
        <v>#DIV/0!</v>
      </c>
    </row>
    <row r="63" spans="1:89" x14ac:dyDescent="0.25">
      <c r="A63" s="1">
        <v>62</v>
      </c>
      <c r="B63" s="2" t="s">
        <v>180</v>
      </c>
      <c r="C63" s="1" t="s">
        <v>183</v>
      </c>
      <c r="D63" s="1" t="s">
        <v>185</v>
      </c>
      <c r="E63" s="1">
        <v>2</v>
      </c>
      <c r="F63" s="1">
        <v>2</v>
      </c>
      <c r="G63" s="3">
        <v>44457</v>
      </c>
      <c r="H63" s="1" t="s">
        <v>144</v>
      </c>
      <c r="I63" s="1">
        <v>21083.99972942844</v>
      </c>
      <c r="J63" s="1">
        <v>1</v>
      </c>
      <c r="K63">
        <f t="shared" si="42"/>
        <v>23.761935046276097</v>
      </c>
      <c r="L63">
        <f t="shared" si="43"/>
        <v>0.49735887050214128</v>
      </c>
      <c r="M63">
        <f t="shared" si="44"/>
        <v>301.01842606781247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45"/>
        <v>#DIV/0!</v>
      </c>
      <c r="V63" t="e">
        <f t="shared" si="46"/>
        <v>#DIV/0!</v>
      </c>
      <c r="W63" t="e">
        <f t="shared" si="47"/>
        <v>#DIV/0!</v>
      </c>
      <c r="X63" s="1">
        <v>-1</v>
      </c>
      <c r="Y63" s="1">
        <v>0.85</v>
      </c>
      <c r="Z63" s="1">
        <v>0.85</v>
      </c>
      <c r="AA63" s="1">
        <v>9.9073467254638672</v>
      </c>
      <c r="AB63">
        <f t="shared" si="48"/>
        <v>0.84999999999999987</v>
      </c>
      <c r="AC63">
        <f t="shared" si="49"/>
        <v>2.6462062823381195E-2</v>
      </c>
      <c r="AD63" t="e">
        <f t="shared" si="50"/>
        <v>#DIV/0!</v>
      </c>
      <c r="AE63" t="e">
        <f t="shared" si="51"/>
        <v>#DIV/0!</v>
      </c>
      <c r="AF63" t="e">
        <f t="shared" si="52"/>
        <v>#DIV/0!</v>
      </c>
      <c r="AG63" s="1">
        <v>0</v>
      </c>
      <c r="AH63" s="1">
        <v>0.5</v>
      </c>
      <c r="AI63" t="e">
        <f t="shared" si="53"/>
        <v>#DIV/0!</v>
      </c>
      <c r="AJ63">
        <f t="shared" si="54"/>
        <v>7.1320274742690062</v>
      </c>
      <c r="AK63">
        <f t="shared" si="55"/>
        <v>1.4538976202168143</v>
      </c>
      <c r="AL63">
        <f t="shared" si="56"/>
        <v>30.654302742337837</v>
      </c>
      <c r="AM63" s="1">
        <v>2</v>
      </c>
      <c r="AN63">
        <f t="shared" si="57"/>
        <v>5</v>
      </c>
      <c r="AO63" s="1">
        <v>0.5</v>
      </c>
      <c r="AP63">
        <f t="shared" si="58"/>
        <v>9</v>
      </c>
      <c r="AQ63" s="1">
        <v>31.978427886962891</v>
      </c>
      <c r="AR63" s="1">
        <v>31.090963363647461</v>
      </c>
      <c r="AS63" s="1">
        <v>31.889778137207031</v>
      </c>
      <c r="AT63" s="1">
        <v>399.97909545898438</v>
      </c>
      <c r="AU63" s="1">
        <v>389.372314453125</v>
      </c>
      <c r="AV63" s="1">
        <v>26.994314193725586</v>
      </c>
      <c r="AW63" s="1">
        <v>29.759931564331055</v>
      </c>
      <c r="AX63" s="1">
        <v>56.473712921142578</v>
      </c>
      <c r="AY63" s="1">
        <v>62.259552001953125</v>
      </c>
      <c r="AZ63" s="1">
        <v>500.41476440429688</v>
      </c>
      <c r="BA63" s="1">
        <v>1100.885009765625</v>
      </c>
      <c r="BB63" s="1">
        <v>163.63471984863281</v>
      </c>
      <c r="BC63" s="1">
        <v>99.775680541992188</v>
      </c>
      <c r="BD63" s="1">
        <v>3.7294309139251709</v>
      </c>
      <c r="BE63" s="1">
        <v>-0.2247120589017868</v>
      </c>
      <c r="BF63" s="1">
        <v>0.66666668653488159</v>
      </c>
      <c r="BG63" s="1">
        <v>0</v>
      </c>
      <c r="BH63" s="1">
        <v>5</v>
      </c>
      <c r="BI63" s="1">
        <v>1</v>
      </c>
      <c r="BJ63" s="1">
        <v>0</v>
      </c>
      <c r="BK63" s="1">
        <v>0.15999999642372131</v>
      </c>
      <c r="BL63" s="1">
        <v>111115</v>
      </c>
      <c r="BM63">
        <f t="shared" si="59"/>
        <v>2.502073822021484</v>
      </c>
      <c r="BN63">
        <f t="shared" si="60"/>
        <v>7.132027474269006E-3</v>
      </c>
      <c r="BO63">
        <f t="shared" si="61"/>
        <v>304.24096336364744</v>
      </c>
      <c r="BP63">
        <f t="shared" si="62"/>
        <v>305.12842788696287</v>
      </c>
      <c r="BQ63">
        <f t="shared" si="63"/>
        <v>176.1415976254284</v>
      </c>
      <c r="BR63">
        <f t="shared" si="64"/>
        <v>-0.43666062130962435</v>
      </c>
      <c r="BS63">
        <f t="shared" si="65"/>
        <v>4.4232150449310597</v>
      </c>
      <c r="BT63">
        <f t="shared" si="66"/>
        <v>44.331594842587705</v>
      </c>
      <c r="BU63">
        <f t="shared" si="67"/>
        <v>14.571663278256651</v>
      </c>
      <c r="BV63">
        <f t="shared" si="68"/>
        <v>31.090963363647461</v>
      </c>
      <c r="BW63">
        <f t="shared" si="69"/>
        <v>4.5348295345812009</v>
      </c>
      <c r="BX63">
        <f t="shared" si="70"/>
        <v>0.47131311931593944</v>
      </c>
      <c r="BY63">
        <f t="shared" si="71"/>
        <v>2.9693174247142453</v>
      </c>
      <c r="BZ63">
        <f t="shared" si="72"/>
        <v>1.5655121098669555</v>
      </c>
      <c r="CA63">
        <f t="shared" si="73"/>
        <v>0.29680502341449333</v>
      </c>
      <c r="CB63">
        <f t="shared" si="74"/>
        <v>30.03431831659535</v>
      </c>
      <c r="CC63">
        <f t="shared" si="75"/>
        <v>0.77308636206093406</v>
      </c>
      <c r="CD63">
        <f t="shared" si="76"/>
        <v>67.653314650884937</v>
      </c>
      <c r="CE63">
        <f t="shared" si="77"/>
        <v>385.80802419618357</v>
      </c>
      <c r="CF63">
        <f t="shared" si="78"/>
        <v>4.1667709523380857E-2</v>
      </c>
      <c r="CG63">
        <f t="shared" si="79"/>
        <v>0</v>
      </c>
      <c r="CH63">
        <f t="shared" si="80"/>
        <v>935.75225830078114</v>
      </c>
      <c r="CI63">
        <f t="shared" si="81"/>
        <v>0</v>
      </c>
      <c r="CJ63" t="e">
        <f t="shared" si="82"/>
        <v>#DIV/0!</v>
      </c>
      <c r="CK63" t="e">
        <f t="shared" si="83"/>
        <v>#DIV/0!</v>
      </c>
    </row>
    <row r="64" spans="1:89" x14ac:dyDescent="0.25">
      <c r="A64" s="1">
        <v>63</v>
      </c>
      <c r="B64" s="2" t="s">
        <v>180</v>
      </c>
      <c r="C64" s="1" t="s">
        <v>183</v>
      </c>
      <c r="D64" s="1" t="s">
        <v>185</v>
      </c>
      <c r="E64" s="1">
        <v>2</v>
      </c>
      <c r="F64" s="1">
        <v>3</v>
      </c>
      <c r="G64" s="3">
        <v>44457</v>
      </c>
      <c r="H64" s="1" t="s">
        <v>145</v>
      </c>
      <c r="I64" s="1">
        <v>21085.999729290605</v>
      </c>
      <c r="J64" s="1">
        <v>1</v>
      </c>
      <c r="K64">
        <f t="shared" si="42"/>
        <v>23.727960326138515</v>
      </c>
      <c r="L64">
        <f t="shared" si="43"/>
        <v>0.4964932627376174</v>
      </c>
      <c r="M64">
        <f t="shared" si="44"/>
        <v>300.99666173466284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45"/>
        <v>#DIV/0!</v>
      </c>
      <c r="V64" t="e">
        <f t="shared" si="46"/>
        <v>#DIV/0!</v>
      </c>
      <c r="W64" t="e">
        <f t="shared" si="47"/>
        <v>#DIV/0!</v>
      </c>
      <c r="X64" s="1">
        <v>-1</v>
      </c>
      <c r="Y64" s="1">
        <v>0.85</v>
      </c>
      <c r="Z64" s="1">
        <v>0.85</v>
      </c>
      <c r="AA64" s="1">
        <v>9.9073467254638672</v>
      </c>
      <c r="AB64">
        <f t="shared" si="48"/>
        <v>0.84999999999999987</v>
      </c>
      <c r="AC64">
        <f t="shared" si="49"/>
        <v>2.6428214092170735E-2</v>
      </c>
      <c r="AD64" t="e">
        <f t="shared" si="50"/>
        <v>#DIV/0!</v>
      </c>
      <c r="AE64" t="e">
        <f t="shared" si="51"/>
        <v>#DIV/0!</v>
      </c>
      <c r="AF64" t="e">
        <f t="shared" si="52"/>
        <v>#DIV/0!</v>
      </c>
      <c r="AG64" s="1">
        <v>0</v>
      </c>
      <c r="AH64" s="1">
        <v>0.5</v>
      </c>
      <c r="AI64" t="e">
        <f t="shared" si="53"/>
        <v>#DIV/0!</v>
      </c>
      <c r="AJ64">
        <f t="shared" si="54"/>
        <v>7.1210591828249221</v>
      </c>
      <c r="AK64">
        <f t="shared" si="55"/>
        <v>1.454063066482032</v>
      </c>
      <c r="AL64">
        <f t="shared" si="56"/>
        <v>30.65362609352491</v>
      </c>
      <c r="AM64" s="1">
        <v>2</v>
      </c>
      <c r="AN64">
        <f t="shared" si="57"/>
        <v>5</v>
      </c>
      <c r="AO64" s="1">
        <v>0.5</v>
      </c>
      <c r="AP64">
        <f t="shared" si="58"/>
        <v>9</v>
      </c>
      <c r="AQ64" s="1">
        <v>31.978649139404297</v>
      </c>
      <c r="AR64" s="1">
        <v>31.088579177856445</v>
      </c>
      <c r="AS64" s="1">
        <v>31.889657974243164</v>
      </c>
      <c r="AT64" s="1">
        <v>399.9613037109375</v>
      </c>
      <c r="AU64" s="1">
        <v>389.36990356445313</v>
      </c>
      <c r="AV64" s="1">
        <v>26.995223999023438</v>
      </c>
      <c r="AW64" s="1">
        <v>29.756574630737305</v>
      </c>
      <c r="AX64" s="1">
        <v>56.474884033203125</v>
      </c>
      <c r="AY64" s="1">
        <v>62.251712799072266</v>
      </c>
      <c r="AZ64" s="1">
        <v>500.4189453125</v>
      </c>
      <c r="BA64" s="1">
        <v>1100.7825927734375</v>
      </c>
      <c r="BB64" s="1">
        <v>168.39788818359375</v>
      </c>
      <c r="BC64" s="1">
        <v>99.775627136230469</v>
      </c>
      <c r="BD64" s="1">
        <v>3.7294309139251709</v>
      </c>
      <c r="BE64" s="1">
        <v>-0.2247120589017868</v>
      </c>
      <c r="BF64" s="1">
        <v>0.66666668653488159</v>
      </c>
      <c r="BG64" s="1">
        <v>0</v>
      </c>
      <c r="BH64" s="1">
        <v>5</v>
      </c>
      <c r="BI64" s="1">
        <v>1</v>
      </c>
      <c r="BJ64" s="1">
        <v>0</v>
      </c>
      <c r="BK64" s="1">
        <v>0.15999999642372131</v>
      </c>
      <c r="BL64" s="1">
        <v>111115</v>
      </c>
      <c r="BM64">
        <f t="shared" si="59"/>
        <v>2.5020947265625</v>
      </c>
      <c r="BN64">
        <f t="shared" si="60"/>
        <v>7.1210591828249218E-3</v>
      </c>
      <c r="BO64">
        <f t="shared" si="61"/>
        <v>304.23857917785642</v>
      </c>
      <c r="BP64">
        <f t="shared" si="62"/>
        <v>305.12864913940427</v>
      </c>
      <c r="BQ64">
        <f t="shared" si="63"/>
        <v>176.12521090704467</v>
      </c>
      <c r="BR64">
        <f t="shared" si="64"/>
        <v>-0.43495308433153668</v>
      </c>
      <c r="BS64">
        <f t="shared" si="65"/>
        <v>4.423043961689892</v>
      </c>
      <c r="BT64">
        <f t="shared" si="66"/>
        <v>44.32990389176716</v>
      </c>
      <c r="BU64">
        <f t="shared" si="67"/>
        <v>14.573329261029855</v>
      </c>
      <c r="BV64">
        <f t="shared" si="68"/>
        <v>31.088579177856445</v>
      </c>
      <c r="BW64">
        <f t="shared" si="69"/>
        <v>4.5342135163540522</v>
      </c>
      <c r="BX64">
        <f t="shared" si="70"/>
        <v>0.4705357273480979</v>
      </c>
      <c r="BY64">
        <f t="shared" si="71"/>
        <v>2.96898089520786</v>
      </c>
      <c r="BZ64">
        <f t="shared" si="72"/>
        <v>1.5652326211461922</v>
      </c>
      <c r="CA64">
        <f t="shared" si="73"/>
        <v>0.29631176098804807</v>
      </c>
      <c r="CB64">
        <f t="shared" si="74"/>
        <v>30.032130690487808</v>
      </c>
      <c r="CC64">
        <f t="shared" si="75"/>
        <v>0.77303525254318561</v>
      </c>
      <c r="CD64">
        <f t="shared" si="76"/>
        <v>67.64551839299115</v>
      </c>
      <c r="CE64">
        <f t="shared" si="77"/>
        <v>385.81070951553232</v>
      </c>
      <c r="CF64">
        <f t="shared" si="78"/>
        <v>4.160304877709331E-2</v>
      </c>
      <c r="CG64">
        <f t="shared" si="79"/>
        <v>0</v>
      </c>
      <c r="CH64">
        <f t="shared" si="80"/>
        <v>935.66520385742172</v>
      </c>
      <c r="CI64">
        <f t="shared" si="81"/>
        <v>0</v>
      </c>
      <c r="CJ64" t="e">
        <f t="shared" si="82"/>
        <v>#DIV/0!</v>
      </c>
      <c r="CK64" t="e">
        <f t="shared" si="83"/>
        <v>#DIV/0!</v>
      </c>
    </row>
    <row r="65" spans="1:89" x14ac:dyDescent="0.25">
      <c r="A65" s="1">
        <v>64</v>
      </c>
      <c r="B65" s="2" t="s">
        <v>181</v>
      </c>
      <c r="C65" s="1" t="s">
        <v>183</v>
      </c>
      <c r="D65" s="1" t="s">
        <v>185</v>
      </c>
      <c r="E65" s="1">
        <v>2</v>
      </c>
      <c r="F65" s="1">
        <v>1</v>
      </c>
      <c r="G65" s="3">
        <v>44457</v>
      </c>
      <c r="H65" s="1" t="s">
        <v>146</v>
      </c>
      <c r="I65" s="1">
        <v>21877.49967474211</v>
      </c>
      <c r="J65" s="1">
        <v>1</v>
      </c>
      <c r="K65">
        <f t="shared" si="42"/>
        <v>24.85547503366001</v>
      </c>
      <c r="L65">
        <f t="shared" si="43"/>
        <v>0.377924316171599</v>
      </c>
      <c r="M65">
        <f t="shared" si="44"/>
        <v>272.1689545298965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t="e">
        <f t="shared" si="45"/>
        <v>#DIV/0!</v>
      </c>
      <c r="V65" t="e">
        <f t="shared" si="46"/>
        <v>#DIV/0!</v>
      </c>
      <c r="W65" t="e">
        <f t="shared" si="47"/>
        <v>#DIV/0!</v>
      </c>
      <c r="X65" s="1">
        <v>-1</v>
      </c>
      <c r="Y65" s="1">
        <v>0.85</v>
      </c>
      <c r="Z65" s="1">
        <v>0.85</v>
      </c>
      <c r="AA65" s="1">
        <v>9.9886770248413086</v>
      </c>
      <c r="AB65">
        <f t="shared" si="48"/>
        <v>0.85</v>
      </c>
      <c r="AC65">
        <f t="shared" si="49"/>
        <v>2.7674200194667507E-2</v>
      </c>
      <c r="AD65" t="e">
        <f t="shared" si="50"/>
        <v>#DIV/0!</v>
      </c>
      <c r="AE65" t="e">
        <f t="shared" si="51"/>
        <v>#DIV/0!</v>
      </c>
      <c r="AF65" t="e">
        <f t="shared" si="52"/>
        <v>#DIV/0!</v>
      </c>
      <c r="AG65" s="1">
        <v>0</v>
      </c>
      <c r="AH65" s="1">
        <v>0.5</v>
      </c>
      <c r="AI65" t="e">
        <f t="shared" si="53"/>
        <v>#DIV/0!</v>
      </c>
      <c r="AJ65">
        <f t="shared" si="54"/>
        <v>5.5927739383097759</v>
      </c>
      <c r="AK65">
        <f t="shared" si="55"/>
        <v>1.483481709935258</v>
      </c>
      <c r="AL65">
        <f t="shared" si="56"/>
        <v>30.190998562360502</v>
      </c>
      <c r="AM65" s="1">
        <v>2</v>
      </c>
      <c r="AN65">
        <f t="shared" si="57"/>
        <v>5</v>
      </c>
      <c r="AO65" s="1">
        <v>0.5</v>
      </c>
      <c r="AP65">
        <f t="shared" si="58"/>
        <v>9</v>
      </c>
      <c r="AQ65" s="1">
        <v>30.836000442504883</v>
      </c>
      <c r="AR65" s="1">
        <v>30.415966033935547</v>
      </c>
      <c r="AS65" s="1">
        <v>30.797348022460938</v>
      </c>
      <c r="AT65" s="1">
        <v>400.09854125976563</v>
      </c>
      <c r="AU65" s="1">
        <v>389.29452514648438</v>
      </c>
      <c r="AV65" s="1">
        <v>26.132400512695313</v>
      </c>
      <c r="AW65" s="1">
        <v>28.304367065429688</v>
      </c>
      <c r="AX65" s="1">
        <v>58.335700988769531</v>
      </c>
      <c r="AY65" s="1">
        <v>63.184207916259766</v>
      </c>
      <c r="AZ65" s="1">
        <v>500.419677734375</v>
      </c>
      <c r="BA65" s="1">
        <v>1099.1539306640625</v>
      </c>
      <c r="BB65" s="1">
        <v>158.40513610839844</v>
      </c>
      <c r="BC65" s="1">
        <v>99.770210266113281</v>
      </c>
      <c r="BD65" s="1">
        <v>3.7294309139251709</v>
      </c>
      <c r="BE65" s="1">
        <v>-0.2247120589017868</v>
      </c>
      <c r="BF65" s="1">
        <v>0.66666668653488159</v>
      </c>
      <c r="BG65" s="1">
        <v>0</v>
      </c>
      <c r="BH65" s="1">
        <v>5</v>
      </c>
      <c r="BI65" s="1">
        <v>1</v>
      </c>
      <c r="BJ65" s="1">
        <v>0</v>
      </c>
      <c r="BK65" s="1">
        <v>0.15999999642372131</v>
      </c>
      <c r="BL65" s="1">
        <v>111115</v>
      </c>
      <c r="BM65">
        <f t="shared" si="59"/>
        <v>2.5020983886718748</v>
      </c>
      <c r="BN65">
        <f t="shared" si="60"/>
        <v>5.5927739383097759E-3</v>
      </c>
      <c r="BO65">
        <f t="shared" si="61"/>
        <v>303.56596603393552</v>
      </c>
      <c r="BP65">
        <f t="shared" si="62"/>
        <v>303.98600044250486</v>
      </c>
      <c r="BQ65">
        <f t="shared" si="63"/>
        <v>175.86462497536922</v>
      </c>
      <c r="BR65">
        <f t="shared" si="64"/>
        <v>-0.22496747157504543</v>
      </c>
      <c r="BS65">
        <f t="shared" si="65"/>
        <v>4.3074143635024296</v>
      </c>
      <c r="BT65">
        <f t="shared" si="66"/>
        <v>43.173351564694784</v>
      </c>
      <c r="BU65">
        <f t="shared" si="67"/>
        <v>14.868984499265096</v>
      </c>
      <c r="BV65">
        <f t="shared" si="68"/>
        <v>30.415966033935547</v>
      </c>
      <c r="BW65">
        <f t="shared" si="69"/>
        <v>4.3633096421081223</v>
      </c>
      <c r="BX65">
        <f t="shared" si="70"/>
        <v>0.36269420938693708</v>
      </c>
      <c r="BY65">
        <f t="shared" si="71"/>
        <v>2.8239326535671716</v>
      </c>
      <c r="BZ65">
        <f t="shared" si="72"/>
        <v>1.5393769885409507</v>
      </c>
      <c r="CA65">
        <f t="shared" si="73"/>
        <v>0.22800471962026678</v>
      </c>
      <c r="CB65">
        <f t="shared" si="74"/>
        <v>27.154353821356001</v>
      </c>
      <c r="CC65">
        <f t="shared" si="75"/>
        <v>0.69913378418944971</v>
      </c>
      <c r="CD65">
        <f t="shared" si="76"/>
        <v>65.722695303265567</v>
      </c>
      <c r="CE65">
        <f t="shared" si="77"/>
        <v>385.56620389143535</v>
      </c>
      <c r="CF65">
        <f t="shared" si="78"/>
        <v>4.2368049786726862E-2</v>
      </c>
      <c r="CG65">
        <f t="shared" si="79"/>
        <v>0</v>
      </c>
      <c r="CH65">
        <f t="shared" si="80"/>
        <v>934.28084106445306</v>
      </c>
      <c r="CI65">
        <f t="shared" si="81"/>
        <v>0</v>
      </c>
      <c r="CJ65" t="e">
        <f t="shared" si="82"/>
        <v>#DIV/0!</v>
      </c>
      <c r="CK65" t="e">
        <f t="shared" si="83"/>
        <v>#DIV/0!</v>
      </c>
    </row>
    <row r="66" spans="1:89" x14ac:dyDescent="0.25">
      <c r="A66" s="1">
        <v>65</v>
      </c>
      <c r="B66" s="2" t="s">
        <v>181</v>
      </c>
      <c r="C66" s="1" t="s">
        <v>183</v>
      </c>
      <c r="D66" s="1" t="s">
        <v>185</v>
      </c>
      <c r="E66" s="1">
        <v>2</v>
      </c>
      <c r="F66" s="1">
        <v>2</v>
      </c>
      <c r="G66" s="3">
        <v>44457</v>
      </c>
      <c r="H66" s="1" t="s">
        <v>147</v>
      </c>
      <c r="I66" s="1">
        <v>21879.499674604274</v>
      </c>
      <c r="J66" s="1">
        <v>1</v>
      </c>
      <c r="K66">
        <f t="shared" si="42"/>
        <v>24.705082477826046</v>
      </c>
      <c r="L66">
        <f t="shared" si="43"/>
        <v>0.37706743068079546</v>
      </c>
      <c r="M66">
        <f t="shared" si="44"/>
        <v>272.57751135834843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t="e">
        <f t="shared" si="45"/>
        <v>#DIV/0!</v>
      </c>
      <c r="V66" t="e">
        <f t="shared" si="46"/>
        <v>#DIV/0!</v>
      </c>
      <c r="W66" t="e">
        <f t="shared" si="47"/>
        <v>#DIV/0!</v>
      </c>
      <c r="X66" s="1">
        <v>-1</v>
      </c>
      <c r="Y66" s="1">
        <v>0.85</v>
      </c>
      <c r="Z66" s="1">
        <v>0.85</v>
      </c>
      <c r="AA66" s="1">
        <v>9.9886770248413086</v>
      </c>
      <c r="AB66">
        <f t="shared" ref="AB66:AB97" si="84">(AA66*Z66+(100-AA66)*Y66)/100</f>
        <v>0.85</v>
      </c>
      <c r="AC66">
        <f t="shared" si="49"/>
        <v>2.7513112618132236E-2</v>
      </c>
      <c r="AD66" t="e">
        <f t="shared" si="50"/>
        <v>#DIV/0!</v>
      </c>
      <c r="AE66" t="e">
        <f t="shared" si="51"/>
        <v>#DIV/0!</v>
      </c>
      <c r="AF66" t="e">
        <f t="shared" si="52"/>
        <v>#DIV/0!</v>
      </c>
      <c r="AG66" s="1">
        <v>0</v>
      </c>
      <c r="AH66" s="1">
        <v>0.5</v>
      </c>
      <c r="AI66" t="e">
        <f t="shared" ref="AI66:AI97" si="85">W66*AH66*AB66*AG66</f>
        <v>#DIV/0!</v>
      </c>
      <c r="AJ66">
        <f t="shared" si="54"/>
        <v>5.5777338183803158</v>
      </c>
      <c r="AK66">
        <f t="shared" si="55"/>
        <v>1.4827317511093461</v>
      </c>
      <c r="AL66">
        <f t="shared" si="56"/>
        <v>30.185013133776657</v>
      </c>
      <c r="AM66" s="1">
        <v>2</v>
      </c>
      <c r="AN66">
        <f t="shared" ref="AN66:AN97" si="86">(AM66*BG66+BH66)</f>
        <v>5</v>
      </c>
      <c r="AO66" s="1">
        <v>0.5</v>
      </c>
      <c r="AP66">
        <f t="shared" ref="AP66:AP97" si="87">AN66*(AO66+1)*(AO66+1)/(AO66*AO66+1)</f>
        <v>9</v>
      </c>
      <c r="AQ66" s="1">
        <v>30.833702087402344</v>
      </c>
      <c r="AR66" s="1">
        <v>30.407451629638672</v>
      </c>
      <c r="AS66" s="1">
        <v>30.794971466064453</v>
      </c>
      <c r="AT66" s="1">
        <v>400.02407836914063</v>
      </c>
      <c r="AU66" s="1">
        <v>389.28195190429688</v>
      </c>
      <c r="AV66" s="1">
        <v>26.130882263183594</v>
      </c>
      <c r="AW66" s="1">
        <v>28.297142028808594</v>
      </c>
      <c r="AX66" s="1">
        <v>58.339805603027344</v>
      </c>
      <c r="AY66" s="1">
        <v>63.176197052001953</v>
      </c>
      <c r="AZ66" s="1">
        <v>500.39242553710938</v>
      </c>
      <c r="BA66" s="1">
        <v>1099.1585693359375</v>
      </c>
      <c r="BB66" s="1">
        <v>204.59370422363281</v>
      </c>
      <c r="BC66" s="1">
        <v>99.769935607910156</v>
      </c>
      <c r="BD66" s="1">
        <v>3.7294309139251709</v>
      </c>
      <c r="BE66" s="1">
        <v>-0.2247120589017868</v>
      </c>
      <c r="BF66" s="1">
        <v>0.66666668653488159</v>
      </c>
      <c r="BG66" s="1">
        <v>0</v>
      </c>
      <c r="BH66" s="1">
        <v>5</v>
      </c>
      <c r="BI66" s="1">
        <v>1</v>
      </c>
      <c r="BJ66" s="1">
        <v>0</v>
      </c>
      <c r="BK66" s="1">
        <v>0.15999999642372131</v>
      </c>
      <c r="BL66" s="1">
        <v>111115</v>
      </c>
      <c r="BM66">
        <f t="shared" si="59"/>
        <v>2.5019621276855468</v>
      </c>
      <c r="BN66">
        <f t="shared" ref="BN66:BN97" si="88">(AW66-AV66)/(1000-AW66)*BM66</f>
        <v>5.5777338183803154E-3</v>
      </c>
      <c r="BO66">
        <f t="shared" si="61"/>
        <v>303.55745162963865</v>
      </c>
      <c r="BP66">
        <f t="shared" si="62"/>
        <v>303.98370208740232</v>
      </c>
      <c r="BQ66">
        <f t="shared" si="63"/>
        <v>175.86536716285264</v>
      </c>
      <c r="BR66">
        <f t="shared" ref="BR66:BR97" si="89">((BQ66+0.00000010773*(BP66^4-BO66^4))-BN66*44100)/(AN66*56+0.00000043092*BO66^3)</f>
        <v>-0.22243849586201375</v>
      </c>
      <c r="BS66">
        <f t="shared" si="65"/>
        <v>4.3059357892114676</v>
      </c>
      <c r="BT66">
        <f t="shared" ref="BT66:BT97" si="90">BS66*1000/BC66</f>
        <v>43.158650579203901</v>
      </c>
      <c r="BU66">
        <f t="shared" ref="BU66:BU97" si="91">(BT66-AW66)</f>
        <v>14.861508550395307</v>
      </c>
      <c r="BV66">
        <f t="shared" si="68"/>
        <v>30.407451629638672</v>
      </c>
      <c r="BW66">
        <f t="shared" ref="BW66:BW97" si="92">0.61365*EXP(17.502*BV66/(240.97+BV66))</f>
        <v>4.361182708459646</v>
      </c>
      <c r="BX66">
        <f t="shared" si="70"/>
        <v>0.36190492403026009</v>
      </c>
      <c r="BY66">
        <f t="shared" si="71"/>
        <v>2.8232040381021215</v>
      </c>
      <c r="BZ66">
        <f t="shared" ref="BZ66:BZ97" si="93">(BW66-BY66)</f>
        <v>1.5379786703575244</v>
      </c>
      <c r="CA66">
        <f t="shared" si="73"/>
        <v>0.22750565710479603</v>
      </c>
      <c r="CB66">
        <f t="shared" si="74"/>
        <v>27.19504075638682</v>
      </c>
      <c r="CC66">
        <f t="shared" si="75"/>
        <v>0.7002058791191027</v>
      </c>
      <c r="CD66">
        <f t="shared" si="76"/>
        <v>65.725517526321454</v>
      </c>
      <c r="CE66">
        <f t="shared" si="77"/>
        <v>385.57618953262295</v>
      </c>
      <c r="CF66">
        <f t="shared" ref="CF66:CF97" si="94">K66*CD66/100/CE66</f>
        <v>4.2112411903696911E-2</v>
      </c>
      <c r="CG66">
        <f t="shared" si="79"/>
        <v>0</v>
      </c>
      <c r="CH66">
        <f t="shared" si="80"/>
        <v>934.2847839355469</v>
      </c>
      <c r="CI66">
        <f t="shared" si="81"/>
        <v>0</v>
      </c>
      <c r="CJ66" t="e">
        <f t="shared" si="82"/>
        <v>#DIV/0!</v>
      </c>
      <c r="CK66" t="e">
        <f t="shared" si="83"/>
        <v>#DIV/0!</v>
      </c>
    </row>
    <row r="67" spans="1:89" x14ac:dyDescent="0.25">
      <c r="A67" s="1">
        <v>66</v>
      </c>
      <c r="B67" s="2" t="s">
        <v>181</v>
      </c>
      <c r="C67" s="1" t="s">
        <v>183</v>
      </c>
      <c r="D67" s="1" t="s">
        <v>185</v>
      </c>
      <c r="E67" s="1">
        <v>2</v>
      </c>
      <c r="F67" s="1">
        <v>3</v>
      </c>
      <c r="G67" s="3">
        <v>44457</v>
      </c>
      <c r="H67" s="1" t="s">
        <v>148</v>
      </c>
      <c r="I67" s="1">
        <v>21881.499674466439</v>
      </c>
      <c r="J67" s="1">
        <v>1</v>
      </c>
      <c r="K67">
        <f t="shared" si="42"/>
        <v>24.815496583481575</v>
      </c>
      <c r="L67">
        <f t="shared" si="43"/>
        <v>0.37768133341796339</v>
      </c>
      <c r="M67">
        <f t="shared" si="44"/>
        <v>272.23454091782514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t="e">
        <f t="shared" si="45"/>
        <v>#DIV/0!</v>
      </c>
      <c r="V67" t="e">
        <f t="shared" si="46"/>
        <v>#DIV/0!</v>
      </c>
      <c r="W67" t="e">
        <f t="shared" si="47"/>
        <v>#DIV/0!</v>
      </c>
      <c r="X67" s="1">
        <v>-1</v>
      </c>
      <c r="Y67" s="1">
        <v>0.85</v>
      </c>
      <c r="Z67" s="1">
        <v>0.85</v>
      </c>
      <c r="AA67" s="1">
        <v>9.9886770248413086</v>
      </c>
      <c r="AB67">
        <f t="shared" si="84"/>
        <v>0.85</v>
      </c>
      <c r="AC67">
        <f t="shared" si="49"/>
        <v>2.7630986107120666E-2</v>
      </c>
      <c r="AD67" t="e">
        <f t="shared" si="50"/>
        <v>#DIV/0!</v>
      </c>
      <c r="AE67" t="e">
        <f t="shared" si="51"/>
        <v>#DIV/0!</v>
      </c>
      <c r="AF67" t="e">
        <f t="shared" si="52"/>
        <v>#DIV/0!</v>
      </c>
      <c r="AG67" s="1">
        <v>0</v>
      </c>
      <c r="AH67" s="1">
        <v>0.5</v>
      </c>
      <c r="AI67" t="e">
        <f t="shared" si="85"/>
        <v>#DIV/0!</v>
      </c>
      <c r="AJ67">
        <f t="shared" si="54"/>
        <v>5.5795436660495499</v>
      </c>
      <c r="AK67">
        <f t="shared" si="55"/>
        <v>1.4809091795497076</v>
      </c>
      <c r="AL67">
        <f t="shared" si="56"/>
        <v>30.177140615195924</v>
      </c>
      <c r="AM67" s="1">
        <v>2</v>
      </c>
      <c r="AN67">
        <f t="shared" si="86"/>
        <v>5</v>
      </c>
      <c r="AO67" s="1">
        <v>0.5</v>
      </c>
      <c r="AP67">
        <f t="shared" si="87"/>
        <v>9</v>
      </c>
      <c r="AQ67" s="1">
        <v>30.831409454345703</v>
      </c>
      <c r="AR67" s="1">
        <v>30.399618148803711</v>
      </c>
      <c r="AS67" s="1">
        <v>30.793418884277344</v>
      </c>
      <c r="AT67" s="1">
        <v>400.02426147460938</v>
      </c>
      <c r="AU67" s="1">
        <v>389.23831176757813</v>
      </c>
      <c r="AV67" s="1">
        <v>26.129161834716797</v>
      </c>
      <c r="AW67" s="1">
        <v>28.296028137207031</v>
      </c>
      <c r="AX67" s="1">
        <v>58.343387603759766</v>
      </c>
      <c r="AY67" s="1">
        <v>63.181747436523438</v>
      </c>
      <c r="AZ67" s="1">
        <v>500.41525268554688</v>
      </c>
      <c r="BA67" s="1">
        <v>1099.1707763671875</v>
      </c>
      <c r="BB67" s="1">
        <v>216.52142333984375</v>
      </c>
      <c r="BC67" s="1">
        <v>99.769569396972656</v>
      </c>
      <c r="BD67" s="1">
        <v>3.7294309139251709</v>
      </c>
      <c r="BE67" s="1">
        <v>-0.2247120589017868</v>
      </c>
      <c r="BF67" s="1">
        <v>0.66666668653488159</v>
      </c>
      <c r="BG67" s="1">
        <v>0</v>
      </c>
      <c r="BH67" s="1">
        <v>5</v>
      </c>
      <c r="BI67" s="1">
        <v>1</v>
      </c>
      <c r="BJ67" s="1">
        <v>0</v>
      </c>
      <c r="BK67" s="1">
        <v>0.15999999642372131</v>
      </c>
      <c r="BL67" s="1">
        <v>111115</v>
      </c>
      <c r="BM67">
        <f t="shared" si="59"/>
        <v>2.5020762634277345</v>
      </c>
      <c r="BN67">
        <f t="shared" si="88"/>
        <v>5.5795436660495499E-3</v>
      </c>
      <c r="BO67">
        <f t="shared" si="61"/>
        <v>303.54961814880369</v>
      </c>
      <c r="BP67">
        <f t="shared" si="62"/>
        <v>303.98140945434568</v>
      </c>
      <c r="BQ67">
        <f t="shared" si="63"/>
        <v>175.86732028780898</v>
      </c>
      <c r="BR67">
        <f t="shared" si="89"/>
        <v>-0.22247753360778763</v>
      </c>
      <c r="BS67">
        <f t="shared" si="65"/>
        <v>4.3039917224434756</v>
      </c>
      <c r="BT67">
        <f t="shared" si="90"/>
        <v>43.139323427550778</v>
      </c>
      <c r="BU67">
        <f t="shared" si="91"/>
        <v>14.843295290343747</v>
      </c>
      <c r="BV67">
        <f t="shared" si="68"/>
        <v>30.399618148803711</v>
      </c>
      <c r="BW67">
        <f t="shared" si="92"/>
        <v>4.3592266702716396</v>
      </c>
      <c r="BX67">
        <f t="shared" si="70"/>
        <v>0.36247041031866239</v>
      </c>
      <c r="BY67">
        <f t="shared" si="71"/>
        <v>2.823082542893768</v>
      </c>
      <c r="BZ67">
        <f t="shared" si="93"/>
        <v>1.5361441273778715</v>
      </c>
      <c r="CA67">
        <f t="shared" si="73"/>
        <v>0.22786321092548054</v>
      </c>
      <c r="CB67">
        <f t="shared" si="74"/>
        <v>27.160722922353948</v>
      </c>
      <c r="CC67">
        <f t="shared" si="75"/>
        <v>0.69940325165211836</v>
      </c>
      <c r="CD67">
        <f t="shared" si="76"/>
        <v>65.754790260594703</v>
      </c>
      <c r="CE67">
        <f t="shared" si="77"/>
        <v>385.51598728005587</v>
      </c>
      <c r="CF67">
        <f t="shared" si="94"/>
        <v>4.2326072767352417E-2</v>
      </c>
      <c r="CG67">
        <f t="shared" si="79"/>
        <v>0</v>
      </c>
      <c r="CH67">
        <f t="shared" si="80"/>
        <v>934.2951599121094</v>
      </c>
      <c r="CI67">
        <f t="shared" si="81"/>
        <v>0</v>
      </c>
      <c r="CJ67" t="e">
        <f t="shared" si="82"/>
        <v>#DIV/0!</v>
      </c>
      <c r="CK67" t="e">
        <f t="shared" si="83"/>
        <v>#DIV/0!</v>
      </c>
    </row>
    <row r="68" spans="1:89" x14ac:dyDescent="0.25">
      <c r="A68" s="1">
        <v>67</v>
      </c>
      <c r="B68" s="2" t="s">
        <v>182</v>
      </c>
      <c r="C68" s="1" t="s">
        <v>183</v>
      </c>
      <c r="D68" s="1" t="s">
        <v>185</v>
      </c>
      <c r="E68" s="1">
        <v>2</v>
      </c>
      <c r="F68" s="1">
        <v>1</v>
      </c>
      <c r="G68" s="3">
        <v>44457</v>
      </c>
      <c r="H68" s="1" t="s">
        <v>149</v>
      </c>
      <c r="I68" s="1">
        <v>23647.499997277744</v>
      </c>
      <c r="J68" s="1">
        <v>1</v>
      </c>
      <c r="K68">
        <f t="shared" si="42"/>
        <v>19.680334314716369</v>
      </c>
      <c r="L68">
        <f t="shared" si="43"/>
        <v>0.46874367059654398</v>
      </c>
      <c r="M68">
        <f t="shared" si="44"/>
        <v>312.70326562624757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t="e">
        <f t="shared" si="45"/>
        <v>#DIV/0!</v>
      </c>
      <c r="V68" t="e">
        <f t="shared" si="46"/>
        <v>#DIV/0!</v>
      </c>
      <c r="W68" t="e">
        <f t="shared" si="47"/>
        <v>#DIV/0!</v>
      </c>
      <c r="X68" s="1">
        <v>-1</v>
      </c>
      <c r="Y68" s="1">
        <v>0.85</v>
      </c>
      <c r="Z68" s="1">
        <v>0.85</v>
      </c>
      <c r="AA68" s="1">
        <v>9.947845458984375</v>
      </c>
      <c r="AB68">
        <f t="shared" si="84"/>
        <v>0.85</v>
      </c>
      <c r="AC68">
        <f t="shared" si="49"/>
        <v>2.2089351114007224E-2</v>
      </c>
      <c r="AD68" t="e">
        <f t="shared" si="50"/>
        <v>#DIV/0!</v>
      </c>
      <c r="AE68" t="e">
        <f t="shared" si="51"/>
        <v>#DIV/0!</v>
      </c>
      <c r="AF68" t="e">
        <f t="shared" si="52"/>
        <v>#DIV/0!</v>
      </c>
      <c r="AG68" s="1">
        <v>0</v>
      </c>
      <c r="AH68" s="1">
        <v>0.5</v>
      </c>
      <c r="AI68" t="e">
        <f t="shared" si="85"/>
        <v>#DIV/0!</v>
      </c>
      <c r="AJ68">
        <f t="shared" si="54"/>
        <v>6.4238537804057572</v>
      </c>
      <c r="AK68">
        <f t="shared" si="55"/>
        <v>1.3870454478966026</v>
      </c>
      <c r="AL68">
        <f t="shared" si="56"/>
        <v>29.901192800009991</v>
      </c>
      <c r="AM68" s="1">
        <v>2</v>
      </c>
      <c r="AN68">
        <f t="shared" si="86"/>
        <v>5</v>
      </c>
      <c r="AO68" s="1">
        <v>0.5</v>
      </c>
      <c r="AP68">
        <f t="shared" si="87"/>
        <v>9</v>
      </c>
      <c r="AQ68" s="1">
        <v>30.852815628051758</v>
      </c>
      <c r="AR68" s="1">
        <v>30.242584228515625</v>
      </c>
      <c r="AS68" s="1">
        <v>30.835870742797852</v>
      </c>
      <c r="AT68" s="1">
        <v>399.80340576171875</v>
      </c>
      <c r="AU68" s="1">
        <v>390.93386840820313</v>
      </c>
      <c r="AV68" s="1">
        <v>26.071823120117188</v>
      </c>
      <c r="AW68" s="1">
        <v>28.565961837768555</v>
      </c>
      <c r="AX68" s="1">
        <v>58.129379272460938</v>
      </c>
      <c r="AY68" s="1">
        <v>63.690280914306641</v>
      </c>
      <c r="AZ68" s="1">
        <v>500.40121459960938</v>
      </c>
      <c r="BA68" s="1">
        <v>1101.4268798828125</v>
      </c>
      <c r="BB68" s="1">
        <v>462.02041625976563</v>
      </c>
      <c r="BC68" s="1">
        <v>99.744033813476563</v>
      </c>
      <c r="BD68" s="1">
        <v>3.7553403377532959</v>
      </c>
      <c r="BE68" s="1">
        <v>-0.2036140114068985</v>
      </c>
      <c r="BF68" s="1">
        <v>0.66666668653488159</v>
      </c>
      <c r="BG68" s="1">
        <v>0</v>
      </c>
      <c r="BH68" s="1">
        <v>5</v>
      </c>
      <c r="BI68" s="1">
        <v>1</v>
      </c>
      <c r="BJ68" s="1">
        <v>0</v>
      </c>
      <c r="BK68" s="1">
        <v>0.15999999642372131</v>
      </c>
      <c r="BL68" s="1">
        <v>111115</v>
      </c>
      <c r="BM68">
        <f t="shared" si="59"/>
        <v>2.5020060729980469</v>
      </c>
      <c r="BN68">
        <f t="shared" si="88"/>
        <v>6.4238537804057576E-3</v>
      </c>
      <c r="BO68">
        <f t="shared" si="61"/>
        <v>303.3925842285156</v>
      </c>
      <c r="BP68">
        <f t="shared" si="62"/>
        <v>304.00281562805174</v>
      </c>
      <c r="BQ68">
        <f t="shared" si="63"/>
        <v>176.22829684224052</v>
      </c>
      <c r="BR68">
        <f t="shared" si="89"/>
        <v>-0.34139142850563575</v>
      </c>
      <c r="BS68">
        <f t="shared" si="65"/>
        <v>4.2363297113574703</v>
      </c>
      <c r="BT68">
        <f t="shared" si="90"/>
        <v>42.472011100729048</v>
      </c>
      <c r="BU68">
        <f t="shared" si="91"/>
        <v>13.906049262960494</v>
      </c>
      <c r="BV68">
        <f t="shared" si="68"/>
        <v>30.242584228515625</v>
      </c>
      <c r="BW68">
        <f t="shared" si="92"/>
        <v>4.3201758667856085</v>
      </c>
      <c r="BX68">
        <f t="shared" si="70"/>
        <v>0.44553883621005363</v>
      </c>
      <c r="BY68">
        <f t="shared" si="71"/>
        <v>2.8492842634608677</v>
      </c>
      <c r="BZ68">
        <f t="shared" si="93"/>
        <v>1.4708916033247408</v>
      </c>
      <c r="CA68">
        <f t="shared" si="73"/>
        <v>0.28045757754953166</v>
      </c>
      <c r="CB68">
        <f t="shared" si="74"/>
        <v>31.190285100208982</v>
      </c>
      <c r="CC68">
        <f t="shared" si="75"/>
        <v>0.79988788615196382</v>
      </c>
      <c r="CD68">
        <f t="shared" si="76"/>
        <v>67.73308800338927</v>
      </c>
      <c r="CE68">
        <f t="shared" si="77"/>
        <v>387.98181826099568</v>
      </c>
      <c r="CF68">
        <f t="shared" si="94"/>
        <v>3.4357533093937118E-2</v>
      </c>
      <c r="CG68">
        <f t="shared" si="79"/>
        <v>0</v>
      </c>
      <c r="CH68">
        <f t="shared" si="80"/>
        <v>936.21284790039056</v>
      </c>
      <c r="CI68">
        <f t="shared" si="81"/>
        <v>0</v>
      </c>
      <c r="CJ68" t="e">
        <f t="shared" si="82"/>
        <v>#DIV/0!</v>
      </c>
      <c r="CK68" t="e">
        <f t="shared" si="83"/>
        <v>#DIV/0!</v>
      </c>
    </row>
    <row r="69" spans="1:89" x14ac:dyDescent="0.25">
      <c r="A69" s="1">
        <v>68</v>
      </c>
      <c r="B69" s="2" t="s">
        <v>182</v>
      </c>
      <c r="C69" s="1" t="s">
        <v>183</v>
      </c>
      <c r="D69" s="1" t="s">
        <v>185</v>
      </c>
      <c r="E69" s="1">
        <v>2</v>
      </c>
      <c r="F69" s="1">
        <v>2</v>
      </c>
      <c r="G69" s="3">
        <v>44457</v>
      </c>
      <c r="H69" s="1" t="s">
        <v>150</v>
      </c>
      <c r="I69" s="1">
        <v>23648.499997208826</v>
      </c>
      <c r="J69" s="1">
        <v>1</v>
      </c>
      <c r="K69">
        <f t="shared" si="42"/>
        <v>19.631001201680707</v>
      </c>
      <c r="L69">
        <f t="shared" si="43"/>
        <v>0.46858668797425462</v>
      </c>
      <c r="M69">
        <f t="shared" si="44"/>
        <v>312.86566952979132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t="e">
        <f t="shared" si="45"/>
        <v>#DIV/0!</v>
      </c>
      <c r="V69" t="e">
        <f t="shared" si="46"/>
        <v>#DIV/0!</v>
      </c>
      <c r="W69" t="e">
        <f t="shared" si="47"/>
        <v>#DIV/0!</v>
      </c>
      <c r="X69" s="1">
        <v>-1</v>
      </c>
      <c r="Y69" s="1">
        <v>0.85</v>
      </c>
      <c r="Z69" s="1">
        <v>0.85</v>
      </c>
      <c r="AA69" s="1">
        <v>9.947845458984375</v>
      </c>
      <c r="AB69">
        <f t="shared" si="84"/>
        <v>0.85</v>
      </c>
      <c r="AC69">
        <f t="shared" si="49"/>
        <v>2.2036280670718601E-2</v>
      </c>
      <c r="AD69" t="e">
        <f t="shared" si="50"/>
        <v>#DIV/0!</v>
      </c>
      <c r="AE69" t="e">
        <f t="shared" si="51"/>
        <v>#DIV/0!</v>
      </c>
      <c r="AF69" t="e">
        <f t="shared" si="52"/>
        <v>#DIV/0!</v>
      </c>
      <c r="AG69" s="1">
        <v>0</v>
      </c>
      <c r="AH69" s="1">
        <v>0.5</v>
      </c>
      <c r="AI69" t="e">
        <f t="shared" si="85"/>
        <v>#DIV/0!</v>
      </c>
      <c r="AJ69">
        <f t="shared" si="54"/>
        <v>6.4236850635822194</v>
      </c>
      <c r="AK69">
        <f t="shared" si="55"/>
        <v>1.3874505103302539</v>
      </c>
      <c r="AL69">
        <f t="shared" si="56"/>
        <v>29.901916569910775</v>
      </c>
      <c r="AM69" s="1">
        <v>2</v>
      </c>
      <c r="AN69">
        <f t="shared" si="86"/>
        <v>5</v>
      </c>
      <c r="AO69" s="1">
        <v>0.5</v>
      </c>
      <c r="AP69">
        <f t="shared" si="87"/>
        <v>9</v>
      </c>
      <c r="AQ69" s="1">
        <v>30.852293014526367</v>
      </c>
      <c r="AR69" s="1">
        <v>30.243324279785156</v>
      </c>
      <c r="AS69" s="1">
        <v>30.836397171020508</v>
      </c>
      <c r="AT69" s="1">
        <v>399.79696655273438</v>
      </c>
      <c r="AU69" s="1">
        <v>390.94720458984375</v>
      </c>
      <c r="AV69" s="1">
        <v>26.069618225097656</v>
      </c>
      <c r="AW69" s="1">
        <v>28.563678741455078</v>
      </c>
      <c r="AX69" s="1">
        <v>58.126171112060547</v>
      </c>
      <c r="AY69" s="1">
        <v>63.687057495117188</v>
      </c>
      <c r="AZ69" s="1">
        <v>500.40493774414063</v>
      </c>
      <c r="BA69" s="1">
        <v>1101.4456787109375</v>
      </c>
      <c r="BB69" s="1">
        <v>461.56719970703125</v>
      </c>
      <c r="BC69" s="1">
        <v>99.743995666503906</v>
      </c>
      <c r="BD69" s="1">
        <v>3.7553403377532959</v>
      </c>
      <c r="BE69" s="1">
        <v>-0.2036140114068985</v>
      </c>
      <c r="BF69" s="1">
        <v>0.66666668653488159</v>
      </c>
      <c r="BG69" s="1">
        <v>0</v>
      </c>
      <c r="BH69" s="1">
        <v>5</v>
      </c>
      <c r="BI69" s="1">
        <v>1</v>
      </c>
      <c r="BJ69" s="1">
        <v>0</v>
      </c>
      <c r="BK69" s="1">
        <v>0.15999999642372131</v>
      </c>
      <c r="BL69" s="1">
        <v>111115</v>
      </c>
      <c r="BM69">
        <f t="shared" si="59"/>
        <v>2.5020246887207027</v>
      </c>
      <c r="BN69">
        <f t="shared" si="88"/>
        <v>6.4236850635822195E-3</v>
      </c>
      <c r="BO69">
        <f t="shared" si="61"/>
        <v>303.39332427978513</v>
      </c>
      <c r="BP69">
        <f t="shared" si="62"/>
        <v>304.00229301452634</v>
      </c>
      <c r="BQ69">
        <f t="shared" si="63"/>
        <v>176.23130465467329</v>
      </c>
      <c r="BR69">
        <f t="shared" si="89"/>
        <v>-0.34140770987438157</v>
      </c>
      <c r="BS69">
        <f t="shared" si="65"/>
        <v>4.236505958937359</v>
      </c>
      <c r="BT69">
        <f t="shared" si="90"/>
        <v>42.473794343493147</v>
      </c>
      <c r="BU69">
        <f t="shared" si="91"/>
        <v>13.910115602038069</v>
      </c>
      <c r="BV69">
        <f t="shared" si="68"/>
        <v>30.243324279785156</v>
      </c>
      <c r="BW69">
        <f t="shared" si="92"/>
        <v>4.3203591835768851</v>
      </c>
      <c r="BX69">
        <f t="shared" si="70"/>
        <v>0.4453970091570818</v>
      </c>
      <c r="BY69">
        <f t="shared" si="71"/>
        <v>2.8490554486071051</v>
      </c>
      <c r="BZ69">
        <f t="shared" si="93"/>
        <v>1.47130373496978</v>
      </c>
      <c r="CA69">
        <f t="shared" si="73"/>
        <v>0.28036766065579455</v>
      </c>
      <c r="CB69">
        <f t="shared" si="74"/>
        <v>31.206471985777348</v>
      </c>
      <c r="CC69">
        <f t="shared" si="75"/>
        <v>0.80027601133004522</v>
      </c>
      <c r="CD69">
        <f t="shared" si="76"/>
        <v>67.72448104456582</v>
      </c>
      <c r="CE69">
        <f t="shared" si="77"/>
        <v>388.00255440959165</v>
      </c>
      <c r="CF69">
        <f t="shared" si="94"/>
        <v>3.426522206257434E-2</v>
      </c>
      <c r="CG69">
        <f t="shared" si="79"/>
        <v>0</v>
      </c>
      <c r="CH69">
        <f t="shared" si="80"/>
        <v>936.22882690429685</v>
      </c>
      <c r="CI69">
        <f t="shared" si="81"/>
        <v>0</v>
      </c>
      <c r="CJ69" t="e">
        <f t="shared" si="82"/>
        <v>#DIV/0!</v>
      </c>
      <c r="CK69" t="e">
        <f t="shared" si="83"/>
        <v>#DIV/0!</v>
      </c>
    </row>
    <row r="70" spans="1:89" x14ac:dyDescent="0.25">
      <c r="A70" s="1">
        <v>69</v>
      </c>
      <c r="B70" s="2" t="s">
        <v>182</v>
      </c>
      <c r="C70" s="1" t="s">
        <v>183</v>
      </c>
      <c r="D70" s="1" t="s">
        <v>185</v>
      </c>
      <c r="E70" s="1">
        <v>2</v>
      </c>
      <c r="F70" s="1">
        <v>3</v>
      </c>
      <c r="G70" s="3">
        <v>44457</v>
      </c>
      <c r="H70" s="1" t="s">
        <v>151</v>
      </c>
      <c r="I70" s="1">
        <v>23650.499997070991</v>
      </c>
      <c r="J70" s="1">
        <v>1</v>
      </c>
      <c r="K70">
        <f t="shared" si="42"/>
        <v>19.63325862499158</v>
      </c>
      <c r="L70">
        <f t="shared" si="43"/>
        <v>0.46819923403651187</v>
      </c>
      <c r="M70">
        <f t="shared" si="44"/>
        <v>312.7924897419914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t="e">
        <f t="shared" si="45"/>
        <v>#DIV/0!</v>
      </c>
      <c r="V70" t="e">
        <f t="shared" si="46"/>
        <v>#DIV/0!</v>
      </c>
      <c r="W70" t="e">
        <f t="shared" si="47"/>
        <v>#DIV/0!</v>
      </c>
      <c r="X70" s="1">
        <v>-1</v>
      </c>
      <c r="Y70" s="1">
        <v>0.85</v>
      </c>
      <c r="Z70" s="1">
        <v>0.85</v>
      </c>
      <c r="AA70" s="1">
        <v>9.947845458984375</v>
      </c>
      <c r="AB70">
        <f t="shared" si="84"/>
        <v>0.85</v>
      </c>
      <c r="AC70">
        <f t="shared" si="49"/>
        <v>2.2041997042804101E-2</v>
      </c>
      <c r="AD70" t="e">
        <f t="shared" si="50"/>
        <v>#DIV/0!</v>
      </c>
      <c r="AE70" t="e">
        <f t="shared" si="51"/>
        <v>#DIV/0!</v>
      </c>
      <c r="AF70" t="e">
        <f t="shared" si="52"/>
        <v>#DIV/0!</v>
      </c>
      <c r="AG70" s="1">
        <v>0</v>
      </c>
      <c r="AH70" s="1">
        <v>0.5</v>
      </c>
      <c r="AI70" t="e">
        <f t="shared" si="85"/>
        <v>#DIV/0!</v>
      </c>
      <c r="AJ70">
        <f t="shared" si="54"/>
        <v>6.417536228787891</v>
      </c>
      <c r="AK70">
        <f t="shared" si="55"/>
        <v>1.38722904990991</v>
      </c>
      <c r="AL70">
        <f t="shared" si="56"/>
        <v>29.899226659669477</v>
      </c>
      <c r="AM70" s="1">
        <v>2</v>
      </c>
      <c r="AN70">
        <f t="shared" si="86"/>
        <v>5</v>
      </c>
      <c r="AO70" s="1">
        <v>0.5</v>
      </c>
      <c r="AP70">
        <f t="shared" si="87"/>
        <v>9</v>
      </c>
      <c r="AQ70" s="1">
        <v>30.851371765136719</v>
      </c>
      <c r="AR70" s="1">
        <v>30.23968505859375</v>
      </c>
      <c r="AS70" s="1">
        <v>30.837202072143555</v>
      </c>
      <c r="AT70" s="1">
        <v>399.78448486328125</v>
      </c>
      <c r="AU70" s="1">
        <v>390.93524169921875</v>
      </c>
      <c r="AV70" s="1">
        <v>26.067600250244141</v>
      </c>
      <c r="AW70" s="1">
        <v>28.559164047241211</v>
      </c>
      <c r="AX70" s="1">
        <v>58.125080108642578</v>
      </c>
      <c r="AY70" s="1">
        <v>63.680721282958984</v>
      </c>
      <c r="AZ70" s="1">
        <v>500.42922973632813</v>
      </c>
      <c r="BA70" s="1">
        <v>1101.280517578125</v>
      </c>
      <c r="BB70" s="1">
        <v>463.90829467773438</v>
      </c>
      <c r="BC70" s="1">
        <v>99.744583129882813</v>
      </c>
      <c r="BD70" s="1">
        <v>3.7553403377532959</v>
      </c>
      <c r="BE70" s="1">
        <v>-0.2036140114068985</v>
      </c>
      <c r="BF70" s="1">
        <v>0.66666668653488159</v>
      </c>
      <c r="BG70" s="1">
        <v>0</v>
      </c>
      <c r="BH70" s="1">
        <v>5</v>
      </c>
      <c r="BI70" s="1">
        <v>1</v>
      </c>
      <c r="BJ70" s="1">
        <v>0</v>
      </c>
      <c r="BK70" s="1">
        <v>0.15999999642372131</v>
      </c>
      <c r="BL70" s="1">
        <v>111115</v>
      </c>
      <c r="BM70">
        <f t="shared" si="59"/>
        <v>2.5021461486816405</v>
      </c>
      <c r="BN70">
        <f t="shared" si="88"/>
        <v>6.4175362287878911E-3</v>
      </c>
      <c r="BO70">
        <f t="shared" si="61"/>
        <v>303.38968505859373</v>
      </c>
      <c r="BP70">
        <f t="shared" si="62"/>
        <v>304.0013717651367</v>
      </c>
      <c r="BQ70">
        <f t="shared" si="63"/>
        <v>176.20487887401396</v>
      </c>
      <c r="BR70">
        <f t="shared" si="89"/>
        <v>-0.34045839892427343</v>
      </c>
      <c r="BS70">
        <f t="shared" si="65"/>
        <v>4.2358509623399216</v>
      </c>
      <c r="BT70">
        <f t="shared" si="90"/>
        <v>42.466977448030342</v>
      </c>
      <c r="BU70">
        <f t="shared" si="91"/>
        <v>13.907813400789131</v>
      </c>
      <c r="BV70">
        <f t="shared" si="68"/>
        <v>30.23968505859375</v>
      </c>
      <c r="BW70">
        <f t="shared" si="92"/>
        <v>4.3194577838160289</v>
      </c>
      <c r="BX70">
        <f t="shared" si="70"/>
        <v>0.44504694104669468</v>
      </c>
      <c r="BY70">
        <f t="shared" si="71"/>
        <v>2.8486219124300116</v>
      </c>
      <c r="BZ70">
        <f t="shared" si="93"/>
        <v>1.4708358713860172</v>
      </c>
      <c r="CA70">
        <f t="shared" si="73"/>
        <v>0.28014572282836314</v>
      </c>
      <c r="CB70">
        <f t="shared" si="74"/>
        <v>31.199356495473079</v>
      </c>
      <c r="CC70">
        <f t="shared" si="75"/>
        <v>0.80011330874756614</v>
      </c>
      <c r="CD70">
        <f t="shared" si="76"/>
        <v>67.723511586939694</v>
      </c>
      <c r="CE70">
        <f t="shared" si="77"/>
        <v>387.99025290547002</v>
      </c>
      <c r="CF70">
        <f t="shared" si="94"/>
        <v>3.426975827413254E-2</v>
      </c>
      <c r="CG70">
        <f t="shared" si="79"/>
        <v>0</v>
      </c>
      <c r="CH70">
        <f t="shared" si="80"/>
        <v>936.08843994140625</v>
      </c>
      <c r="CI70">
        <f t="shared" si="81"/>
        <v>0</v>
      </c>
      <c r="CJ70" t="e">
        <f t="shared" si="82"/>
        <v>#DIV/0!</v>
      </c>
      <c r="CK70" t="e">
        <f t="shared" si="83"/>
        <v>#DIV/0!</v>
      </c>
    </row>
    <row r="71" spans="1:89" x14ac:dyDescent="0.25">
      <c r="F71" s="1"/>
    </row>
    <row r="72" spans="1:89" x14ac:dyDescent="0.25">
      <c r="F72" s="1"/>
    </row>
    <row r="73" spans="1:89" x14ac:dyDescent="0.25">
      <c r="F7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20210918_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聞喜郭</dc:creator>
  <cp:lastModifiedBy>聞喜郭</cp:lastModifiedBy>
  <dcterms:created xsi:type="dcterms:W3CDTF">2021-09-24T04:39:45Z</dcterms:created>
  <dcterms:modified xsi:type="dcterms:W3CDTF">2021-10-07T04:08:58Z</dcterms:modified>
</cp:coreProperties>
</file>