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3380" yWindow="0" windowWidth="21920" windowHeight="16100" tabRatio="500" firstSheet="4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Aug312016" sheetId="8" r:id="rId7"/>
    <sheet name="sep52016" sheetId="7" r:id="rId8"/>
    <sheet name="jan302018" sheetId="9" r:id="rId9"/>
    <sheet name="Sheet8" sheetId="10" r:id="rId10"/>
    <sheet name="Sheet9" sheetId="11" r:id="rId11"/>
    <sheet name="Sheet7" sheetId="12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9" l="1"/>
  <c r="F27" i="9"/>
  <c r="C3" i="12"/>
  <c r="J7" i="10"/>
  <c r="J8" i="10"/>
  <c r="J9" i="10"/>
  <c r="J10" i="10"/>
  <c r="J6" i="10"/>
  <c r="H7" i="10"/>
  <c r="K7" i="10"/>
  <c r="H8" i="10"/>
  <c r="K8" i="10"/>
  <c r="H9" i="10"/>
  <c r="K9" i="10"/>
  <c r="H10" i="10"/>
  <c r="K10" i="10"/>
  <c r="H6" i="10"/>
  <c r="K6" i="10"/>
  <c r="G7" i="10"/>
  <c r="G8" i="10"/>
  <c r="G9" i="10"/>
  <c r="G10" i="10"/>
  <c r="G6" i="10"/>
  <c r="F10" i="10"/>
  <c r="I10" i="10"/>
  <c r="L10" i="10"/>
  <c r="F9" i="10"/>
  <c r="I9" i="10"/>
  <c r="L9" i="10"/>
  <c r="L7" i="10"/>
  <c r="L8" i="10"/>
  <c r="L6" i="10"/>
  <c r="I7" i="10"/>
  <c r="I8" i="10"/>
  <c r="I6" i="10"/>
  <c r="F8" i="10"/>
  <c r="F7" i="10"/>
  <c r="F6" i="10"/>
  <c r="K45" i="9"/>
  <c r="H7" i="5"/>
  <c r="H8" i="5"/>
  <c r="H9" i="5"/>
  <c r="H10" i="5"/>
  <c r="H11" i="5"/>
  <c r="H12" i="5"/>
  <c r="H13" i="5"/>
  <c r="H14" i="5"/>
  <c r="H15" i="5"/>
  <c r="H16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6" i="5"/>
  <c r="C30" i="3"/>
  <c r="C31" i="3"/>
  <c r="C32" i="3"/>
  <c r="C33" i="3"/>
  <c r="C34" i="3"/>
  <c r="C29" i="3"/>
</calcChain>
</file>

<file path=xl/sharedStrings.xml><?xml version="1.0" encoding="utf-8"?>
<sst xmlns="http://schemas.openxmlformats.org/spreadsheetml/2006/main" count="840" uniqueCount="119">
  <si>
    <t>Dataset</t>
  </si>
  <si>
    <t>k=5</t>
  </si>
  <si>
    <t>k=10</t>
  </si>
  <si>
    <t>k=25</t>
  </si>
  <si>
    <t>k=50</t>
  </si>
  <si>
    <t>k=100</t>
  </si>
  <si>
    <t>weightA=0.9</t>
  </si>
  <si>
    <t>weightB=0.0</t>
  </si>
  <si>
    <t>weightD=0.05</t>
  </si>
  <si>
    <t>weightC=0.05</t>
  </si>
  <si>
    <t>inertia_method=random</t>
  </si>
  <si>
    <t>behaviorNeigh=0.6</t>
  </si>
  <si>
    <t>behaviroConf=0.1</t>
  </si>
  <si>
    <t>behaviorGlobal=0.25</t>
  </si>
  <si>
    <t>MaqcII_ER</t>
  </si>
  <si>
    <t>Prostate</t>
  </si>
  <si>
    <t>Golub</t>
  </si>
  <si>
    <t>SRBCT</t>
  </si>
  <si>
    <t>inertia_method=global</t>
  </si>
  <si>
    <t>inertia_method=rankbased</t>
  </si>
  <si>
    <t>weightA=0.6</t>
  </si>
  <si>
    <t>weightB=0.1</t>
  </si>
  <si>
    <t>weightA=0.3</t>
  </si>
  <si>
    <t>weightB=0.3</t>
  </si>
  <si>
    <t>weightD=0.3</t>
  </si>
  <si>
    <t>weightA=0.8</t>
  </si>
  <si>
    <t>weightA=0.7</t>
  </si>
  <si>
    <t>weightB=0.2</t>
  </si>
  <si>
    <t>weightA=0.4</t>
  </si>
  <si>
    <t>weightB=0.4</t>
  </si>
  <si>
    <t>weightA=0.45</t>
  </si>
  <si>
    <t>weightB=0.45</t>
  </si>
  <si>
    <t>weightD=0.15</t>
  </si>
  <si>
    <t>weightD=0.25</t>
  </si>
  <si>
    <t>behaviorNeigh=0.45</t>
  </si>
  <si>
    <t>behaviroConf=0.2</t>
  </si>
  <si>
    <t>behaviroConf=0.25</t>
  </si>
  <si>
    <t>behaviorNeigh=0.65</t>
  </si>
  <si>
    <t>behaviorGlobal=0.2</t>
  </si>
  <si>
    <t>behaviorGlobal=0.65</t>
  </si>
  <si>
    <t>behaviorNeigh=0.2</t>
  </si>
  <si>
    <t>behaviorNeigh=0.8</t>
  </si>
  <si>
    <t>behaviroConf=0.05</t>
  </si>
  <si>
    <t>behaviorGlobal=0.1</t>
  </si>
  <si>
    <t>k=15</t>
  </si>
  <si>
    <t>limma</t>
  </si>
  <si>
    <t>RFE-SVM</t>
  </si>
  <si>
    <t>Lasso</t>
  </si>
  <si>
    <t>Elasticnet</t>
  </si>
  <si>
    <t>F.test</t>
  </si>
  <si>
    <t>B3PSO</t>
  </si>
  <si>
    <t>rankAggreg-monte carlo</t>
  </si>
  <si>
    <t>rankAggreg-GA</t>
  </si>
  <si>
    <t>(kopt=5) 0.83</t>
  </si>
  <si>
    <t>Stage 1</t>
  </si>
  <si>
    <t>Stage2</t>
  </si>
  <si>
    <t>(kopt=39) 0.96</t>
  </si>
  <si>
    <t>DS-index</t>
  </si>
  <si>
    <t>B3PSO-number of features</t>
  </si>
  <si>
    <t>(kopt=25) 1</t>
  </si>
  <si>
    <t>(kopt=36) 0.9</t>
  </si>
  <si>
    <t>MaqcII_PCR</t>
  </si>
  <si>
    <t>1053_at</t>
  </si>
  <si>
    <t>204508_s_at</t>
  </si>
  <si>
    <t>205225_at</t>
  </si>
  <si>
    <t>206799_at</t>
  </si>
  <si>
    <t>212956_at</t>
  </si>
  <si>
    <t>215729_s_at</t>
  </si>
  <si>
    <t>Fold_1</t>
  </si>
  <si>
    <t>Fold_2</t>
  </si>
  <si>
    <t>Fold_3</t>
  </si>
  <si>
    <t>Fold_4</t>
  </si>
  <si>
    <t>Fold_5</t>
  </si>
  <si>
    <t>Fold_6</t>
  </si>
  <si>
    <t>Fold_7</t>
  </si>
  <si>
    <t>Fold_8</t>
  </si>
  <si>
    <t>Fold_9</t>
  </si>
  <si>
    <t>Fold_10</t>
  </si>
  <si>
    <t>estrogen receptor 1</t>
  </si>
  <si>
    <t xml:space="preserve">vestigial like 1 </t>
  </si>
  <si>
    <t>replication factor C</t>
  </si>
  <si>
    <t>secretoglobin, family 1D, member 2</t>
  </si>
  <si>
    <t>carbonic anhydrase XII</t>
  </si>
  <si>
    <t>TBC1 domain family, member 9 (with GRAM domain)</t>
  </si>
  <si>
    <t>Stabiltity_measure</t>
  </si>
  <si>
    <t>Optimal_number_selected</t>
  </si>
  <si>
    <t>User_selection</t>
  </si>
  <si>
    <t>Test_balanced_accuracy</t>
  </si>
  <si>
    <t>optSelect</t>
  </si>
  <si>
    <t>Leukemia</t>
  </si>
  <si>
    <t>SRBCT_breast_cancer</t>
  </si>
  <si>
    <t>Prostate_cancer</t>
  </si>
  <si>
    <t>nohup R --no-save --args 0.7 0 0.05 0.25 global 0.45 0.2 0.25 vmay2415_v32_FINAL 5 &lt; run_ocfs_maqcIIbreastER_vjune202016_sensitivity.R &gt; nmaqcIIbreastER5globalnochange5itrreset5nod1pct0620_0.45_0.2_0.25.out</t>
  </si>
  <si>
    <t>nohup R --no-save --args 0.7 0 0.05 0.25 global 0.45 0.2 0.25 vmay2415_v32_FINAL 15 &lt; run_ocfs_maqcIIbreastER_vjune202016_sensitivity.R &gt; nmaqcIIbreastER15globalnochange5itrreset5nod1pct0620_0.45_0.2_0.25.out</t>
  </si>
  <si>
    <t>nohup R --no-save --args 0.7 0 0.05 0.25 global 0.45 0.25 0.25 vmay2415_v32_06202016 5 &lt; run_ocfs_maqcIIbreastPCR_vjune202016_sensitivity.R &gt; nmaqcIIbreastPCR5globalnochange5itrreset5nod1pct0620_0.700.050.25.out &amp;</t>
  </si>
  <si>
    <t>Union</t>
  </si>
  <si>
    <t>k=20</t>
  </si>
  <si>
    <t>minfit</t>
  </si>
  <si>
    <t>fitnness</t>
  </si>
  <si>
    <t>fitfunc</t>
  </si>
  <si>
    <t>cv</t>
  </si>
  <si>
    <t>cvperm</t>
  </si>
  <si>
    <t>testacc</t>
  </si>
  <si>
    <t>reversetest</t>
  </si>
  <si>
    <t>diff</t>
  </si>
  <si>
    <t>A</t>
  </si>
  <si>
    <t>B</t>
  </si>
  <si>
    <t>C</t>
  </si>
  <si>
    <t>D</t>
  </si>
  <si>
    <t>weightA</t>
  </si>
  <si>
    <t>weightB</t>
  </si>
  <si>
    <t>weightC</t>
  </si>
  <si>
    <t>weightD</t>
  </si>
  <si>
    <t>k=30</t>
  </si>
  <si>
    <t>ppm</t>
  </si>
  <si>
    <t>delta/actual</t>
  </si>
  <si>
    <t>k=3</t>
  </si>
  <si>
    <t>Method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</si>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</sst>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1" fillId="0" borderId="0" xfId="103"/>
    <xf numFmtId="0" fontId="0" fillId="3" borderId="0" xfId="0" applyFill="1"/>
    <xf numFmtId="0" fontId="3" fillId="3" borderId="0" xfId="0" applyFont="1" applyFill="1"/>
  </cellXfs>
  <cellStyles count="1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/>
    <cellStyle name="Normal" xfId="0" builtinId="0"/>
  </cellStyles>
  <dxfs count="0"/>
  <tableStyles count="0" defaultTableStyle="TableStyleMedium9" defaultPivotStyle="PivotStyleMedium4"/>
  <colors>
    <mruColors>
      <color rgb="FFD10011"/>
      <color rgb="FFD10E34"/>
      <color rgb="FF682FFF"/>
      <color rgb="FF78FFB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features in Stage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Leukemia</c:v>
                </c:pt>
              </c:strCache>
            </c:strRef>
          </c:tx>
          <c:invertIfNegative val="0"/>
          <c:cat>
            <c:multiLvlStrRef>
              <c:f>Sheet1!$A$4:$B$12</c:f>
              <c:multiLvlStrCache>
                <c:ptCount val="9"/>
                <c:lvl>
                  <c:pt idx="0">
                    <c:v>limma</c:v>
                  </c:pt>
                  <c:pt idx="1">
                    <c:v>RFE-SVM</c:v>
                  </c:pt>
                  <c:pt idx="2">
                    <c:v>Lasso</c:v>
                  </c:pt>
                  <c:pt idx="3">
                    <c:v>Elasticnet</c:v>
                  </c:pt>
                  <c:pt idx="4">
                    <c:v>F.test</c:v>
                  </c:pt>
                  <c:pt idx="6">
                    <c:v>rankAggreg-monte carlo</c:v>
                  </c:pt>
                  <c:pt idx="7">
                    <c:v>rankAggreg-GA</c:v>
                  </c:pt>
                  <c:pt idx="8">
                    <c:v>optSelect</c:v>
                  </c:pt>
                </c:lvl>
                <c:lvl>
                  <c:pt idx="0">
                    <c:v>Stage 1</c:v>
                  </c:pt>
                  <c:pt idx="6">
                    <c:v>Stage2</c:v>
                  </c:pt>
                </c:lvl>
              </c:multiLvlStrCache>
            </c:multiLvl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0.89</c:v>
                </c:pt>
                <c:pt idx="1">
                  <c:v>0.94</c:v>
                </c:pt>
                <c:pt idx="2">
                  <c:v>0.94</c:v>
                </c:pt>
                <c:pt idx="3">
                  <c:v>0.89</c:v>
                </c:pt>
                <c:pt idx="4">
                  <c:v>0.93</c:v>
                </c:pt>
                <c:pt idx="6">
                  <c:v>0.89</c:v>
                </c:pt>
                <c:pt idx="7">
                  <c:v>0.89</c:v>
                </c:pt>
                <c:pt idx="8">
                  <c:v>0.96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SRBCT_breast_cancer</c:v>
                </c:pt>
              </c:strCache>
            </c:strRef>
          </c:tx>
          <c:invertIfNegative val="0"/>
          <c:cat>
            <c:multiLvlStrRef>
              <c:f>Sheet1!$A$4:$B$12</c:f>
              <c:multiLvlStrCache>
                <c:ptCount val="9"/>
                <c:lvl>
                  <c:pt idx="0">
                    <c:v>limma</c:v>
                  </c:pt>
                  <c:pt idx="1">
                    <c:v>RFE-SVM</c:v>
                  </c:pt>
                  <c:pt idx="2">
                    <c:v>Lasso</c:v>
                  </c:pt>
                  <c:pt idx="3">
                    <c:v>Elasticnet</c:v>
                  </c:pt>
                  <c:pt idx="4">
                    <c:v>F.test</c:v>
                  </c:pt>
                  <c:pt idx="6">
                    <c:v>rankAggreg-monte carlo</c:v>
                  </c:pt>
                  <c:pt idx="7">
                    <c:v>rankAggreg-GA</c:v>
                  </c:pt>
                  <c:pt idx="8">
                    <c:v>optSelect</c:v>
                  </c:pt>
                </c:lvl>
                <c:lvl>
                  <c:pt idx="0">
                    <c:v>Stage 1</c:v>
                  </c:pt>
                  <c:pt idx="6">
                    <c:v>Stage2</c:v>
                  </c:pt>
                </c:lvl>
              </c:multiLvlStrCache>
            </c:multiLvl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0.94</c:v>
                </c:pt>
                <c:pt idx="1">
                  <c:v>0.92</c:v>
                </c:pt>
                <c:pt idx="2">
                  <c:v>0.9</c:v>
                </c:pt>
                <c:pt idx="3">
                  <c:v>0.94</c:v>
                </c:pt>
                <c:pt idx="4">
                  <c:v>0.94</c:v>
                </c:pt>
                <c:pt idx="6">
                  <c:v>0.92</c:v>
                </c:pt>
                <c:pt idx="7">
                  <c:v>0.94</c:v>
                </c:pt>
                <c:pt idx="8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MaqcII_ER</c:v>
                </c:pt>
              </c:strCache>
            </c:strRef>
          </c:tx>
          <c:invertIfNegative val="0"/>
          <c:cat>
            <c:multiLvlStrRef>
              <c:f>Sheet1!$A$4:$B$12</c:f>
              <c:multiLvlStrCache>
                <c:ptCount val="9"/>
                <c:lvl>
                  <c:pt idx="0">
                    <c:v>limma</c:v>
                  </c:pt>
                  <c:pt idx="1">
                    <c:v>RFE-SVM</c:v>
                  </c:pt>
                  <c:pt idx="2">
                    <c:v>Lasso</c:v>
                  </c:pt>
                  <c:pt idx="3">
                    <c:v>Elasticnet</c:v>
                  </c:pt>
                  <c:pt idx="4">
                    <c:v>F.test</c:v>
                  </c:pt>
                  <c:pt idx="6">
                    <c:v>rankAggreg-monte carlo</c:v>
                  </c:pt>
                  <c:pt idx="7">
                    <c:v>rankAggreg-GA</c:v>
                  </c:pt>
                  <c:pt idx="8">
                    <c:v>optSelect</c:v>
                  </c:pt>
                </c:lvl>
                <c:lvl>
                  <c:pt idx="0">
                    <c:v>Stage 1</c:v>
                  </c:pt>
                  <c:pt idx="6">
                    <c:v>Stage2</c:v>
                  </c:pt>
                </c:lvl>
              </c:multiLvlStrCache>
            </c:multiLvlStrRef>
          </c:cat>
          <c:val>
            <c:numRef>
              <c:f>Sheet1!$E$4:$E$12</c:f>
              <c:numCache>
                <c:formatCode>General</c:formatCode>
                <c:ptCount val="9"/>
                <c:pt idx="0">
                  <c:v>0.87</c:v>
                </c:pt>
                <c:pt idx="1">
                  <c:v>0.88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6">
                  <c:v>0.87</c:v>
                </c:pt>
                <c:pt idx="7">
                  <c:v>0.87</c:v>
                </c:pt>
                <c:pt idx="8">
                  <c:v>0.85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MaqcII_PCR</c:v>
                </c:pt>
              </c:strCache>
            </c:strRef>
          </c:tx>
          <c:invertIfNegative val="0"/>
          <c:cat>
            <c:multiLvlStrRef>
              <c:f>Sheet1!$A$4:$B$12</c:f>
              <c:multiLvlStrCache>
                <c:ptCount val="9"/>
                <c:lvl>
                  <c:pt idx="0">
                    <c:v>limma</c:v>
                  </c:pt>
                  <c:pt idx="1">
                    <c:v>RFE-SVM</c:v>
                  </c:pt>
                  <c:pt idx="2">
                    <c:v>Lasso</c:v>
                  </c:pt>
                  <c:pt idx="3">
                    <c:v>Elasticnet</c:v>
                  </c:pt>
                  <c:pt idx="4">
                    <c:v>F.test</c:v>
                  </c:pt>
                  <c:pt idx="6">
                    <c:v>rankAggreg-monte carlo</c:v>
                  </c:pt>
                  <c:pt idx="7">
                    <c:v>rankAggreg-GA</c:v>
                  </c:pt>
                  <c:pt idx="8">
                    <c:v>optSelect</c:v>
                  </c:pt>
                </c:lvl>
                <c:lvl>
                  <c:pt idx="0">
                    <c:v>Stage 1</c:v>
                  </c:pt>
                  <c:pt idx="6">
                    <c:v>Stage2</c:v>
                  </c:pt>
                </c:lvl>
              </c:multiLvlStrCache>
            </c:multiLvlStrRef>
          </c:cat>
          <c:val>
            <c:numRef>
              <c:f>Sheet1!$F$4:$F$12</c:f>
              <c:numCache>
                <c:formatCode>General</c:formatCode>
                <c:ptCount val="9"/>
                <c:pt idx="0">
                  <c:v>0.7</c:v>
                </c:pt>
                <c:pt idx="1">
                  <c:v>0.66</c:v>
                </c:pt>
                <c:pt idx="2">
                  <c:v>0.62</c:v>
                </c:pt>
                <c:pt idx="3">
                  <c:v>0.72</c:v>
                </c:pt>
                <c:pt idx="4">
                  <c:v>0.66</c:v>
                </c:pt>
                <c:pt idx="6">
                  <c:v>0.74</c:v>
                </c:pt>
                <c:pt idx="7">
                  <c:v>0.64</c:v>
                </c:pt>
                <c:pt idx="8">
                  <c:v>0.72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Prostate_cancer</c:v>
                </c:pt>
              </c:strCache>
            </c:strRef>
          </c:tx>
          <c:invertIfNegative val="0"/>
          <c:cat>
            <c:multiLvlStrRef>
              <c:f>Sheet1!$A$4:$B$12</c:f>
              <c:multiLvlStrCache>
                <c:ptCount val="9"/>
                <c:lvl>
                  <c:pt idx="0">
                    <c:v>limma</c:v>
                  </c:pt>
                  <c:pt idx="1">
                    <c:v>RFE-SVM</c:v>
                  </c:pt>
                  <c:pt idx="2">
                    <c:v>Lasso</c:v>
                  </c:pt>
                  <c:pt idx="3">
                    <c:v>Elasticnet</c:v>
                  </c:pt>
                  <c:pt idx="4">
                    <c:v>F.test</c:v>
                  </c:pt>
                  <c:pt idx="6">
                    <c:v>rankAggreg-monte carlo</c:v>
                  </c:pt>
                  <c:pt idx="7">
                    <c:v>rankAggreg-GA</c:v>
                  </c:pt>
                  <c:pt idx="8">
                    <c:v>optSelect</c:v>
                  </c:pt>
                </c:lvl>
                <c:lvl>
                  <c:pt idx="0">
                    <c:v>Stage 1</c:v>
                  </c:pt>
                  <c:pt idx="6">
                    <c:v>Stage2</c:v>
                  </c:pt>
                </c:lvl>
              </c:multiLvlStrCache>
            </c:multiLvlStrRef>
          </c:cat>
          <c:val>
            <c:numRef>
              <c:f>Sheet1!$G$4:$G$12</c:f>
              <c:numCache>
                <c:formatCode>General</c:formatCode>
                <c:ptCount val="9"/>
                <c:pt idx="0">
                  <c:v>0.77</c:v>
                </c:pt>
                <c:pt idx="1">
                  <c:v>0.77</c:v>
                </c:pt>
                <c:pt idx="2">
                  <c:v>0.75</c:v>
                </c:pt>
                <c:pt idx="3">
                  <c:v>0.77</c:v>
                </c:pt>
                <c:pt idx="4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604808"/>
        <c:axId val="-2088700936"/>
      </c:barChart>
      <c:catAx>
        <c:axId val="2115604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8700936"/>
        <c:crosses val="autoZero"/>
        <c:auto val="1"/>
        <c:lblAlgn val="ctr"/>
        <c:lblOffset val="100"/>
        <c:noMultiLvlLbl val="0"/>
      </c:catAx>
      <c:valAx>
        <c:axId val="-2088700936"/>
        <c:scaling>
          <c:orientation val="minMax"/>
          <c:max val="1.0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11560480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</a:t>
            </a:r>
            <a:r>
              <a:rPr lang="en-US"/>
              <a:t>15 features in Stage</a:t>
            </a:r>
            <a:r>
              <a:rPr lang="en-US" baseline="0"/>
              <a:t> 1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Leukemia</c:v>
                </c:pt>
              </c:strCache>
            </c:strRef>
          </c:tx>
          <c:invertIfNegative val="0"/>
          <c:cat>
            <c:multiLvlStrRef>
              <c:f>Sheet1!$A$18:$B$26</c:f>
              <c:multiLvlStrCache>
                <c:ptCount val="9"/>
                <c:lvl>
                  <c:pt idx="0">
                    <c:v>limma</c:v>
                  </c:pt>
                  <c:pt idx="1">
                    <c:v>RFE-SVM</c:v>
                  </c:pt>
                  <c:pt idx="2">
                    <c:v>Lasso</c:v>
                  </c:pt>
                  <c:pt idx="3">
                    <c:v>Elasticnet</c:v>
                  </c:pt>
                  <c:pt idx="4">
                    <c:v>F.test</c:v>
                  </c:pt>
                  <c:pt idx="6">
                    <c:v>rankAggreg-monte carlo</c:v>
                  </c:pt>
                  <c:pt idx="7">
                    <c:v>rankAggreg-GA</c:v>
                  </c:pt>
                  <c:pt idx="8">
                    <c:v>B3PSO</c:v>
                  </c:pt>
                </c:lvl>
                <c:lvl>
                  <c:pt idx="0">
                    <c:v>Stage 1</c:v>
                  </c:pt>
                  <c:pt idx="6">
                    <c:v>Stage2</c:v>
                  </c:pt>
                </c:lvl>
              </c:multiLvlStrCache>
            </c:multiLvlStrRef>
          </c:cat>
          <c:val>
            <c:numRef>
              <c:f>Sheet1!$C$18:$C$26</c:f>
              <c:numCache>
                <c:formatCode>General</c:formatCode>
                <c:ptCount val="9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6">
                  <c:v>0.94</c:v>
                </c:pt>
                <c:pt idx="7">
                  <c:v>0.96</c:v>
                </c:pt>
                <c:pt idx="8">
                  <c:v>0.96</c:v>
                </c:pt>
              </c:numCache>
            </c:numRef>
          </c:val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SRBCT_breast_cancer</c:v>
                </c:pt>
              </c:strCache>
            </c:strRef>
          </c:tx>
          <c:invertIfNegative val="0"/>
          <c:cat>
            <c:multiLvlStrRef>
              <c:f>Sheet1!$A$18:$B$26</c:f>
              <c:multiLvlStrCache>
                <c:ptCount val="9"/>
                <c:lvl>
                  <c:pt idx="0">
                    <c:v>limma</c:v>
                  </c:pt>
                  <c:pt idx="1">
                    <c:v>RFE-SVM</c:v>
                  </c:pt>
                  <c:pt idx="2">
                    <c:v>Lasso</c:v>
                  </c:pt>
                  <c:pt idx="3">
                    <c:v>Elasticnet</c:v>
                  </c:pt>
                  <c:pt idx="4">
                    <c:v>F.test</c:v>
                  </c:pt>
                  <c:pt idx="6">
                    <c:v>rankAggreg-monte carlo</c:v>
                  </c:pt>
                  <c:pt idx="7">
                    <c:v>rankAggreg-GA</c:v>
                  </c:pt>
                  <c:pt idx="8">
                    <c:v>B3PSO</c:v>
                  </c:pt>
                </c:lvl>
                <c:lvl>
                  <c:pt idx="0">
                    <c:v>Stage 1</c:v>
                  </c:pt>
                  <c:pt idx="6">
                    <c:v>Stage2</c:v>
                  </c:pt>
                </c:lvl>
              </c:multiLvlStrCache>
            </c:multiLvlStr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0.99</c:v>
                </c:pt>
                <c:pt idx="1">
                  <c:v>0.661</c:v>
                </c:pt>
                <c:pt idx="2">
                  <c:v>1.0</c:v>
                </c:pt>
                <c:pt idx="3">
                  <c:v>0.66</c:v>
                </c:pt>
                <c:pt idx="4">
                  <c:v>0.986</c:v>
                </c:pt>
                <c:pt idx="6">
                  <c:v>1.0</c:v>
                </c:pt>
                <c:pt idx="7">
                  <c:v>0.96</c:v>
                </c:pt>
                <c:pt idx="8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Sheet1!$E$17</c:f>
              <c:strCache>
                <c:ptCount val="1"/>
                <c:pt idx="0">
                  <c:v>MaqcII_ER</c:v>
                </c:pt>
              </c:strCache>
            </c:strRef>
          </c:tx>
          <c:invertIfNegative val="0"/>
          <c:cat>
            <c:multiLvlStrRef>
              <c:f>Sheet1!$A$18:$B$26</c:f>
              <c:multiLvlStrCache>
                <c:ptCount val="9"/>
                <c:lvl>
                  <c:pt idx="0">
                    <c:v>limma</c:v>
                  </c:pt>
                  <c:pt idx="1">
                    <c:v>RFE-SVM</c:v>
                  </c:pt>
                  <c:pt idx="2">
                    <c:v>Lasso</c:v>
                  </c:pt>
                  <c:pt idx="3">
                    <c:v>Elasticnet</c:v>
                  </c:pt>
                  <c:pt idx="4">
                    <c:v>F.test</c:v>
                  </c:pt>
                  <c:pt idx="6">
                    <c:v>rankAggreg-monte carlo</c:v>
                  </c:pt>
                  <c:pt idx="7">
                    <c:v>rankAggreg-GA</c:v>
                  </c:pt>
                  <c:pt idx="8">
                    <c:v>B3PSO</c:v>
                  </c:pt>
                </c:lvl>
                <c:lvl>
                  <c:pt idx="0">
                    <c:v>Stage 1</c:v>
                  </c:pt>
                  <c:pt idx="6">
                    <c:v>Stage2</c:v>
                  </c:pt>
                </c:lvl>
              </c:multiLvlStrCache>
            </c:multiLvlStrRef>
          </c:cat>
          <c:val>
            <c:numRef>
              <c:f>Sheet1!$E$18:$E$26</c:f>
              <c:numCache>
                <c:formatCode>General</c:formatCode>
                <c:ptCount val="9"/>
                <c:pt idx="0">
                  <c:v>0.88</c:v>
                </c:pt>
                <c:pt idx="1">
                  <c:v>0.86</c:v>
                </c:pt>
                <c:pt idx="2">
                  <c:v>0.87</c:v>
                </c:pt>
                <c:pt idx="3">
                  <c:v>0.88</c:v>
                </c:pt>
                <c:pt idx="4">
                  <c:v>0.88</c:v>
                </c:pt>
                <c:pt idx="6">
                  <c:v>0.88</c:v>
                </c:pt>
                <c:pt idx="7">
                  <c:v>0.87</c:v>
                </c:pt>
                <c:pt idx="8">
                  <c:v>0.9</c:v>
                </c:pt>
              </c:numCache>
            </c:numRef>
          </c:val>
        </c:ser>
        <c:ser>
          <c:idx val="3"/>
          <c:order val="3"/>
          <c:tx>
            <c:strRef>
              <c:f>Sheet1!$F$17</c:f>
              <c:strCache>
                <c:ptCount val="1"/>
                <c:pt idx="0">
                  <c:v>MaqcII_PCR</c:v>
                </c:pt>
              </c:strCache>
            </c:strRef>
          </c:tx>
          <c:invertIfNegative val="0"/>
          <c:cat>
            <c:multiLvlStrRef>
              <c:f>Sheet1!$A$18:$B$26</c:f>
              <c:multiLvlStrCache>
                <c:ptCount val="9"/>
                <c:lvl>
                  <c:pt idx="0">
                    <c:v>limma</c:v>
                  </c:pt>
                  <c:pt idx="1">
                    <c:v>RFE-SVM</c:v>
                  </c:pt>
                  <c:pt idx="2">
                    <c:v>Lasso</c:v>
                  </c:pt>
                  <c:pt idx="3">
                    <c:v>Elasticnet</c:v>
                  </c:pt>
                  <c:pt idx="4">
                    <c:v>F.test</c:v>
                  </c:pt>
                  <c:pt idx="6">
                    <c:v>rankAggreg-monte carlo</c:v>
                  </c:pt>
                  <c:pt idx="7">
                    <c:v>rankAggreg-GA</c:v>
                  </c:pt>
                  <c:pt idx="8">
                    <c:v>B3PSO</c:v>
                  </c:pt>
                </c:lvl>
                <c:lvl>
                  <c:pt idx="0">
                    <c:v>Stage 1</c:v>
                  </c:pt>
                  <c:pt idx="6">
                    <c:v>Stage2</c:v>
                  </c:pt>
                </c:lvl>
              </c:multiLvlStrCache>
            </c:multiLvlStrRef>
          </c:cat>
          <c:val>
            <c:numRef>
              <c:f>Sheet1!$F$18:$F$26</c:f>
              <c:numCache>
                <c:formatCode>General</c:formatCode>
                <c:ptCount val="9"/>
                <c:pt idx="0">
                  <c:v>0.71</c:v>
                </c:pt>
                <c:pt idx="1">
                  <c:v>0.68</c:v>
                </c:pt>
                <c:pt idx="2">
                  <c:v>0.64</c:v>
                </c:pt>
                <c:pt idx="3">
                  <c:v>0.68</c:v>
                </c:pt>
                <c:pt idx="4">
                  <c:v>0.66</c:v>
                </c:pt>
                <c:pt idx="6">
                  <c:v>0.75</c:v>
                </c:pt>
                <c:pt idx="7">
                  <c:v>0.73</c:v>
                </c:pt>
                <c:pt idx="8">
                  <c:v>0.65</c:v>
                </c:pt>
              </c:numCache>
            </c:numRef>
          </c:val>
        </c:ser>
        <c:ser>
          <c:idx val="4"/>
          <c:order val="4"/>
          <c:tx>
            <c:strRef>
              <c:f>Sheet1!$G$17</c:f>
              <c:strCache>
                <c:ptCount val="1"/>
                <c:pt idx="0">
                  <c:v>Prostate_cancer</c:v>
                </c:pt>
              </c:strCache>
            </c:strRef>
          </c:tx>
          <c:invertIfNegative val="0"/>
          <c:cat>
            <c:multiLvlStrRef>
              <c:f>Sheet1!$A$18:$B$26</c:f>
              <c:multiLvlStrCache>
                <c:ptCount val="9"/>
                <c:lvl>
                  <c:pt idx="0">
                    <c:v>limma</c:v>
                  </c:pt>
                  <c:pt idx="1">
                    <c:v>RFE-SVM</c:v>
                  </c:pt>
                  <c:pt idx="2">
                    <c:v>Lasso</c:v>
                  </c:pt>
                  <c:pt idx="3">
                    <c:v>Elasticnet</c:v>
                  </c:pt>
                  <c:pt idx="4">
                    <c:v>F.test</c:v>
                  </c:pt>
                  <c:pt idx="6">
                    <c:v>rankAggreg-monte carlo</c:v>
                  </c:pt>
                  <c:pt idx="7">
                    <c:v>rankAggreg-GA</c:v>
                  </c:pt>
                  <c:pt idx="8">
                    <c:v>B3PSO</c:v>
                  </c:pt>
                </c:lvl>
                <c:lvl>
                  <c:pt idx="0">
                    <c:v>Stage 1</c:v>
                  </c:pt>
                  <c:pt idx="6">
                    <c:v>Stage2</c:v>
                  </c:pt>
                </c:lvl>
              </c:multiLvlStrCache>
            </c:multiLvlStrRef>
          </c:cat>
          <c:val>
            <c:numRef>
              <c:f>Sheet1!$G$18:$G$26</c:f>
              <c:numCache>
                <c:formatCode>General</c:formatCode>
                <c:ptCount val="9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966408"/>
        <c:axId val="2060969464"/>
      </c:barChart>
      <c:catAx>
        <c:axId val="2060966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0969464"/>
        <c:crosses val="autoZero"/>
        <c:auto val="1"/>
        <c:lblAlgn val="ctr"/>
        <c:lblOffset val="100"/>
        <c:noMultiLvlLbl val="0"/>
      </c:catAx>
      <c:valAx>
        <c:axId val="2060969464"/>
        <c:scaling>
          <c:orientation val="minMax"/>
          <c:max val="1.0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accuracy </a:t>
                </a:r>
              </a:p>
              <a:p>
                <a:pPr>
                  <a:defRPr/>
                </a:pPr>
                <a:r>
                  <a:rPr lang="en-US"/>
                  <a:t>(Balanced</a:t>
                </a:r>
                <a:r>
                  <a:rPr lang="en-US" baseline="0"/>
                  <a:t> Error Rate)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096640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Using top 5</a:t>
            </a:r>
            <a:r>
              <a:rPr lang="en-US" baseline="0"/>
              <a:t> features at Stage 1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Sheet3!$A$3:$B$3</c:f>
              <c:strCache>
                <c:ptCount val="1"/>
                <c:pt idx="0">
                  <c:v>Stage 1 limma</c:v>
                </c:pt>
              </c:strCache>
            </c:strRef>
          </c:tx>
          <c:invertIfNegative val="0"/>
          <c:cat>
            <c:strRef>
              <c:f>Sheet3!$C$2:$G$2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Sheet3!$C$3:$G$3</c:f>
              <c:numCache>
                <c:formatCode>General</c:formatCode>
                <c:ptCount val="5"/>
                <c:pt idx="0">
                  <c:v>0.89</c:v>
                </c:pt>
                <c:pt idx="1">
                  <c:v>0.94</c:v>
                </c:pt>
                <c:pt idx="2">
                  <c:v>0.87</c:v>
                </c:pt>
                <c:pt idx="3">
                  <c:v>0.7</c:v>
                </c:pt>
                <c:pt idx="4">
                  <c:v>0.77</c:v>
                </c:pt>
              </c:numCache>
            </c:numRef>
          </c:val>
        </c:ser>
        <c:ser>
          <c:idx val="1"/>
          <c:order val="1"/>
          <c:tx>
            <c:strRef>
              <c:f>Sheet3!$A$4:$B$4</c:f>
              <c:strCache>
                <c:ptCount val="1"/>
                <c:pt idx="0">
                  <c:v>Stage 1 RFE-SVM</c:v>
                </c:pt>
              </c:strCache>
            </c:strRef>
          </c:tx>
          <c:invertIfNegative val="0"/>
          <c:cat>
            <c:strRef>
              <c:f>Sheet3!$C$2:$G$2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Sheet3!$C$4:$G$4</c:f>
              <c:numCache>
                <c:formatCode>General</c:formatCode>
                <c:ptCount val="5"/>
                <c:pt idx="0">
                  <c:v>0.94</c:v>
                </c:pt>
                <c:pt idx="1">
                  <c:v>0.92</c:v>
                </c:pt>
                <c:pt idx="2">
                  <c:v>0.88</c:v>
                </c:pt>
                <c:pt idx="3">
                  <c:v>0.66</c:v>
                </c:pt>
                <c:pt idx="4">
                  <c:v>0.77</c:v>
                </c:pt>
              </c:numCache>
            </c:numRef>
          </c:val>
        </c:ser>
        <c:ser>
          <c:idx val="2"/>
          <c:order val="2"/>
          <c:tx>
            <c:strRef>
              <c:f>Sheet3!$A$5:$B$5</c:f>
              <c:strCache>
                <c:ptCount val="1"/>
                <c:pt idx="0">
                  <c:v>Stage 1 Lasso</c:v>
                </c:pt>
              </c:strCache>
            </c:strRef>
          </c:tx>
          <c:invertIfNegative val="0"/>
          <c:cat>
            <c:strRef>
              <c:f>Sheet3!$C$2:$G$2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Sheet3!$C$5:$G$5</c:f>
              <c:numCache>
                <c:formatCode>General</c:formatCode>
                <c:ptCount val="5"/>
                <c:pt idx="0">
                  <c:v>0.94</c:v>
                </c:pt>
                <c:pt idx="1">
                  <c:v>0.9</c:v>
                </c:pt>
                <c:pt idx="2">
                  <c:v>0.87</c:v>
                </c:pt>
                <c:pt idx="3">
                  <c:v>0.62</c:v>
                </c:pt>
                <c:pt idx="4">
                  <c:v>0.75</c:v>
                </c:pt>
              </c:numCache>
            </c:numRef>
          </c:val>
        </c:ser>
        <c:ser>
          <c:idx val="3"/>
          <c:order val="3"/>
          <c:tx>
            <c:strRef>
              <c:f>Sheet3!$A$6:$B$6</c:f>
              <c:strCache>
                <c:ptCount val="1"/>
                <c:pt idx="0">
                  <c:v>Stage 1 Elasticnet</c:v>
                </c:pt>
              </c:strCache>
            </c:strRef>
          </c:tx>
          <c:invertIfNegative val="0"/>
          <c:cat>
            <c:strRef>
              <c:f>Sheet3!$C$2:$G$2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Sheet3!$C$6:$G$6</c:f>
              <c:numCache>
                <c:formatCode>General</c:formatCode>
                <c:ptCount val="5"/>
                <c:pt idx="0">
                  <c:v>0.89</c:v>
                </c:pt>
                <c:pt idx="1">
                  <c:v>0.94</c:v>
                </c:pt>
                <c:pt idx="2">
                  <c:v>0.87</c:v>
                </c:pt>
                <c:pt idx="3">
                  <c:v>0.72</c:v>
                </c:pt>
                <c:pt idx="4">
                  <c:v>0.77</c:v>
                </c:pt>
              </c:numCache>
            </c:numRef>
          </c:val>
        </c:ser>
        <c:ser>
          <c:idx val="4"/>
          <c:order val="4"/>
          <c:tx>
            <c:strRef>
              <c:f>Sheet3!$A$7:$B$7</c:f>
              <c:strCache>
                <c:ptCount val="1"/>
                <c:pt idx="0">
                  <c:v>Stage 1 F.test</c:v>
                </c:pt>
              </c:strCache>
            </c:strRef>
          </c:tx>
          <c:invertIfNegative val="0"/>
          <c:cat>
            <c:strRef>
              <c:f>Sheet3!$C$2:$G$2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Sheet3!$C$7:$G$7</c:f>
              <c:numCache>
                <c:formatCode>General</c:formatCode>
                <c:ptCount val="5"/>
                <c:pt idx="0">
                  <c:v>0.93</c:v>
                </c:pt>
                <c:pt idx="1">
                  <c:v>0.94</c:v>
                </c:pt>
                <c:pt idx="2">
                  <c:v>0.87</c:v>
                </c:pt>
                <c:pt idx="3">
                  <c:v>0.66</c:v>
                </c:pt>
                <c:pt idx="4">
                  <c:v>0.77</c:v>
                </c:pt>
              </c:numCache>
            </c:numRef>
          </c:val>
        </c:ser>
        <c:ser>
          <c:idx val="5"/>
          <c:order val="5"/>
          <c:tx>
            <c:strRef>
              <c:f>Sheet3!$A$8:$B$8</c:f>
              <c:strCache>
                <c:ptCount val="1"/>
                <c:pt idx="0">
                  <c:v>Stage 1 F.test</c:v>
                </c:pt>
              </c:strCache>
            </c:strRef>
          </c:tx>
          <c:invertIfNegative val="0"/>
          <c:cat>
            <c:strRef>
              <c:f>Sheet3!$C$2:$G$2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Sheet3!$C$8:$G$8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tx>
            <c:strRef>
              <c:f>Sheet3!$A$9:$B$9</c:f>
              <c:strCache>
                <c:ptCount val="1"/>
                <c:pt idx="0">
                  <c:v>Stage2 rankAggreg-monte carlo</c:v>
                </c:pt>
              </c:strCache>
            </c:strRef>
          </c:tx>
          <c:invertIfNegative val="0"/>
          <c:cat>
            <c:strRef>
              <c:f>Sheet3!$C$2:$G$2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Sheet3!$C$9:$G$9</c:f>
              <c:numCache>
                <c:formatCode>General</c:formatCode>
                <c:ptCount val="5"/>
                <c:pt idx="0">
                  <c:v>0.89</c:v>
                </c:pt>
                <c:pt idx="1">
                  <c:v>0.92</c:v>
                </c:pt>
                <c:pt idx="2">
                  <c:v>0.87</c:v>
                </c:pt>
                <c:pt idx="3">
                  <c:v>0.74</c:v>
                </c:pt>
                <c:pt idx="4">
                  <c:v>0.77</c:v>
                </c:pt>
              </c:numCache>
            </c:numRef>
          </c:val>
        </c:ser>
        <c:ser>
          <c:idx val="7"/>
          <c:order val="7"/>
          <c:tx>
            <c:strRef>
              <c:f>Sheet3!$A$10:$B$10</c:f>
              <c:strCache>
                <c:ptCount val="1"/>
                <c:pt idx="0">
                  <c:v>Stage2 rankAggreg-GA</c:v>
                </c:pt>
              </c:strCache>
            </c:strRef>
          </c:tx>
          <c:invertIfNegative val="0"/>
          <c:cat>
            <c:strRef>
              <c:f>Sheet3!$C$2:$G$2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Sheet3!$C$10:$G$10</c:f>
              <c:numCache>
                <c:formatCode>General</c:formatCode>
                <c:ptCount val="5"/>
                <c:pt idx="0">
                  <c:v>0.89</c:v>
                </c:pt>
                <c:pt idx="1">
                  <c:v>0.94</c:v>
                </c:pt>
                <c:pt idx="2">
                  <c:v>0.87</c:v>
                </c:pt>
                <c:pt idx="3">
                  <c:v>0.64</c:v>
                </c:pt>
                <c:pt idx="4">
                  <c:v>0.77</c:v>
                </c:pt>
              </c:numCache>
            </c:numRef>
          </c:val>
        </c:ser>
        <c:ser>
          <c:idx val="8"/>
          <c:order val="8"/>
          <c:tx>
            <c:strRef>
              <c:f>Sheet3!$A$11:$B$11</c:f>
              <c:strCache>
                <c:ptCount val="1"/>
                <c:pt idx="0">
                  <c:v>Stage2 optSelect</c:v>
                </c:pt>
              </c:strCache>
            </c:strRef>
          </c:tx>
          <c:invertIfNegative val="0"/>
          <c:cat>
            <c:strRef>
              <c:f>Sheet3!$C$2:$G$2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Sheet3!$C$11:$G$11</c:f>
              <c:numCache>
                <c:formatCode>General</c:formatCode>
                <c:ptCount val="5"/>
                <c:pt idx="0">
                  <c:v>0.96</c:v>
                </c:pt>
                <c:pt idx="1">
                  <c:v>1.0</c:v>
                </c:pt>
                <c:pt idx="2">
                  <c:v>0.87</c:v>
                </c:pt>
                <c:pt idx="3">
                  <c:v>0.72</c:v>
                </c:pt>
                <c:pt idx="4">
                  <c:v>0.77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367192"/>
        <c:axId val="2060985416"/>
      </c:barChart>
      <c:catAx>
        <c:axId val="-2082367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0985416"/>
        <c:crosses val="autoZero"/>
        <c:auto val="1"/>
        <c:lblAlgn val="ctr"/>
        <c:lblOffset val="100"/>
        <c:noMultiLvlLbl val="0"/>
      </c:catAx>
      <c:valAx>
        <c:axId val="2060985416"/>
        <c:scaling>
          <c:orientation val="minMax"/>
          <c:max val="1.0"/>
          <c:min val="0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Balanced</a:t>
                </a:r>
                <a:r>
                  <a:rPr lang="en-US" baseline="0"/>
                  <a:t> test accuracy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7612156295224"/>
              <c:y val="0.2556257951380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082367192"/>
        <c:crosses val="autoZero"/>
        <c:crossBetween val="between"/>
        <c:majorUnit val="0.05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Sheet3!$A$17:$B$17</c:f>
              <c:strCache>
                <c:ptCount val="1"/>
                <c:pt idx="0">
                  <c:v>Stage 1 limma</c:v>
                </c:pt>
              </c:strCache>
            </c:strRef>
          </c:tx>
          <c:invertIfNegative val="0"/>
          <c:cat>
            <c:strRef>
              <c:f>Sheet3!$C$16:$G$16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Sheet3!$C$17:$G$17</c:f>
              <c:numCache>
                <c:formatCode>General</c:formatCode>
                <c:ptCount val="5"/>
                <c:pt idx="0">
                  <c:v>0.96</c:v>
                </c:pt>
                <c:pt idx="1">
                  <c:v>0.99</c:v>
                </c:pt>
                <c:pt idx="2">
                  <c:v>0.88</c:v>
                </c:pt>
                <c:pt idx="3">
                  <c:v>0.71</c:v>
                </c:pt>
                <c:pt idx="4">
                  <c:v>0.77</c:v>
                </c:pt>
              </c:numCache>
            </c:numRef>
          </c:val>
        </c:ser>
        <c:ser>
          <c:idx val="1"/>
          <c:order val="1"/>
          <c:tx>
            <c:strRef>
              <c:f>Sheet3!$A$18:$B$18</c:f>
              <c:strCache>
                <c:ptCount val="1"/>
                <c:pt idx="0">
                  <c:v>Stage 1 RFE-SVM</c:v>
                </c:pt>
              </c:strCache>
            </c:strRef>
          </c:tx>
          <c:invertIfNegative val="0"/>
          <c:cat>
            <c:strRef>
              <c:f>Sheet3!$C$16:$G$16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Sheet3!$C$18:$G$18</c:f>
              <c:numCache>
                <c:formatCode>General</c:formatCode>
                <c:ptCount val="5"/>
                <c:pt idx="0">
                  <c:v>0.96</c:v>
                </c:pt>
                <c:pt idx="1">
                  <c:v>0.661</c:v>
                </c:pt>
                <c:pt idx="2">
                  <c:v>0.86</c:v>
                </c:pt>
                <c:pt idx="3">
                  <c:v>0.68</c:v>
                </c:pt>
                <c:pt idx="4">
                  <c:v>0.77</c:v>
                </c:pt>
              </c:numCache>
            </c:numRef>
          </c:val>
        </c:ser>
        <c:ser>
          <c:idx val="2"/>
          <c:order val="2"/>
          <c:tx>
            <c:strRef>
              <c:f>Sheet3!$A$19:$B$19</c:f>
              <c:strCache>
                <c:ptCount val="1"/>
                <c:pt idx="0">
                  <c:v>Stage 1 Lasso</c:v>
                </c:pt>
              </c:strCache>
            </c:strRef>
          </c:tx>
          <c:invertIfNegative val="0"/>
          <c:cat>
            <c:strRef>
              <c:f>Sheet3!$C$16:$G$16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Sheet3!$C$19:$G$19</c:f>
              <c:numCache>
                <c:formatCode>General</c:formatCode>
                <c:ptCount val="5"/>
                <c:pt idx="0">
                  <c:v>0.96</c:v>
                </c:pt>
                <c:pt idx="1">
                  <c:v>1.0</c:v>
                </c:pt>
                <c:pt idx="2">
                  <c:v>0.87</c:v>
                </c:pt>
                <c:pt idx="3">
                  <c:v>0.64</c:v>
                </c:pt>
                <c:pt idx="4">
                  <c:v>0.77</c:v>
                </c:pt>
              </c:numCache>
            </c:numRef>
          </c:val>
        </c:ser>
        <c:ser>
          <c:idx val="3"/>
          <c:order val="3"/>
          <c:tx>
            <c:strRef>
              <c:f>Sheet3!$A$20:$B$20</c:f>
              <c:strCache>
                <c:ptCount val="1"/>
                <c:pt idx="0">
                  <c:v>Stage 1 Elasticnet</c:v>
                </c:pt>
              </c:strCache>
            </c:strRef>
          </c:tx>
          <c:invertIfNegative val="0"/>
          <c:cat>
            <c:strRef>
              <c:f>Sheet3!$C$16:$G$16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Sheet3!$C$20:$G$20</c:f>
              <c:numCache>
                <c:formatCode>General</c:formatCode>
                <c:ptCount val="5"/>
                <c:pt idx="0">
                  <c:v>0.96</c:v>
                </c:pt>
                <c:pt idx="1">
                  <c:v>0.66</c:v>
                </c:pt>
                <c:pt idx="2">
                  <c:v>0.88</c:v>
                </c:pt>
                <c:pt idx="3">
                  <c:v>0.68</c:v>
                </c:pt>
                <c:pt idx="4">
                  <c:v>0.77</c:v>
                </c:pt>
              </c:numCache>
            </c:numRef>
          </c:val>
        </c:ser>
        <c:ser>
          <c:idx val="4"/>
          <c:order val="4"/>
          <c:tx>
            <c:strRef>
              <c:f>Sheet3!$A$21:$B$21</c:f>
              <c:strCache>
                <c:ptCount val="1"/>
                <c:pt idx="0">
                  <c:v>Stage 1 F.test</c:v>
                </c:pt>
              </c:strCache>
            </c:strRef>
          </c:tx>
          <c:invertIfNegative val="0"/>
          <c:cat>
            <c:strRef>
              <c:f>Sheet3!$C$16:$G$16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Sheet3!$C$21:$G$21</c:f>
              <c:numCache>
                <c:formatCode>General</c:formatCode>
                <c:ptCount val="5"/>
                <c:pt idx="0">
                  <c:v>0.96</c:v>
                </c:pt>
                <c:pt idx="1">
                  <c:v>0.986</c:v>
                </c:pt>
                <c:pt idx="2">
                  <c:v>0.88</c:v>
                </c:pt>
                <c:pt idx="3">
                  <c:v>0.66</c:v>
                </c:pt>
                <c:pt idx="4">
                  <c:v>0.77</c:v>
                </c:pt>
              </c:numCache>
            </c:numRef>
          </c:val>
        </c:ser>
        <c:ser>
          <c:idx val="5"/>
          <c:order val="5"/>
          <c:tx>
            <c:strRef>
              <c:f>Sheet3!$A$22:$B$22</c:f>
              <c:strCache>
                <c:ptCount val="1"/>
                <c:pt idx="0">
                  <c:v>Stage 1 F.test</c:v>
                </c:pt>
              </c:strCache>
            </c:strRef>
          </c:tx>
          <c:invertIfNegative val="0"/>
          <c:cat>
            <c:strRef>
              <c:f>Sheet3!$C$16:$G$16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Sheet3!$C$22:$G$22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tx>
            <c:strRef>
              <c:f>Sheet3!$A$23:$B$23</c:f>
              <c:strCache>
                <c:ptCount val="1"/>
                <c:pt idx="0">
                  <c:v>Stage2 rankAggreg-monte carlo</c:v>
                </c:pt>
              </c:strCache>
            </c:strRef>
          </c:tx>
          <c:invertIfNegative val="0"/>
          <c:cat>
            <c:strRef>
              <c:f>Sheet3!$C$16:$G$16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Sheet3!$C$23:$G$23</c:f>
              <c:numCache>
                <c:formatCode>General</c:formatCode>
                <c:ptCount val="5"/>
                <c:pt idx="0">
                  <c:v>0.94</c:v>
                </c:pt>
                <c:pt idx="1">
                  <c:v>1.0</c:v>
                </c:pt>
                <c:pt idx="2">
                  <c:v>0.88</c:v>
                </c:pt>
                <c:pt idx="3">
                  <c:v>0.75</c:v>
                </c:pt>
                <c:pt idx="4">
                  <c:v>0.77</c:v>
                </c:pt>
              </c:numCache>
            </c:numRef>
          </c:val>
        </c:ser>
        <c:ser>
          <c:idx val="7"/>
          <c:order val="7"/>
          <c:tx>
            <c:strRef>
              <c:f>Sheet3!$A$24:$B$24</c:f>
              <c:strCache>
                <c:ptCount val="1"/>
                <c:pt idx="0">
                  <c:v>Stage2 rankAggreg-GA</c:v>
                </c:pt>
              </c:strCache>
            </c:strRef>
          </c:tx>
          <c:invertIfNegative val="0"/>
          <c:cat>
            <c:strRef>
              <c:f>Sheet3!$C$16:$G$16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Sheet3!$C$24:$G$24</c:f>
              <c:numCache>
                <c:formatCode>General</c:formatCode>
                <c:ptCount val="5"/>
                <c:pt idx="0">
                  <c:v>0.96</c:v>
                </c:pt>
                <c:pt idx="1">
                  <c:v>0.96</c:v>
                </c:pt>
                <c:pt idx="2">
                  <c:v>0.87</c:v>
                </c:pt>
                <c:pt idx="3">
                  <c:v>0.73</c:v>
                </c:pt>
                <c:pt idx="4">
                  <c:v>0.77</c:v>
                </c:pt>
              </c:numCache>
            </c:numRef>
          </c:val>
        </c:ser>
        <c:ser>
          <c:idx val="8"/>
          <c:order val="8"/>
          <c:tx>
            <c:strRef>
              <c:f>Sheet3!$A$25:$B$25</c:f>
              <c:strCache>
                <c:ptCount val="1"/>
                <c:pt idx="0">
                  <c:v>Stage2 optSelect</c:v>
                </c:pt>
              </c:strCache>
            </c:strRef>
          </c:tx>
          <c:invertIfNegative val="0"/>
          <c:cat>
            <c:strRef>
              <c:f>Sheet3!$C$16:$G$16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Sheet3!$C$25:$G$25</c:f>
              <c:numCache>
                <c:formatCode>General</c:formatCode>
                <c:ptCount val="5"/>
                <c:pt idx="0">
                  <c:v>0.96</c:v>
                </c:pt>
                <c:pt idx="1">
                  <c:v>1.0</c:v>
                </c:pt>
                <c:pt idx="2">
                  <c:v>0.9</c:v>
                </c:pt>
                <c:pt idx="3">
                  <c:v>0.73</c:v>
                </c:pt>
                <c:pt idx="4">
                  <c:v>0.83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195752"/>
        <c:axId val="-2088417096"/>
      </c:barChart>
      <c:catAx>
        <c:axId val="-2088195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8417096"/>
        <c:crosses val="autoZero"/>
        <c:auto val="1"/>
        <c:lblAlgn val="ctr"/>
        <c:lblOffset val="100"/>
        <c:noMultiLvlLbl val="0"/>
      </c:catAx>
      <c:valAx>
        <c:axId val="-2088417096"/>
        <c:scaling>
          <c:orientation val="minMax"/>
          <c:max val="1.0"/>
          <c:min val="0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Balanced test accuracy</a:t>
                </a:r>
              </a:p>
            </c:rich>
          </c:tx>
          <c:layout>
            <c:manualLayout>
              <c:xMode val="edge"/>
              <c:yMode val="edge"/>
              <c:x val="0.167487684729064"/>
              <c:y val="0.2368974923169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0881957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Stabiltity_measure</c:v>
                </c:pt>
              </c:strCache>
            </c:strRef>
          </c:tx>
          <c:invertIfNegative val="0"/>
          <c:cat>
            <c:strRef>
              <c:f>Sheet4!$A$2:$A$7</c:f>
              <c:strCache>
                <c:ptCount val="6"/>
                <c:pt idx="0">
                  <c:v>secretoglobin, family 1D, member 2</c:v>
                </c:pt>
                <c:pt idx="1">
                  <c:v>replication factor C</c:v>
                </c:pt>
                <c:pt idx="2">
                  <c:v>TBC1 domain family, member 9 (with GRAM domain)</c:v>
                </c:pt>
                <c:pt idx="3">
                  <c:v>carbonic anhydrase XII</c:v>
                </c:pt>
                <c:pt idx="4">
                  <c:v>vestigial like 1 </c:v>
                </c:pt>
                <c:pt idx="5">
                  <c:v>estrogen receptor 1</c:v>
                </c:pt>
              </c:strCache>
            </c:strRef>
          </c:cat>
          <c:val>
            <c:numRef>
              <c:f>Sheet4!$B$2:$B$7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0.7</c:v>
                </c:pt>
                <c:pt idx="4">
                  <c:v>0.9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004008"/>
        <c:axId val="2116007016"/>
      </c:barChart>
      <c:catAx>
        <c:axId val="2116004008"/>
        <c:scaling>
          <c:orientation val="minMax"/>
        </c:scaling>
        <c:delete val="0"/>
        <c:axPos val="l"/>
        <c:majorTickMark val="out"/>
        <c:minorTickMark val="none"/>
        <c:tickLblPos val="nextTo"/>
        <c:crossAx val="2116007016"/>
        <c:crosses val="autoZero"/>
        <c:auto val="1"/>
        <c:lblAlgn val="ctr"/>
        <c:lblOffset val="100"/>
        <c:noMultiLvlLbl val="0"/>
      </c:catAx>
      <c:valAx>
        <c:axId val="211600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00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Sheet5!$G$5:$G$17</c:f>
              <c:numCache>
                <c:formatCode>General</c:formatCode>
                <c:ptCount val="13"/>
                <c:pt idx="0">
                  <c:v>-6.0</c:v>
                </c:pt>
                <c:pt idx="1">
                  <c:v>-5.0</c:v>
                </c:pt>
                <c:pt idx="2">
                  <c:v>-4.0</c:v>
                </c:pt>
                <c:pt idx="3">
                  <c:v>-3.0</c:v>
                </c:pt>
                <c:pt idx="4">
                  <c:v>-2.0</c:v>
                </c:pt>
                <c:pt idx="5">
                  <c:v>-1.0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</c:numCache>
            </c:numRef>
          </c:xVal>
          <c:yVal>
            <c:numRef>
              <c:f>Sheet5!$H$5:$H$17</c:f>
              <c:numCache>
                <c:formatCode>General</c:formatCode>
                <c:ptCount val="13"/>
                <c:pt idx="0">
                  <c:v>0.0</c:v>
                </c:pt>
                <c:pt idx="1">
                  <c:v>0.00669285092428485</c:v>
                </c:pt>
                <c:pt idx="2">
                  <c:v>0.0179862099620916</c:v>
                </c:pt>
                <c:pt idx="3">
                  <c:v>0.0474258731775668</c:v>
                </c:pt>
                <c:pt idx="4">
                  <c:v>0.119202922022118</c:v>
                </c:pt>
                <c:pt idx="5">
                  <c:v>0.268941421369995</c:v>
                </c:pt>
                <c:pt idx="6">
                  <c:v>0.5</c:v>
                </c:pt>
                <c:pt idx="7">
                  <c:v>0.731058578630005</c:v>
                </c:pt>
                <c:pt idx="8">
                  <c:v>0.880797077977882</c:v>
                </c:pt>
                <c:pt idx="9">
                  <c:v>0.952574126822433</c:v>
                </c:pt>
                <c:pt idx="10">
                  <c:v>0.982013790037908</c:v>
                </c:pt>
                <c:pt idx="11">
                  <c:v>0.993307149075715</c:v>
                </c:pt>
                <c:pt idx="12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56936"/>
        <c:axId val="2115399928"/>
      </c:scatterChart>
      <c:valAx>
        <c:axId val="211565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5399928"/>
        <c:crosses val="autoZero"/>
        <c:crossBetween val="midCat"/>
      </c:valAx>
      <c:valAx>
        <c:axId val="2115399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5656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Sheet9!$A$11</c:f>
              <c:strCache>
                <c:ptCount val="1"/>
                <c:pt idx="0">
                  <c:v>limma</c:v>
                </c:pt>
              </c:strCache>
            </c:strRef>
          </c:tx>
          <c:invertIfNegative val="0"/>
          <c:cat>
            <c:strRef>
              <c:f>Sheet9!$B$10:$F$10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Sheet9!$B$11:$F$11</c:f>
              <c:numCache>
                <c:formatCode>General</c:formatCode>
                <c:ptCount val="5"/>
                <c:pt idx="0">
                  <c:v>0.96</c:v>
                </c:pt>
                <c:pt idx="1">
                  <c:v>0.96</c:v>
                </c:pt>
                <c:pt idx="2">
                  <c:v>0.87</c:v>
                </c:pt>
                <c:pt idx="3">
                  <c:v>0.74</c:v>
                </c:pt>
                <c:pt idx="4">
                  <c:v>0.65</c:v>
                </c:pt>
              </c:numCache>
            </c:numRef>
          </c:val>
        </c:ser>
        <c:ser>
          <c:idx val="1"/>
          <c:order val="1"/>
          <c:tx>
            <c:strRef>
              <c:f>Sheet9!$A$12</c:f>
              <c:strCache>
                <c:ptCount val="1"/>
                <c:pt idx="0">
                  <c:v>Lasso</c:v>
                </c:pt>
              </c:strCache>
            </c:strRef>
          </c:tx>
          <c:invertIfNegative val="0"/>
          <c:cat>
            <c:strRef>
              <c:f>Sheet9!$B$10:$F$10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Sheet9!$B$12:$F$12</c:f>
              <c:numCache>
                <c:formatCode>General</c:formatCode>
                <c:ptCount val="5"/>
                <c:pt idx="0">
                  <c:v>1.0</c:v>
                </c:pt>
                <c:pt idx="1">
                  <c:v>0.69</c:v>
                </c:pt>
                <c:pt idx="2">
                  <c:v>0.87</c:v>
                </c:pt>
                <c:pt idx="3">
                  <c:v>0.67</c:v>
                </c:pt>
                <c:pt idx="4">
                  <c:v>0.64</c:v>
                </c:pt>
              </c:numCache>
            </c:numRef>
          </c:val>
        </c:ser>
        <c:ser>
          <c:idx val="2"/>
          <c:order val="2"/>
          <c:tx>
            <c:strRef>
              <c:f>Sheet9!$A$13</c:f>
              <c:strCache>
                <c:ptCount val="1"/>
                <c:pt idx="0">
                  <c:v>RFE-SVM</c:v>
                </c:pt>
              </c:strCache>
            </c:strRef>
          </c:tx>
          <c:invertIfNegative val="0"/>
          <c:cat>
            <c:strRef>
              <c:f>Sheet9!$B$10:$F$10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Sheet9!$B$13:$F$13</c:f>
              <c:numCache>
                <c:formatCode>General</c:formatCode>
                <c:ptCount val="5"/>
                <c:pt idx="0">
                  <c:v>0.96</c:v>
                </c:pt>
                <c:pt idx="1">
                  <c:v>0.99</c:v>
                </c:pt>
                <c:pt idx="2">
                  <c:v>0.87</c:v>
                </c:pt>
                <c:pt idx="3">
                  <c:v>0.64</c:v>
                </c:pt>
                <c:pt idx="4">
                  <c:v>0.66</c:v>
                </c:pt>
              </c:numCache>
            </c:numRef>
          </c:val>
        </c:ser>
        <c:ser>
          <c:idx val="3"/>
          <c:order val="3"/>
          <c:tx>
            <c:strRef>
              <c:f>Sheet9!$A$14</c:f>
              <c:strCache>
                <c:ptCount val="1"/>
                <c:pt idx="0">
                  <c:v>Elasticnet</c:v>
                </c:pt>
              </c:strCache>
            </c:strRef>
          </c:tx>
          <c:invertIfNegative val="0"/>
          <c:cat>
            <c:strRef>
              <c:f>Sheet9!$B$10:$F$10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Sheet9!$B$14:$F$14</c:f>
              <c:numCache>
                <c:formatCode>General</c:formatCode>
                <c:ptCount val="5"/>
                <c:pt idx="0">
                  <c:v>0.96</c:v>
                </c:pt>
                <c:pt idx="1">
                  <c:v>0.63</c:v>
                </c:pt>
                <c:pt idx="2">
                  <c:v>0.89</c:v>
                </c:pt>
                <c:pt idx="3">
                  <c:v>0.72</c:v>
                </c:pt>
                <c:pt idx="4">
                  <c:v>0.76</c:v>
                </c:pt>
              </c:numCache>
            </c:numRef>
          </c:val>
        </c:ser>
        <c:ser>
          <c:idx val="4"/>
          <c:order val="4"/>
          <c:tx>
            <c:strRef>
              <c:f>Sheet9!$A$15</c:f>
              <c:strCache>
                <c:ptCount val="1"/>
                <c:pt idx="0">
                  <c:v>F.test</c:v>
                </c:pt>
              </c:strCache>
            </c:strRef>
          </c:tx>
          <c:invertIfNegative val="0"/>
          <c:cat>
            <c:strRef>
              <c:f>Sheet9!$B$10:$F$10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Sheet9!$B$15:$F$15</c:f>
              <c:numCache>
                <c:formatCode>General</c:formatCode>
                <c:ptCount val="5"/>
                <c:pt idx="0">
                  <c:v>0.96</c:v>
                </c:pt>
                <c:pt idx="1">
                  <c:v>0.95</c:v>
                </c:pt>
                <c:pt idx="2">
                  <c:v>0.87</c:v>
                </c:pt>
                <c:pt idx="3">
                  <c:v>0.73</c:v>
                </c:pt>
                <c:pt idx="4">
                  <c:v>0.66</c:v>
                </c:pt>
              </c:numCache>
            </c:numRef>
          </c:val>
        </c:ser>
        <c:ser>
          <c:idx val="5"/>
          <c:order val="5"/>
          <c:tx>
            <c:strRef>
              <c:f>Sheet9!$A$16</c:f>
              <c:strCache>
                <c:ptCount val="1"/>
                <c:pt idx="0">
                  <c:v>Union</c:v>
                </c:pt>
              </c:strCache>
            </c:strRef>
          </c:tx>
          <c:invertIfNegative val="0"/>
          <c:cat>
            <c:strRef>
              <c:f>Sheet9!$B$10:$F$10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Sheet9!$B$16:$F$16</c:f>
              <c:numCache>
                <c:formatCode>General</c:formatCode>
                <c:ptCount val="5"/>
                <c:pt idx="0">
                  <c:v>0.96</c:v>
                </c:pt>
                <c:pt idx="1">
                  <c:v>0.99</c:v>
                </c:pt>
                <c:pt idx="2">
                  <c:v>0.87</c:v>
                </c:pt>
                <c:pt idx="3">
                  <c:v>0.69</c:v>
                </c:pt>
                <c:pt idx="4">
                  <c:v>0.72</c:v>
                </c:pt>
              </c:numCache>
            </c:numRef>
          </c:val>
        </c:ser>
        <c:ser>
          <c:idx val="6"/>
          <c:order val="6"/>
          <c:tx>
            <c:strRef>
              <c:f>Sheet9!$A$17</c:f>
              <c:strCache>
                <c:ptCount val="1"/>
                <c:pt idx="0">
                  <c:v>rankAggreg-monte carlo</c:v>
                </c:pt>
              </c:strCache>
            </c:strRef>
          </c:tx>
          <c:invertIfNegative val="0"/>
          <c:cat>
            <c:strRef>
              <c:f>Sheet9!$B$10:$F$10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Sheet9!$B$17:$F$17</c:f>
              <c:numCache>
                <c:formatCode>General</c:formatCode>
                <c:ptCount val="5"/>
                <c:pt idx="0">
                  <c:v>0.96</c:v>
                </c:pt>
                <c:pt idx="1">
                  <c:v>1.0</c:v>
                </c:pt>
                <c:pt idx="2">
                  <c:v>0.87</c:v>
                </c:pt>
                <c:pt idx="3">
                  <c:v>0.71</c:v>
                </c:pt>
                <c:pt idx="4">
                  <c:v>0.72</c:v>
                </c:pt>
              </c:numCache>
            </c:numRef>
          </c:val>
        </c:ser>
        <c:ser>
          <c:idx val="7"/>
          <c:order val="7"/>
          <c:tx>
            <c:strRef>
              <c:f>Sheet9!$A$18</c:f>
              <c:strCache>
                <c:ptCount val="1"/>
                <c:pt idx="0">
                  <c:v>rankAggreg-GA</c:v>
                </c:pt>
              </c:strCache>
            </c:strRef>
          </c:tx>
          <c:invertIfNegative val="0"/>
          <c:cat>
            <c:strRef>
              <c:f>Sheet9!$B$10:$F$10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Sheet9!$B$18:$F$18</c:f>
              <c:numCache>
                <c:formatCode>General</c:formatCode>
                <c:ptCount val="5"/>
                <c:pt idx="0">
                  <c:v>0.96</c:v>
                </c:pt>
                <c:pt idx="1">
                  <c:v>0.94</c:v>
                </c:pt>
                <c:pt idx="2">
                  <c:v>0.88</c:v>
                </c:pt>
                <c:pt idx="3">
                  <c:v>0.68</c:v>
                </c:pt>
                <c:pt idx="4">
                  <c:v>0.72</c:v>
                </c:pt>
              </c:numCache>
            </c:numRef>
          </c:val>
        </c:ser>
        <c:ser>
          <c:idx val="8"/>
          <c:order val="8"/>
          <c:tx>
            <c:strRef>
              <c:f>Sheet9!$A$19</c:f>
              <c:strCache>
                <c:ptCount val="1"/>
                <c:pt idx="0">
                  <c:v>optSelect</c:v>
                </c:pt>
              </c:strCache>
            </c:strRef>
          </c:tx>
          <c:invertIfNegative val="0"/>
          <c:cat>
            <c:strRef>
              <c:f>Sheet9!$B$10:$F$10</c:f>
              <c:strCache>
                <c:ptCount val="5"/>
                <c:pt idx="0">
                  <c:v>Leukemia</c:v>
                </c:pt>
                <c:pt idx="1">
                  <c:v>SRBCT_breast_cancer</c:v>
                </c:pt>
                <c:pt idx="2">
                  <c:v>MaqcII_ER</c:v>
                </c:pt>
                <c:pt idx="3">
                  <c:v>MaqcII_PCR</c:v>
                </c:pt>
                <c:pt idx="4">
                  <c:v>Prostate_cancer</c:v>
                </c:pt>
              </c:strCache>
            </c:strRef>
          </c:cat>
          <c:val>
            <c:numRef>
              <c:f>Sheet9!$B$19:$F$19</c:f>
              <c:numCache>
                <c:formatCode>General</c:formatCode>
                <c:ptCount val="5"/>
                <c:pt idx="0">
                  <c:v>0.96</c:v>
                </c:pt>
                <c:pt idx="1">
                  <c:v>1.0</c:v>
                </c:pt>
                <c:pt idx="2">
                  <c:v>0.87</c:v>
                </c:pt>
                <c:pt idx="3">
                  <c:v>0.72</c:v>
                </c:pt>
                <c:pt idx="4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794296"/>
        <c:axId val="-2068791384"/>
      </c:barChart>
      <c:catAx>
        <c:axId val="-206879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791384"/>
        <c:crosses val="autoZero"/>
        <c:auto val="1"/>
        <c:lblAlgn val="ctr"/>
        <c:lblOffset val="100"/>
        <c:noMultiLvlLbl val="0"/>
      </c:catAx>
      <c:valAx>
        <c:axId val="-2068791384"/>
        <c:scaling>
          <c:orientation val="minMax"/>
          <c:max val="1.0"/>
          <c:min val="0.6"/>
        </c:scaling>
        <c:delete val="0"/>
        <c:axPos val="l"/>
        <c:numFmt formatCode="General" sourceLinked="1"/>
        <c:majorTickMark val="out"/>
        <c:minorTickMark val="none"/>
        <c:tickLblPos val="nextTo"/>
        <c:crossAx val="-2068794296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749663840096911"/>
          <c:y val="0.0784590101912937"/>
          <c:w val="0.208627771262635"/>
          <c:h val="0.47192224666433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7</xdr:row>
      <xdr:rowOff>12700</xdr:rowOff>
    </xdr:from>
    <xdr:to>
      <xdr:col>16</xdr:col>
      <xdr:colOff>330200</xdr:colOff>
      <xdr:row>26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8</xdr:row>
      <xdr:rowOff>76200</xdr:rowOff>
    </xdr:from>
    <xdr:to>
      <xdr:col>17</xdr:col>
      <xdr:colOff>774700</xdr:colOff>
      <xdr:row>33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14</xdr:row>
      <xdr:rowOff>114300</xdr:rowOff>
    </xdr:from>
    <xdr:to>
      <xdr:col>20</xdr:col>
      <xdr:colOff>749300</xdr:colOff>
      <xdr:row>45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330200</xdr:colOff>
      <xdr:row>5</xdr:row>
      <xdr:rowOff>12700</xdr:rowOff>
    </xdr:from>
    <xdr:to>
      <xdr:col>19</xdr:col>
      <xdr:colOff>635000</xdr:colOff>
      <xdr:row>33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9</xdr:row>
      <xdr:rowOff>31750</xdr:rowOff>
    </xdr:from>
    <xdr:to>
      <xdr:col>7</xdr:col>
      <xdr:colOff>203200</xdr:colOff>
      <xdr:row>23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11</xdr:row>
      <xdr:rowOff>31750</xdr:rowOff>
    </xdr:from>
    <xdr:to>
      <xdr:col>5</xdr:col>
      <xdr:colOff>127000</xdr:colOff>
      <xdr:row>25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9</xdr:row>
      <xdr:rowOff>139700</xdr:rowOff>
    </xdr:from>
    <xdr:to>
      <xdr:col>9</xdr:col>
      <xdr:colOff>673100</xdr:colOff>
      <xdr:row>35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avid.abcc.ncifcrf.gov/geneReportFull.jsp?rowids=807483" TargetMode="External"/><Relationship Id="rId4" Type="http://schemas.openxmlformats.org/officeDocument/2006/relationships/hyperlink" Target="http://david.abcc.ncifcrf.gov/geneReportFull.jsp?rowids=820557" TargetMode="External"/><Relationship Id="rId5" Type="http://schemas.openxmlformats.org/officeDocument/2006/relationships/hyperlink" Target="http://david.abcc.ncifcrf.gov/geneReportFull.jsp?rowids=784247" TargetMode="External"/><Relationship Id="rId6" Type="http://schemas.openxmlformats.org/officeDocument/2006/relationships/hyperlink" Target="http://david.abcc.ncifcrf.gov/geneReportFull.jsp?rowids=778176" TargetMode="External"/><Relationship Id="rId7" Type="http://schemas.openxmlformats.org/officeDocument/2006/relationships/drawing" Target="../drawings/drawing2.xml"/><Relationship Id="rId1" Type="http://schemas.openxmlformats.org/officeDocument/2006/relationships/hyperlink" Target="http://david.abcc.ncifcrf.gov/geneReportFull.jsp?rowids=788657" TargetMode="External"/><Relationship Id="rId2" Type="http://schemas.openxmlformats.org/officeDocument/2006/relationships/hyperlink" Target="http://david.abcc.ncifcrf.gov/geneReportFull.jsp?rowids=78111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david.abcc.ncifcrf.gov/geneReportFull.jsp?rowids=807483" TargetMode="External"/><Relationship Id="rId4" Type="http://schemas.openxmlformats.org/officeDocument/2006/relationships/hyperlink" Target="http://david.abcc.ncifcrf.gov/geneReportFull.jsp?rowids=820557" TargetMode="External"/><Relationship Id="rId5" Type="http://schemas.openxmlformats.org/officeDocument/2006/relationships/hyperlink" Target="http://david.abcc.ncifcrf.gov/geneReportFull.jsp?rowids=784247" TargetMode="External"/><Relationship Id="rId6" Type="http://schemas.openxmlformats.org/officeDocument/2006/relationships/hyperlink" Target="http://david.abcc.ncifcrf.gov/geneReportFull.jsp?rowids=778176" TargetMode="External"/><Relationship Id="rId7" Type="http://schemas.openxmlformats.org/officeDocument/2006/relationships/drawing" Target="../drawings/drawing3.xml"/><Relationship Id="rId1" Type="http://schemas.openxmlformats.org/officeDocument/2006/relationships/hyperlink" Target="http://david.abcc.ncifcrf.gov/geneReportFull.jsp?rowids=788657" TargetMode="External"/><Relationship Id="rId2" Type="http://schemas.openxmlformats.org/officeDocument/2006/relationships/hyperlink" Target="http://david.abcc.ncifcrf.gov/geneReportFull.jsp?rowids=78111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B34" sqref="B34"/>
    </sheetView>
  </sheetViews>
  <sheetFormatPr baseColWidth="10" defaultRowHeight="15" x14ac:dyDescent="0"/>
  <cols>
    <col min="2" max="2" width="30.5" customWidth="1"/>
    <col min="3" max="3" width="15.5" customWidth="1"/>
    <col min="4" max="4" width="10.6640625" customWidth="1"/>
    <col min="5" max="5" width="25.5" customWidth="1"/>
    <col min="7" max="7" width="17.6640625" customWidth="1"/>
  </cols>
  <sheetData>
    <row r="2" spans="1:7">
      <c r="A2" t="s">
        <v>1</v>
      </c>
    </row>
    <row r="3" spans="1:7">
      <c r="A3" t="s">
        <v>0</v>
      </c>
      <c r="C3" t="s">
        <v>89</v>
      </c>
      <c r="D3" s="1" t="s">
        <v>90</v>
      </c>
      <c r="E3" t="s">
        <v>14</v>
      </c>
      <c r="F3" t="s">
        <v>61</v>
      </c>
      <c r="G3" t="s">
        <v>91</v>
      </c>
    </row>
    <row r="4" spans="1:7">
      <c r="A4" t="s">
        <v>54</v>
      </c>
      <c r="B4" t="s">
        <v>45</v>
      </c>
      <c r="C4">
        <v>0.89</v>
      </c>
      <c r="D4">
        <v>0.94</v>
      </c>
      <c r="E4">
        <v>0.87</v>
      </c>
      <c r="F4">
        <v>0.7</v>
      </c>
      <c r="G4">
        <v>0.77</v>
      </c>
    </row>
    <row r="5" spans="1:7">
      <c r="B5" t="s">
        <v>46</v>
      </c>
      <c r="C5">
        <v>0.94</v>
      </c>
      <c r="D5">
        <v>0.92</v>
      </c>
      <c r="E5">
        <v>0.88</v>
      </c>
      <c r="F5">
        <v>0.66</v>
      </c>
      <c r="G5">
        <v>0.77</v>
      </c>
    </row>
    <row r="6" spans="1:7">
      <c r="B6" t="s">
        <v>47</v>
      </c>
      <c r="C6">
        <v>0.94</v>
      </c>
      <c r="D6">
        <v>0.9</v>
      </c>
      <c r="E6">
        <v>0.87</v>
      </c>
      <c r="F6">
        <v>0.62</v>
      </c>
      <c r="G6">
        <v>0.75</v>
      </c>
    </row>
    <row r="7" spans="1:7">
      <c r="B7" t="s">
        <v>48</v>
      </c>
      <c r="C7">
        <v>0.89</v>
      </c>
      <c r="D7">
        <v>0.94</v>
      </c>
      <c r="E7">
        <v>0.87</v>
      </c>
      <c r="F7">
        <v>0.72</v>
      </c>
      <c r="G7">
        <v>0.77</v>
      </c>
    </row>
    <row r="8" spans="1:7">
      <c r="B8" t="s">
        <v>49</v>
      </c>
      <c r="C8">
        <v>0.93</v>
      </c>
      <c r="D8">
        <v>0.94</v>
      </c>
      <c r="E8">
        <v>0.87</v>
      </c>
      <c r="F8">
        <v>0.66</v>
      </c>
      <c r="G8">
        <v>0.77</v>
      </c>
    </row>
    <row r="10" spans="1:7">
      <c r="A10" t="s">
        <v>55</v>
      </c>
      <c r="B10" t="s">
        <v>51</v>
      </c>
      <c r="C10">
        <v>0.89</v>
      </c>
      <c r="D10">
        <v>0.92</v>
      </c>
      <c r="E10">
        <v>0.87</v>
      </c>
      <c r="F10">
        <v>0.74</v>
      </c>
      <c r="G10">
        <v>0.77</v>
      </c>
    </row>
    <row r="11" spans="1:7">
      <c r="B11" t="s">
        <v>52</v>
      </c>
      <c r="C11">
        <v>0.89</v>
      </c>
      <c r="D11">
        <v>0.94</v>
      </c>
      <c r="E11">
        <v>0.87</v>
      </c>
      <c r="F11">
        <v>0.64</v>
      </c>
      <c r="G11">
        <v>0.77</v>
      </c>
    </row>
    <row r="12" spans="1:7">
      <c r="B12" t="s">
        <v>88</v>
      </c>
      <c r="C12">
        <v>0.96</v>
      </c>
      <c r="D12">
        <v>1</v>
      </c>
      <c r="E12">
        <v>0.85</v>
      </c>
      <c r="F12">
        <v>0.72</v>
      </c>
      <c r="G12">
        <v>0.77</v>
      </c>
    </row>
    <row r="13" spans="1:7">
      <c r="B13" t="s">
        <v>58</v>
      </c>
      <c r="C13">
        <v>10</v>
      </c>
      <c r="E13">
        <v>8</v>
      </c>
      <c r="F13">
        <v>10</v>
      </c>
      <c r="G13">
        <v>5</v>
      </c>
    </row>
    <row r="14" spans="1:7">
      <c r="B14" t="s">
        <v>57</v>
      </c>
      <c r="D14">
        <v>0.66</v>
      </c>
    </row>
    <row r="16" spans="1:7">
      <c r="A16" t="s">
        <v>44</v>
      </c>
    </row>
    <row r="17" spans="1:7">
      <c r="A17" t="s">
        <v>0</v>
      </c>
      <c r="C17" t="s">
        <v>89</v>
      </c>
      <c r="D17" s="1" t="s">
        <v>90</v>
      </c>
      <c r="E17" t="s">
        <v>14</v>
      </c>
      <c r="F17" t="s">
        <v>61</v>
      </c>
      <c r="G17" t="s">
        <v>91</v>
      </c>
    </row>
    <row r="18" spans="1:7">
      <c r="A18" t="s">
        <v>54</v>
      </c>
      <c r="B18" t="s">
        <v>45</v>
      </c>
      <c r="C18">
        <v>0.96</v>
      </c>
      <c r="D18">
        <v>0.99</v>
      </c>
      <c r="E18">
        <v>0.88</v>
      </c>
      <c r="F18">
        <v>0.71</v>
      </c>
      <c r="G18">
        <v>0.77</v>
      </c>
    </row>
    <row r="19" spans="1:7">
      <c r="B19" t="s">
        <v>46</v>
      </c>
      <c r="C19">
        <v>0.96</v>
      </c>
      <c r="D19">
        <v>0.66100000000000003</v>
      </c>
      <c r="E19">
        <v>0.86</v>
      </c>
      <c r="F19">
        <v>0.68</v>
      </c>
      <c r="G19">
        <v>0.77</v>
      </c>
    </row>
    <row r="20" spans="1:7">
      <c r="B20" t="s">
        <v>47</v>
      </c>
      <c r="C20">
        <v>0.96</v>
      </c>
      <c r="D20">
        <v>1</v>
      </c>
      <c r="E20">
        <v>0.87</v>
      </c>
      <c r="F20">
        <v>0.64</v>
      </c>
      <c r="G20">
        <v>0.77</v>
      </c>
    </row>
    <row r="21" spans="1:7">
      <c r="B21" t="s">
        <v>48</v>
      </c>
      <c r="C21">
        <v>0.96</v>
      </c>
      <c r="D21">
        <v>0.66</v>
      </c>
      <c r="E21">
        <v>0.88</v>
      </c>
      <c r="F21">
        <v>0.68</v>
      </c>
      <c r="G21">
        <v>0.77</v>
      </c>
    </row>
    <row r="22" spans="1:7">
      <c r="B22" t="s">
        <v>49</v>
      </c>
      <c r="C22">
        <v>0.96</v>
      </c>
      <c r="D22">
        <v>0.98599999999999999</v>
      </c>
      <c r="E22">
        <v>0.88</v>
      </c>
      <c r="F22">
        <v>0.66</v>
      </c>
      <c r="G22">
        <v>0.77</v>
      </c>
    </row>
    <row r="24" spans="1:7">
      <c r="A24" t="s">
        <v>55</v>
      </c>
      <c r="B24" t="s">
        <v>51</v>
      </c>
      <c r="C24">
        <v>0.94</v>
      </c>
      <c r="D24">
        <v>1</v>
      </c>
      <c r="E24">
        <v>0.88</v>
      </c>
      <c r="F24">
        <v>0.75</v>
      </c>
      <c r="G24">
        <v>0.77</v>
      </c>
    </row>
    <row r="25" spans="1:7">
      <c r="B25" t="s">
        <v>52</v>
      </c>
      <c r="C25">
        <v>0.96</v>
      </c>
      <c r="D25">
        <v>0.96</v>
      </c>
      <c r="E25">
        <v>0.87</v>
      </c>
      <c r="F25">
        <v>0.73</v>
      </c>
      <c r="G25">
        <v>0.77</v>
      </c>
    </row>
    <row r="26" spans="1:7">
      <c r="B26" t="s">
        <v>50</v>
      </c>
      <c r="C26">
        <v>0.96</v>
      </c>
      <c r="D26">
        <v>1</v>
      </c>
      <c r="E26">
        <v>0.9</v>
      </c>
      <c r="F26">
        <v>0.65</v>
      </c>
      <c r="G26">
        <v>0.83</v>
      </c>
    </row>
    <row r="27" spans="1:7">
      <c r="C27" t="s">
        <v>56</v>
      </c>
      <c r="D27" t="s">
        <v>59</v>
      </c>
      <c r="E27" t="s">
        <v>60</v>
      </c>
      <c r="G27" t="s">
        <v>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I32" sqref="I32"/>
    </sheetView>
  </sheetViews>
  <sheetFormatPr baseColWidth="10" defaultRowHeight="15" x14ac:dyDescent="0"/>
  <sheetData>
    <row r="1" spans="1:12">
      <c r="A1" t="s">
        <v>109</v>
      </c>
      <c r="B1">
        <v>0.5</v>
      </c>
    </row>
    <row r="2" spans="1:12">
      <c r="A2" t="s">
        <v>110</v>
      </c>
      <c r="B2">
        <v>0.25</v>
      </c>
    </row>
    <row r="3" spans="1:12">
      <c r="A3" t="s">
        <v>111</v>
      </c>
      <c r="B3">
        <v>0.05</v>
      </c>
    </row>
    <row r="4" spans="1:12">
      <c r="A4" t="s">
        <v>112</v>
      </c>
      <c r="B4">
        <v>0.2</v>
      </c>
    </row>
    <row r="5" spans="1:12">
      <c r="B5" t="s">
        <v>100</v>
      </c>
      <c r="C5" t="s">
        <v>101</v>
      </c>
      <c r="D5" t="s">
        <v>102</v>
      </c>
      <c r="E5" t="s">
        <v>103</v>
      </c>
      <c r="F5" t="s">
        <v>104</v>
      </c>
      <c r="G5" t="s">
        <v>105</v>
      </c>
      <c r="H5" t="s">
        <v>106</v>
      </c>
      <c r="I5" t="s">
        <v>107</v>
      </c>
      <c r="J5" t="s">
        <v>108</v>
      </c>
    </row>
    <row r="6" spans="1:12">
      <c r="A6" t="s">
        <v>99</v>
      </c>
      <c r="B6">
        <v>93.095259999999996</v>
      </c>
      <c r="C6">
        <v>74.656989999999993</v>
      </c>
      <c r="D6">
        <v>98.148150000000001</v>
      </c>
      <c r="E6">
        <v>98.148150000000001</v>
      </c>
      <c r="F6">
        <f>(B6-C6)</f>
        <v>18.438270000000003</v>
      </c>
      <c r="G6">
        <f>B$1*((F6)^3)</f>
        <v>3134.2274875890266</v>
      </c>
      <c r="H6">
        <f>B$2*D6</f>
        <v>24.5370375</v>
      </c>
      <c r="I6">
        <f>B$3*E6</f>
        <v>4.9074075000000006</v>
      </c>
      <c r="J6">
        <f>B$4*(B6)</f>
        <v>18.619052</v>
      </c>
      <c r="K6">
        <f>SUM(G6:I6)+J6</f>
        <v>3182.2909845890267</v>
      </c>
      <c r="L6">
        <f>(-1)*K6</f>
        <v>-3182.2909845890267</v>
      </c>
    </row>
    <row r="7" spans="1:12">
      <c r="B7">
        <v>93.095259999999996</v>
      </c>
      <c r="C7">
        <v>34.65699</v>
      </c>
      <c r="D7">
        <v>98.148150000000001</v>
      </c>
      <c r="E7">
        <v>98.148150000000001</v>
      </c>
      <c r="F7">
        <f>(B7-C7)</f>
        <v>58.438269999999996</v>
      </c>
      <c r="G7">
        <f t="shared" ref="G7:G10" si="0">B$1*((F7)^3)</f>
        <v>99784.263523162997</v>
      </c>
      <c r="H7">
        <f t="shared" ref="H7:H8" si="1">B$2*D7</f>
        <v>24.5370375</v>
      </c>
      <c r="I7">
        <f t="shared" ref="I7:I8" si="2">B$3*E7</f>
        <v>4.9074075000000006</v>
      </c>
      <c r="J7">
        <f t="shared" ref="J7:J10" si="3">B$4*(B7)</f>
        <v>18.619052</v>
      </c>
      <c r="K7">
        <f t="shared" ref="K7:K10" si="4">SUM(G7:I7)+J7</f>
        <v>99832.327020162993</v>
      </c>
      <c r="L7">
        <f t="shared" ref="L7:L10" si="5">(-1)*K7</f>
        <v>-99832.327020162993</v>
      </c>
    </row>
    <row r="8" spans="1:12">
      <c r="B8">
        <v>93.095259999999996</v>
      </c>
      <c r="C8">
        <v>34.65699</v>
      </c>
      <c r="D8">
        <v>90</v>
      </c>
      <c r="E8">
        <v>98.148150000000001</v>
      </c>
      <c r="F8">
        <f>(B8-C8)</f>
        <v>58.438269999999996</v>
      </c>
      <c r="G8">
        <f t="shared" si="0"/>
        <v>99784.263523162997</v>
      </c>
      <c r="H8">
        <f t="shared" si="1"/>
        <v>22.5</v>
      </c>
      <c r="I8">
        <f t="shared" si="2"/>
        <v>4.9074075000000006</v>
      </c>
      <c r="J8">
        <f t="shared" si="3"/>
        <v>18.619052</v>
      </c>
      <c r="K8">
        <f t="shared" si="4"/>
        <v>99830.289982662987</v>
      </c>
      <c r="L8">
        <f t="shared" si="5"/>
        <v>-99830.289982662987</v>
      </c>
    </row>
    <row r="9" spans="1:12">
      <c r="B9">
        <v>96.702160000000006</v>
      </c>
      <c r="C9">
        <v>73.937160000000006</v>
      </c>
      <c r="D9">
        <v>100</v>
      </c>
      <c r="E9">
        <v>100</v>
      </c>
      <c r="F9">
        <f>(B9-C9)</f>
        <v>22.765000000000001</v>
      </c>
      <c r="G9">
        <f t="shared" si="0"/>
        <v>5898.9262735624998</v>
      </c>
      <c r="H9">
        <f t="shared" ref="H9" si="6">B$2*D9</f>
        <v>25</v>
      </c>
      <c r="I9">
        <f t="shared" ref="I9" si="7">B$3*E9</f>
        <v>5</v>
      </c>
      <c r="J9">
        <f t="shared" si="3"/>
        <v>19.340432000000003</v>
      </c>
      <c r="K9">
        <f t="shared" si="4"/>
        <v>5948.2667055624997</v>
      </c>
      <c r="L9">
        <f t="shared" si="5"/>
        <v>-5948.2667055624997</v>
      </c>
    </row>
    <row r="10" spans="1:12">
      <c r="B10">
        <v>100</v>
      </c>
      <c r="C10">
        <v>69.373400000000004</v>
      </c>
      <c r="D10">
        <v>100</v>
      </c>
      <c r="E10">
        <v>100</v>
      </c>
      <c r="F10">
        <f>(B10-C10)</f>
        <v>30.626599999999996</v>
      </c>
      <c r="G10">
        <f t="shared" si="0"/>
        <v>14363.701250414544</v>
      </c>
      <c r="H10">
        <f t="shared" ref="H10" si="8">B$2*D10</f>
        <v>25</v>
      </c>
      <c r="I10">
        <f t="shared" ref="I10" si="9">B$3*E10</f>
        <v>5</v>
      </c>
      <c r="J10">
        <f t="shared" si="3"/>
        <v>20</v>
      </c>
      <c r="K10">
        <f t="shared" si="4"/>
        <v>14413.701250414544</v>
      </c>
      <c r="L10">
        <f t="shared" si="5"/>
        <v>-14413.701250414544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"/>
  <sheetViews>
    <sheetView tabSelected="1" topLeftCell="AP1" workbookViewId="0">
      <selection activeCell="AT19" sqref="AT19:BC25"/>
    </sheetView>
  </sheetViews>
  <sheetFormatPr baseColWidth="10" defaultRowHeight="15" x14ac:dyDescent="0"/>
  <cols>
    <col min="1" max="1" width="24.83203125" customWidth="1"/>
  </cols>
  <sheetData>
    <row r="1" spans="1:56">
      <c r="A1" t="s">
        <v>117</v>
      </c>
      <c r="B1" t="s">
        <v>45</v>
      </c>
      <c r="C1" t="s">
        <v>47</v>
      </c>
      <c r="D1" t="s">
        <v>46</v>
      </c>
      <c r="E1" t="s">
        <v>48</v>
      </c>
      <c r="F1" t="s">
        <v>49</v>
      </c>
      <c r="G1" t="s">
        <v>95</v>
      </c>
      <c r="H1" t="s">
        <v>51</v>
      </c>
      <c r="I1" t="s">
        <v>52</v>
      </c>
      <c r="J1" t="s">
        <v>88</v>
      </c>
      <c r="K1" t="s">
        <v>45</v>
      </c>
      <c r="L1" t="s">
        <v>47</v>
      </c>
      <c r="M1" t="s">
        <v>46</v>
      </c>
      <c r="N1" t="s">
        <v>48</v>
      </c>
      <c r="O1" t="s">
        <v>49</v>
      </c>
      <c r="P1" t="s">
        <v>95</v>
      </c>
      <c r="Q1" t="s">
        <v>51</v>
      </c>
      <c r="R1" t="s">
        <v>52</v>
      </c>
      <c r="S1" t="s">
        <v>88</v>
      </c>
      <c r="T1" t="s">
        <v>45</v>
      </c>
      <c r="U1" t="s">
        <v>47</v>
      </c>
      <c r="V1" t="s">
        <v>46</v>
      </c>
      <c r="W1" t="s">
        <v>48</v>
      </c>
      <c r="X1" t="s">
        <v>49</v>
      </c>
      <c r="Y1" t="s">
        <v>95</v>
      </c>
      <c r="Z1" t="s">
        <v>51</v>
      </c>
      <c r="AA1" t="s">
        <v>52</v>
      </c>
      <c r="AB1" t="s">
        <v>88</v>
      </c>
      <c r="AC1" t="s">
        <v>45</v>
      </c>
      <c r="AD1" t="s">
        <v>47</v>
      </c>
      <c r="AE1" t="s">
        <v>46</v>
      </c>
      <c r="AF1" t="s">
        <v>48</v>
      </c>
      <c r="AG1" t="s">
        <v>49</v>
      </c>
      <c r="AH1" t="s">
        <v>95</v>
      </c>
      <c r="AI1" t="s">
        <v>51</v>
      </c>
      <c r="AJ1" t="s">
        <v>52</v>
      </c>
      <c r="AK1" t="s">
        <v>88</v>
      </c>
      <c r="AL1" t="s">
        <v>45</v>
      </c>
      <c r="AM1" t="s">
        <v>47</v>
      </c>
      <c r="AN1" t="s">
        <v>46</v>
      </c>
      <c r="AO1" t="s">
        <v>48</v>
      </c>
      <c r="AP1" t="s">
        <v>49</v>
      </c>
      <c r="AQ1" t="s">
        <v>95</v>
      </c>
      <c r="AR1" t="s">
        <v>51</v>
      </c>
      <c r="AS1" t="s">
        <v>52</v>
      </c>
      <c r="AT1" t="s">
        <v>88</v>
      </c>
      <c r="AU1" t="s">
        <v>45</v>
      </c>
      <c r="AV1" t="s">
        <v>47</v>
      </c>
      <c r="AW1" t="s">
        <v>46</v>
      </c>
      <c r="AX1" t="s">
        <v>48</v>
      </c>
      <c r="AY1" t="s">
        <v>49</v>
      </c>
      <c r="BA1" t="s">
        <v>51</v>
      </c>
      <c r="BB1" t="s">
        <v>52</v>
      </c>
      <c r="BC1" t="s">
        <v>88</v>
      </c>
      <c r="BD1" t="s">
        <v>95</v>
      </c>
    </row>
    <row r="2" spans="1:56">
      <c r="A2" t="s">
        <v>118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96</v>
      </c>
      <c r="U2" t="s">
        <v>96</v>
      </c>
      <c r="V2" t="s">
        <v>96</v>
      </c>
      <c r="W2" t="s">
        <v>96</v>
      </c>
      <c r="X2" t="s">
        <v>96</v>
      </c>
      <c r="Y2" t="s">
        <v>96</v>
      </c>
      <c r="Z2" t="s">
        <v>96</v>
      </c>
      <c r="AA2" t="s">
        <v>96</v>
      </c>
      <c r="AB2" t="s">
        <v>96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113</v>
      </c>
      <c r="AM2" t="s">
        <v>113</v>
      </c>
      <c r="AN2" t="s">
        <v>113</v>
      </c>
      <c r="AO2" t="s">
        <v>113</v>
      </c>
      <c r="AP2" t="s">
        <v>113</v>
      </c>
      <c r="AQ2" t="s">
        <v>113</v>
      </c>
      <c r="AR2" t="s">
        <v>113</v>
      </c>
      <c r="AS2" t="s">
        <v>113</v>
      </c>
      <c r="AT2" t="s">
        <v>113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BA2" t="s">
        <v>1</v>
      </c>
      <c r="BB2" t="s">
        <v>1</v>
      </c>
      <c r="BC2" t="s">
        <v>1</v>
      </c>
      <c r="BD2" t="s">
        <v>1</v>
      </c>
    </row>
    <row r="3" spans="1:56">
      <c r="A3" t="s">
        <v>89</v>
      </c>
      <c r="B3">
        <v>0.96</v>
      </c>
      <c r="C3">
        <v>1</v>
      </c>
      <c r="D3">
        <v>0.96</v>
      </c>
      <c r="E3">
        <v>0.96</v>
      </c>
      <c r="F3">
        <v>0.96</v>
      </c>
      <c r="G3">
        <v>0.96</v>
      </c>
      <c r="H3">
        <v>0.96</v>
      </c>
      <c r="I3">
        <v>0.96</v>
      </c>
      <c r="J3">
        <v>0.96</v>
      </c>
      <c r="K3">
        <v>0.96</v>
      </c>
      <c r="L3">
        <v>0.96</v>
      </c>
      <c r="M3">
        <v>0.96</v>
      </c>
      <c r="N3">
        <v>0.96</v>
      </c>
      <c r="O3">
        <v>0.96</v>
      </c>
      <c r="P3">
        <v>0.96</v>
      </c>
      <c r="Q3">
        <v>0.96</v>
      </c>
      <c r="R3">
        <v>0.96</v>
      </c>
      <c r="S3">
        <v>0.96</v>
      </c>
      <c r="T3">
        <v>0.96</v>
      </c>
      <c r="U3">
        <v>0.93</v>
      </c>
      <c r="V3">
        <v>0.96</v>
      </c>
      <c r="W3">
        <v>0.93</v>
      </c>
      <c r="X3">
        <v>0.96</v>
      </c>
      <c r="Y3">
        <v>0.93</v>
      </c>
      <c r="Z3">
        <v>0.93</v>
      </c>
      <c r="AA3">
        <v>0.93</v>
      </c>
      <c r="AB3">
        <v>0.96</v>
      </c>
      <c r="AC3">
        <v>0.93</v>
      </c>
      <c r="AD3">
        <v>0.9</v>
      </c>
      <c r="AE3">
        <v>0.9</v>
      </c>
      <c r="AF3">
        <v>0.9</v>
      </c>
      <c r="AG3">
        <v>0.93</v>
      </c>
      <c r="AH3">
        <v>0.96</v>
      </c>
      <c r="AI3">
        <v>0.9</v>
      </c>
      <c r="AJ3">
        <v>0.9</v>
      </c>
      <c r="AK3">
        <v>0.96</v>
      </c>
      <c r="AL3">
        <v>0.96</v>
      </c>
      <c r="AM3">
        <v>0.89</v>
      </c>
      <c r="AN3">
        <v>1</v>
      </c>
      <c r="AO3">
        <v>0.89</v>
      </c>
      <c r="AP3">
        <v>0.96</v>
      </c>
      <c r="AQ3">
        <v>0.89</v>
      </c>
      <c r="AR3">
        <v>0.96</v>
      </c>
      <c r="AS3">
        <v>0.96</v>
      </c>
      <c r="AT3">
        <v>0.89</v>
      </c>
      <c r="AU3">
        <v>0.89</v>
      </c>
      <c r="AV3">
        <v>0.94</v>
      </c>
      <c r="AW3">
        <v>0.94</v>
      </c>
      <c r="AX3">
        <v>0.89</v>
      </c>
      <c r="AY3">
        <v>0.93</v>
      </c>
      <c r="BA3">
        <v>0.89</v>
      </c>
      <c r="BB3">
        <v>0.89</v>
      </c>
      <c r="BC3">
        <v>0.96</v>
      </c>
      <c r="BD3">
        <v>0.96</v>
      </c>
    </row>
    <row r="4" spans="1:56">
      <c r="A4" t="s">
        <v>90</v>
      </c>
      <c r="B4">
        <v>0.96</v>
      </c>
      <c r="C4">
        <v>0.69</v>
      </c>
      <c r="D4">
        <v>0.99</v>
      </c>
      <c r="E4">
        <v>0.63</v>
      </c>
      <c r="F4">
        <v>0.95</v>
      </c>
      <c r="G4">
        <v>0.99</v>
      </c>
      <c r="H4">
        <v>1</v>
      </c>
      <c r="I4">
        <v>0.94</v>
      </c>
      <c r="J4">
        <v>1</v>
      </c>
      <c r="K4">
        <v>0.99</v>
      </c>
      <c r="L4">
        <v>0.66</v>
      </c>
      <c r="M4">
        <v>1</v>
      </c>
      <c r="N4">
        <v>0.66</v>
      </c>
      <c r="O4">
        <v>0.99</v>
      </c>
      <c r="P4">
        <v>0.86</v>
      </c>
      <c r="Q4">
        <v>1</v>
      </c>
      <c r="R4">
        <v>0.96</v>
      </c>
      <c r="S4">
        <v>1</v>
      </c>
      <c r="T4">
        <v>0.99</v>
      </c>
      <c r="U4">
        <v>0.74</v>
      </c>
      <c r="V4">
        <v>1</v>
      </c>
      <c r="W4">
        <v>0.61</v>
      </c>
      <c r="X4">
        <v>0.99</v>
      </c>
      <c r="Y4">
        <v>0.86</v>
      </c>
      <c r="Z4">
        <v>0.79</v>
      </c>
      <c r="AA4">
        <v>0.95</v>
      </c>
      <c r="AB4">
        <v>0.96</v>
      </c>
      <c r="AC4">
        <v>0.75</v>
      </c>
      <c r="AD4">
        <v>0.75</v>
      </c>
      <c r="AE4">
        <v>0.96</v>
      </c>
      <c r="AF4">
        <v>0.8</v>
      </c>
      <c r="AG4">
        <v>0.75</v>
      </c>
      <c r="AH4">
        <v>1</v>
      </c>
      <c r="AI4">
        <v>0.75</v>
      </c>
      <c r="AJ4">
        <v>0.75</v>
      </c>
      <c r="AK4">
        <v>1</v>
      </c>
      <c r="AL4">
        <v>1</v>
      </c>
      <c r="AM4">
        <v>0.63</v>
      </c>
      <c r="AN4">
        <v>1</v>
      </c>
      <c r="AO4">
        <v>0.63</v>
      </c>
      <c r="AP4">
        <v>0.96</v>
      </c>
      <c r="AQ4">
        <v>0.76</v>
      </c>
      <c r="AR4">
        <v>0.76</v>
      </c>
      <c r="AS4">
        <v>0.86</v>
      </c>
      <c r="AT4">
        <v>0.71</v>
      </c>
      <c r="AU4">
        <v>0.94</v>
      </c>
      <c r="AV4">
        <v>0.92</v>
      </c>
      <c r="AW4">
        <v>0.9</v>
      </c>
      <c r="AX4">
        <v>0.94</v>
      </c>
      <c r="AY4">
        <v>0.94</v>
      </c>
      <c r="BA4">
        <v>0.98599999999999999</v>
      </c>
      <c r="BB4">
        <v>0.92</v>
      </c>
      <c r="BC4">
        <v>1</v>
      </c>
      <c r="BD4">
        <v>1</v>
      </c>
    </row>
    <row r="5" spans="1:56">
      <c r="A5" t="s">
        <v>14</v>
      </c>
      <c r="B5">
        <v>0.87</v>
      </c>
      <c r="C5">
        <v>0.87</v>
      </c>
      <c r="D5">
        <v>0.87</v>
      </c>
      <c r="E5">
        <v>0.89</v>
      </c>
      <c r="F5">
        <v>0.87</v>
      </c>
      <c r="G5">
        <v>0.87</v>
      </c>
      <c r="H5">
        <v>0.87</v>
      </c>
      <c r="I5">
        <v>0.88</v>
      </c>
      <c r="J5">
        <v>0.87</v>
      </c>
      <c r="K5">
        <v>0.88</v>
      </c>
      <c r="L5">
        <v>0.86</v>
      </c>
      <c r="M5">
        <v>0.87</v>
      </c>
      <c r="N5">
        <v>0.88</v>
      </c>
      <c r="O5">
        <v>0.88</v>
      </c>
      <c r="P5">
        <v>0.9</v>
      </c>
      <c r="Q5">
        <v>0.88</v>
      </c>
      <c r="R5">
        <v>0.87</v>
      </c>
      <c r="S5">
        <v>0.88</v>
      </c>
      <c r="T5">
        <v>0.87</v>
      </c>
      <c r="U5">
        <v>0.87</v>
      </c>
      <c r="V5">
        <v>0.9</v>
      </c>
      <c r="W5">
        <v>0.83</v>
      </c>
      <c r="X5">
        <v>0.87</v>
      </c>
      <c r="Y5">
        <v>0.89</v>
      </c>
      <c r="Z5">
        <v>0.89</v>
      </c>
      <c r="AA5">
        <v>0.86</v>
      </c>
      <c r="AB5">
        <v>0.89</v>
      </c>
      <c r="AC5">
        <v>0.88</v>
      </c>
      <c r="AD5">
        <v>0.9</v>
      </c>
      <c r="AE5">
        <v>0.88</v>
      </c>
      <c r="AF5">
        <v>0.87</v>
      </c>
      <c r="AG5">
        <v>0.88</v>
      </c>
      <c r="AH5">
        <v>0.9</v>
      </c>
      <c r="AI5">
        <v>0.88</v>
      </c>
      <c r="AJ5">
        <v>0.88</v>
      </c>
      <c r="AK5">
        <v>0.9</v>
      </c>
      <c r="AL5">
        <v>0.85</v>
      </c>
      <c r="AM5">
        <v>0.85</v>
      </c>
      <c r="AN5">
        <v>0.9</v>
      </c>
      <c r="AO5">
        <v>0.82</v>
      </c>
      <c r="AP5">
        <v>0.86</v>
      </c>
      <c r="AQ5">
        <v>0.89</v>
      </c>
      <c r="AR5">
        <v>0.89</v>
      </c>
      <c r="AS5">
        <v>0.87</v>
      </c>
      <c r="AT5">
        <v>0.9</v>
      </c>
      <c r="AU5">
        <v>0.87</v>
      </c>
      <c r="AV5">
        <v>0.88</v>
      </c>
      <c r="AW5">
        <v>0.87</v>
      </c>
      <c r="AX5">
        <v>0.87</v>
      </c>
      <c r="AY5">
        <v>0.87</v>
      </c>
      <c r="BA5">
        <v>0.87</v>
      </c>
      <c r="BB5">
        <v>0.87</v>
      </c>
      <c r="BC5">
        <v>0.87</v>
      </c>
      <c r="BD5">
        <v>0.87</v>
      </c>
    </row>
    <row r="6" spans="1:56">
      <c r="A6" t="s">
        <v>61</v>
      </c>
      <c r="B6">
        <v>0.74</v>
      </c>
      <c r="C6">
        <v>0.67</v>
      </c>
      <c r="D6">
        <v>0.64</v>
      </c>
      <c r="E6">
        <v>0.72</v>
      </c>
      <c r="F6">
        <v>0.73</v>
      </c>
      <c r="G6">
        <v>0.69</v>
      </c>
      <c r="H6">
        <v>0.71</v>
      </c>
      <c r="I6">
        <v>0.68</v>
      </c>
      <c r="J6">
        <v>0.72</v>
      </c>
      <c r="K6">
        <v>0.71</v>
      </c>
      <c r="L6">
        <v>0.68</v>
      </c>
      <c r="M6">
        <v>0.64</v>
      </c>
      <c r="N6">
        <v>0.68</v>
      </c>
      <c r="O6">
        <v>0.66</v>
      </c>
      <c r="P6">
        <v>0.67</v>
      </c>
      <c r="Q6">
        <v>0.72</v>
      </c>
      <c r="R6">
        <v>0.69</v>
      </c>
      <c r="S6">
        <v>0.68</v>
      </c>
      <c r="T6">
        <v>0.7</v>
      </c>
      <c r="U6">
        <v>0.69</v>
      </c>
      <c r="V6">
        <v>0.64</v>
      </c>
      <c r="W6">
        <v>0.68</v>
      </c>
      <c r="X6">
        <v>0.7</v>
      </c>
      <c r="Y6">
        <v>0.67</v>
      </c>
      <c r="Z6">
        <v>0.71</v>
      </c>
      <c r="AA6">
        <v>0.71</v>
      </c>
      <c r="AB6">
        <v>0.71</v>
      </c>
      <c r="AC6">
        <v>0.75</v>
      </c>
      <c r="AD6">
        <v>0.63</v>
      </c>
      <c r="AE6">
        <v>0.64</v>
      </c>
      <c r="AF6">
        <v>0.63</v>
      </c>
      <c r="AG6">
        <v>0.69</v>
      </c>
      <c r="AH6">
        <v>0.72</v>
      </c>
      <c r="AI6">
        <v>0.68</v>
      </c>
      <c r="AJ6">
        <v>0.61</v>
      </c>
      <c r="AK6">
        <v>0.72</v>
      </c>
      <c r="AL6">
        <v>0.65</v>
      </c>
      <c r="AM6">
        <v>0.71</v>
      </c>
      <c r="AN6">
        <v>0.65</v>
      </c>
      <c r="AO6">
        <v>0.66</v>
      </c>
      <c r="AP6">
        <v>0.67</v>
      </c>
      <c r="AQ6">
        <v>0.66</v>
      </c>
      <c r="AR6">
        <v>0.68</v>
      </c>
      <c r="AS6">
        <v>0.67</v>
      </c>
      <c r="AT6">
        <v>0.67</v>
      </c>
      <c r="AU6">
        <v>0.7</v>
      </c>
      <c r="AV6">
        <v>0.66</v>
      </c>
      <c r="AW6">
        <v>0.63</v>
      </c>
      <c r="AX6">
        <v>0.72</v>
      </c>
      <c r="AY6">
        <v>0.66</v>
      </c>
      <c r="BA6">
        <v>0.68</v>
      </c>
      <c r="BB6">
        <v>0.65</v>
      </c>
      <c r="BC6">
        <v>0.72</v>
      </c>
      <c r="BD6">
        <v>0.72</v>
      </c>
    </row>
    <row r="7" spans="1:56">
      <c r="A7" t="s">
        <v>91</v>
      </c>
      <c r="B7">
        <v>0.65</v>
      </c>
      <c r="C7">
        <v>0.64</v>
      </c>
      <c r="D7">
        <v>0.66</v>
      </c>
      <c r="E7">
        <v>0.76</v>
      </c>
      <c r="F7">
        <v>0.66</v>
      </c>
      <c r="G7">
        <v>0.72</v>
      </c>
      <c r="H7">
        <v>0.72</v>
      </c>
      <c r="I7">
        <v>0.72</v>
      </c>
      <c r="J7">
        <v>0.72</v>
      </c>
      <c r="K7">
        <v>0.69</v>
      </c>
      <c r="L7">
        <v>0.75</v>
      </c>
      <c r="M7">
        <v>0.71</v>
      </c>
      <c r="N7">
        <v>0.7</v>
      </c>
      <c r="O7">
        <v>0.65</v>
      </c>
      <c r="P7">
        <v>0.67</v>
      </c>
      <c r="Q7">
        <v>0.69</v>
      </c>
      <c r="R7">
        <v>0.68</v>
      </c>
      <c r="S7">
        <v>0.65</v>
      </c>
      <c r="T7">
        <v>0.74</v>
      </c>
      <c r="U7">
        <v>0.73</v>
      </c>
      <c r="V7">
        <v>0.72</v>
      </c>
      <c r="W7">
        <v>0.75</v>
      </c>
      <c r="X7">
        <v>0.73</v>
      </c>
      <c r="Y7">
        <v>0.74</v>
      </c>
      <c r="Z7">
        <v>0.71</v>
      </c>
      <c r="AA7">
        <v>0.73</v>
      </c>
      <c r="AB7">
        <v>0.74</v>
      </c>
      <c r="AC7">
        <v>0.63</v>
      </c>
      <c r="AD7">
        <v>0.63</v>
      </c>
      <c r="AE7">
        <v>0.54</v>
      </c>
      <c r="AF7">
        <v>0.63</v>
      </c>
      <c r="AG7">
        <v>0.63</v>
      </c>
      <c r="AH7">
        <v>0.68</v>
      </c>
      <c r="AI7">
        <v>0.63</v>
      </c>
      <c r="AJ7">
        <v>0.63</v>
      </c>
      <c r="AK7">
        <v>0.68</v>
      </c>
      <c r="AL7">
        <v>0.81</v>
      </c>
      <c r="AM7">
        <v>0.7</v>
      </c>
      <c r="AN7">
        <v>0.7</v>
      </c>
      <c r="AO7">
        <v>0.76</v>
      </c>
      <c r="AP7">
        <v>0.8</v>
      </c>
      <c r="AQ7">
        <v>0.84</v>
      </c>
      <c r="AR7">
        <v>0.75</v>
      </c>
      <c r="AS7">
        <v>0.71</v>
      </c>
      <c r="AT7">
        <v>0.77</v>
      </c>
      <c r="AU7">
        <v>0.76</v>
      </c>
      <c r="AV7">
        <v>0.57999999999999996</v>
      </c>
      <c r="AW7">
        <v>0.64</v>
      </c>
      <c r="AX7">
        <v>0.62</v>
      </c>
      <c r="AY7">
        <v>0.59</v>
      </c>
      <c r="BA7">
        <v>0.59</v>
      </c>
      <c r="BB7">
        <v>0.59</v>
      </c>
      <c r="BC7">
        <v>0.74</v>
      </c>
      <c r="BD7">
        <v>0.72</v>
      </c>
    </row>
    <row r="9" spans="1:56">
      <c r="AT9" t="s">
        <v>117</v>
      </c>
      <c r="AU9" t="s">
        <v>89</v>
      </c>
      <c r="AV9" t="s">
        <v>90</v>
      </c>
      <c r="AW9" t="s">
        <v>14</v>
      </c>
      <c r="AX9" t="s">
        <v>61</v>
      </c>
      <c r="AY9" t="s">
        <v>91</v>
      </c>
    </row>
    <row r="10" spans="1:56">
      <c r="A10" t="s">
        <v>117</v>
      </c>
      <c r="B10" t="s">
        <v>89</v>
      </c>
      <c r="C10" t="s">
        <v>90</v>
      </c>
      <c r="D10" t="s">
        <v>14</v>
      </c>
      <c r="E10" t="s">
        <v>61</v>
      </c>
      <c r="F10" t="s">
        <v>91</v>
      </c>
      <c r="H10" t="s">
        <v>117</v>
      </c>
      <c r="I10" t="s">
        <v>45</v>
      </c>
      <c r="J10" t="s">
        <v>47</v>
      </c>
      <c r="K10" t="s">
        <v>46</v>
      </c>
      <c r="L10" t="s">
        <v>48</v>
      </c>
      <c r="M10" t="s">
        <v>49</v>
      </c>
      <c r="N10" t="s">
        <v>95</v>
      </c>
      <c r="O10" t="s">
        <v>51</v>
      </c>
      <c r="P10" t="s">
        <v>52</v>
      </c>
      <c r="Q10" t="s">
        <v>88</v>
      </c>
      <c r="AS10" t="s">
        <v>1</v>
      </c>
      <c r="AT10" t="s">
        <v>45</v>
      </c>
      <c r="AU10">
        <v>0.89</v>
      </c>
      <c r="AV10">
        <v>0.94</v>
      </c>
      <c r="AW10">
        <v>0.87</v>
      </c>
      <c r="AX10">
        <v>0.7</v>
      </c>
      <c r="AY10">
        <v>0.76</v>
      </c>
    </row>
    <row r="11" spans="1:56">
      <c r="A11" t="s">
        <v>45</v>
      </c>
      <c r="B11">
        <v>0.96</v>
      </c>
      <c r="C11">
        <v>0.96</v>
      </c>
      <c r="D11">
        <v>0.87</v>
      </c>
      <c r="E11">
        <v>0.74</v>
      </c>
      <c r="F11">
        <v>0.65</v>
      </c>
      <c r="H11" t="s">
        <v>89</v>
      </c>
      <c r="I11">
        <v>0.96</v>
      </c>
      <c r="J11">
        <v>1</v>
      </c>
      <c r="K11">
        <v>0.96</v>
      </c>
      <c r="L11">
        <v>0.96</v>
      </c>
      <c r="M11">
        <v>0.96</v>
      </c>
      <c r="N11">
        <v>0.96</v>
      </c>
      <c r="O11">
        <v>0.96</v>
      </c>
      <c r="P11">
        <v>0.96</v>
      </c>
      <c r="Q11">
        <v>0.96</v>
      </c>
      <c r="AS11" t="s">
        <v>1</v>
      </c>
      <c r="AT11" t="s">
        <v>47</v>
      </c>
      <c r="AU11">
        <v>0.94</v>
      </c>
      <c r="AV11">
        <v>0.92</v>
      </c>
      <c r="AW11">
        <v>0.88</v>
      </c>
      <c r="AX11">
        <v>0.66</v>
      </c>
      <c r="AY11">
        <v>0.57999999999999996</v>
      </c>
    </row>
    <row r="12" spans="1:56">
      <c r="A12" t="s">
        <v>47</v>
      </c>
      <c r="B12">
        <v>1</v>
      </c>
      <c r="C12">
        <v>0.69</v>
      </c>
      <c r="D12">
        <v>0.87</v>
      </c>
      <c r="E12">
        <v>0.67</v>
      </c>
      <c r="F12">
        <v>0.64</v>
      </c>
      <c r="H12" t="s">
        <v>90</v>
      </c>
      <c r="I12">
        <v>0.96</v>
      </c>
      <c r="J12">
        <v>0.69</v>
      </c>
      <c r="K12">
        <v>0.99</v>
      </c>
      <c r="L12">
        <v>0.63</v>
      </c>
      <c r="M12">
        <v>0.95</v>
      </c>
      <c r="N12">
        <v>0.99</v>
      </c>
      <c r="O12">
        <v>1</v>
      </c>
      <c r="P12">
        <v>0.94</v>
      </c>
      <c r="Q12">
        <v>1</v>
      </c>
      <c r="AS12" t="s">
        <v>1</v>
      </c>
      <c r="AT12" t="s">
        <v>46</v>
      </c>
      <c r="AU12">
        <v>0.94</v>
      </c>
      <c r="AV12">
        <v>0.9</v>
      </c>
      <c r="AW12">
        <v>0.87</v>
      </c>
      <c r="AX12">
        <v>0.63</v>
      </c>
      <c r="AY12">
        <v>0.64</v>
      </c>
    </row>
    <row r="13" spans="1:56">
      <c r="A13" t="s">
        <v>46</v>
      </c>
      <c r="B13">
        <v>0.96</v>
      </c>
      <c r="C13">
        <v>0.99</v>
      </c>
      <c r="D13">
        <v>0.87</v>
      </c>
      <c r="E13">
        <v>0.64</v>
      </c>
      <c r="F13">
        <v>0.66</v>
      </c>
      <c r="H13" t="s">
        <v>14</v>
      </c>
      <c r="I13">
        <v>0.87</v>
      </c>
      <c r="J13">
        <v>0.87</v>
      </c>
      <c r="K13">
        <v>0.87</v>
      </c>
      <c r="L13">
        <v>0.89</v>
      </c>
      <c r="M13">
        <v>0.87</v>
      </c>
      <c r="N13">
        <v>0.87</v>
      </c>
      <c r="O13">
        <v>0.87</v>
      </c>
      <c r="P13">
        <v>0.88</v>
      </c>
      <c r="Q13">
        <v>0.87</v>
      </c>
      <c r="AS13" t="s">
        <v>1</v>
      </c>
      <c r="AT13" t="s">
        <v>48</v>
      </c>
      <c r="AU13">
        <v>0.89</v>
      </c>
      <c r="AV13">
        <v>0.94</v>
      </c>
      <c r="AW13">
        <v>0.87</v>
      </c>
      <c r="AX13">
        <v>0.72</v>
      </c>
      <c r="AY13">
        <v>0.62</v>
      </c>
    </row>
    <row r="14" spans="1:56">
      <c r="A14" t="s">
        <v>48</v>
      </c>
      <c r="B14">
        <v>0.96</v>
      </c>
      <c r="C14">
        <v>0.63</v>
      </c>
      <c r="D14">
        <v>0.89</v>
      </c>
      <c r="E14">
        <v>0.72</v>
      </c>
      <c r="F14">
        <v>0.76</v>
      </c>
      <c r="H14" t="s">
        <v>61</v>
      </c>
      <c r="I14">
        <v>0.74</v>
      </c>
      <c r="J14">
        <v>0.67</v>
      </c>
      <c r="K14">
        <v>0.64</v>
      </c>
      <c r="L14">
        <v>0.72</v>
      </c>
      <c r="M14">
        <v>0.73</v>
      </c>
      <c r="N14">
        <v>0.69</v>
      </c>
      <c r="O14">
        <v>0.71</v>
      </c>
      <c r="P14">
        <v>0.68</v>
      </c>
      <c r="Q14">
        <v>0.72</v>
      </c>
      <c r="AS14" t="s">
        <v>1</v>
      </c>
      <c r="AT14" t="s">
        <v>49</v>
      </c>
      <c r="AU14">
        <v>0.93</v>
      </c>
      <c r="AV14">
        <v>0.94</v>
      </c>
      <c r="AW14">
        <v>0.87</v>
      </c>
      <c r="AX14">
        <v>0.66</v>
      </c>
      <c r="AY14">
        <v>0.59</v>
      </c>
    </row>
    <row r="15" spans="1:56">
      <c r="A15" t="s">
        <v>49</v>
      </c>
      <c r="B15">
        <v>0.96</v>
      </c>
      <c r="C15">
        <v>0.95</v>
      </c>
      <c r="D15">
        <v>0.87</v>
      </c>
      <c r="E15">
        <v>0.73</v>
      </c>
      <c r="F15">
        <v>0.66</v>
      </c>
      <c r="H15" t="s">
        <v>91</v>
      </c>
      <c r="I15">
        <v>0.65</v>
      </c>
      <c r="J15">
        <v>0.64</v>
      </c>
      <c r="K15">
        <v>0.66</v>
      </c>
      <c r="L15">
        <v>0.76</v>
      </c>
      <c r="M15">
        <v>0.66</v>
      </c>
      <c r="N15">
        <v>0.72</v>
      </c>
      <c r="O15">
        <v>0.72</v>
      </c>
      <c r="P15">
        <v>0.72</v>
      </c>
      <c r="Q15">
        <v>0.72</v>
      </c>
      <c r="AS15" t="s">
        <v>1</v>
      </c>
      <c r="AT15" t="s">
        <v>51</v>
      </c>
      <c r="AU15">
        <v>0.89</v>
      </c>
      <c r="AV15">
        <v>0.98599999999999999</v>
      </c>
      <c r="AW15">
        <v>0.87</v>
      </c>
      <c r="AX15">
        <v>0.68</v>
      </c>
      <c r="AY15">
        <v>0.59</v>
      </c>
    </row>
    <row r="16" spans="1:56">
      <c r="A16" t="s">
        <v>95</v>
      </c>
      <c r="B16">
        <v>0.96</v>
      </c>
      <c r="C16">
        <v>0.99</v>
      </c>
      <c r="D16">
        <v>0.87</v>
      </c>
      <c r="E16">
        <v>0.69</v>
      </c>
      <c r="F16">
        <v>0.72</v>
      </c>
      <c r="AS16" t="s">
        <v>1</v>
      </c>
      <c r="AT16" t="s">
        <v>52</v>
      </c>
      <c r="AU16">
        <v>0.89</v>
      </c>
      <c r="AV16">
        <v>0.92</v>
      </c>
      <c r="AW16">
        <v>0.87</v>
      </c>
      <c r="AX16">
        <v>0.65</v>
      </c>
      <c r="AY16">
        <v>0.59</v>
      </c>
    </row>
    <row r="17" spans="1:55">
      <c r="A17" t="s">
        <v>51</v>
      </c>
      <c r="B17">
        <v>0.96</v>
      </c>
      <c r="C17">
        <v>1</v>
      </c>
      <c r="D17">
        <v>0.87</v>
      </c>
      <c r="E17">
        <v>0.71</v>
      </c>
      <c r="F17">
        <v>0.72</v>
      </c>
      <c r="AS17" t="s">
        <v>1</v>
      </c>
      <c r="AT17" t="s">
        <v>88</v>
      </c>
      <c r="AU17">
        <v>0.96</v>
      </c>
      <c r="AV17">
        <v>1</v>
      </c>
      <c r="AW17">
        <v>0.87</v>
      </c>
      <c r="AX17">
        <v>0.72</v>
      </c>
      <c r="AY17">
        <v>0.74</v>
      </c>
    </row>
    <row r="18" spans="1:55">
      <c r="A18" t="s">
        <v>52</v>
      </c>
      <c r="B18">
        <v>0.96</v>
      </c>
      <c r="C18">
        <v>0.94</v>
      </c>
      <c r="D18">
        <v>0.88</v>
      </c>
      <c r="E18">
        <v>0.68</v>
      </c>
      <c r="F18">
        <v>0.72</v>
      </c>
    </row>
    <row r="19" spans="1:55">
      <c r="A19" t="s">
        <v>88</v>
      </c>
      <c r="B19">
        <v>0.96</v>
      </c>
      <c r="C19">
        <v>1</v>
      </c>
      <c r="D19">
        <v>0.87</v>
      </c>
      <c r="E19">
        <v>0.72</v>
      </c>
      <c r="F19">
        <v>0.72</v>
      </c>
      <c r="AT19" t="s">
        <v>117</v>
      </c>
      <c r="AU19" t="s">
        <v>45</v>
      </c>
      <c r="AV19" t="s">
        <v>47</v>
      </c>
      <c r="AW19" t="s">
        <v>46</v>
      </c>
      <c r="AX19" t="s">
        <v>48</v>
      </c>
      <c r="AY19" t="s">
        <v>49</v>
      </c>
      <c r="BA19" t="s">
        <v>51</v>
      </c>
      <c r="BB19" t="s">
        <v>52</v>
      </c>
      <c r="BC19" t="s">
        <v>88</v>
      </c>
    </row>
    <row r="20" spans="1:55">
      <c r="AT20" t="s">
        <v>89</v>
      </c>
      <c r="AU20">
        <v>0.93</v>
      </c>
      <c r="AV20">
        <v>0.9</v>
      </c>
      <c r="AW20">
        <v>0.9</v>
      </c>
      <c r="AX20">
        <v>0.9</v>
      </c>
      <c r="AY20">
        <v>0.93</v>
      </c>
      <c r="BA20">
        <v>0.9</v>
      </c>
      <c r="BB20">
        <v>0.9</v>
      </c>
      <c r="BC20">
        <v>0.96</v>
      </c>
    </row>
    <row r="21" spans="1:55">
      <c r="AT21" t="s">
        <v>90</v>
      </c>
      <c r="AU21">
        <v>0.75</v>
      </c>
      <c r="AV21">
        <v>0.75</v>
      </c>
      <c r="AW21">
        <v>0.96</v>
      </c>
      <c r="AX21">
        <v>0.8</v>
      </c>
      <c r="AY21">
        <v>0.75</v>
      </c>
      <c r="BA21">
        <v>0.75</v>
      </c>
      <c r="BB21">
        <v>0.75</v>
      </c>
      <c r="BC21">
        <v>1</v>
      </c>
    </row>
    <row r="22" spans="1:55">
      <c r="AT22" t="s">
        <v>14</v>
      </c>
      <c r="AU22">
        <v>0.88</v>
      </c>
      <c r="AV22">
        <v>0.9</v>
      </c>
      <c r="AW22">
        <v>0.88</v>
      </c>
      <c r="AX22">
        <v>0.87</v>
      </c>
      <c r="AY22">
        <v>0.88</v>
      </c>
      <c r="BA22">
        <v>0.88</v>
      </c>
      <c r="BB22">
        <v>0.88</v>
      </c>
      <c r="BC22">
        <v>0.9</v>
      </c>
    </row>
    <row r="23" spans="1:55">
      <c r="AT23" t="s">
        <v>61</v>
      </c>
      <c r="AU23">
        <v>0.75</v>
      </c>
      <c r="AV23">
        <v>0.63</v>
      </c>
      <c r="AW23">
        <v>0.64</v>
      </c>
      <c r="AX23">
        <v>0.63</v>
      </c>
      <c r="AY23">
        <v>0.69</v>
      </c>
      <c r="BA23">
        <v>0.68</v>
      </c>
      <c r="BB23">
        <v>0.61</v>
      </c>
      <c r="BC23">
        <v>0.72</v>
      </c>
    </row>
    <row r="24" spans="1:55">
      <c r="AT24" t="s">
        <v>91</v>
      </c>
      <c r="AU24">
        <v>0.63</v>
      </c>
      <c r="AV24">
        <v>0.63</v>
      </c>
      <c r="AW24">
        <v>0.54</v>
      </c>
      <c r="AX24">
        <v>0.63</v>
      </c>
      <c r="AY24">
        <v>0.63</v>
      </c>
      <c r="BA24">
        <v>0.63</v>
      </c>
      <c r="BB24">
        <v>0.63</v>
      </c>
      <c r="BC24">
        <v>0.68</v>
      </c>
    </row>
  </sheetData>
  <sortState columnSort="1" ref="A1:BC7">
    <sortCondition ref="A2:BC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0" sqref="C20"/>
    </sheetView>
  </sheetViews>
  <sheetFormatPr baseColWidth="10" defaultRowHeight="15" x14ac:dyDescent="0"/>
  <sheetData>
    <row r="1" spans="1:3">
      <c r="A1">
        <v>744.01459999999997</v>
      </c>
    </row>
    <row r="2" spans="1:3">
      <c r="A2" t="s">
        <v>114</v>
      </c>
      <c r="B2" t="s">
        <v>115</v>
      </c>
    </row>
    <row r="3" spans="1:3">
      <c r="C3">
        <f>744.0146*10^-5</f>
        <v>7.4401459999999999E-3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27"/>
  <sheetViews>
    <sheetView topLeftCell="A174" workbookViewId="0">
      <selection activeCell="G204" sqref="G204"/>
    </sheetView>
  </sheetViews>
  <sheetFormatPr baseColWidth="10" defaultRowHeight="15" x14ac:dyDescent="0"/>
  <cols>
    <col min="2" max="2" width="25.5" customWidth="1"/>
  </cols>
  <sheetData>
    <row r="3" spans="1:28">
      <c r="A3" t="s">
        <v>0</v>
      </c>
      <c r="B3" t="s">
        <v>14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15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P3" t="s">
        <v>16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W3" s="1" t="s">
        <v>17</v>
      </c>
      <c r="X3" s="1" t="s">
        <v>1</v>
      </c>
      <c r="Y3" s="1" t="s">
        <v>2</v>
      </c>
      <c r="Z3" s="1" t="s">
        <v>3</v>
      </c>
      <c r="AA3" s="1" t="s">
        <v>4</v>
      </c>
      <c r="AB3" s="1" t="s">
        <v>5</v>
      </c>
    </row>
    <row r="4" spans="1:28">
      <c r="A4">
        <v>1</v>
      </c>
      <c r="B4" t="s">
        <v>6</v>
      </c>
    </row>
    <row r="5" spans="1:28">
      <c r="B5" t="s">
        <v>7</v>
      </c>
    </row>
    <row r="6" spans="1:28">
      <c r="B6" t="s">
        <v>9</v>
      </c>
    </row>
    <row r="7" spans="1:28">
      <c r="B7" t="s">
        <v>8</v>
      </c>
    </row>
    <row r="8" spans="1:28">
      <c r="B8" t="s">
        <v>10</v>
      </c>
    </row>
    <row r="9" spans="1:28">
      <c r="B9" t="s">
        <v>11</v>
      </c>
    </row>
    <row r="10" spans="1:28">
      <c r="B10" s="1" t="s">
        <v>12</v>
      </c>
    </row>
    <row r="11" spans="1:28">
      <c r="B11" t="s">
        <v>13</v>
      </c>
    </row>
    <row r="12" spans="1:28">
      <c r="A12">
        <v>2</v>
      </c>
      <c r="B12" t="s">
        <v>6</v>
      </c>
    </row>
    <row r="13" spans="1:28">
      <c r="B13" t="s">
        <v>7</v>
      </c>
    </row>
    <row r="14" spans="1:28">
      <c r="B14" t="s">
        <v>9</v>
      </c>
    </row>
    <row r="15" spans="1:28">
      <c r="B15" t="s">
        <v>8</v>
      </c>
    </row>
    <row r="16" spans="1:28">
      <c r="B16" t="s">
        <v>18</v>
      </c>
    </row>
    <row r="17" spans="1:2">
      <c r="B17" t="s">
        <v>11</v>
      </c>
    </row>
    <row r="18" spans="1:2">
      <c r="B18" s="1" t="s">
        <v>12</v>
      </c>
    </row>
    <row r="19" spans="1:2">
      <c r="B19" t="s">
        <v>13</v>
      </c>
    </row>
    <row r="20" spans="1:2">
      <c r="A20">
        <v>3</v>
      </c>
      <c r="B20" s="1" t="s">
        <v>6</v>
      </c>
    </row>
    <row r="21" spans="1:2">
      <c r="B21" s="1" t="s">
        <v>7</v>
      </c>
    </row>
    <row r="22" spans="1:2">
      <c r="B22" s="1" t="s">
        <v>9</v>
      </c>
    </row>
    <row r="23" spans="1:2">
      <c r="B23" s="1" t="s">
        <v>8</v>
      </c>
    </row>
    <row r="24" spans="1:2">
      <c r="B24" s="1" t="s">
        <v>19</v>
      </c>
    </row>
    <row r="25" spans="1:2">
      <c r="B25" s="1" t="s">
        <v>11</v>
      </c>
    </row>
    <row r="26" spans="1:2">
      <c r="B26" s="1" t="s">
        <v>12</v>
      </c>
    </row>
    <row r="27" spans="1:2">
      <c r="B27" s="1" t="s">
        <v>13</v>
      </c>
    </row>
    <row r="28" spans="1:2">
      <c r="A28">
        <v>4</v>
      </c>
      <c r="B28" s="1" t="s">
        <v>25</v>
      </c>
    </row>
    <row r="29" spans="1:2">
      <c r="B29" s="1" t="s">
        <v>21</v>
      </c>
    </row>
    <row r="30" spans="1:2">
      <c r="B30" s="1" t="s">
        <v>9</v>
      </c>
    </row>
    <row r="31" spans="1:2">
      <c r="B31" s="1" t="s">
        <v>8</v>
      </c>
    </row>
    <row r="32" spans="1:2">
      <c r="B32" s="1" t="s">
        <v>10</v>
      </c>
    </row>
    <row r="33" spans="1:2">
      <c r="B33" s="1" t="s">
        <v>11</v>
      </c>
    </row>
    <row r="34" spans="1:2">
      <c r="B34" s="1" t="s">
        <v>12</v>
      </c>
    </row>
    <row r="35" spans="1:2">
      <c r="B35" s="1" t="s">
        <v>13</v>
      </c>
    </row>
    <row r="36" spans="1:2">
      <c r="A36">
        <v>5</v>
      </c>
      <c r="B36" s="1" t="s">
        <v>25</v>
      </c>
    </row>
    <row r="37" spans="1:2">
      <c r="B37" s="1" t="s">
        <v>21</v>
      </c>
    </row>
    <row r="38" spans="1:2">
      <c r="B38" s="1" t="s">
        <v>9</v>
      </c>
    </row>
    <row r="39" spans="1:2">
      <c r="B39" s="1" t="s">
        <v>8</v>
      </c>
    </row>
    <row r="40" spans="1:2">
      <c r="B40" s="1" t="s">
        <v>18</v>
      </c>
    </row>
    <row r="41" spans="1:2">
      <c r="B41" s="1" t="s">
        <v>11</v>
      </c>
    </row>
    <row r="42" spans="1:2">
      <c r="B42" s="1" t="s">
        <v>12</v>
      </c>
    </row>
    <row r="43" spans="1:2">
      <c r="B43" s="1" t="s">
        <v>13</v>
      </c>
    </row>
    <row r="44" spans="1:2">
      <c r="A44">
        <v>6</v>
      </c>
      <c r="B44" s="1" t="s">
        <v>25</v>
      </c>
    </row>
    <row r="45" spans="1:2">
      <c r="B45" s="1" t="s">
        <v>21</v>
      </c>
    </row>
    <row r="46" spans="1:2">
      <c r="B46" s="1" t="s">
        <v>9</v>
      </c>
    </row>
    <row r="47" spans="1:2">
      <c r="B47" s="1" t="s">
        <v>8</v>
      </c>
    </row>
    <row r="48" spans="1:2">
      <c r="B48" s="1" t="s">
        <v>19</v>
      </c>
    </row>
    <row r="49" spans="1:2">
      <c r="B49" s="1" t="s">
        <v>11</v>
      </c>
    </row>
    <row r="50" spans="1:2">
      <c r="B50" s="1" t="s">
        <v>12</v>
      </c>
    </row>
    <row r="51" spans="1:2">
      <c r="B51" s="1" t="s">
        <v>13</v>
      </c>
    </row>
    <row r="52" spans="1:2">
      <c r="A52">
        <v>7</v>
      </c>
      <c r="B52" s="1" t="s">
        <v>26</v>
      </c>
    </row>
    <row r="53" spans="1:2">
      <c r="B53" s="1" t="s">
        <v>27</v>
      </c>
    </row>
    <row r="54" spans="1:2">
      <c r="B54" s="1" t="s">
        <v>9</v>
      </c>
    </row>
    <row r="55" spans="1:2">
      <c r="B55" s="1" t="s">
        <v>8</v>
      </c>
    </row>
    <row r="56" spans="1:2">
      <c r="B56" s="1" t="s">
        <v>10</v>
      </c>
    </row>
    <row r="57" spans="1:2">
      <c r="B57" s="1" t="s">
        <v>11</v>
      </c>
    </row>
    <row r="58" spans="1:2">
      <c r="B58" s="1" t="s">
        <v>12</v>
      </c>
    </row>
    <row r="59" spans="1:2">
      <c r="B59" s="1" t="s">
        <v>13</v>
      </c>
    </row>
    <row r="60" spans="1:2">
      <c r="A60">
        <v>8</v>
      </c>
      <c r="B60" s="1" t="s">
        <v>26</v>
      </c>
    </row>
    <row r="61" spans="1:2">
      <c r="B61" s="1" t="s">
        <v>27</v>
      </c>
    </row>
    <row r="62" spans="1:2">
      <c r="B62" s="1" t="s">
        <v>9</v>
      </c>
    </row>
    <row r="63" spans="1:2">
      <c r="B63" s="1" t="s">
        <v>8</v>
      </c>
    </row>
    <row r="64" spans="1:2">
      <c r="B64" s="1" t="s">
        <v>18</v>
      </c>
    </row>
    <row r="65" spans="1:2">
      <c r="B65" s="1" t="s">
        <v>11</v>
      </c>
    </row>
    <row r="66" spans="1:2">
      <c r="B66" s="1" t="s">
        <v>12</v>
      </c>
    </row>
    <row r="67" spans="1:2">
      <c r="B67" s="1" t="s">
        <v>13</v>
      </c>
    </row>
    <row r="68" spans="1:2">
      <c r="A68">
        <v>9</v>
      </c>
      <c r="B68" s="1" t="s">
        <v>26</v>
      </c>
    </row>
    <row r="69" spans="1:2">
      <c r="B69" s="1" t="s">
        <v>27</v>
      </c>
    </row>
    <row r="70" spans="1:2">
      <c r="B70" s="1" t="s">
        <v>9</v>
      </c>
    </row>
    <row r="71" spans="1:2">
      <c r="B71" s="1" t="s">
        <v>8</v>
      </c>
    </row>
    <row r="72" spans="1:2">
      <c r="B72" s="1" t="s">
        <v>19</v>
      </c>
    </row>
    <row r="73" spans="1:2">
      <c r="B73" s="1" t="s">
        <v>11</v>
      </c>
    </row>
    <row r="74" spans="1:2">
      <c r="B74" s="1" t="s">
        <v>12</v>
      </c>
    </row>
    <row r="75" spans="1:2">
      <c r="B75" s="1" t="s">
        <v>13</v>
      </c>
    </row>
    <row r="76" spans="1:2">
      <c r="A76">
        <v>10</v>
      </c>
      <c r="B76" s="1" t="s">
        <v>20</v>
      </c>
    </row>
    <row r="77" spans="1:2">
      <c r="B77" s="1" t="s">
        <v>23</v>
      </c>
    </row>
    <row r="78" spans="1:2">
      <c r="B78" s="1" t="s">
        <v>9</v>
      </c>
    </row>
    <row r="79" spans="1:2">
      <c r="B79" s="1" t="s">
        <v>8</v>
      </c>
    </row>
    <row r="80" spans="1:2">
      <c r="B80" s="1" t="s">
        <v>10</v>
      </c>
    </row>
    <row r="81" spans="1:2">
      <c r="B81" s="1" t="s">
        <v>11</v>
      </c>
    </row>
    <row r="82" spans="1:2">
      <c r="B82" s="1" t="s">
        <v>12</v>
      </c>
    </row>
    <row r="83" spans="1:2">
      <c r="B83" s="1" t="s">
        <v>13</v>
      </c>
    </row>
    <row r="84" spans="1:2">
      <c r="A84">
        <v>11</v>
      </c>
      <c r="B84" s="1" t="s">
        <v>20</v>
      </c>
    </row>
    <row r="85" spans="1:2">
      <c r="B85" s="1" t="s">
        <v>23</v>
      </c>
    </row>
    <row r="86" spans="1:2">
      <c r="B86" s="1" t="s">
        <v>9</v>
      </c>
    </row>
    <row r="87" spans="1:2">
      <c r="B87" s="1" t="s">
        <v>8</v>
      </c>
    </row>
    <row r="88" spans="1:2">
      <c r="B88" s="1" t="s">
        <v>18</v>
      </c>
    </row>
    <row r="89" spans="1:2">
      <c r="B89" s="1" t="s">
        <v>11</v>
      </c>
    </row>
    <row r="90" spans="1:2">
      <c r="B90" s="1" t="s">
        <v>12</v>
      </c>
    </row>
    <row r="91" spans="1:2">
      <c r="B91" s="1" t="s">
        <v>13</v>
      </c>
    </row>
    <row r="92" spans="1:2">
      <c r="A92">
        <v>12</v>
      </c>
      <c r="B92" s="1" t="s">
        <v>20</v>
      </c>
    </row>
    <row r="93" spans="1:2">
      <c r="B93" s="1" t="s">
        <v>23</v>
      </c>
    </row>
    <row r="94" spans="1:2">
      <c r="B94" s="1" t="s">
        <v>9</v>
      </c>
    </row>
    <row r="95" spans="1:2">
      <c r="B95" s="1" t="s">
        <v>8</v>
      </c>
    </row>
    <row r="96" spans="1:2">
      <c r="B96" s="1" t="s">
        <v>19</v>
      </c>
    </row>
    <row r="97" spans="1:2">
      <c r="B97" s="1" t="s">
        <v>11</v>
      </c>
    </row>
    <row r="98" spans="1:2">
      <c r="B98" s="1" t="s">
        <v>12</v>
      </c>
    </row>
    <row r="99" spans="1:2">
      <c r="B99" s="1" t="s">
        <v>13</v>
      </c>
    </row>
    <row r="100" spans="1:2">
      <c r="A100">
        <v>13</v>
      </c>
      <c r="B100" s="1" t="s">
        <v>30</v>
      </c>
    </row>
    <row r="101" spans="1:2">
      <c r="B101" s="1" t="s">
        <v>31</v>
      </c>
    </row>
    <row r="102" spans="1:2">
      <c r="B102" s="1" t="s">
        <v>9</v>
      </c>
    </row>
    <row r="103" spans="1:2">
      <c r="B103" s="1" t="s">
        <v>8</v>
      </c>
    </row>
    <row r="104" spans="1:2">
      <c r="B104" s="1" t="s">
        <v>10</v>
      </c>
    </row>
    <row r="105" spans="1:2">
      <c r="B105" s="1" t="s">
        <v>11</v>
      </c>
    </row>
    <row r="106" spans="1:2">
      <c r="B106" s="1" t="s">
        <v>12</v>
      </c>
    </row>
    <row r="107" spans="1:2">
      <c r="B107" s="1" t="s">
        <v>13</v>
      </c>
    </row>
    <row r="108" spans="1:2">
      <c r="A108">
        <v>14</v>
      </c>
      <c r="B108" s="1" t="s">
        <v>30</v>
      </c>
    </row>
    <row r="109" spans="1:2">
      <c r="B109" s="1" t="s">
        <v>31</v>
      </c>
    </row>
    <row r="110" spans="1:2">
      <c r="B110" s="1" t="s">
        <v>9</v>
      </c>
    </row>
    <row r="111" spans="1:2">
      <c r="B111" s="1" t="s">
        <v>8</v>
      </c>
    </row>
    <row r="112" spans="1:2">
      <c r="B112" s="1" t="s">
        <v>18</v>
      </c>
    </row>
    <row r="113" spans="1:2">
      <c r="B113" s="1" t="s">
        <v>11</v>
      </c>
    </row>
    <row r="114" spans="1:2">
      <c r="B114" s="1" t="s">
        <v>12</v>
      </c>
    </row>
    <row r="115" spans="1:2">
      <c r="B115" s="1" t="s">
        <v>13</v>
      </c>
    </row>
    <row r="116" spans="1:2">
      <c r="A116">
        <v>15</v>
      </c>
      <c r="B116" s="1" t="s">
        <v>30</v>
      </c>
    </row>
    <row r="117" spans="1:2">
      <c r="B117" s="1" t="s">
        <v>31</v>
      </c>
    </row>
    <row r="118" spans="1:2">
      <c r="B118" s="1" t="s">
        <v>9</v>
      </c>
    </row>
    <row r="119" spans="1:2">
      <c r="B119" s="1" t="s">
        <v>8</v>
      </c>
    </row>
    <row r="120" spans="1:2">
      <c r="B120" s="1" t="s">
        <v>19</v>
      </c>
    </row>
    <row r="121" spans="1:2">
      <c r="B121" s="1" t="s">
        <v>11</v>
      </c>
    </row>
    <row r="122" spans="1:2">
      <c r="B122" s="1" t="s">
        <v>12</v>
      </c>
    </row>
    <row r="123" spans="1:2">
      <c r="B123" s="1" t="s">
        <v>13</v>
      </c>
    </row>
    <row r="124" spans="1:2">
      <c r="A124">
        <v>16</v>
      </c>
      <c r="B124" s="1" t="s">
        <v>28</v>
      </c>
    </row>
    <row r="125" spans="1:2">
      <c r="B125" s="1" t="s">
        <v>29</v>
      </c>
    </row>
    <row r="126" spans="1:2">
      <c r="B126" s="1" t="s">
        <v>9</v>
      </c>
    </row>
    <row r="127" spans="1:2">
      <c r="B127" s="1" t="s">
        <v>32</v>
      </c>
    </row>
    <row r="128" spans="1:2">
      <c r="B128" s="1" t="s">
        <v>10</v>
      </c>
    </row>
    <row r="129" spans="1:2">
      <c r="B129" s="1" t="s">
        <v>11</v>
      </c>
    </row>
    <row r="130" spans="1:2">
      <c r="B130" s="1" t="s">
        <v>12</v>
      </c>
    </row>
    <row r="131" spans="1:2">
      <c r="B131" s="1" t="s">
        <v>13</v>
      </c>
    </row>
    <row r="132" spans="1:2">
      <c r="A132">
        <v>17</v>
      </c>
      <c r="B132" s="1" t="s">
        <v>28</v>
      </c>
    </row>
    <row r="133" spans="1:2">
      <c r="B133" s="1" t="s">
        <v>29</v>
      </c>
    </row>
    <row r="134" spans="1:2">
      <c r="B134" s="1" t="s">
        <v>9</v>
      </c>
    </row>
    <row r="135" spans="1:2">
      <c r="B135" s="1" t="s">
        <v>32</v>
      </c>
    </row>
    <row r="136" spans="1:2">
      <c r="B136" s="1" t="s">
        <v>18</v>
      </c>
    </row>
    <row r="137" spans="1:2">
      <c r="B137" s="1" t="s">
        <v>11</v>
      </c>
    </row>
    <row r="138" spans="1:2">
      <c r="B138" s="1" t="s">
        <v>12</v>
      </c>
    </row>
    <row r="139" spans="1:2">
      <c r="B139" s="1" t="s">
        <v>13</v>
      </c>
    </row>
    <row r="140" spans="1:2">
      <c r="A140">
        <v>18</v>
      </c>
      <c r="B140" s="1" t="s">
        <v>28</v>
      </c>
    </row>
    <row r="141" spans="1:2">
      <c r="B141" s="1" t="s">
        <v>29</v>
      </c>
    </row>
    <row r="142" spans="1:2">
      <c r="B142" s="1" t="s">
        <v>9</v>
      </c>
    </row>
    <row r="143" spans="1:2">
      <c r="B143" s="1" t="s">
        <v>32</v>
      </c>
    </row>
    <row r="144" spans="1:2">
      <c r="B144" s="1" t="s">
        <v>19</v>
      </c>
    </row>
    <row r="145" spans="1:2">
      <c r="B145" s="1" t="s">
        <v>11</v>
      </c>
    </row>
    <row r="146" spans="1:2">
      <c r="B146" s="1" t="s">
        <v>12</v>
      </c>
    </row>
    <row r="147" spans="1:2">
      <c r="B147" s="1" t="s">
        <v>13</v>
      </c>
    </row>
    <row r="148" spans="1:2">
      <c r="A148">
        <v>19</v>
      </c>
      <c r="B148" s="1" t="s">
        <v>22</v>
      </c>
    </row>
    <row r="149" spans="1:2">
      <c r="B149" s="1" t="s">
        <v>23</v>
      </c>
    </row>
    <row r="150" spans="1:2">
      <c r="B150" s="1" t="s">
        <v>9</v>
      </c>
    </row>
    <row r="151" spans="1:2">
      <c r="B151" s="1" t="s">
        <v>24</v>
      </c>
    </row>
    <row r="152" spans="1:2">
      <c r="B152" s="1" t="s">
        <v>10</v>
      </c>
    </row>
    <row r="153" spans="1:2">
      <c r="B153" s="1" t="s">
        <v>11</v>
      </c>
    </row>
    <row r="154" spans="1:2">
      <c r="B154" s="1" t="s">
        <v>12</v>
      </c>
    </row>
    <row r="155" spans="1:2">
      <c r="B155" s="1" t="s">
        <v>13</v>
      </c>
    </row>
    <row r="156" spans="1:2">
      <c r="A156">
        <v>20</v>
      </c>
      <c r="B156" s="1" t="s">
        <v>22</v>
      </c>
    </row>
    <row r="157" spans="1:2">
      <c r="B157" s="1" t="s">
        <v>23</v>
      </c>
    </row>
    <row r="158" spans="1:2">
      <c r="B158" s="1" t="s">
        <v>9</v>
      </c>
    </row>
    <row r="159" spans="1:2">
      <c r="B159" s="1" t="s">
        <v>24</v>
      </c>
    </row>
    <row r="160" spans="1:2">
      <c r="B160" s="1" t="s">
        <v>18</v>
      </c>
    </row>
    <row r="161" spans="1:2">
      <c r="B161" s="1" t="s">
        <v>11</v>
      </c>
    </row>
    <row r="162" spans="1:2">
      <c r="B162" s="1" t="s">
        <v>12</v>
      </c>
    </row>
    <row r="163" spans="1:2">
      <c r="B163" s="1" t="s">
        <v>13</v>
      </c>
    </row>
    <row r="164" spans="1:2">
      <c r="A164">
        <v>21</v>
      </c>
      <c r="B164" s="1" t="s">
        <v>22</v>
      </c>
    </row>
    <row r="165" spans="1:2">
      <c r="B165" s="1" t="s">
        <v>23</v>
      </c>
    </row>
    <row r="166" spans="1:2">
      <c r="B166" s="1" t="s">
        <v>9</v>
      </c>
    </row>
    <row r="167" spans="1:2">
      <c r="B167" s="1" t="s">
        <v>24</v>
      </c>
    </row>
    <row r="168" spans="1:2">
      <c r="B168" s="1" t="s">
        <v>19</v>
      </c>
    </row>
    <row r="169" spans="1:2">
      <c r="B169" s="1" t="s">
        <v>11</v>
      </c>
    </row>
    <row r="170" spans="1:2">
      <c r="B170" s="1" t="s">
        <v>12</v>
      </c>
    </row>
    <row r="171" spans="1:2">
      <c r="B171" s="1" t="s">
        <v>13</v>
      </c>
    </row>
    <row r="172" spans="1:2">
      <c r="A172">
        <v>22</v>
      </c>
      <c r="B172" t="s">
        <v>26</v>
      </c>
    </row>
    <row r="173" spans="1:2">
      <c r="B173" t="s">
        <v>7</v>
      </c>
    </row>
    <row r="174" spans="1:2">
      <c r="B174" t="s">
        <v>9</v>
      </c>
    </row>
    <row r="175" spans="1:2">
      <c r="B175" t="s">
        <v>33</v>
      </c>
    </row>
    <row r="176" spans="1:2">
      <c r="B176" t="s">
        <v>10</v>
      </c>
    </row>
    <row r="177" spans="1:4">
      <c r="B177" t="s">
        <v>34</v>
      </c>
    </row>
    <row r="178" spans="1:4">
      <c r="B178" s="1" t="s">
        <v>35</v>
      </c>
    </row>
    <row r="179" spans="1:4">
      <c r="B179" t="s">
        <v>13</v>
      </c>
    </row>
    <row r="180" spans="1:4" s="5" customFormat="1">
      <c r="A180" s="5">
        <v>23</v>
      </c>
      <c r="B180" s="5" t="s">
        <v>26</v>
      </c>
      <c r="D180" s="5" t="s">
        <v>92</v>
      </c>
    </row>
    <row r="181" spans="1:4" s="5" customFormat="1">
      <c r="B181" s="5" t="s">
        <v>7</v>
      </c>
      <c r="D181" s="5" t="s">
        <v>93</v>
      </c>
    </row>
    <row r="182" spans="1:4" s="5" customFormat="1">
      <c r="B182" s="5" t="s">
        <v>9</v>
      </c>
    </row>
    <row r="183" spans="1:4" s="5" customFormat="1">
      <c r="B183" s="5" t="s">
        <v>33</v>
      </c>
    </row>
    <row r="184" spans="1:4" s="5" customFormat="1">
      <c r="B184" s="5" t="s">
        <v>18</v>
      </c>
    </row>
    <row r="185" spans="1:4" s="5" customFormat="1">
      <c r="B185" s="5" t="s">
        <v>34</v>
      </c>
    </row>
    <row r="186" spans="1:4" s="5" customFormat="1">
      <c r="B186" s="6" t="s">
        <v>35</v>
      </c>
    </row>
    <row r="187" spans="1:4" s="5" customFormat="1">
      <c r="B187" s="5" t="s">
        <v>13</v>
      </c>
    </row>
    <row r="188" spans="1:4">
      <c r="A188">
        <v>24</v>
      </c>
      <c r="B188" t="s">
        <v>26</v>
      </c>
    </row>
    <row r="189" spans="1:4">
      <c r="B189" t="s">
        <v>7</v>
      </c>
    </row>
    <row r="190" spans="1:4">
      <c r="B190" t="s">
        <v>9</v>
      </c>
    </row>
    <row r="191" spans="1:4">
      <c r="B191" t="s">
        <v>33</v>
      </c>
    </row>
    <row r="192" spans="1:4">
      <c r="B192" s="1" t="s">
        <v>19</v>
      </c>
    </row>
    <row r="193" spans="1:4">
      <c r="B193" t="s">
        <v>34</v>
      </c>
    </row>
    <row r="194" spans="1:4">
      <c r="B194" s="1" t="s">
        <v>35</v>
      </c>
    </row>
    <row r="195" spans="1:4">
      <c r="B195" t="s">
        <v>13</v>
      </c>
    </row>
    <row r="196" spans="1:4">
      <c r="A196">
        <v>25</v>
      </c>
      <c r="B196" s="2" t="s">
        <v>26</v>
      </c>
      <c r="D196" t="s">
        <v>94</v>
      </c>
    </row>
    <row r="197" spans="1:4">
      <c r="B197" s="2" t="s">
        <v>7</v>
      </c>
    </row>
    <row r="198" spans="1:4">
      <c r="B198" s="2" t="s">
        <v>9</v>
      </c>
    </row>
    <row r="199" spans="1:4">
      <c r="B199" s="2" t="s">
        <v>33</v>
      </c>
    </row>
    <row r="200" spans="1:4">
      <c r="B200" s="2" t="s">
        <v>18</v>
      </c>
    </row>
    <row r="201" spans="1:4">
      <c r="B201" s="2" t="s">
        <v>34</v>
      </c>
    </row>
    <row r="202" spans="1:4">
      <c r="B202" s="3" t="s">
        <v>36</v>
      </c>
    </row>
    <row r="203" spans="1:4">
      <c r="B203" s="2" t="s">
        <v>13</v>
      </c>
    </row>
    <row r="204" spans="1:4">
      <c r="A204">
        <v>26</v>
      </c>
      <c r="B204" s="2" t="s">
        <v>26</v>
      </c>
    </row>
    <row r="205" spans="1:4">
      <c r="B205" s="2" t="s">
        <v>7</v>
      </c>
    </row>
    <row r="206" spans="1:4">
      <c r="B206" s="2" t="s">
        <v>9</v>
      </c>
    </row>
    <row r="207" spans="1:4">
      <c r="B207" s="2" t="s">
        <v>33</v>
      </c>
    </row>
    <row r="208" spans="1:4">
      <c r="B208" s="2" t="s">
        <v>18</v>
      </c>
    </row>
    <row r="209" spans="1:2">
      <c r="B209" s="2" t="s">
        <v>37</v>
      </c>
    </row>
    <row r="210" spans="1:2">
      <c r="B210" s="3" t="s">
        <v>12</v>
      </c>
    </row>
    <row r="211" spans="1:2">
      <c r="B211" s="2" t="s">
        <v>38</v>
      </c>
    </row>
    <row r="212" spans="1:2">
      <c r="A212">
        <v>27</v>
      </c>
      <c r="B212" s="2" t="s">
        <v>26</v>
      </c>
    </row>
    <row r="213" spans="1:2">
      <c r="B213" s="2" t="s">
        <v>7</v>
      </c>
    </row>
    <row r="214" spans="1:2">
      <c r="B214" s="2" t="s">
        <v>9</v>
      </c>
    </row>
    <row r="215" spans="1:2">
      <c r="B215" s="2" t="s">
        <v>33</v>
      </c>
    </row>
    <row r="216" spans="1:2">
      <c r="B216" s="2" t="s">
        <v>18</v>
      </c>
    </row>
    <row r="217" spans="1:2">
      <c r="B217" s="2" t="s">
        <v>40</v>
      </c>
    </row>
    <row r="218" spans="1:2">
      <c r="B218" s="3" t="s">
        <v>12</v>
      </c>
    </row>
    <row r="219" spans="1:2">
      <c r="B219" s="2" t="s">
        <v>39</v>
      </c>
    </row>
    <row r="220" spans="1:2">
      <c r="A220">
        <v>28</v>
      </c>
      <c r="B220" t="s">
        <v>26</v>
      </c>
    </row>
    <row r="221" spans="1:2">
      <c r="B221" t="s">
        <v>7</v>
      </c>
    </row>
    <row r="222" spans="1:2">
      <c r="B222" t="s">
        <v>9</v>
      </c>
    </row>
    <row r="223" spans="1:2">
      <c r="B223" t="s">
        <v>33</v>
      </c>
    </row>
    <row r="224" spans="1:2">
      <c r="B224" s="1" t="s">
        <v>19</v>
      </c>
    </row>
    <row r="225" spans="2:2">
      <c r="B225" t="s">
        <v>41</v>
      </c>
    </row>
    <row r="226" spans="2:2">
      <c r="B226" s="1" t="s">
        <v>42</v>
      </c>
    </row>
    <row r="227" spans="2:2">
      <c r="B227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C2" sqref="C2:G2"/>
    </sheetView>
  </sheetViews>
  <sheetFormatPr baseColWidth="10" defaultRowHeight="15" x14ac:dyDescent="0"/>
  <cols>
    <col min="1" max="1" width="22.6640625" customWidth="1"/>
    <col min="2" max="2" width="29.6640625" customWidth="1"/>
    <col min="3" max="3" width="20.5" customWidth="1"/>
  </cols>
  <sheetData>
    <row r="1" spans="1:7">
      <c r="A1" t="s">
        <v>1</v>
      </c>
    </row>
    <row r="2" spans="1:7">
      <c r="A2" t="s">
        <v>0</v>
      </c>
      <c r="C2" s="1" t="s">
        <v>89</v>
      </c>
      <c r="D2" s="1" t="s">
        <v>90</v>
      </c>
      <c r="E2" s="1" t="s">
        <v>14</v>
      </c>
      <c r="F2" s="1" t="s">
        <v>61</v>
      </c>
      <c r="G2" s="1" t="s">
        <v>91</v>
      </c>
    </row>
    <row r="3" spans="1:7">
      <c r="A3" t="s">
        <v>54</v>
      </c>
      <c r="B3" t="s">
        <v>45</v>
      </c>
      <c r="C3">
        <v>0.89</v>
      </c>
      <c r="D3">
        <v>0.94</v>
      </c>
      <c r="E3">
        <v>0.87</v>
      </c>
      <c r="F3">
        <v>0.7</v>
      </c>
      <c r="G3">
        <v>0.77</v>
      </c>
    </row>
    <row r="4" spans="1:7">
      <c r="B4" t="s">
        <v>46</v>
      </c>
      <c r="C4">
        <v>0.94</v>
      </c>
      <c r="D4">
        <v>0.92</v>
      </c>
      <c r="E4">
        <v>0.88</v>
      </c>
      <c r="F4">
        <v>0.66</v>
      </c>
      <c r="G4">
        <v>0.77</v>
      </c>
    </row>
    <row r="5" spans="1:7">
      <c r="B5" t="s">
        <v>47</v>
      </c>
      <c r="C5">
        <v>0.94</v>
      </c>
      <c r="D5">
        <v>0.9</v>
      </c>
      <c r="E5">
        <v>0.87</v>
      </c>
      <c r="F5">
        <v>0.62</v>
      </c>
      <c r="G5">
        <v>0.75</v>
      </c>
    </row>
    <row r="6" spans="1:7">
      <c r="B6" t="s">
        <v>48</v>
      </c>
      <c r="C6">
        <v>0.89</v>
      </c>
      <c r="D6">
        <v>0.94</v>
      </c>
      <c r="E6">
        <v>0.87</v>
      </c>
      <c r="F6">
        <v>0.72</v>
      </c>
      <c r="G6">
        <v>0.77</v>
      </c>
    </row>
    <row r="7" spans="1:7">
      <c r="B7" t="s">
        <v>49</v>
      </c>
      <c r="C7">
        <v>0.93</v>
      </c>
      <c r="D7">
        <v>0.94</v>
      </c>
      <c r="E7">
        <v>0.87</v>
      </c>
      <c r="F7">
        <v>0.66</v>
      </c>
      <c r="G7">
        <v>0.77</v>
      </c>
    </row>
    <row r="9" spans="1:7">
      <c r="A9" t="s">
        <v>55</v>
      </c>
      <c r="B9" t="s">
        <v>51</v>
      </c>
      <c r="C9">
        <v>0.89</v>
      </c>
      <c r="D9">
        <v>0.92</v>
      </c>
      <c r="E9">
        <v>0.87</v>
      </c>
      <c r="F9">
        <v>0.74</v>
      </c>
      <c r="G9">
        <v>0.77</v>
      </c>
    </row>
    <row r="10" spans="1:7">
      <c r="B10" t="s">
        <v>52</v>
      </c>
      <c r="C10">
        <v>0.89</v>
      </c>
      <c r="D10">
        <v>0.94</v>
      </c>
      <c r="E10">
        <v>0.87</v>
      </c>
      <c r="F10">
        <v>0.64</v>
      </c>
      <c r="G10">
        <v>0.77</v>
      </c>
    </row>
    <row r="11" spans="1:7">
      <c r="B11" t="s">
        <v>88</v>
      </c>
      <c r="C11">
        <v>0.96</v>
      </c>
      <c r="D11">
        <v>1</v>
      </c>
      <c r="E11">
        <v>0.87</v>
      </c>
      <c r="F11">
        <v>0.72</v>
      </c>
      <c r="G11">
        <v>0.77</v>
      </c>
    </row>
    <row r="12" spans="1:7">
      <c r="B12" t="s">
        <v>58</v>
      </c>
      <c r="C12">
        <v>10</v>
      </c>
      <c r="E12">
        <v>6</v>
      </c>
      <c r="F12">
        <v>10</v>
      </c>
      <c r="G12">
        <v>5</v>
      </c>
    </row>
    <row r="13" spans="1:7">
      <c r="B13" t="s">
        <v>57</v>
      </c>
      <c r="D13">
        <v>0.66</v>
      </c>
    </row>
    <row r="15" spans="1:7">
      <c r="A15" t="s">
        <v>44</v>
      </c>
    </row>
    <row r="16" spans="1:7">
      <c r="A16" t="s">
        <v>0</v>
      </c>
      <c r="C16" s="1" t="s">
        <v>89</v>
      </c>
      <c r="D16" s="1" t="s">
        <v>90</v>
      </c>
      <c r="E16" s="1" t="s">
        <v>14</v>
      </c>
      <c r="F16" s="1" t="s">
        <v>61</v>
      </c>
      <c r="G16" s="1" t="s">
        <v>91</v>
      </c>
    </row>
    <row r="17" spans="1:13">
      <c r="A17" t="s">
        <v>54</v>
      </c>
      <c r="B17" t="s">
        <v>45</v>
      </c>
      <c r="C17">
        <v>0.96</v>
      </c>
      <c r="D17">
        <v>0.99</v>
      </c>
      <c r="E17">
        <v>0.88</v>
      </c>
      <c r="F17">
        <v>0.71</v>
      </c>
      <c r="G17">
        <v>0.77</v>
      </c>
    </row>
    <row r="18" spans="1:13">
      <c r="B18" t="s">
        <v>46</v>
      </c>
      <c r="C18">
        <v>0.96</v>
      </c>
      <c r="D18">
        <v>0.66100000000000003</v>
      </c>
      <c r="E18">
        <v>0.86</v>
      </c>
      <c r="F18">
        <v>0.68</v>
      </c>
      <c r="G18">
        <v>0.77</v>
      </c>
    </row>
    <row r="19" spans="1:13">
      <c r="B19" t="s">
        <v>47</v>
      </c>
      <c r="C19">
        <v>0.96</v>
      </c>
      <c r="D19">
        <v>1</v>
      </c>
      <c r="E19">
        <v>0.87</v>
      </c>
      <c r="F19">
        <v>0.64</v>
      </c>
      <c r="G19">
        <v>0.77</v>
      </c>
    </row>
    <row r="20" spans="1:13">
      <c r="B20" t="s">
        <v>48</v>
      </c>
      <c r="C20">
        <v>0.96</v>
      </c>
      <c r="D20">
        <v>0.66</v>
      </c>
      <c r="E20">
        <v>0.88</v>
      </c>
      <c r="F20">
        <v>0.68</v>
      </c>
      <c r="G20">
        <v>0.77</v>
      </c>
    </row>
    <row r="21" spans="1:13">
      <c r="B21" t="s">
        <v>49</v>
      </c>
      <c r="C21">
        <v>0.96</v>
      </c>
      <c r="D21">
        <v>0.98599999999999999</v>
      </c>
      <c r="E21">
        <v>0.88</v>
      </c>
      <c r="F21">
        <v>0.66</v>
      </c>
      <c r="G21">
        <v>0.77</v>
      </c>
    </row>
    <row r="23" spans="1:13">
      <c r="A23" t="s">
        <v>55</v>
      </c>
      <c r="B23" t="s">
        <v>51</v>
      </c>
      <c r="C23">
        <v>0.94</v>
      </c>
      <c r="D23">
        <v>1</v>
      </c>
      <c r="E23">
        <v>0.88</v>
      </c>
      <c r="F23">
        <v>0.75</v>
      </c>
      <c r="G23">
        <v>0.77</v>
      </c>
    </row>
    <row r="24" spans="1:13">
      <c r="B24" t="s">
        <v>52</v>
      </c>
      <c r="C24">
        <v>0.96</v>
      </c>
      <c r="D24">
        <v>0.96</v>
      </c>
      <c r="E24">
        <v>0.87</v>
      </c>
      <c r="F24">
        <v>0.73</v>
      </c>
      <c r="G24">
        <v>0.77</v>
      </c>
    </row>
    <row r="25" spans="1:13">
      <c r="B25" t="s">
        <v>88</v>
      </c>
      <c r="C25">
        <v>0.96</v>
      </c>
      <c r="D25">
        <v>1</v>
      </c>
      <c r="E25">
        <v>0.9</v>
      </c>
      <c r="F25">
        <v>0.73</v>
      </c>
      <c r="G25">
        <v>0.83</v>
      </c>
    </row>
    <row r="28" spans="1:13">
      <c r="C28" t="s">
        <v>84</v>
      </c>
      <c r="D28" t="s">
        <v>68</v>
      </c>
      <c r="E28" t="s">
        <v>69</v>
      </c>
      <c r="F28" t="s">
        <v>70</v>
      </c>
      <c r="G28" t="s">
        <v>71</v>
      </c>
      <c r="H28" t="s">
        <v>72</v>
      </c>
      <c r="I28" t="s">
        <v>73</v>
      </c>
      <c r="J28" t="s">
        <v>74</v>
      </c>
      <c r="K28" t="s">
        <v>75</v>
      </c>
      <c r="L28" t="s">
        <v>76</v>
      </c>
      <c r="M28" t="s">
        <v>77</v>
      </c>
    </row>
    <row r="29" spans="1:13">
      <c r="A29" t="s">
        <v>62</v>
      </c>
      <c r="B29" s="4" t="s">
        <v>80</v>
      </c>
      <c r="C29">
        <f>AVERAGE(D29:M29)</f>
        <v>0.6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1</v>
      </c>
      <c r="M29">
        <v>1</v>
      </c>
    </row>
    <row r="30" spans="1:13">
      <c r="A30" t="s">
        <v>63</v>
      </c>
      <c r="B30" s="4" t="s">
        <v>82</v>
      </c>
      <c r="C30">
        <f t="shared" ref="C30:C34" si="0">AVERAGE(D30:M30)</f>
        <v>0.7</v>
      </c>
      <c r="D30">
        <v>1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</row>
    <row r="31" spans="1:13">
      <c r="A31" t="s">
        <v>64</v>
      </c>
      <c r="B31" s="4" t="s">
        <v>78</v>
      </c>
      <c r="C31">
        <f t="shared" si="0"/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>
      <c r="A32" t="s">
        <v>65</v>
      </c>
      <c r="B32" s="4" t="s">
        <v>81</v>
      </c>
      <c r="C32">
        <f t="shared" si="0"/>
        <v>0.5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</row>
    <row r="33" spans="1:13">
      <c r="A33" t="s">
        <v>66</v>
      </c>
      <c r="B33" s="4" t="s">
        <v>83</v>
      </c>
      <c r="C33">
        <f t="shared" si="0"/>
        <v>0.6</v>
      </c>
      <c r="D33">
        <v>0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1</v>
      </c>
    </row>
    <row r="34" spans="1:13">
      <c r="A34" t="s">
        <v>67</v>
      </c>
      <c r="B34" s="4" t="s">
        <v>79</v>
      </c>
      <c r="C34">
        <f t="shared" si="0"/>
        <v>0.9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</row>
  </sheetData>
  <hyperlinks>
    <hyperlink ref="B31" r:id="rId1"/>
    <hyperlink ref="B34" r:id="rId2"/>
    <hyperlink ref="B29" r:id="rId3"/>
    <hyperlink ref="B32" r:id="rId4"/>
    <hyperlink ref="B30" r:id="rId5"/>
    <hyperlink ref="B33" r:id="rId6"/>
  </hyperlinks>
  <pageMargins left="0.75" right="0.75" top="1" bottom="1" header="0.5" footer="0.5"/>
  <pageSetup orientation="portrait" horizontalDpi="4294967292" verticalDpi="4294967292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24" sqref="F24"/>
    </sheetView>
  </sheetViews>
  <sheetFormatPr baseColWidth="10" defaultRowHeight="15" x14ac:dyDescent="0"/>
  <cols>
    <col min="1" max="1" width="30.6640625" customWidth="1"/>
  </cols>
  <sheetData>
    <row r="1" spans="1:2">
      <c r="B1" t="s">
        <v>84</v>
      </c>
    </row>
    <row r="2" spans="1:2">
      <c r="A2" s="4" t="s">
        <v>81</v>
      </c>
      <c r="B2">
        <v>0.5</v>
      </c>
    </row>
    <row r="3" spans="1:2">
      <c r="A3" s="4" t="s">
        <v>80</v>
      </c>
      <c r="B3">
        <v>0.6</v>
      </c>
    </row>
    <row r="4" spans="1:2">
      <c r="A4" s="4" t="s">
        <v>83</v>
      </c>
      <c r="B4">
        <v>0.6</v>
      </c>
    </row>
    <row r="5" spans="1:2">
      <c r="A5" s="4" t="s">
        <v>82</v>
      </c>
      <c r="B5">
        <v>0.7</v>
      </c>
    </row>
    <row r="6" spans="1:2">
      <c r="A6" s="4" t="s">
        <v>79</v>
      </c>
      <c r="B6">
        <v>0.9</v>
      </c>
    </row>
    <row r="7" spans="1:2">
      <c r="A7" s="4" t="s">
        <v>78</v>
      </c>
      <c r="B7">
        <v>1</v>
      </c>
    </row>
  </sheetData>
  <sortState ref="A2:B7">
    <sortCondition ref="B1"/>
  </sortState>
  <hyperlinks>
    <hyperlink ref="A7" r:id="rId1"/>
    <hyperlink ref="A6" r:id="rId2"/>
    <hyperlink ref="A3" r:id="rId3"/>
    <hyperlink ref="A2" r:id="rId4"/>
    <hyperlink ref="A5" r:id="rId5"/>
    <hyperlink ref="A4" r:id="rId6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E39" sqref="E39"/>
    </sheetView>
  </sheetViews>
  <sheetFormatPr baseColWidth="10" defaultRowHeight="15" x14ac:dyDescent="0"/>
  <cols>
    <col min="1" max="1" width="13.6640625" customWidth="1"/>
    <col min="2" max="2" width="20.1640625" customWidth="1"/>
    <col min="3" max="3" width="22.83203125" customWidth="1"/>
  </cols>
  <sheetData>
    <row r="2" spans="1:8">
      <c r="A2" t="s">
        <v>86</v>
      </c>
      <c r="B2" t="s">
        <v>85</v>
      </c>
      <c r="C2" t="s">
        <v>87</v>
      </c>
    </row>
    <row r="3" spans="1:8">
      <c r="A3">
        <v>5</v>
      </c>
      <c r="B3">
        <v>3</v>
      </c>
      <c r="C3">
        <v>0.95</v>
      </c>
    </row>
    <row r="4" spans="1:8">
      <c r="A4">
        <v>10</v>
      </c>
      <c r="B4">
        <v>3</v>
      </c>
      <c r="C4">
        <v>0.95</v>
      </c>
    </row>
    <row r="5" spans="1:8">
      <c r="A5">
        <v>30</v>
      </c>
      <c r="B5">
        <v>3</v>
      </c>
      <c r="C5">
        <v>0.95</v>
      </c>
      <c r="G5">
        <v>-6</v>
      </c>
      <c r="H5">
        <v>0</v>
      </c>
    </row>
    <row r="6" spans="1:8">
      <c r="G6">
        <f>G5+1</f>
        <v>-5</v>
      </c>
      <c r="H6">
        <f>(1/(1+EXP(-G6)))</f>
        <v>6.6928509242848554E-3</v>
      </c>
    </row>
    <row r="7" spans="1:8">
      <c r="G7">
        <f t="shared" ref="G7:G18" si="0">G6+1</f>
        <v>-4</v>
      </c>
      <c r="H7">
        <f t="shared" ref="H7:H16" si="1">(1/(1+EXP(-G7)))</f>
        <v>1.7986209962091559E-2</v>
      </c>
    </row>
    <row r="8" spans="1:8">
      <c r="G8">
        <f t="shared" si="0"/>
        <v>-3</v>
      </c>
      <c r="H8">
        <f t="shared" si="1"/>
        <v>4.7425873177566781E-2</v>
      </c>
    </row>
    <row r="9" spans="1:8">
      <c r="G9">
        <f t="shared" si="0"/>
        <v>-2</v>
      </c>
      <c r="H9">
        <f t="shared" si="1"/>
        <v>0.11920292202211755</v>
      </c>
    </row>
    <row r="10" spans="1:8">
      <c r="G10">
        <f t="shared" si="0"/>
        <v>-1</v>
      </c>
      <c r="H10">
        <f t="shared" si="1"/>
        <v>0.2689414213699951</v>
      </c>
    </row>
    <row r="11" spans="1:8">
      <c r="G11">
        <f t="shared" si="0"/>
        <v>0</v>
      </c>
      <c r="H11">
        <f t="shared" si="1"/>
        <v>0.5</v>
      </c>
    </row>
    <row r="12" spans="1:8">
      <c r="G12">
        <f t="shared" si="0"/>
        <v>1</v>
      </c>
      <c r="H12">
        <f t="shared" si="1"/>
        <v>0.7310585786300049</v>
      </c>
    </row>
    <row r="13" spans="1:8">
      <c r="G13">
        <f t="shared" si="0"/>
        <v>2</v>
      </c>
      <c r="H13">
        <f t="shared" si="1"/>
        <v>0.88079707797788231</v>
      </c>
    </row>
    <row r="14" spans="1:8">
      <c r="G14">
        <f t="shared" si="0"/>
        <v>3</v>
      </c>
      <c r="H14">
        <f t="shared" si="1"/>
        <v>0.95257412682243336</v>
      </c>
    </row>
    <row r="15" spans="1:8">
      <c r="G15">
        <f t="shared" si="0"/>
        <v>4</v>
      </c>
      <c r="H15">
        <f t="shared" si="1"/>
        <v>0.98201379003790845</v>
      </c>
    </row>
    <row r="16" spans="1:8">
      <c r="G16">
        <f t="shared" si="0"/>
        <v>5</v>
      </c>
      <c r="H16">
        <f t="shared" si="1"/>
        <v>0.99330714907571527</v>
      </c>
    </row>
    <row r="17" spans="7:8">
      <c r="G17">
        <f t="shared" si="0"/>
        <v>6</v>
      </c>
      <c r="H17">
        <v>1</v>
      </c>
    </row>
    <row r="18" spans="7:8">
      <c r="G18">
        <f t="shared" si="0"/>
        <v>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I17" sqref="I17"/>
    </sheetView>
  </sheetViews>
  <sheetFormatPr baseColWidth="10" defaultRowHeight="15" x14ac:dyDescent="0"/>
  <cols>
    <col min="1" max="1" width="8.83203125" customWidth="1"/>
    <col min="2" max="2" width="20.83203125" customWidth="1"/>
    <col min="3" max="3" width="6.83203125" customWidth="1"/>
    <col min="4" max="4" width="7.6640625" customWidth="1"/>
    <col min="5" max="5" width="9.33203125" customWidth="1"/>
    <col min="7" max="7" width="8.1640625" customWidth="1"/>
  </cols>
  <sheetData>
    <row r="1" spans="1:7">
      <c r="A1" t="s">
        <v>0</v>
      </c>
      <c r="C1" s="1" t="s">
        <v>89</v>
      </c>
      <c r="D1" s="1" t="s">
        <v>90</v>
      </c>
      <c r="E1" s="1" t="s">
        <v>14</v>
      </c>
      <c r="F1" s="1" t="s">
        <v>61</v>
      </c>
      <c r="G1" s="1" t="s">
        <v>91</v>
      </c>
    </row>
    <row r="2" spans="1:7">
      <c r="A2" t="s">
        <v>54</v>
      </c>
      <c r="B2" t="s">
        <v>45</v>
      </c>
      <c r="C2">
        <v>0.89</v>
      </c>
      <c r="D2">
        <v>0.94</v>
      </c>
      <c r="E2">
        <v>0.87</v>
      </c>
      <c r="F2">
        <v>0.7</v>
      </c>
      <c r="G2">
        <v>0.77</v>
      </c>
    </row>
    <row r="3" spans="1:7">
      <c r="B3" t="s">
        <v>46</v>
      </c>
      <c r="C3">
        <v>0.94</v>
      </c>
      <c r="D3">
        <v>0.92</v>
      </c>
      <c r="E3">
        <v>0.88</v>
      </c>
      <c r="F3">
        <v>0.66</v>
      </c>
      <c r="G3">
        <v>0.77</v>
      </c>
    </row>
    <row r="4" spans="1:7">
      <c r="B4" t="s">
        <v>47</v>
      </c>
      <c r="C4">
        <v>0.94</v>
      </c>
      <c r="D4">
        <v>0.9</v>
      </c>
      <c r="E4">
        <v>0.87</v>
      </c>
      <c r="F4">
        <v>0.62</v>
      </c>
      <c r="G4">
        <v>0.75</v>
      </c>
    </row>
    <row r="5" spans="1:7">
      <c r="B5" t="s">
        <v>48</v>
      </c>
      <c r="C5">
        <v>0.89</v>
      </c>
      <c r="D5">
        <v>0.94</v>
      </c>
      <c r="E5">
        <v>0.87</v>
      </c>
      <c r="F5">
        <v>0.72</v>
      </c>
      <c r="G5">
        <v>0.77</v>
      </c>
    </row>
    <row r="6" spans="1:7">
      <c r="B6" t="s">
        <v>49</v>
      </c>
      <c r="C6">
        <v>0.93</v>
      </c>
      <c r="D6">
        <v>0.94</v>
      </c>
      <c r="E6">
        <v>0.87</v>
      </c>
      <c r="F6">
        <v>0.66</v>
      </c>
      <c r="G6">
        <v>0.77</v>
      </c>
    </row>
    <row r="7" spans="1:7">
      <c r="A7" t="s">
        <v>55</v>
      </c>
      <c r="B7" t="s">
        <v>51</v>
      </c>
      <c r="C7">
        <v>0.89</v>
      </c>
      <c r="D7">
        <v>0.92</v>
      </c>
      <c r="E7">
        <v>0.87</v>
      </c>
      <c r="F7">
        <v>0.74</v>
      </c>
      <c r="G7">
        <v>0.77</v>
      </c>
    </row>
    <row r="8" spans="1:7">
      <c r="B8" t="s">
        <v>52</v>
      </c>
      <c r="C8">
        <v>0.89</v>
      </c>
      <c r="D8">
        <v>0.94</v>
      </c>
      <c r="E8">
        <v>0.87</v>
      </c>
      <c r="F8">
        <v>0.64</v>
      </c>
      <c r="G8">
        <v>0.77</v>
      </c>
    </row>
    <row r="9" spans="1:7">
      <c r="B9" t="s">
        <v>88</v>
      </c>
      <c r="C9">
        <v>0.96</v>
      </c>
      <c r="D9">
        <v>1</v>
      </c>
      <c r="E9">
        <v>0.87</v>
      </c>
      <c r="F9">
        <v>0.72</v>
      </c>
      <c r="G9">
        <v>0.77</v>
      </c>
    </row>
    <row r="12" spans="1:7">
      <c r="A12" t="s">
        <v>0</v>
      </c>
      <c r="C12" s="1" t="s">
        <v>89</v>
      </c>
      <c r="D12" s="1" t="s">
        <v>90</v>
      </c>
      <c r="E12" s="1" t="s">
        <v>14</v>
      </c>
      <c r="F12" s="1" t="s">
        <v>61</v>
      </c>
      <c r="G12" s="1" t="s">
        <v>91</v>
      </c>
    </row>
    <row r="13" spans="1:7">
      <c r="A13" t="s">
        <v>54</v>
      </c>
      <c r="B13" t="s">
        <v>45</v>
      </c>
      <c r="C13">
        <v>0.96</v>
      </c>
      <c r="D13">
        <v>0.99</v>
      </c>
      <c r="E13">
        <v>0.88</v>
      </c>
      <c r="F13">
        <v>0.71</v>
      </c>
      <c r="G13">
        <v>0.77</v>
      </c>
    </row>
    <row r="14" spans="1:7">
      <c r="B14" t="s">
        <v>46</v>
      </c>
      <c r="C14">
        <v>0.96</v>
      </c>
      <c r="D14">
        <v>0.66100000000000003</v>
      </c>
      <c r="E14">
        <v>0.86</v>
      </c>
      <c r="F14">
        <v>0.68</v>
      </c>
      <c r="G14">
        <v>0.77</v>
      </c>
    </row>
    <row r="15" spans="1:7">
      <c r="B15" t="s">
        <v>47</v>
      </c>
      <c r="C15">
        <v>0.96</v>
      </c>
      <c r="D15">
        <v>1</v>
      </c>
      <c r="E15">
        <v>0.87</v>
      </c>
      <c r="F15">
        <v>0.64</v>
      </c>
      <c r="G15">
        <v>0.77</v>
      </c>
    </row>
    <row r="16" spans="1:7">
      <c r="B16" t="s">
        <v>48</v>
      </c>
      <c r="C16">
        <v>0.96</v>
      </c>
      <c r="D16">
        <v>0.66</v>
      </c>
      <c r="E16">
        <v>0.88</v>
      </c>
      <c r="F16">
        <v>0.68</v>
      </c>
      <c r="G16">
        <v>0.77</v>
      </c>
    </row>
    <row r="17" spans="1:7">
      <c r="B17" t="s">
        <v>49</v>
      </c>
      <c r="C17">
        <v>0.96</v>
      </c>
      <c r="D17">
        <v>0.98599999999999999</v>
      </c>
      <c r="E17">
        <v>0.88</v>
      </c>
      <c r="F17">
        <v>0.66</v>
      </c>
      <c r="G17">
        <v>0.77</v>
      </c>
    </row>
    <row r="19" spans="1:7">
      <c r="A19" t="s">
        <v>55</v>
      </c>
      <c r="B19" t="s">
        <v>51</v>
      </c>
      <c r="C19">
        <v>0.94</v>
      </c>
      <c r="D19">
        <v>1</v>
      </c>
      <c r="E19">
        <v>0.88</v>
      </c>
      <c r="F19">
        <v>0.75</v>
      </c>
      <c r="G19">
        <v>0.77</v>
      </c>
    </row>
    <row r="20" spans="1:7">
      <c r="B20" t="s">
        <v>52</v>
      </c>
      <c r="C20">
        <v>0.96</v>
      </c>
      <c r="D20">
        <v>0.96</v>
      </c>
      <c r="E20">
        <v>0.87</v>
      </c>
      <c r="F20">
        <v>0.73</v>
      </c>
      <c r="G20">
        <v>0.77</v>
      </c>
    </row>
    <row r="21" spans="1:7">
      <c r="B21" t="s">
        <v>88</v>
      </c>
      <c r="C21">
        <v>0.96</v>
      </c>
      <c r="D21">
        <v>1</v>
      </c>
      <c r="E21">
        <v>0.9</v>
      </c>
      <c r="F21">
        <v>0.73</v>
      </c>
      <c r="G21">
        <v>0.83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E35" sqref="E35"/>
    </sheetView>
  </sheetViews>
  <sheetFormatPr baseColWidth="10" defaultRowHeight="15" x14ac:dyDescent="0"/>
  <cols>
    <col min="2" max="2" width="22.6640625" customWidth="1"/>
    <col min="4" max="4" width="18.5" customWidth="1"/>
  </cols>
  <sheetData>
    <row r="1" spans="1:7">
      <c r="A1" t="s">
        <v>1</v>
      </c>
    </row>
    <row r="2" spans="1:7">
      <c r="A2" t="s">
        <v>0</v>
      </c>
      <c r="C2" t="s">
        <v>89</v>
      </c>
      <c r="D2" s="1" t="s">
        <v>90</v>
      </c>
      <c r="E2" t="s">
        <v>14</v>
      </c>
      <c r="F2" t="s">
        <v>61</v>
      </c>
      <c r="G2" t="s">
        <v>91</v>
      </c>
    </row>
    <row r="3" spans="1:7">
      <c r="A3" t="s">
        <v>54</v>
      </c>
      <c r="B3" t="s">
        <v>45</v>
      </c>
      <c r="D3">
        <v>0.94</v>
      </c>
      <c r="E3">
        <v>0.87</v>
      </c>
    </row>
    <row r="4" spans="1:7">
      <c r="B4" t="s">
        <v>46</v>
      </c>
      <c r="D4">
        <v>0.92</v>
      </c>
      <c r="E4">
        <v>0.88</v>
      </c>
    </row>
    <row r="5" spans="1:7">
      <c r="B5" t="s">
        <v>47</v>
      </c>
      <c r="D5">
        <v>0.9</v>
      </c>
      <c r="E5">
        <v>0.87</v>
      </c>
    </row>
    <row r="6" spans="1:7">
      <c r="B6" t="s">
        <v>48</v>
      </c>
      <c r="D6">
        <v>0.94</v>
      </c>
      <c r="E6">
        <v>0.87</v>
      </c>
    </row>
    <row r="7" spans="1:7">
      <c r="B7" t="s">
        <v>49</v>
      </c>
      <c r="D7">
        <v>0.94</v>
      </c>
      <c r="E7">
        <v>0.87</v>
      </c>
    </row>
    <row r="8" spans="1:7">
      <c r="B8" t="s">
        <v>95</v>
      </c>
      <c r="D8">
        <v>1</v>
      </c>
      <c r="E8">
        <v>0.87</v>
      </c>
    </row>
    <row r="9" spans="1:7">
      <c r="A9" t="s">
        <v>55</v>
      </c>
      <c r="B9" t="s">
        <v>51</v>
      </c>
      <c r="D9">
        <v>0.99</v>
      </c>
      <c r="E9">
        <v>0.87</v>
      </c>
    </row>
    <row r="10" spans="1:7">
      <c r="B10" t="s">
        <v>52</v>
      </c>
      <c r="D10">
        <v>0.92</v>
      </c>
      <c r="E10">
        <v>0.87</v>
      </c>
    </row>
    <row r="11" spans="1:7">
      <c r="B11" t="s">
        <v>88</v>
      </c>
      <c r="D11">
        <v>1</v>
      </c>
      <c r="E11">
        <v>0.87</v>
      </c>
    </row>
    <row r="12" spans="1:7">
      <c r="B12" t="s">
        <v>58</v>
      </c>
    </row>
    <row r="13" spans="1:7">
      <c r="B13" t="s">
        <v>57</v>
      </c>
    </row>
    <row r="15" spans="1:7">
      <c r="A15" t="s">
        <v>2</v>
      </c>
    </row>
    <row r="16" spans="1:7">
      <c r="A16" t="s">
        <v>0</v>
      </c>
      <c r="C16" t="s">
        <v>89</v>
      </c>
      <c r="D16" s="1" t="s">
        <v>90</v>
      </c>
      <c r="E16" t="s">
        <v>14</v>
      </c>
      <c r="F16" t="s">
        <v>61</v>
      </c>
      <c r="G16" t="s">
        <v>91</v>
      </c>
    </row>
    <row r="17" spans="1:7">
      <c r="A17" t="s">
        <v>54</v>
      </c>
      <c r="B17" t="s">
        <v>45</v>
      </c>
      <c r="D17">
        <v>0.96</v>
      </c>
      <c r="E17">
        <v>0.87</v>
      </c>
    </row>
    <row r="18" spans="1:7">
      <c r="B18" t="s">
        <v>46</v>
      </c>
      <c r="D18">
        <v>0.69</v>
      </c>
      <c r="E18">
        <v>0.87</v>
      </c>
    </row>
    <row r="19" spans="1:7">
      <c r="B19" t="s">
        <v>47</v>
      </c>
      <c r="D19">
        <v>0.99</v>
      </c>
      <c r="E19">
        <v>0.87</v>
      </c>
    </row>
    <row r="20" spans="1:7">
      <c r="B20" t="s">
        <v>48</v>
      </c>
      <c r="D20">
        <v>0.63</v>
      </c>
      <c r="E20">
        <v>0.89</v>
      </c>
    </row>
    <row r="21" spans="1:7">
      <c r="B21" t="s">
        <v>49</v>
      </c>
      <c r="D21">
        <v>0.95</v>
      </c>
      <c r="E21">
        <v>0.87</v>
      </c>
    </row>
    <row r="22" spans="1:7">
      <c r="B22" t="s">
        <v>95</v>
      </c>
      <c r="D22">
        <v>0.99</v>
      </c>
      <c r="E22">
        <v>0.87</v>
      </c>
    </row>
    <row r="23" spans="1:7">
      <c r="A23" t="s">
        <v>55</v>
      </c>
      <c r="B23" t="s">
        <v>51</v>
      </c>
      <c r="D23">
        <v>1</v>
      </c>
      <c r="E23">
        <v>0.87</v>
      </c>
    </row>
    <row r="24" spans="1:7">
      <c r="B24" t="s">
        <v>52</v>
      </c>
      <c r="D24">
        <v>0.94</v>
      </c>
      <c r="E24">
        <v>0.88</v>
      </c>
    </row>
    <row r="25" spans="1:7">
      <c r="B25" t="s">
        <v>50</v>
      </c>
      <c r="D25">
        <v>1</v>
      </c>
      <c r="E25">
        <v>0.87</v>
      </c>
    </row>
    <row r="27" spans="1:7">
      <c r="A27" t="s">
        <v>44</v>
      </c>
    </row>
    <row r="28" spans="1:7">
      <c r="A28" t="s">
        <v>0</v>
      </c>
      <c r="C28" t="s">
        <v>89</v>
      </c>
      <c r="D28" s="1" t="s">
        <v>90</v>
      </c>
      <c r="E28" t="s">
        <v>14</v>
      </c>
      <c r="F28" t="s">
        <v>61</v>
      </c>
      <c r="G28" t="s">
        <v>91</v>
      </c>
    </row>
    <row r="29" spans="1:7">
      <c r="A29" t="s">
        <v>54</v>
      </c>
      <c r="B29" t="s">
        <v>45</v>
      </c>
      <c r="E29">
        <v>0.88</v>
      </c>
    </row>
    <row r="30" spans="1:7">
      <c r="B30" t="s">
        <v>46</v>
      </c>
      <c r="E30">
        <v>0.86</v>
      </c>
    </row>
    <row r="31" spans="1:7">
      <c r="B31" t="s">
        <v>47</v>
      </c>
      <c r="E31">
        <v>0.87</v>
      </c>
    </row>
    <row r="32" spans="1:7">
      <c r="B32" t="s">
        <v>48</v>
      </c>
      <c r="E32">
        <v>0.88</v>
      </c>
    </row>
    <row r="33" spans="1:7">
      <c r="B33" t="s">
        <v>49</v>
      </c>
      <c r="E33">
        <v>0.88</v>
      </c>
    </row>
    <row r="34" spans="1:7">
      <c r="B34" t="s">
        <v>95</v>
      </c>
      <c r="E34">
        <v>0.9</v>
      </c>
    </row>
    <row r="35" spans="1:7">
      <c r="A35" t="s">
        <v>55</v>
      </c>
      <c r="B35" t="s">
        <v>51</v>
      </c>
      <c r="E35">
        <v>0.88</v>
      </c>
    </row>
    <row r="36" spans="1:7">
      <c r="B36" t="s">
        <v>52</v>
      </c>
      <c r="E36">
        <v>0.87</v>
      </c>
    </row>
    <row r="37" spans="1:7">
      <c r="B37" t="s">
        <v>50</v>
      </c>
      <c r="D37">
        <v>1</v>
      </c>
      <c r="E37">
        <v>0.9</v>
      </c>
    </row>
    <row r="39" spans="1:7">
      <c r="A39" t="s">
        <v>96</v>
      </c>
    </row>
    <row r="40" spans="1:7">
      <c r="A40" t="s">
        <v>0</v>
      </c>
      <c r="C40" t="s">
        <v>89</v>
      </c>
      <c r="D40" s="1" t="s">
        <v>90</v>
      </c>
      <c r="E40" t="s">
        <v>14</v>
      </c>
      <c r="F40" t="s">
        <v>61</v>
      </c>
      <c r="G40" t="s">
        <v>91</v>
      </c>
    </row>
    <row r="41" spans="1:7">
      <c r="A41" t="s">
        <v>54</v>
      </c>
      <c r="B41" t="s">
        <v>45</v>
      </c>
      <c r="E41">
        <v>0.87</v>
      </c>
    </row>
    <row r="42" spans="1:7">
      <c r="B42" t="s">
        <v>46</v>
      </c>
      <c r="E42">
        <v>0.87</v>
      </c>
    </row>
    <row r="43" spans="1:7">
      <c r="B43" t="s">
        <v>47</v>
      </c>
      <c r="E43">
        <v>0.9</v>
      </c>
    </row>
    <row r="44" spans="1:7">
      <c r="B44" t="s">
        <v>48</v>
      </c>
      <c r="E44">
        <v>0.83</v>
      </c>
    </row>
    <row r="45" spans="1:7">
      <c r="B45" t="s">
        <v>49</v>
      </c>
      <c r="E45">
        <v>0.87</v>
      </c>
    </row>
    <row r="46" spans="1:7">
      <c r="B46" t="s">
        <v>95</v>
      </c>
      <c r="E46">
        <v>0.89</v>
      </c>
    </row>
    <row r="47" spans="1:7">
      <c r="A47" t="s">
        <v>55</v>
      </c>
      <c r="B47" t="s">
        <v>51</v>
      </c>
      <c r="E47">
        <v>0.89</v>
      </c>
    </row>
    <row r="48" spans="1:7">
      <c r="B48" t="s">
        <v>52</v>
      </c>
      <c r="E48">
        <v>0.86</v>
      </c>
    </row>
    <row r="49" spans="1:7">
      <c r="B49" t="s">
        <v>50</v>
      </c>
      <c r="E49">
        <v>0.86</v>
      </c>
    </row>
    <row r="51" spans="1:7">
      <c r="A51" t="s">
        <v>3</v>
      </c>
    </row>
    <row r="52" spans="1:7">
      <c r="A52" t="s">
        <v>0</v>
      </c>
      <c r="C52" t="s">
        <v>89</v>
      </c>
      <c r="D52" s="1" t="s">
        <v>90</v>
      </c>
      <c r="E52" t="s">
        <v>14</v>
      </c>
      <c r="F52" t="s">
        <v>61</v>
      </c>
      <c r="G52" t="s">
        <v>91</v>
      </c>
    </row>
    <row r="53" spans="1:7">
      <c r="A53" t="s">
        <v>54</v>
      </c>
      <c r="B53" t="s">
        <v>45</v>
      </c>
      <c r="E53">
        <v>0.87</v>
      </c>
    </row>
    <row r="54" spans="1:7">
      <c r="B54" t="s">
        <v>46</v>
      </c>
      <c r="E54">
        <v>0.87</v>
      </c>
    </row>
    <row r="55" spans="1:7">
      <c r="B55" t="s">
        <v>47</v>
      </c>
      <c r="E55">
        <v>0.9</v>
      </c>
    </row>
    <row r="56" spans="1:7">
      <c r="B56" t="s">
        <v>48</v>
      </c>
      <c r="E56">
        <v>0.83</v>
      </c>
    </row>
    <row r="57" spans="1:7">
      <c r="B57" t="s">
        <v>49</v>
      </c>
      <c r="E57">
        <v>0.87</v>
      </c>
    </row>
    <row r="58" spans="1:7">
      <c r="B58" t="s">
        <v>95</v>
      </c>
      <c r="E58">
        <v>0.89</v>
      </c>
    </row>
    <row r="59" spans="1:7">
      <c r="A59" t="s">
        <v>55</v>
      </c>
      <c r="B59" t="s">
        <v>51</v>
      </c>
      <c r="E59">
        <v>0.89</v>
      </c>
    </row>
    <row r="60" spans="1:7">
      <c r="B60" t="s">
        <v>52</v>
      </c>
      <c r="E60">
        <v>0.86</v>
      </c>
    </row>
    <row r="61" spans="1:7">
      <c r="B61" t="s">
        <v>50</v>
      </c>
      <c r="E61">
        <v>0.86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" sqref="A2:G14"/>
    </sheetView>
  </sheetViews>
  <sheetFormatPr baseColWidth="10" defaultRowHeight="15" x14ac:dyDescent="0"/>
  <cols>
    <col min="2" max="2" width="22" customWidth="1"/>
    <col min="4" max="4" width="20.33203125" customWidth="1"/>
  </cols>
  <sheetData>
    <row r="1" spans="1:7">
      <c r="A1" t="s">
        <v>1</v>
      </c>
    </row>
    <row r="2" spans="1:7">
      <c r="A2" t="s">
        <v>0</v>
      </c>
      <c r="C2" t="s">
        <v>89</v>
      </c>
      <c r="D2" s="1" t="s">
        <v>90</v>
      </c>
      <c r="E2" t="s">
        <v>14</v>
      </c>
      <c r="F2" t="s">
        <v>61</v>
      </c>
      <c r="G2" t="s">
        <v>91</v>
      </c>
    </row>
    <row r="3" spans="1:7">
      <c r="A3" t="s">
        <v>54</v>
      </c>
      <c r="B3" t="s">
        <v>45</v>
      </c>
      <c r="C3">
        <v>0.89</v>
      </c>
      <c r="D3">
        <v>0.94</v>
      </c>
    </row>
    <row r="4" spans="1:7">
      <c r="B4" t="s">
        <v>47</v>
      </c>
      <c r="C4">
        <v>0.94</v>
      </c>
      <c r="D4">
        <v>0.92</v>
      </c>
    </row>
    <row r="5" spans="1:7">
      <c r="B5" t="s">
        <v>46</v>
      </c>
      <c r="C5">
        <v>0.94</v>
      </c>
      <c r="D5">
        <v>0.9</v>
      </c>
    </row>
    <row r="6" spans="1:7">
      <c r="B6" t="s">
        <v>48</v>
      </c>
      <c r="C6">
        <v>0.89</v>
      </c>
      <c r="D6">
        <v>0.94</v>
      </c>
    </row>
    <row r="7" spans="1:7">
      <c r="B7" t="s">
        <v>49</v>
      </c>
      <c r="C7">
        <v>0.93</v>
      </c>
      <c r="D7">
        <v>0.94</v>
      </c>
    </row>
    <row r="8" spans="1:7">
      <c r="B8" t="s">
        <v>95</v>
      </c>
      <c r="C8">
        <v>0.96</v>
      </c>
      <c r="D8">
        <v>1</v>
      </c>
    </row>
    <row r="9" spans="1:7">
      <c r="A9" t="s">
        <v>55</v>
      </c>
      <c r="B9" t="s">
        <v>51</v>
      </c>
      <c r="C9">
        <v>0.89</v>
      </c>
      <c r="D9">
        <v>0.99</v>
      </c>
    </row>
    <row r="10" spans="1:7">
      <c r="B10" t="s">
        <v>52</v>
      </c>
      <c r="C10">
        <v>0.89</v>
      </c>
      <c r="D10">
        <v>0.92</v>
      </c>
    </row>
    <row r="11" spans="1:7">
      <c r="B11" t="s">
        <v>88</v>
      </c>
      <c r="C11">
        <v>0.96</v>
      </c>
      <c r="D11">
        <v>1</v>
      </c>
    </row>
    <row r="12" spans="1:7">
      <c r="B12" t="s">
        <v>58</v>
      </c>
    </row>
    <row r="13" spans="1:7">
      <c r="B13" t="s">
        <v>57</v>
      </c>
    </row>
    <row r="15" spans="1:7">
      <c r="A15" t="s">
        <v>2</v>
      </c>
    </row>
    <row r="16" spans="1:7">
      <c r="A16" t="s">
        <v>0</v>
      </c>
      <c r="C16" t="s">
        <v>89</v>
      </c>
      <c r="D16" s="1" t="s">
        <v>90</v>
      </c>
      <c r="E16" t="s">
        <v>14</v>
      </c>
      <c r="F16" t="s">
        <v>61</v>
      </c>
      <c r="G16" t="s">
        <v>91</v>
      </c>
    </row>
    <row r="17" spans="1:4">
      <c r="A17" t="s">
        <v>54</v>
      </c>
      <c r="B17" t="s">
        <v>45</v>
      </c>
      <c r="C17">
        <v>0.96</v>
      </c>
      <c r="D17">
        <v>0.96</v>
      </c>
    </row>
    <row r="18" spans="1:4">
      <c r="B18" t="s">
        <v>47</v>
      </c>
      <c r="C18">
        <v>0.96</v>
      </c>
      <c r="D18">
        <v>0.99</v>
      </c>
    </row>
    <row r="19" spans="1:4">
      <c r="B19" t="s">
        <v>46</v>
      </c>
      <c r="C19">
        <v>1</v>
      </c>
      <c r="D19">
        <v>0.69</v>
      </c>
    </row>
    <row r="20" spans="1:4">
      <c r="B20" t="s">
        <v>48</v>
      </c>
      <c r="C20">
        <v>0.96</v>
      </c>
      <c r="D20">
        <v>0.63</v>
      </c>
    </row>
    <row r="21" spans="1:4">
      <c r="B21" t="s">
        <v>49</v>
      </c>
      <c r="C21">
        <v>0.96</v>
      </c>
      <c r="D21">
        <v>0.95</v>
      </c>
    </row>
    <row r="22" spans="1:4">
      <c r="B22" t="s">
        <v>95</v>
      </c>
      <c r="C22">
        <v>0.96</v>
      </c>
      <c r="D22">
        <v>0.99</v>
      </c>
    </row>
    <row r="23" spans="1:4">
      <c r="A23" t="s">
        <v>55</v>
      </c>
      <c r="B23" t="s">
        <v>51</v>
      </c>
      <c r="C23">
        <v>0.96</v>
      </c>
      <c r="D23">
        <v>1</v>
      </c>
    </row>
    <row r="24" spans="1:4">
      <c r="B24" t="s">
        <v>52</v>
      </c>
      <c r="C24">
        <v>0.96</v>
      </c>
      <c r="D24">
        <v>0.94</v>
      </c>
    </row>
    <row r="25" spans="1:4">
      <c r="B25" t="s">
        <v>50</v>
      </c>
      <c r="C25">
        <v>0.96</v>
      </c>
      <c r="D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18" activePane="bottomLeft" state="frozen"/>
      <selection pane="bottomLeft" activeCell="B1" sqref="B1:H55"/>
    </sheetView>
  </sheetViews>
  <sheetFormatPr baseColWidth="10" defaultRowHeight="15" x14ac:dyDescent="0"/>
  <cols>
    <col min="2" max="2" width="23.83203125" customWidth="1"/>
    <col min="5" max="5" width="25.5" customWidth="1"/>
  </cols>
  <sheetData>
    <row r="1" spans="1:8">
      <c r="A1" t="s">
        <v>0</v>
      </c>
      <c r="B1" t="s">
        <v>117</v>
      </c>
      <c r="C1" t="s">
        <v>118</v>
      </c>
      <c r="D1" t="s">
        <v>89</v>
      </c>
      <c r="E1" s="1" t="s">
        <v>90</v>
      </c>
      <c r="F1" t="s">
        <v>14</v>
      </c>
      <c r="G1" t="s">
        <v>61</v>
      </c>
      <c r="H1" t="s">
        <v>91</v>
      </c>
    </row>
    <row r="2" spans="1:8">
      <c r="A2" t="s">
        <v>54</v>
      </c>
      <c r="B2" t="s">
        <v>45</v>
      </c>
      <c r="C2" t="s">
        <v>116</v>
      </c>
      <c r="D2">
        <v>0.93</v>
      </c>
      <c r="E2" s="1">
        <v>0.75</v>
      </c>
      <c r="F2">
        <v>0.88</v>
      </c>
      <c r="G2">
        <v>0.75</v>
      </c>
      <c r="H2">
        <v>0.63</v>
      </c>
    </row>
    <row r="3" spans="1:8">
      <c r="B3" t="s">
        <v>45</v>
      </c>
      <c r="C3" t="s">
        <v>1</v>
      </c>
      <c r="D3">
        <v>0.89</v>
      </c>
      <c r="E3">
        <v>0.94</v>
      </c>
      <c r="F3">
        <v>0.87</v>
      </c>
      <c r="G3">
        <v>0.7</v>
      </c>
      <c r="H3">
        <v>0.76</v>
      </c>
    </row>
    <row r="4" spans="1:8">
      <c r="B4" t="s">
        <v>45</v>
      </c>
      <c r="C4" t="s">
        <v>2</v>
      </c>
      <c r="D4">
        <v>0.96</v>
      </c>
      <c r="E4">
        <v>0.96</v>
      </c>
      <c r="F4">
        <v>0.87</v>
      </c>
      <c r="G4">
        <v>0.74</v>
      </c>
      <c r="H4">
        <v>0.65</v>
      </c>
    </row>
    <row r="5" spans="1:8">
      <c r="B5" t="s">
        <v>45</v>
      </c>
      <c r="C5" t="s">
        <v>44</v>
      </c>
      <c r="D5">
        <v>0.96</v>
      </c>
      <c r="E5">
        <v>0.99</v>
      </c>
      <c r="F5">
        <v>0.88</v>
      </c>
      <c r="G5">
        <v>0.71</v>
      </c>
      <c r="H5">
        <v>0.69</v>
      </c>
    </row>
    <row r="6" spans="1:8">
      <c r="B6" t="s">
        <v>45</v>
      </c>
      <c r="C6" t="s">
        <v>96</v>
      </c>
      <c r="D6">
        <v>0.96</v>
      </c>
      <c r="E6">
        <v>0.99</v>
      </c>
      <c r="F6">
        <v>0.87</v>
      </c>
      <c r="G6">
        <v>0.7</v>
      </c>
      <c r="H6">
        <v>0.74</v>
      </c>
    </row>
    <row r="7" spans="1:8">
      <c r="B7" t="s">
        <v>45</v>
      </c>
      <c r="C7" t="s">
        <v>113</v>
      </c>
      <c r="D7">
        <v>0.96</v>
      </c>
      <c r="E7">
        <v>1</v>
      </c>
      <c r="F7">
        <v>0.85</v>
      </c>
      <c r="G7">
        <v>0.65</v>
      </c>
      <c r="H7">
        <v>0.81</v>
      </c>
    </row>
    <row r="8" spans="1:8">
      <c r="B8" t="s">
        <v>47</v>
      </c>
      <c r="C8" t="s">
        <v>116</v>
      </c>
      <c r="D8">
        <v>0.9</v>
      </c>
      <c r="E8">
        <v>0.75</v>
      </c>
      <c r="F8">
        <v>0.9</v>
      </c>
      <c r="G8">
        <v>0.63</v>
      </c>
      <c r="H8">
        <v>0.63</v>
      </c>
    </row>
    <row r="9" spans="1:8">
      <c r="B9" t="s">
        <v>47</v>
      </c>
      <c r="C9" t="s">
        <v>1</v>
      </c>
      <c r="D9">
        <v>0.94</v>
      </c>
      <c r="E9">
        <v>0.92</v>
      </c>
      <c r="F9">
        <v>0.88</v>
      </c>
      <c r="G9">
        <v>0.66</v>
      </c>
      <c r="H9">
        <v>0.57999999999999996</v>
      </c>
    </row>
    <row r="10" spans="1:8">
      <c r="B10" t="s">
        <v>47</v>
      </c>
      <c r="C10" t="s">
        <v>2</v>
      </c>
      <c r="D10">
        <v>1</v>
      </c>
      <c r="E10">
        <v>0.69</v>
      </c>
      <c r="F10">
        <v>0.87</v>
      </c>
      <c r="G10">
        <v>0.67</v>
      </c>
      <c r="H10">
        <v>0.64</v>
      </c>
    </row>
    <row r="11" spans="1:8">
      <c r="B11" t="s">
        <v>47</v>
      </c>
      <c r="C11" t="s">
        <v>44</v>
      </c>
      <c r="D11">
        <v>0.96</v>
      </c>
      <c r="E11">
        <v>0.66</v>
      </c>
      <c r="F11">
        <v>0.86</v>
      </c>
      <c r="G11">
        <v>0.68</v>
      </c>
      <c r="H11">
        <v>0.75</v>
      </c>
    </row>
    <row r="12" spans="1:8">
      <c r="B12" t="s">
        <v>47</v>
      </c>
      <c r="C12" t="s">
        <v>96</v>
      </c>
      <c r="D12">
        <v>0.93</v>
      </c>
      <c r="E12">
        <v>0.74</v>
      </c>
      <c r="F12">
        <v>0.87</v>
      </c>
      <c r="G12">
        <v>0.69</v>
      </c>
      <c r="H12">
        <v>0.73</v>
      </c>
    </row>
    <row r="13" spans="1:8">
      <c r="B13" t="s">
        <v>47</v>
      </c>
      <c r="C13" t="s">
        <v>113</v>
      </c>
      <c r="D13">
        <v>0.89</v>
      </c>
      <c r="E13">
        <v>0.63</v>
      </c>
      <c r="F13">
        <v>0.85</v>
      </c>
      <c r="G13">
        <v>0.71</v>
      </c>
      <c r="H13">
        <v>0.7</v>
      </c>
    </row>
    <row r="14" spans="1:8">
      <c r="B14" t="s">
        <v>46</v>
      </c>
      <c r="C14" t="s">
        <v>116</v>
      </c>
      <c r="D14">
        <v>0.9</v>
      </c>
      <c r="E14">
        <v>0.96</v>
      </c>
      <c r="F14">
        <v>0.88</v>
      </c>
      <c r="G14">
        <v>0.64</v>
      </c>
      <c r="H14">
        <v>0.54</v>
      </c>
    </row>
    <row r="15" spans="1:8">
      <c r="B15" t="s">
        <v>46</v>
      </c>
      <c r="C15" t="s">
        <v>1</v>
      </c>
      <c r="D15">
        <v>0.94</v>
      </c>
      <c r="E15">
        <v>0.9</v>
      </c>
      <c r="F15">
        <v>0.87</v>
      </c>
      <c r="G15">
        <v>0.63</v>
      </c>
      <c r="H15">
        <v>0.64</v>
      </c>
    </row>
    <row r="16" spans="1:8">
      <c r="B16" t="s">
        <v>46</v>
      </c>
      <c r="C16" t="s">
        <v>2</v>
      </c>
      <c r="D16">
        <v>0.96</v>
      </c>
      <c r="E16">
        <v>0.99</v>
      </c>
      <c r="F16">
        <v>0.87</v>
      </c>
      <c r="G16">
        <v>0.64</v>
      </c>
      <c r="H16">
        <v>0.66</v>
      </c>
    </row>
    <row r="17" spans="2:8">
      <c r="B17" t="s">
        <v>46</v>
      </c>
      <c r="C17" t="s">
        <v>44</v>
      </c>
      <c r="D17">
        <v>0.96</v>
      </c>
      <c r="E17">
        <v>1</v>
      </c>
      <c r="F17">
        <v>0.87</v>
      </c>
      <c r="G17">
        <v>0.64</v>
      </c>
      <c r="H17">
        <v>0.71</v>
      </c>
    </row>
    <row r="18" spans="2:8">
      <c r="B18" t="s">
        <v>46</v>
      </c>
      <c r="C18" t="s">
        <v>96</v>
      </c>
      <c r="D18">
        <v>0.96</v>
      </c>
      <c r="E18">
        <v>1</v>
      </c>
      <c r="F18">
        <v>0.9</v>
      </c>
      <c r="G18">
        <v>0.64</v>
      </c>
      <c r="H18">
        <v>0.72</v>
      </c>
    </row>
    <row r="19" spans="2:8">
      <c r="B19" t="s">
        <v>46</v>
      </c>
      <c r="C19" t="s">
        <v>113</v>
      </c>
      <c r="D19">
        <v>1</v>
      </c>
      <c r="E19">
        <v>1</v>
      </c>
      <c r="F19">
        <v>0.9</v>
      </c>
      <c r="G19">
        <v>0.65</v>
      </c>
      <c r="H19">
        <v>0.7</v>
      </c>
    </row>
    <row r="20" spans="2:8">
      <c r="B20" t="s">
        <v>48</v>
      </c>
      <c r="C20" t="s">
        <v>116</v>
      </c>
      <c r="D20">
        <v>0.9</v>
      </c>
      <c r="E20">
        <v>0.8</v>
      </c>
      <c r="F20">
        <v>0.87</v>
      </c>
      <c r="G20">
        <v>0.63</v>
      </c>
      <c r="H20">
        <v>0.63</v>
      </c>
    </row>
    <row r="21" spans="2:8">
      <c r="B21" t="s">
        <v>48</v>
      </c>
      <c r="C21" t="s">
        <v>1</v>
      </c>
      <c r="D21">
        <v>0.89</v>
      </c>
      <c r="E21">
        <v>0.94</v>
      </c>
      <c r="F21">
        <v>0.87</v>
      </c>
      <c r="G21">
        <v>0.72</v>
      </c>
      <c r="H21">
        <v>0.62</v>
      </c>
    </row>
    <row r="22" spans="2:8">
      <c r="B22" t="s">
        <v>48</v>
      </c>
      <c r="C22" t="s">
        <v>2</v>
      </c>
      <c r="D22">
        <v>0.96</v>
      </c>
      <c r="E22">
        <v>0.63</v>
      </c>
      <c r="F22">
        <v>0.89</v>
      </c>
      <c r="G22">
        <v>0.72</v>
      </c>
      <c r="H22">
        <v>0.76</v>
      </c>
    </row>
    <row r="23" spans="2:8">
      <c r="B23" t="s">
        <v>48</v>
      </c>
      <c r="C23" t="s">
        <v>44</v>
      </c>
      <c r="D23">
        <v>0.96</v>
      </c>
      <c r="E23">
        <v>0.66</v>
      </c>
      <c r="F23">
        <v>0.88</v>
      </c>
      <c r="G23">
        <v>0.68</v>
      </c>
      <c r="H23">
        <v>0.7</v>
      </c>
    </row>
    <row r="24" spans="2:8">
      <c r="B24" t="s">
        <v>48</v>
      </c>
      <c r="C24" t="s">
        <v>96</v>
      </c>
      <c r="D24">
        <v>0.93</v>
      </c>
      <c r="E24">
        <v>0.61</v>
      </c>
      <c r="F24">
        <v>0.83</v>
      </c>
      <c r="G24">
        <v>0.68</v>
      </c>
      <c r="H24">
        <v>0.75</v>
      </c>
    </row>
    <row r="25" spans="2:8">
      <c r="B25" t="s">
        <v>48</v>
      </c>
      <c r="C25" t="s">
        <v>113</v>
      </c>
      <c r="D25">
        <v>0.89</v>
      </c>
      <c r="E25">
        <v>0.63</v>
      </c>
      <c r="F25">
        <v>0.82</v>
      </c>
      <c r="G25">
        <v>0.66</v>
      </c>
      <c r="H25">
        <v>0.76</v>
      </c>
    </row>
    <row r="26" spans="2:8">
      <c r="B26" t="s">
        <v>49</v>
      </c>
      <c r="C26" t="s">
        <v>116</v>
      </c>
      <c r="D26">
        <v>0.93</v>
      </c>
      <c r="E26">
        <v>0.75</v>
      </c>
      <c r="F26">
        <v>0.88</v>
      </c>
      <c r="G26">
        <v>0.69</v>
      </c>
      <c r="H26">
        <v>0.63</v>
      </c>
    </row>
    <row r="27" spans="2:8">
      <c r="B27" t="s">
        <v>49</v>
      </c>
      <c r="C27" s="1" t="s">
        <v>1</v>
      </c>
      <c r="D27">
        <v>0.93</v>
      </c>
      <c r="E27">
        <v>0.94</v>
      </c>
      <c r="F27">
        <f>ROUND(0.87494,2)</f>
        <v>0.87</v>
      </c>
      <c r="G27">
        <v>0.66</v>
      </c>
      <c r="H27">
        <v>0.59</v>
      </c>
    </row>
    <row r="28" spans="2:8">
      <c r="B28" t="s">
        <v>49</v>
      </c>
      <c r="C28" s="1" t="s">
        <v>2</v>
      </c>
      <c r="D28">
        <v>0.96</v>
      </c>
      <c r="E28">
        <v>0.95</v>
      </c>
      <c r="F28">
        <v>0.87</v>
      </c>
      <c r="G28">
        <v>0.73</v>
      </c>
      <c r="H28">
        <v>0.66</v>
      </c>
    </row>
    <row r="29" spans="2:8">
      <c r="B29" t="s">
        <v>49</v>
      </c>
      <c r="C29" s="1" t="s">
        <v>44</v>
      </c>
      <c r="D29">
        <v>0.96</v>
      </c>
      <c r="E29">
        <v>0.99</v>
      </c>
      <c r="F29">
        <v>0.88</v>
      </c>
      <c r="G29">
        <v>0.66</v>
      </c>
      <c r="H29">
        <v>0.65</v>
      </c>
    </row>
    <row r="30" spans="2:8">
      <c r="B30" t="s">
        <v>49</v>
      </c>
      <c r="C30" s="1" t="s">
        <v>96</v>
      </c>
      <c r="D30">
        <v>0.96</v>
      </c>
      <c r="E30">
        <v>0.99</v>
      </c>
      <c r="F30">
        <v>0.87</v>
      </c>
      <c r="G30">
        <v>0.7</v>
      </c>
      <c r="H30">
        <v>0.73</v>
      </c>
    </row>
    <row r="31" spans="2:8">
      <c r="B31" t="s">
        <v>49</v>
      </c>
      <c r="C31" s="1" t="s">
        <v>113</v>
      </c>
      <c r="D31">
        <v>0.96</v>
      </c>
      <c r="E31">
        <v>0.96</v>
      </c>
      <c r="F31">
        <v>0.86</v>
      </c>
      <c r="G31">
        <v>0.67</v>
      </c>
      <c r="H31">
        <v>0.8</v>
      </c>
    </row>
    <row r="32" spans="2:8">
      <c r="B32" t="s">
        <v>95</v>
      </c>
      <c r="C32" s="1" t="s">
        <v>116</v>
      </c>
      <c r="D32">
        <v>0.96</v>
      </c>
      <c r="E32">
        <v>1</v>
      </c>
      <c r="F32">
        <v>0.9</v>
      </c>
      <c r="G32">
        <v>0.72</v>
      </c>
      <c r="H32">
        <v>0.68</v>
      </c>
    </row>
    <row r="33" spans="1:11">
      <c r="B33" t="s">
        <v>95</v>
      </c>
      <c r="C33" s="1" t="s">
        <v>1</v>
      </c>
      <c r="D33">
        <v>0.96</v>
      </c>
      <c r="E33">
        <v>1</v>
      </c>
      <c r="F33">
        <v>0.87</v>
      </c>
      <c r="G33">
        <v>0.72</v>
      </c>
      <c r="H33">
        <v>0.72</v>
      </c>
    </row>
    <row r="34" spans="1:11">
      <c r="B34" t="s">
        <v>95</v>
      </c>
      <c r="C34" s="1" t="s">
        <v>2</v>
      </c>
      <c r="D34">
        <v>0.96</v>
      </c>
      <c r="E34">
        <v>0.99</v>
      </c>
      <c r="F34">
        <v>0.87</v>
      </c>
      <c r="G34">
        <v>0.69</v>
      </c>
      <c r="H34">
        <v>0.72</v>
      </c>
    </row>
    <row r="35" spans="1:11">
      <c r="B35" t="s">
        <v>95</v>
      </c>
      <c r="C35" s="1" t="s">
        <v>44</v>
      </c>
      <c r="D35">
        <v>0.96</v>
      </c>
      <c r="E35">
        <v>0.86</v>
      </c>
      <c r="F35">
        <v>0.9</v>
      </c>
      <c r="G35">
        <v>0.67</v>
      </c>
      <c r="H35">
        <v>0.67</v>
      </c>
    </row>
    <row r="36" spans="1:11">
      <c r="B36" t="s">
        <v>95</v>
      </c>
      <c r="C36" s="1" t="s">
        <v>96</v>
      </c>
      <c r="D36">
        <v>0.93</v>
      </c>
      <c r="E36">
        <v>0.86</v>
      </c>
      <c r="F36">
        <v>0.89</v>
      </c>
      <c r="G36">
        <v>0.67</v>
      </c>
      <c r="H36">
        <v>0.74</v>
      </c>
    </row>
    <row r="37" spans="1:11">
      <c r="B37" t="s">
        <v>95</v>
      </c>
      <c r="C37" s="1" t="s">
        <v>113</v>
      </c>
      <c r="D37">
        <v>0.89</v>
      </c>
      <c r="E37">
        <v>0.76</v>
      </c>
      <c r="F37">
        <v>0.89</v>
      </c>
      <c r="G37">
        <v>0.66</v>
      </c>
      <c r="H37">
        <v>0.84</v>
      </c>
    </row>
    <row r="38" spans="1:11">
      <c r="A38" t="s">
        <v>55</v>
      </c>
      <c r="B38" t="s">
        <v>51</v>
      </c>
      <c r="C38" s="1" t="s">
        <v>116</v>
      </c>
      <c r="D38">
        <v>0.9</v>
      </c>
      <c r="E38">
        <v>0.75</v>
      </c>
      <c r="F38">
        <v>0.88</v>
      </c>
      <c r="G38">
        <v>0.68</v>
      </c>
      <c r="H38">
        <v>0.63</v>
      </c>
    </row>
    <row r="39" spans="1:11">
      <c r="B39" t="s">
        <v>51</v>
      </c>
      <c r="C39" s="1" t="s">
        <v>1</v>
      </c>
      <c r="D39">
        <v>0.89</v>
      </c>
      <c r="E39">
        <v>0.98599999999999999</v>
      </c>
      <c r="F39">
        <v>0.87</v>
      </c>
      <c r="G39">
        <v>0.68</v>
      </c>
      <c r="H39">
        <v>0.59</v>
      </c>
    </row>
    <row r="40" spans="1:11">
      <c r="B40" t="s">
        <v>51</v>
      </c>
      <c r="C40" s="1" t="s">
        <v>2</v>
      </c>
      <c r="D40">
        <v>0.96</v>
      </c>
      <c r="E40">
        <v>1</v>
      </c>
      <c r="F40">
        <v>0.87</v>
      </c>
      <c r="G40">
        <v>0.71</v>
      </c>
      <c r="H40">
        <v>0.72</v>
      </c>
    </row>
    <row r="41" spans="1:11">
      <c r="B41" t="s">
        <v>51</v>
      </c>
      <c r="C41" s="1" t="s">
        <v>44</v>
      </c>
      <c r="D41">
        <v>0.96</v>
      </c>
      <c r="E41">
        <v>1</v>
      </c>
      <c r="F41">
        <v>0.88</v>
      </c>
      <c r="G41">
        <v>0.72</v>
      </c>
      <c r="H41">
        <v>0.69</v>
      </c>
    </row>
    <row r="42" spans="1:11">
      <c r="B42" t="s">
        <v>51</v>
      </c>
      <c r="C42" s="1" t="s">
        <v>96</v>
      </c>
      <c r="D42">
        <v>0.93</v>
      </c>
      <c r="E42">
        <v>0.79</v>
      </c>
      <c r="F42">
        <v>0.89</v>
      </c>
      <c r="G42">
        <v>0.71</v>
      </c>
      <c r="H42">
        <v>0.71</v>
      </c>
    </row>
    <row r="43" spans="1:11">
      <c r="B43" t="s">
        <v>51</v>
      </c>
      <c r="C43" s="1" t="s">
        <v>113</v>
      </c>
      <c r="D43">
        <v>0.96</v>
      </c>
      <c r="E43">
        <v>0.76</v>
      </c>
      <c r="F43">
        <v>0.89</v>
      </c>
      <c r="G43">
        <f>ROUND(0.678,2)</f>
        <v>0.68</v>
      </c>
      <c r="H43">
        <v>0.75</v>
      </c>
      <c r="J43" t="s">
        <v>97</v>
      </c>
      <c r="K43">
        <v>-77.319999999999993</v>
      </c>
    </row>
    <row r="44" spans="1:11">
      <c r="B44" t="s">
        <v>52</v>
      </c>
      <c r="C44" s="1" t="s">
        <v>116</v>
      </c>
      <c r="D44">
        <v>0.9</v>
      </c>
      <c r="E44">
        <v>0.75</v>
      </c>
      <c r="F44">
        <v>0.88</v>
      </c>
      <c r="G44">
        <v>0.61</v>
      </c>
      <c r="H44">
        <v>0.63</v>
      </c>
      <c r="J44" t="s">
        <v>98</v>
      </c>
      <c r="K44">
        <v>-77.959999999999994</v>
      </c>
    </row>
    <row r="45" spans="1:11">
      <c r="B45" t="s">
        <v>52</v>
      </c>
      <c r="C45" s="1" t="s">
        <v>1</v>
      </c>
      <c r="D45">
        <v>0.89</v>
      </c>
      <c r="E45">
        <v>0.92</v>
      </c>
      <c r="F45">
        <v>0.87</v>
      </c>
      <c r="G45">
        <v>0.65</v>
      </c>
      <c r="H45">
        <v>0.59</v>
      </c>
      <c r="K45">
        <f>IF(K44&lt;=(K43-0.5),1,0)</f>
        <v>1</v>
      </c>
    </row>
    <row r="46" spans="1:11">
      <c r="B46" t="s">
        <v>52</v>
      </c>
      <c r="C46" s="1" t="s">
        <v>2</v>
      </c>
      <c r="D46">
        <v>0.96</v>
      </c>
      <c r="E46">
        <v>0.94</v>
      </c>
      <c r="F46">
        <v>0.88</v>
      </c>
      <c r="G46">
        <v>0.68</v>
      </c>
      <c r="H46">
        <v>0.72</v>
      </c>
    </row>
    <row r="47" spans="1:11">
      <c r="B47" t="s">
        <v>52</v>
      </c>
      <c r="C47" s="1" t="s">
        <v>44</v>
      </c>
      <c r="D47">
        <v>0.96</v>
      </c>
      <c r="E47">
        <v>0.96</v>
      </c>
      <c r="F47">
        <v>0.87</v>
      </c>
      <c r="G47">
        <v>0.69</v>
      </c>
      <c r="H47">
        <v>0.68</v>
      </c>
    </row>
    <row r="48" spans="1:11">
      <c r="B48" t="s">
        <v>52</v>
      </c>
      <c r="C48" s="1" t="s">
        <v>96</v>
      </c>
      <c r="D48">
        <v>0.93</v>
      </c>
      <c r="E48">
        <v>0.95</v>
      </c>
      <c r="F48">
        <v>0.86</v>
      </c>
      <c r="G48">
        <v>0.71</v>
      </c>
      <c r="H48">
        <v>0.73</v>
      </c>
    </row>
    <row r="49" spans="2:8">
      <c r="B49" t="s">
        <v>52</v>
      </c>
      <c r="C49" s="1" t="s">
        <v>113</v>
      </c>
      <c r="D49">
        <v>0.96</v>
      </c>
      <c r="E49">
        <v>0.86</v>
      </c>
      <c r="F49">
        <v>0.87</v>
      </c>
      <c r="G49">
        <v>0.67</v>
      </c>
      <c r="H49">
        <v>0.71</v>
      </c>
    </row>
    <row r="50" spans="2:8">
      <c r="B50" t="s">
        <v>88</v>
      </c>
      <c r="C50" s="1" t="s">
        <v>116</v>
      </c>
      <c r="D50">
        <v>0.96</v>
      </c>
      <c r="E50">
        <v>1</v>
      </c>
      <c r="F50">
        <v>0.9</v>
      </c>
      <c r="G50">
        <v>0.72</v>
      </c>
      <c r="H50">
        <v>0.68</v>
      </c>
    </row>
    <row r="51" spans="2:8">
      <c r="B51" t="s">
        <v>88</v>
      </c>
      <c r="C51" s="1" t="s">
        <v>1</v>
      </c>
      <c r="D51">
        <v>0.96</v>
      </c>
      <c r="E51">
        <v>1</v>
      </c>
      <c r="F51">
        <v>0.87</v>
      </c>
      <c r="G51">
        <v>0.72</v>
      </c>
      <c r="H51">
        <v>0.74</v>
      </c>
    </row>
    <row r="52" spans="2:8">
      <c r="B52" t="s">
        <v>88</v>
      </c>
      <c r="C52" s="1" t="s">
        <v>2</v>
      </c>
      <c r="D52">
        <v>0.96</v>
      </c>
      <c r="E52">
        <v>1</v>
      </c>
      <c r="F52">
        <v>0.87</v>
      </c>
      <c r="G52">
        <v>0.72</v>
      </c>
      <c r="H52">
        <v>0.72</v>
      </c>
    </row>
    <row r="53" spans="2:8">
      <c r="B53" t="s">
        <v>88</v>
      </c>
      <c r="C53" s="1" t="s">
        <v>44</v>
      </c>
      <c r="D53">
        <v>0.96</v>
      </c>
      <c r="E53">
        <v>1</v>
      </c>
      <c r="F53">
        <v>0.88</v>
      </c>
      <c r="G53">
        <v>0.68</v>
      </c>
      <c r="H53">
        <v>0.65</v>
      </c>
    </row>
    <row r="54" spans="2:8">
      <c r="B54" t="s">
        <v>88</v>
      </c>
      <c r="C54" s="1" t="s">
        <v>96</v>
      </c>
      <c r="D54">
        <v>0.96</v>
      </c>
      <c r="E54">
        <v>0.96</v>
      </c>
      <c r="F54">
        <v>0.89</v>
      </c>
      <c r="G54">
        <v>0.71</v>
      </c>
      <c r="H54">
        <v>0.74</v>
      </c>
    </row>
    <row r="55" spans="2:8">
      <c r="B55" t="s">
        <v>88</v>
      </c>
      <c r="C55" s="1" t="s">
        <v>113</v>
      </c>
      <c r="D55">
        <v>0.89</v>
      </c>
      <c r="E55">
        <v>0.71</v>
      </c>
      <c r="F55">
        <v>0.9</v>
      </c>
      <c r="G55">
        <v>0.67</v>
      </c>
      <c r="H55">
        <v>0.77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Aug312016</vt:lpstr>
      <vt:lpstr>sep52016</vt:lpstr>
      <vt:lpstr>jan302018</vt:lpstr>
      <vt:lpstr>Sheet8</vt:lpstr>
      <vt:lpstr>Sheet9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karan</cp:lastModifiedBy>
  <dcterms:created xsi:type="dcterms:W3CDTF">2015-07-05T14:27:18Z</dcterms:created>
  <dcterms:modified xsi:type="dcterms:W3CDTF">2018-02-06T22:48:30Z</dcterms:modified>
</cp:coreProperties>
</file>