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d\Desktop\"/>
    </mc:Choice>
  </mc:AlternateContent>
  <xr:revisionPtr revIDLastSave="0" documentId="13_ncr:1_{01C77BD9-1E06-4B2E-BE38-EFDCC34CDC1D}" xr6:coauthVersionLast="40" xr6:coauthVersionMax="40" xr10:uidLastSave="{00000000-0000-0000-0000-000000000000}"/>
  <bookViews>
    <workbookView xWindow="0" yWindow="0" windowWidth="21570" windowHeight="7980" tabRatio="694" xr2:uid="{D3B8C0A2-CA42-43F4-9F19-9125DA058F70}"/>
  </bookViews>
  <sheets>
    <sheet name="Recap 2018" sheetId="26" r:id="rId1"/>
    <sheet name="Gennaio Parsed" sheetId="1" r:id="rId2"/>
    <sheet name="Febbraio Parsed" sheetId="3" r:id="rId3"/>
    <sheet name="Marzo Parsed" sheetId="5" r:id="rId4"/>
    <sheet name="Aprile Parsed" sheetId="17" r:id="rId5"/>
    <sheet name="Maggio Parsed" sheetId="18" r:id="rId6"/>
    <sheet name="Giugno Parsed" sheetId="19" r:id="rId7"/>
    <sheet name="Luglio Parsed" sheetId="20" r:id="rId8"/>
    <sheet name="Agosto Parsed" sheetId="21" r:id="rId9"/>
    <sheet name="Settembre Parsed" sheetId="22" r:id="rId10"/>
    <sheet name="Ottobre Parsed" sheetId="23" r:id="rId11"/>
    <sheet name="Novembre Parsed" sheetId="24" r:id="rId12"/>
    <sheet name="Dicembre Parsed" sheetId="25" r:id="rId13"/>
    <sheet name="Gennaio Raw" sheetId="2" r:id="rId14"/>
    <sheet name="Febbraio Raw" sheetId="4" r:id="rId15"/>
    <sheet name="Marzo Raw" sheetId="6" r:id="rId16"/>
    <sheet name="Aprile Raw" sheetId="7" r:id="rId17"/>
    <sheet name="Maggio Raw" sheetId="8" r:id="rId18"/>
    <sheet name="Giugno Raw" sheetId="9" r:id="rId19"/>
    <sheet name="Luglio Raw" sheetId="10" r:id="rId20"/>
    <sheet name="Agosto Raw" sheetId="11" r:id="rId21"/>
    <sheet name="Settembre Raw" sheetId="12" r:id="rId22"/>
    <sheet name="Ottobre Raw" sheetId="13" r:id="rId23"/>
    <sheet name="Novembre Raw" sheetId="14" r:id="rId24"/>
    <sheet name="Dicembre Raw" sheetId="1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5" i="26" l="1"/>
  <c r="O114" i="26"/>
  <c r="O113" i="26"/>
  <c r="O112" i="26"/>
  <c r="O106" i="26"/>
  <c r="P33" i="22"/>
  <c r="P35" i="22"/>
  <c r="K114" i="26" s="1"/>
  <c r="P34" i="22"/>
  <c r="P34" i="20"/>
  <c r="O108" i="26"/>
  <c r="O105" i="26"/>
  <c r="O99" i="26"/>
  <c r="O101" i="26"/>
  <c r="O98" i="26"/>
  <c r="N115" i="26"/>
  <c r="N114" i="26"/>
  <c r="N113" i="26"/>
  <c r="N112" i="26"/>
  <c r="N108" i="26"/>
  <c r="N107" i="26"/>
  <c r="N106" i="26"/>
  <c r="N105" i="26"/>
  <c r="N101" i="26"/>
  <c r="N100" i="26"/>
  <c r="N99" i="26"/>
  <c r="N98" i="26"/>
  <c r="N94" i="26"/>
  <c r="M115" i="26"/>
  <c r="M114" i="26"/>
  <c r="M113" i="26"/>
  <c r="M112" i="26"/>
  <c r="M108" i="26"/>
  <c r="M107" i="26"/>
  <c r="M106" i="26"/>
  <c r="M105" i="26"/>
  <c r="M101" i="26"/>
  <c r="M100" i="26"/>
  <c r="M99" i="26"/>
  <c r="M98" i="26"/>
  <c r="M85" i="26"/>
  <c r="L115" i="26"/>
  <c r="L114" i="26"/>
  <c r="L113" i="26"/>
  <c r="L112" i="26"/>
  <c r="L108" i="26"/>
  <c r="L107" i="26"/>
  <c r="L106" i="26"/>
  <c r="L105" i="26"/>
  <c r="L101" i="26"/>
  <c r="L100" i="26"/>
  <c r="L99" i="26"/>
  <c r="L98" i="26"/>
  <c r="L91" i="26"/>
  <c r="O91" i="26" s="1"/>
  <c r="L92" i="26"/>
  <c r="O92" i="26" s="1"/>
  <c r="K115" i="26"/>
  <c r="K113" i="26"/>
  <c r="K112" i="26"/>
  <c r="K108" i="26"/>
  <c r="K107" i="26"/>
  <c r="K106" i="26"/>
  <c r="K105" i="26"/>
  <c r="K101" i="26"/>
  <c r="K100" i="26"/>
  <c r="O100" i="26" s="1"/>
  <c r="K99" i="26"/>
  <c r="K98" i="26"/>
  <c r="K85" i="26"/>
  <c r="J115" i="26"/>
  <c r="J114" i="26"/>
  <c r="J113" i="26"/>
  <c r="J112" i="26"/>
  <c r="J108" i="26"/>
  <c r="J107" i="26"/>
  <c r="J106" i="26"/>
  <c r="J105" i="26"/>
  <c r="J101" i="26"/>
  <c r="J100" i="26"/>
  <c r="J99" i="26"/>
  <c r="J98" i="26"/>
  <c r="J91" i="26"/>
  <c r="I115" i="26"/>
  <c r="I114" i="26"/>
  <c r="I113" i="26"/>
  <c r="I112" i="26"/>
  <c r="I108" i="26"/>
  <c r="I107" i="26"/>
  <c r="I106" i="26"/>
  <c r="I105" i="26"/>
  <c r="I101" i="26"/>
  <c r="I100" i="26"/>
  <c r="I99" i="26"/>
  <c r="I98" i="26"/>
  <c r="I87" i="26"/>
  <c r="H115" i="26"/>
  <c r="H114" i="26"/>
  <c r="H113" i="26"/>
  <c r="H112" i="26"/>
  <c r="H108" i="26"/>
  <c r="H107" i="26"/>
  <c r="H106" i="26"/>
  <c r="H105" i="26"/>
  <c r="H101" i="26"/>
  <c r="H100" i="26"/>
  <c r="H99" i="26"/>
  <c r="H98" i="26"/>
  <c r="H91" i="26"/>
  <c r="H85" i="26"/>
  <c r="G115" i="26"/>
  <c r="G114" i="26"/>
  <c r="G113" i="26"/>
  <c r="G112" i="26"/>
  <c r="G108" i="26"/>
  <c r="G107" i="26"/>
  <c r="G106" i="26"/>
  <c r="G105" i="26"/>
  <c r="G101" i="26"/>
  <c r="G100" i="26"/>
  <c r="G99" i="26"/>
  <c r="G98" i="26"/>
  <c r="G85" i="26"/>
  <c r="F115" i="26"/>
  <c r="F114" i="26"/>
  <c r="F113" i="26"/>
  <c r="F112" i="26"/>
  <c r="F108" i="26"/>
  <c r="F107" i="26"/>
  <c r="F106" i="26"/>
  <c r="F105" i="26"/>
  <c r="F101" i="26"/>
  <c r="F100" i="26"/>
  <c r="F99" i="26"/>
  <c r="F98" i="26"/>
  <c r="F91" i="26"/>
  <c r="E115" i="26"/>
  <c r="E114" i="26"/>
  <c r="E113" i="26"/>
  <c r="E112" i="26"/>
  <c r="E108" i="26"/>
  <c r="E107" i="26"/>
  <c r="E106" i="26"/>
  <c r="E105" i="26"/>
  <c r="E101" i="26"/>
  <c r="E100" i="26"/>
  <c r="E99" i="26"/>
  <c r="E98" i="26"/>
  <c r="E94" i="26"/>
  <c r="D115" i="26"/>
  <c r="D114" i="26"/>
  <c r="D113" i="26"/>
  <c r="D112" i="26"/>
  <c r="D108" i="26"/>
  <c r="D107" i="26"/>
  <c r="D106" i="26"/>
  <c r="D105" i="26"/>
  <c r="D98" i="26"/>
  <c r="C115" i="26"/>
  <c r="C114" i="26"/>
  <c r="C113" i="26"/>
  <c r="C112" i="26"/>
  <c r="C108" i="26"/>
  <c r="C107" i="26"/>
  <c r="C106" i="26"/>
  <c r="C105" i="26"/>
  <c r="D101" i="26"/>
  <c r="D100" i="26"/>
  <c r="D99" i="26"/>
  <c r="C101" i="26"/>
  <c r="C100" i="26"/>
  <c r="C99" i="26"/>
  <c r="C98" i="26"/>
  <c r="N93" i="26"/>
  <c r="N92" i="26"/>
  <c r="N91" i="26"/>
  <c r="M94" i="26"/>
  <c r="M93" i="26"/>
  <c r="M92" i="26"/>
  <c r="M91" i="26"/>
  <c r="L94" i="26"/>
  <c r="L93" i="26"/>
  <c r="K94" i="26"/>
  <c r="K92" i="26"/>
  <c r="K91" i="26"/>
  <c r="J94" i="26"/>
  <c r="J93" i="26"/>
  <c r="J92" i="26"/>
  <c r="I94" i="26"/>
  <c r="I93" i="26"/>
  <c r="I92" i="26"/>
  <c r="I91" i="26"/>
  <c r="H94" i="26"/>
  <c r="H93" i="26"/>
  <c r="H92" i="26"/>
  <c r="G94" i="26"/>
  <c r="G93" i="26"/>
  <c r="G92" i="26"/>
  <c r="G91" i="26"/>
  <c r="F94" i="26"/>
  <c r="F93" i="26"/>
  <c r="F92" i="26"/>
  <c r="E93" i="26"/>
  <c r="E92" i="26"/>
  <c r="E91" i="26"/>
  <c r="D91" i="26"/>
  <c r="D94" i="26"/>
  <c r="D93" i="26"/>
  <c r="D92" i="26"/>
  <c r="C94" i="26"/>
  <c r="C93" i="26"/>
  <c r="C92" i="26"/>
  <c r="C91" i="26"/>
  <c r="P33" i="5"/>
  <c r="P35" i="3"/>
  <c r="P34" i="3"/>
  <c r="P33" i="3"/>
  <c r="O35" i="3"/>
  <c r="O34" i="3"/>
  <c r="O33" i="3"/>
  <c r="N35" i="3"/>
  <c r="N34" i="3"/>
  <c r="N33" i="3"/>
  <c r="P35" i="1"/>
  <c r="P34" i="1"/>
  <c r="P33" i="1"/>
  <c r="O35" i="1"/>
  <c r="O34" i="1"/>
  <c r="O33" i="1"/>
  <c r="N35" i="1"/>
  <c r="N34" i="1"/>
  <c r="N33" i="1"/>
  <c r="Q35" i="1"/>
  <c r="Q34" i="1"/>
  <c r="Q33" i="1"/>
  <c r="Q35" i="3"/>
  <c r="Q34" i="3"/>
  <c r="Q33" i="3"/>
  <c r="Q35" i="5"/>
  <c r="Q34" i="5"/>
  <c r="Q33" i="5"/>
  <c r="P35" i="5"/>
  <c r="P34" i="5"/>
  <c r="O35" i="5"/>
  <c r="O34" i="5"/>
  <c r="O33" i="5"/>
  <c r="N35" i="5"/>
  <c r="N34" i="5"/>
  <c r="N33" i="5"/>
  <c r="Q35" i="25"/>
  <c r="Q34" i="25"/>
  <c r="Q33" i="25"/>
  <c r="P35" i="25"/>
  <c r="P34" i="25"/>
  <c r="P33" i="25"/>
  <c r="O35" i="25"/>
  <c r="O34" i="25"/>
  <c r="O33" i="25"/>
  <c r="N35" i="25"/>
  <c r="N34" i="25"/>
  <c r="N33" i="25"/>
  <c r="P33" i="24"/>
  <c r="P34" i="24"/>
  <c r="P35" i="24"/>
  <c r="O35" i="24"/>
  <c r="O34" i="24"/>
  <c r="O33" i="24"/>
  <c r="N35" i="24"/>
  <c r="N34" i="24"/>
  <c r="N33" i="24"/>
  <c r="Q35" i="23"/>
  <c r="Q34" i="23"/>
  <c r="Q33" i="23"/>
  <c r="P35" i="23"/>
  <c r="P34" i="23"/>
  <c r="P33" i="23"/>
  <c r="O35" i="23"/>
  <c r="O34" i="23"/>
  <c r="O33" i="23"/>
  <c r="N35" i="23"/>
  <c r="N34" i="23"/>
  <c r="N33" i="23"/>
  <c r="Q35" i="22"/>
  <c r="Q34" i="22"/>
  <c r="Q33" i="22"/>
  <c r="O34" i="22"/>
  <c r="O33" i="22"/>
  <c r="N35" i="22"/>
  <c r="N34" i="22"/>
  <c r="N33" i="22"/>
  <c r="O35" i="22"/>
  <c r="P35" i="21"/>
  <c r="P34" i="21"/>
  <c r="P33" i="21"/>
  <c r="O35" i="21"/>
  <c r="O34" i="21"/>
  <c r="O33" i="21"/>
  <c r="N35" i="21"/>
  <c r="N34" i="21"/>
  <c r="N33" i="21"/>
  <c r="Q35" i="21"/>
  <c r="Q34" i="21"/>
  <c r="Q33" i="21"/>
  <c r="Q33" i="20"/>
  <c r="P35" i="20"/>
  <c r="P33" i="20"/>
  <c r="O35" i="20"/>
  <c r="O34" i="20"/>
  <c r="N35" i="20"/>
  <c r="N34" i="20"/>
  <c r="N33" i="20"/>
  <c r="Q34" i="19"/>
  <c r="Q33" i="19"/>
  <c r="O34" i="19"/>
  <c r="P33" i="19"/>
  <c r="P34" i="19"/>
  <c r="P35" i="19"/>
  <c r="N35" i="19"/>
  <c r="N34" i="19"/>
  <c r="O35" i="19"/>
  <c r="O33" i="19"/>
  <c r="N33" i="19"/>
  <c r="Q35" i="18"/>
  <c r="Q34" i="18"/>
  <c r="Q33" i="18"/>
  <c r="P35" i="18"/>
  <c r="P34" i="18"/>
  <c r="P33" i="18"/>
  <c r="N34" i="18"/>
  <c r="O35" i="18"/>
  <c r="O34" i="18"/>
  <c r="O33" i="18"/>
  <c r="N35" i="18"/>
  <c r="N33" i="18"/>
  <c r="Q35" i="17"/>
  <c r="Q34" i="17"/>
  <c r="Q33" i="17"/>
  <c r="P35" i="17"/>
  <c r="P34" i="17"/>
  <c r="P33" i="17"/>
  <c r="O35" i="17"/>
  <c r="O34" i="17"/>
  <c r="O33" i="17"/>
  <c r="N35" i="17"/>
  <c r="N34" i="17"/>
  <c r="N33" i="17"/>
  <c r="K93" i="26" l="1"/>
  <c r="O93" i="26" s="1"/>
  <c r="O107" i="26"/>
  <c r="O94" i="26"/>
  <c r="O33" i="20"/>
  <c r="G86" i="26"/>
  <c r="H86" i="26"/>
  <c r="I86" i="26"/>
  <c r="J86" i="26"/>
  <c r="K86" i="26"/>
  <c r="L86" i="26"/>
  <c r="M86" i="26"/>
  <c r="N86" i="26"/>
  <c r="G87" i="26"/>
  <c r="H87" i="26"/>
  <c r="J87" i="26"/>
  <c r="K87" i="26"/>
  <c r="L87" i="26"/>
  <c r="M87" i="26"/>
  <c r="N87" i="26"/>
  <c r="F86" i="26"/>
  <c r="F87" i="26"/>
  <c r="E86" i="26"/>
  <c r="E87" i="26"/>
  <c r="D86" i="26"/>
  <c r="D87" i="26"/>
  <c r="N85" i="26"/>
  <c r="L85" i="26"/>
  <c r="J85" i="26"/>
  <c r="I85" i="26"/>
  <c r="F85" i="26"/>
  <c r="E85" i="26"/>
  <c r="D85" i="26"/>
  <c r="C85" i="26"/>
  <c r="O85" i="26" s="1"/>
  <c r="C86" i="26"/>
  <c r="O86" i="26" s="1"/>
  <c r="C87" i="26"/>
  <c r="O87" i="26" s="1"/>
  <c r="N81" i="26"/>
  <c r="M81" i="26"/>
  <c r="L81" i="26"/>
  <c r="K81" i="26"/>
  <c r="J81" i="26"/>
  <c r="I81" i="26"/>
  <c r="H81" i="26"/>
  <c r="G81" i="26"/>
  <c r="F81" i="26"/>
  <c r="E81" i="26"/>
  <c r="D81" i="26"/>
  <c r="C81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N79" i="26"/>
  <c r="M79" i="26"/>
  <c r="L79" i="26"/>
  <c r="K79" i="26"/>
  <c r="J79" i="26"/>
  <c r="I79" i="26"/>
  <c r="H79" i="26"/>
  <c r="G79" i="26"/>
  <c r="F79" i="26"/>
  <c r="E79" i="26"/>
  <c r="D79" i="26"/>
  <c r="C79" i="26"/>
  <c r="O79" i="26" s="1"/>
  <c r="N75" i="26"/>
  <c r="M75" i="26"/>
  <c r="L75" i="26"/>
  <c r="K75" i="26"/>
  <c r="J75" i="26"/>
  <c r="I75" i="26"/>
  <c r="H75" i="26"/>
  <c r="G75" i="26"/>
  <c r="F75" i="26"/>
  <c r="E75" i="26"/>
  <c r="D75" i="26"/>
  <c r="C75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N73" i="26"/>
  <c r="M73" i="26"/>
  <c r="L73" i="26"/>
  <c r="K73" i="26"/>
  <c r="J73" i="26"/>
  <c r="I73" i="26"/>
  <c r="H73" i="26"/>
  <c r="G73" i="26"/>
  <c r="F73" i="26"/>
  <c r="E73" i="26"/>
  <c r="D73" i="26"/>
  <c r="C73" i="26"/>
  <c r="N69" i="26"/>
  <c r="N68" i="26"/>
  <c r="N67" i="26"/>
  <c r="M69" i="26"/>
  <c r="M68" i="26"/>
  <c r="M67" i="26"/>
  <c r="L69" i="26"/>
  <c r="L68" i="26"/>
  <c r="L67" i="26"/>
  <c r="K69" i="26"/>
  <c r="K68" i="26"/>
  <c r="K67" i="26"/>
  <c r="J69" i="26"/>
  <c r="J68" i="26"/>
  <c r="J67" i="26"/>
  <c r="I69" i="26"/>
  <c r="I68" i="26"/>
  <c r="I67" i="26"/>
  <c r="H69" i="26"/>
  <c r="H68" i="26"/>
  <c r="H67" i="26"/>
  <c r="G69" i="26"/>
  <c r="G68" i="26"/>
  <c r="G67" i="26"/>
  <c r="F69" i="26"/>
  <c r="F68" i="26"/>
  <c r="F67" i="26"/>
  <c r="E69" i="26"/>
  <c r="E68" i="26"/>
  <c r="E67" i="26"/>
  <c r="D69" i="26"/>
  <c r="D68" i="26"/>
  <c r="D67" i="26"/>
  <c r="C69" i="26"/>
  <c r="O69" i="26" s="1"/>
  <c r="C68" i="26"/>
  <c r="O68" i="26" s="1"/>
  <c r="C67" i="26"/>
  <c r="O67" i="26" s="1"/>
  <c r="O81" i="26" l="1"/>
  <c r="O80" i="26"/>
  <c r="O75" i="26"/>
  <c r="O74" i="26"/>
  <c r="O73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N38" i="26"/>
  <c r="M38" i="26"/>
  <c r="L38" i="26"/>
  <c r="K38" i="26"/>
  <c r="J38" i="26"/>
  <c r="I38" i="26"/>
  <c r="H38" i="26"/>
  <c r="G38" i="26"/>
  <c r="F38" i="26"/>
  <c r="E38" i="26"/>
  <c r="D38" i="26"/>
  <c r="N37" i="26"/>
  <c r="M37" i="26"/>
  <c r="L37" i="26"/>
  <c r="K37" i="26"/>
  <c r="J37" i="26"/>
  <c r="I37" i="26"/>
  <c r="H37" i="26"/>
  <c r="G37" i="26"/>
  <c r="F37" i="26"/>
  <c r="E37" i="26"/>
  <c r="D37" i="26"/>
  <c r="C38" i="26"/>
  <c r="C37" i="26"/>
  <c r="K3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4" i="26"/>
  <c r="J16" i="26"/>
  <c r="G16" i="26"/>
  <c r="D16" i="26"/>
  <c r="I15" i="26"/>
  <c r="K15" i="26" s="1"/>
  <c r="F15" i="26"/>
  <c r="N34" i="26" s="1"/>
  <c r="C15" i="26"/>
  <c r="E15" i="26" s="1"/>
  <c r="I14" i="26"/>
  <c r="M35" i="26" s="1"/>
  <c r="I13" i="26"/>
  <c r="L35" i="26" s="1"/>
  <c r="I11" i="26"/>
  <c r="J35" i="26" s="1"/>
  <c r="I12" i="26"/>
  <c r="K35" i="26" s="1"/>
  <c r="I10" i="26"/>
  <c r="I35" i="26" s="1"/>
  <c r="I9" i="26"/>
  <c r="H35" i="26" s="1"/>
  <c r="I8" i="26"/>
  <c r="G35" i="26" s="1"/>
  <c r="I7" i="26"/>
  <c r="K7" i="26" s="1"/>
  <c r="I6" i="26"/>
  <c r="K6" i="26" s="1"/>
  <c r="I5" i="26"/>
  <c r="K5" i="26" s="1"/>
  <c r="F14" i="26"/>
  <c r="H14" i="26" s="1"/>
  <c r="F13" i="26"/>
  <c r="H13" i="26" s="1"/>
  <c r="F12" i="26"/>
  <c r="H12" i="26" s="1"/>
  <c r="F11" i="26"/>
  <c r="H11" i="26" s="1"/>
  <c r="F10" i="26"/>
  <c r="H10" i="26" s="1"/>
  <c r="F9" i="26"/>
  <c r="H34" i="26" s="1"/>
  <c r="F8" i="26"/>
  <c r="G34" i="26" s="1"/>
  <c r="F7" i="26"/>
  <c r="H7" i="26" s="1"/>
  <c r="F6" i="26"/>
  <c r="H6" i="26" s="1"/>
  <c r="F5" i="26"/>
  <c r="D34" i="26" s="1"/>
  <c r="C5" i="26"/>
  <c r="E5" i="26" s="1"/>
  <c r="C14" i="26"/>
  <c r="E14" i="26" s="1"/>
  <c r="C13" i="26"/>
  <c r="E13" i="26" s="1"/>
  <c r="C12" i="26"/>
  <c r="E12" i="26" s="1"/>
  <c r="C11" i="26"/>
  <c r="E11" i="26" s="1"/>
  <c r="C10" i="26"/>
  <c r="E10" i="26" s="1"/>
  <c r="C9" i="26"/>
  <c r="E9" i="26" s="1"/>
  <c r="C8" i="26"/>
  <c r="G33" i="26" s="1"/>
  <c r="C7" i="26"/>
  <c r="E7" i="26" s="1"/>
  <c r="C6" i="26"/>
  <c r="E6" i="26" s="1"/>
  <c r="I4" i="26"/>
  <c r="C35" i="26" s="1"/>
  <c r="F4" i="26"/>
  <c r="H4" i="26" s="1"/>
  <c r="C4" i="26"/>
  <c r="N29" i="25"/>
  <c r="N27" i="25"/>
  <c r="N28" i="25"/>
  <c r="N29" i="24"/>
  <c r="N28" i="24"/>
  <c r="N27" i="24"/>
  <c r="N29" i="23"/>
  <c r="N28" i="23"/>
  <c r="N27" i="23"/>
  <c r="N29" i="22"/>
  <c r="N28" i="22"/>
  <c r="N27" i="22"/>
  <c r="N29" i="21"/>
  <c r="N28" i="21"/>
  <c r="N27" i="21"/>
  <c r="N27" i="20"/>
  <c r="N28" i="20"/>
  <c r="N29" i="20"/>
  <c r="N29" i="19"/>
  <c r="N28" i="19"/>
  <c r="N27" i="19"/>
  <c r="N29" i="18"/>
  <c r="N28" i="18"/>
  <c r="N27" i="18"/>
  <c r="N29" i="17"/>
  <c r="N28" i="17"/>
  <c r="N27" i="17"/>
  <c r="N29" i="5"/>
  <c r="N28" i="5"/>
  <c r="N27" i="5"/>
  <c r="P24" i="25"/>
  <c r="O24" i="25"/>
  <c r="O23" i="25"/>
  <c r="P7" i="25"/>
  <c r="O7" i="25"/>
  <c r="N7" i="25"/>
  <c r="Q7" i="25" s="1"/>
  <c r="Q6" i="25"/>
  <c r="N24" i="25" s="1"/>
  <c r="P6" i="25"/>
  <c r="O6" i="25"/>
  <c r="N6" i="25"/>
  <c r="P5" i="25"/>
  <c r="P3" i="25" s="1"/>
  <c r="O5" i="25"/>
  <c r="N5" i="25"/>
  <c r="Q5" i="25" s="1"/>
  <c r="N23" i="25" s="1"/>
  <c r="Q4" i="25"/>
  <c r="N22" i="25" s="1"/>
  <c r="P4" i="25"/>
  <c r="P22" i="25" s="1"/>
  <c r="O4" i="25"/>
  <c r="N4" i="25"/>
  <c r="O3" i="25"/>
  <c r="O24" i="24"/>
  <c r="O23" i="24"/>
  <c r="P7" i="24"/>
  <c r="O7" i="24"/>
  <c r="N7" i="24"/>
  <c r="Q7" i="24" s="1"/>
  <c r="Q6" i="24"/>
  <c r="N24" i="24" s="1"/>
  <c r="P6" i="24"/>
  <c r="P24" i="24" s="1"/>
  <c r="O6" i="24"/>
  <c r="N6" i="24"/>
  <c r="P5" i="24"/>
  <c r="O5" i="24"/>
  <c r="N5" i="24"/>
  <c r="Q4" i="24"/>
  <c r="N22" i="24" s="1"/>
  <c r="P4" i="24"/>
  <c r="P22" i="24" s="1"/>
  <c r="O4" i="24"/>
  <c r="N4" i="24"/>
  <c r="O22" i="24" s="1"/>
  <c r="P3" i="24"/>
  <c r="O3" i="24"/>
  <c r="P24" i="23"/>
  <c r="O24" i="23"/>
  <c r="O23" i="23"/>
  <c r="N14" i="23"/>
  <c r="P7" i="23"/>
  <c r="O7" i="23"/>
  <c r="N7" i="23"/>
  <c r="Q7" i="23" s="1"/>
  <c r="Q6" i="23"/>
  <c r="N24" i="23" s="1"/>
  <c r="P6" i="23"/>
  <c r="O6" i="23"/>
  <c r="N6" i="23"/>
  <c r="N13" i="23" s="1"/>
  <c r="P5" i="23"/>
  <c r="O5" i="23"/>
  <c r="N5" i="23"/>
  <c r="N12" i="23" s="1"/>
  <c r="Q4" i="23"/>
  <c r="P4" i="23"/>
  <c r="O4" i="23"/>
  <c r="N4" i="23"/>
  <c r="O22" i="23" s="1"/>
  <c r="P3" i="23"/>
  <c r="N19" i="23" s="1"/>
  <c r="O3" i="23"/>
  <c r="N18" i="23" s="1"/>
  <c r="N3" i="23"/>
  <c r="P24" i="22"/>
  <c r="O24" i="22"/>
  <c r="O23" i="22"/>
  <c r="P7" i="22"/>
  <c r="O7" i="22"/>
  <c r="O3" i="22" s="1"/>
  <c r="N7" i="22"/>
  <c r="Q7" i="22" s="1"/>
  <c r="Q6" i="22"/>
  <c r="N24" i="22" s="1"/>
  <c r="P6" i="22"/>
  <c r="O6" i="22"/>
  <c r="N6" i="22"/>
  <c r="P5" i="22"/>
  <c r="O5" i="22"/>
  <c r="N5" i="22"/>
  <c r="Q4" i="22"/>
  <c r="P4" i="22"/>
  <c r="O4" i="22"/>
  <c r="O22" i="22" s="1"/>
  <c r="N4" i="22"/>
  <c r="P22" i="22" s="1"/>
  <c r="P3" i="22"/>
  <c r="P24" i="21"/>
  <c r="O24" i="21"/>
  <c r="O23" i="21"/>
  <c r="P7" i="21"/>
  <c r="O7" i="21"/>
  <c r="N7" i="21"/>
  <c r="Q7" i="21" s="1"/>
  <c r="Q6" i="21"/>
  <c r="N24" i="21" s="1"/>
  <c r="P6" i="21"/>
  <c r="O6" i="21"/>
  <c r="N6" i="21"/>
  <c r="P5" i="21"/>
  <c r="P3" i="21" s="1"/>
  <c r="O5" i="21"/>
  <c r="O3" i="21" s="1"/>
  <c r="N5" i="21"/>
  <c r="Q4" i="21"/>
  <c r="N22" i="21" s="1"/>
  <c r="P4" i="21"/>
  <c r="P22" i="21" s="1"/>
  <c r="O4" i="21"/>
  <c r="N4" i="21"/>
  <c r="O22" i="21" s="1"/>
  <c r="P24" i="20"/>
  <c r="O24" i="20"/>
  <c r="O23" i="20"/>
  <c r="P7" i="20"/>
  <c r="O7" i="20"/>
  <c r="N7" i="20"/>
  <c r="Q7" i="20" s="1"/>
  <c r="Q6" i="20"/>
  <c r="N24" i="20" s="1"/>
  <c r="P6" i="20"/>
  <c r="O6" i="20"/>
  <c r="N6" i="20"/>
  <c r="P5" i="20"/>
  <c r="P3" i="20" s="1"/>
  <c r="O5" i="20"/>
  <c r="O3" i="20" s="1"/>
  <c r="N5" i="20"/>
  <c r="P23" i="20" s="1"/>
  <c r="Q4" i="20"/>
  <c r="N22" i="20" s="1"/>
  <c r="P4" i="20"/>
  <c r="O4" i="20"/>
  <c r="O22" i="20" s="1"/>
  <c r="N4" i="20"/>
  <c r="P22" i="20" s="1"/>
  <c r="P24" i="19"/>
  <c r="O24" i="19"/>
  <c r="O23" i="19"/>
  <c r="N14" i="19"/>
  <c r="P7" i="19"/>
  <c r="O7" i="19"/>
  <c r="O3" i="19" s="1"/>
  <c r="N18" i="19" s="1"/>
  <c r="N7" i="19"/>
  <c r="Q7" i="19" s="1"/>
  <c r="Q6" i="19"/>
  <c r="N24" i="19" s="1"/>
  <c r="P6" i="19"/>
  <c r="O6" i="19"/>
  <c r="N6" i="19"/>
  <c r="N13" i="19" s="1"/>
  <c r="P5" i="19"/>
  <c r="O5" i="19"/>
  <c r="N5" i="19"/>
  <c r="N12" i="19" s="1"/>
  <c r="Q4" i="19"/>
  <c r="N22" i="19" s="1"/>
  <c r="P4" i="19"/>
  <c r="O4" i="19"/>
  <c r="N4" i="19"/>
  <c r="P22" i="19" s="1"/>
  <c r="P3" i="19"/>
  <c r="N19" i="19" s="1"/>
  <c r="N3" i="19"/>
  <c r="P24" i="18"/>
  <c r="O24" i="18"/>
  <c r="O23" i="18"/>
  <c r="P22" i="18"/>
  <c r="N14" i="18"/>
  <c r="P7" i="18"/>
  <c r="O7" i="18"/>
  <c r="N7" i="18"/>
  <c r="Q7" i="18" s="1"/>
  <c r="Q6" i="18"/>
  <c r="N24" i="18" s="1"/>
  <c r="P6" i="18"/>
  <c r="O6" i="18"/>
  <c r="N6" i="18"/>
  <c r="N13" i="18" s="1"/>
  <c r="P5" i="18"/>
  <c r="O5" i="18"/>
  <c r="N5" i="18"/>
  <c r="N12" i="18" s="1"/>
  <c r="Q4" i="18"/>
  <c r="N22" i="18" s="1"/>
  <c r="P4" i="18"/>
  <c r="O4" i="18"/>
  <c r="O22" i="18" s="1"/>
  <c r="N4" i="18"/>
  <c r="N11" i="18" s="1"/>
  <c r="P3" i="18"/>
  <c r="N19" i="18" s="1"/>
  <c r="O3" i="18"/>
  <c r="N18" i="18" s="1"/>
  <c r="N3" i="18"/>
  <c r="P24" i="17"/>
  <c r="O24" i="17"/>
  <c r="O23" i="17"/>
  <c r="N14" i="17"/>
  <c r="P7" i="17"/>
  <c r="O7" i="17"/>
  <c r="N7" i="17"/>
  <c r="Q7" i="17" s="1"/>
  <c r="Q6" i="17"/>
  <c r="N24" i="17" s="1"/>
  <c r="P6" i="17"/>
  <c r="O6" i="17"/>
  <c r="N6" i="17"/>
  <c r="N13" i="17" s="1"/>
  <c r="P5" i="17"/>
  <c r="O5" i="17"/>
  <c r="N5" i="17"/>
  <c r="N12" i="17" s="1"/>
  <c r="Q4" i="17"/>
  <c r="N22" i="17" s="1"/>
  <c r="P4" i="17"/>
  <c r="O4" i="17"/>
  <c r="N4" i="17"/>
  <c r="P22" i="17" s="1"/>
  <c r="P3" i="17"/>
  <c r="N19" i="17" s="1"/>
  <c r="O3" i="17"/>
  <c r="N18" i="17" s="1"/>
  <c r="N3" i="17"/>
  <c r="P24" i="5"/>
  <c r="O24" i="5"/>
  <c r="O23" i="5"/>
  <c r="P7" i="5"/>
  <c r="O7" i="5"/>
  <c r="N7" i="5"/>
  <c r="Q7" i="5" s="1"/>
  <c r="Q6" i="5"/>
  <c r="N24" i="5" s="1"/>
  <c r="P6" i="5"/>
  <c r="O6" i="5"/>
  <c r="N6" i="5"/>
  <c r="P5" i="5"/>
  <c r="P3" i="5" s="1"/>
  <c r="O5" i="5"/>
  <c r="O3" i="5" s="1"/>
  <c r="N5" i="5"/>
  <c r="P23" i="5" s="1"/>
  <c r="Q4" i="5"/>
  <c r="N22" i="5" s="1"/>
  <c r="P4" i="5"/>
  <c r="O4" i="5"/>
  <c r="O22" i="5" s="1"/>
  <c r="N4" i="5"/>
  <c r="P22" i="5" s="1"/>
  <c r="N7" i="3"/>
  <c r="N6" i="3"/>
  <c r="N5" i="3"/>
  <c r="N4" i="3"/>
  <c r="N29" i="3"/>
  <c r="N28" i="3"/>
  <c r="N29" i="1"/>
  <c r="N28" i="1"/>
  <c r="N27" i="3"/>
  <c r="P24" i="3"/>
  <c r="O24" i="3"/>
  <c r="O23" i="3"/>
  <c r="P7" i="3"/>
  <c r="P3" i="3" s="1"/>
  <c r="O7" i="3"/>
  <c r="Q6" i="3"/>
  <c r="N24" i="3" s="1"/>
  <c r="P6" i="3"/>
  <c r="O6" i="3"/>
  <c r="P5" i="3"/>
  <c r="O5" i="3"/>
  <c r="O3" i="3" s="1"/>
  <c r="Q5" i="3"/>
  <c r="N23" i="3" s="1"/>
  <c r="Q4" i="3"/>
  <c r="N22" i="3" s="1"/>
  <c r="P4" i="3"/>
  <c r="P22" i="3" s="1"/>
  <c r="O4" i="3"/>
  <c r="O22" i="3"/>
  <c r="N3" i="3"/>
  <c r="N14" i="3" s="1"/>
  <c r="N27" i="1"/>
  <c r="P23" i="1"/>
  <c r="P24" i="1"/>
  <c r="O23" i="1"/>
  <c r="O24" i="1"/>
  <c r="N23" i="1"/>
  <c r="N24" i="1"/>
  <c r="P22" i="1"/>
  <c r="O22" i="1"/>
  <c r="N22" i="1"/>
  <c r="N18" i="1"/>
  <c r="N14" i="1"/>
  <c r="N13" i="1"/>
  <c r="N12" i="1"/>
  <c r="N11" i="1"/>
  <c r="M34" i="26" l="1"/>
  <c r="K8" i="26"/>
  <c r="I34" i="26"/>
  <c r="O37" i="26"/>
  <c r="L13" i="26"/>
  <c r="N13" i="26" s="1"/>
  <c r="E8" i="26"/>
  <c r="L4" i="26"/>
  <c r="N4" i="26" s="1"/>
  <c r="H8" i="26"/>
  <c r="O39" i="26"/>
  <c r="K13" i="26"/>
  <c r="J33" i="26"/>
  <c r="L5" i="26"/>
  <c r="N5" i="26" s="1"/>
  <c r="H33" i="26"/>
  <c r="C34" i="26"/>
  <c r="F35" i="26"/>
  <c r="N35" i="26"/>
  <c r="K4" i="26"/>
  <c r="K9" i="26"/>
  <c r="L12" i="26"/>
  <c r="N12" i="26" s="1"/>
  <c r="I33" i="26"/>
  <c r="L34" i="26"/>
  <c r="L11" i="26"/>
  <c r="N11" i="26" s="1"/>
  <c r="E34" i="26"/>
  <c r="H15" i="26"/>
  <c r="L10" i="26"/>
  <c r="N10" i="26" s="1"/>
  <c r="C33" i="26"/>
  <c r="K33" i="26"/>
  <c r="F34" i="26"/>
  <c r="F16" i="26"/>
  <c r="L9" i="26"/>
  <c r="N9" i="26" s="1"/>
  <c r="D33" i="26"/>
  <c r="L33" i="26"/>
  <c r="H9" i="26"/>
  <c r="L8" i="26"/>
  <c r="N8" i="26" s="1"/>
  <c r="E33" i="26"/>
  <c r="M33" i="26"/>
  <c r="L15" i="26"/>
  <c r="N15" i="26" s="1"/>
  <c r="L7" i="26"/>
  <c r="N7" i="26" s="1"/>
  <c r="F33" i="26"/>
  <c r="N33" i="26"/>
  <c r="D35" i="26"/>
  <c r="C16" i="26"/>
  <c r="K14" i="26"/>
  <c r="L14" i="26"/>
  <c r="N14" i="26" s="1"/>
  <c r="L6" i="26"/>
  <c r="N6" i="26" s="1"/>
  <c r="J34" i="26"/>
  <c r="E35" i="26"/>
  <c r="O38" i="26"/>
  <c r="E4" i="26"/>
  <c r="H5" i="26"/>
  <c r="I16" i="26"/>
  <c r="O35" i="26" s="1"/>
  <c r="Q7" i="3"/>
  <c r="P23" i="25"/>
  <c r="O22" i="25"/>
  <c r="N3" i="25"/>
  <c r="N14" i="25" s="1"/>
  <c r="Q3" i="25"/>
  <c r="N17" i="25" s="1"/>
  <c r="N3" i="24"/>
  <c r="P23" i="24"/>
  <c r="Q5" i="24"/>
  <c r="N23" i="24" s="1"/>
  <c r="N11" i="24"/>
  <c r="Q5" i="23"/>
  <c r="N23" i="23" s="1"/>
  <c r="N22" i="23"/>
  <c r="P22" i="23"/>
  <c r="P23" i="23"/>
  <c r="N11" i="23"/>
  <c r="N3" i="22"/>
  <c r="N14" i="22" s="1"/>
  <c r="P23" i="22"/>
  <c r="Q5" i="22"/>
  <c r="N23" i="22" s="1"/>
  <c r="N22" i="22"/>
  <c r="N3" i="21"/>
  <c r="N14" i="21" s="1"/>
  <c r="P23" i="21"/>
  <c r="Q5" i="21"/>
  <c r="N23" i="21" s="1"/>
  <c r="N3" i="20"/>
  <c r="N14" i="20" s="1"/>
  <c r="Q5" i="20"/>
  <c r="N23" i="20" s="1"/>
  <c r="N11" i="20"/>
  <c r="N12" i="20"/>
  <c r="Q3" i="20"/>
  <c r="N17" i="20" s="1"/>
  <c r="P23" i="19"/>
  <c r="Q5" i="19"/>
  <c r="N23" i="19" s="1"/>
  <c r="N11" i="19"/>
  <c r="O22" i="19"/>
  <c r="P23" i="18"/>
  <c r="Q5" i="18"/>
  <c r="N23" i="18" s="1"/>
  <c r="P23" i="17"/>
  <c r="Q5" i="17"/>
  <c r="N23" i="17" s="1"/>
  <c r="N11" i="17"/>
  <c r="O22" i="17"/>
  <c r="Q5" i="5"/>
  <c r="N23" i="5" s="1"/>
  <c r="N3" i="5"/>
  <c r="N14" i="5" s="1"/>
  <c r="Q3" i="5"/>
  <c r="N17" i="5" s="1"/>
  <c r="N13" i="3"/>
  <c r="N19" i="3"/>
  <c r="N18" i="3"/>
  <c r="N12" i="3"/>
  <c r="P23" i="3"/>
  <c r="Q3" i="3"/>
  <c r="N17" i="3" s="1"/>
  <c r="N11" i="3"/>
  <c r="E16" i="26" l="1"/>
  <c r="O33" i="26"/>
  <c r="L16" i="26"/>
  <c r="N16" i="26" s="1"/>
  <c r="H16" i="26"/>
  <c r="O34" i="26"/>
  <c r="K16" i="26"/>
  <c r="N13" i="25"/>
  <c r="N18" i="25"/>
  <c r="N19" i="25"/>
  <c r="N12" i="25"/>
  <c r="N11" i="25"/>
  <c r="Q3" i="24"/>
  <c r="N17" i="24" s="1"/>
  <c r="N13" i="24"/>
  <c r="N14" i="24"/>
  <c r="N19" i="24"/>
  <c r="N18" i="24"/>
  <c r="N12" i="24"/>
  <c r="Q3" i="23"/>
  <c r="N17" i="23" s="1"/>
  <c r="Q3" i="22"/>
  <c r="N17" i="22" s="1"/>
  <c r="N13" i="22"/>
  <c r="N12" i="22"/>
  <c r="N11" i="22"/>
  <c r="N19" i="22"/>
  <c r="N18" i="22"/>
  <c r="Q3" i="21"/>
  <c r="N17" i="21" s="1"/>
  <c r="N13" i="21"/>
  <c r="N19" i="21"/>
  <c r="N12" i="21"/>
  <c r="N11" i="21"/>
  <c r="N18" i="21"/>
  <c r="N19" i="20"/>
  <c r="N13" i="20"/>
  <c r="N18" i="20"/>
  <c r="Q3" i="19"/>
  <c r="N17" i="19" s="1"/>
  <c r="Q3" i="18"/>
  <c r="N17" i="18" s="1"/>
  <c r="Q3" i="17"/>
  <c r="N17" i="17" s="1"/>
  <c r="N12" i="5"/>
  <c r="N11" i="5"/>
  <c r="N19" i="5"/>
  <c r="N18" i="5"/>
  <c r="N13" i="5"/>
  <c r="O4" i="1"/>
  <c r="P4" i="1"/>
  <c r="O5" i="1"/>
  <c r="P5" i="1"/>
  <c r="O6" i="1"/>
  <c r="P6" i="1"/>
  <c r="O7" i="1"/>
  <c r="P7" i="1"/>
  <c r="N6" i="1"/>
  <c r="N7" i="1"/>
  <c r="N5" i="1"/>
  <c r="N4" i="1"/>
  <c r="Q7" i="1" l="1"/>
  <c r="Q6" i="1"/>
  <c r="Q5" i="1"/>
  <c r="P3" i="1"/>
  <c r="N19" i="1" s="1"/>
  <c r="Q4" i="1"/>
  <c r="O3" i="1"/>
  <c r="N3" i="1"/>
  <c r="Q3" i="1" l="1"/>
  <c r="N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Devid</author>
  </authors>
  <commentList>
    <comment ref="I10" authorId="0" shapeId="0" xr:uid="{7756BB78-08A8-4327-9A48-A609594804D9}">
      <text>
        <r>
          <rPr>
            <b/>
            <sz val="9"/>
            <color indexed="81"/>
            <rFont val="Tahoma"/>
            <charset val="1"/>
          </rPr>
          <t>Devid:</t>
        </r>
        <r>
          <rPr>
            <sz val="9"/>
            <color indexed="81"/>
            <rFont val="Tahoma"/>
            <charset val="1"/>
          </rPr>
          <t xml:space="preserve">
Alternanza Scuola Lavoro</t>
        </r>
      </text>
    </comment>
    <comment ref="I11" authorId="0" shapeId="0" xr:uid="{F6B92F4A-6F9D-4131-A8BA-1A044034DC7D}">
      <text>
        <r>
          <rPr>
            <b/>
            <sz val="9"/>
            <color indexed="81"/>
            <rFont val="Tahoma"/>
            <charset val="1"/>
          </rPr>
          <t>Devid:</t>
        </r>
        <r>
          <rPr>
            <sz val="9"/>
            <color indexed="81"/>
            <rFont val="Tahoma"/>
            <charset val="1"/>
          </rPr>
          <t xml:space="preserve">
Alternanza Scuola Lavoro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Devid</author>
  </authors>
  <commentList>
    <comment ref="A51" authorId="0" shapeId="0" xr:uid="{AE789841-1E3D-4824-8048-6D279908FC4F}">
      <text>
        <r>
          <rPr>
            <b/>
            <sz val="9"/>
            <color indexed="81"/>
            <rFont val="Tahoma"/>
            <charset val="1"/>
          </rPr>
          <t>Devid:</t>
        </r>
        <r>
          <rPr>
            <sz val="9"/>
            <color indexed="81"/>
            <rFont val="Tahoma"/>
            <charset val="1"/>
          </rPr>
          <t xml:space="preserve">
Segnaposto per i 104 del pomeriggio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Devid</author>
  </authors>
  <commentList>
    <comment ref="B26" authorId="0" shapeId="0" xr:uid="{FB9E4F12-DBD8-401D-8557-3ED8FA15F717}">
      <text>
        <r>
          <rPr>
            <b/>
            <sz val="9"/>
            <color indexed="81"/>
            <rFont val="Tahoma"/>
            <charset val="1"/>
          </rPr>
          <t>Devid:</t>
        </r>
        <r>
          <rPr>
            <sz val="9"/>
            <color indexed="81"/>
            <rFont val="Tahoma"/>
            <charset val="1"/>
          </rPr>
          <t xml:space="preserve">
visita privata</t>
        </r>
      </text>
    </comment>
    <comment ref="H35" authorId="0" shapeId="0" xr:uid="{9965282A-D656-4ED6-B185-787A8F535908}">
      <text>
        <r>
          <rPr>
            <b/>
            <sz val="9"/>
            <color indexed="81"/>
            <rFont val="Tahoma"/>
            <charset val="1"/>
          </rPr>
          <t>Devid:</t>
        </r>
        <r>
          <rPr>
            <sz val="9"/>
            <color indexed="81"/>
            <rFont val="Tahoma"/>
            <charset val="1"/>
          </rPr>
          <t xml:space="preserve">
visita privata scuola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Devid</author>
  </authors>
  <commentList>
    <comment ref="B29" authorId="0" shapeId="0" xr:uid="{BD590DBD-D7F8-4FF3-99E0-BD4342596EC6}">
      <text>
        <r>
          <rPr>
            <b/>
            <sz val="9"/>
            <color indexed="81"/>
            <rFont val="Tahoma"/>
            <charset val="1"/>
          </rPr>
          <t>Devid:</t>
        </r>
        <r>
          <rPr>
            <sz val="9"/>
            <color indexed="81"/>
            <rFont val="Tahoma"/>
            <charset val="1"/>
          </rPr>
          <t xml:space="preserve">
segnati come "visita ore 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tc={B5715E13-F632-4453-AC90-015F9621DAB6}</author>
  </authors>
  <commentList>
    <comment ref="E33" authorId="0" shapeId="0" xr:uid="{B5715E13-F632-4453-AC90-015F9621DAB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30 segnati come nucleo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tc={3E58EB56-B35A-474E-B11E-C05692E6F912}</author>
  </authors>
  <commentList>
    <comment ref="H27" authorId="0" shapeId="0" xr:uid="{3E58EB56-B35A-474E-B11E-C05692E6F91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Pacco, bidone scuola da 40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Devid</author>
  </authors>
  <commentList>
    <comment ref="E3" authorId="0" shapeId="0" xr:uid="{17499ED8-4864-4DC1-8068-664839642147}">
      <text>
        <r>
          <rPr>
            <b/>
            <sz val="9"/>
            <color indexed="81"/>
            <rFont val="Tahoma"/>
            <family val="2"/>
          </rPr>
          <t>Devid:</t>
        </r>
        <r>
          <rPr>
            <sz val="9"/>
            <color indexed="81"/>
            <rFont val="Tahoma"/>
            <family val="2"/>
          </rPr>
          <t xml:space="preserve">
Astrorazzo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Devid</author>
  </authors>
  <commentList>
    <comment ref="E37" authorId="0" shapeId="0" xr:uid="{EC663275-E054-4E08-AB53-F9E47BC788F9}">
      <text>
        <r>
          <rPr>
            <b/>
            <sz val="9"/>
            <color indexed="81"/>
            <rFont val="Tahoma"/>
            <family val="2"/>
          </rPr>
          <t>Devid:</t>
        </r>
        <r>
          <rPr>
            <sz val="9"/>
            <color indexed="81"/>
            <rFont val="Tahoma"/>
            <family val="2"/>
          </rPr>
          <t xml:space="preserve">
Bidone da 3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Devid</author>
  </authors>
  <commentList>
    <comment ref="E28" authorId="0" shapeId="0" xr:uid="{2B97862F-A207-457F-BF68-3E407CC9FDF3}">
      <text>
        <r>
          <rPr>
            <b/>
            <sz val="9"/>
            <color indexed="81"/>
            <rFont val="Tahoma"/>
            <charset val="1"/>
          </rPr>
          <t>Devid:</t>
        </r>
        <r>
          <rPr>
            <sz val="9"/>
            <color indexed="81"/>
            <rFont val="Tahoma"/>
            <charset val="1"/>
          </rPr>
          <t xml:space="preserve">
richiedenti asilo UniPD(?)</t>
        </r>
      </text>
    </comment>
  </commentList>
</comments>
</file>

<file path=xl/sharedStrings.xml><?xml version="1.0" encoding="utf-8"?>
<sst xmlns="http://schemas.openxmlformats.org/spreadsheetml/2006/main" count="1304" uniqueCount="58">
  <si>
    <t>Giorno</t>
  </si>
  <si>
    <t>Mattina</t>
  </si>
  <si>
    <t>Pomeriggio</t>
  </si>
  <si>
    <t>Sera</t>
  </si>
  <si>
    <t>Gruppo</t>
  </si>
  <si>
    <t>Ridotti</t>
  </si>
  <si>
    <t>Gratuiti</t>
  </si>
  <si>
    <t>Famiglie</t>
  </si>
  <si>
    <t>Scuole</t>
  </si>
  <si>
    <t>Privati</t>
  </si>
  <si>
    <t>Totale</t>
  </si>
  <si>
    <t>Gruppi</t>
  </si>
  <si>
    <t>Tutti</t>
  </si>
  <si>
    <t>di cui ridotti</t>
  </si>
  <si>
    <t>di cui gratuiti</t>
  </si>
  <si>
    <t>di cui prezzo pieno</t>
  </si>
  <si>
    <t>Notte</t>
  </si>
  <si>
    <t>% sul totale</t>
  </si>
  <si>
    <t>Interi</t>
  </si>
  <si>
    <t>Tipologia visitatori</t>
  </si>
  <si>
    <t>Tipologia biglietti</t>
  </si>
  <si>
    <t>Dimensione Media</t>
  </si>
  <si>
    <t>Gennaio</t>
  </si>
  <si>
    <t>Febbraio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</si>
  <si>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</si>
  <si>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</si>
  <si>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</si>
  <si>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</si>
  <si>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</si>
  <si>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</si>
  <si>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</si>
  <si>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</si>
  <si>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</si>
  <si>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Totale Visitatori</t>
  </si>
  <si>
    <t>Totale 2018</t>
  </si>
  <si>
    <t>Marzo</t>
  </si>
  <si>
    <t>Gruppi 2018</t>
  </si>
  <si>
    <t>Famiglie 2018</t>
  </si>
  <si>
    <t>Scuole 2018</t>
  </si>
  <si>
    <t>Diff % Gruppi</t>
  </si>
  <si>
    <t>Diff % Famiglie</t>
  </si>
  <si>
    <t>Diff % Scuole</t>
  </si>
  <si>
    <t>NAN</t>
  </si>
  <si>
    <t>Diff % Anno</t>
  </si>
  <si>
    <t>Annuo</t>
  </si>
  <si>
    <t>Dati per gruppi</t>
  </si>
  <si>
    <t>Dati per famiglie</t>
  </si>
  <si>
    <t>Dati per scuole</t>
  </si>
  <si>
    <t>Dimesione media gruppi</t>
  </si>
  <si>
    <t>Persone per orario</t>
  </si>
  <si>
    <t>Gruppi 2017</t>
  </si>
  <si>
    <t>Famiglie 2017</t>
  </si>
  <si>
    <t>Scuole 2017</t>
  </si>
  <si>
    <t>Totale 2017</t>
  </si>
  <si>
    <t>Dati per orario</t>
  </si>
  <si>
    <t>Preferenze orarie famiglie</t>
  </si>
  <si>
    <t>Preferenze orarie gruppi</t>
  </si>
  <si>
    <t>Preferenze orarie scuole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</si>
</sst>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3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0" fontId="0" fillId="0" borderId="12" xfId="0" applyBorder="1"/>
    <xf numFmtId="9" fontId="0" fillId="0" borderId="0" xfId="2" applyFont="1"/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0" fontId="0" fillId="0" borderId="0" xfId="0" applyAlignment="1"/>
    <xf numFmtId="9" fontId="0" fillId="0" borderId="0" xfId="2" applyFont="1" applyFill="1"/>
    <xf numFmtId="2" fontId="0" fillId="0" borderId="0" xfId="0" applyNumberFormat="1"/>
    <xf numFmtId="2" fontId="0" fillId="0" borderId="0" xfId="0" applyNumberFormat="1" applyAlignment="1"/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Gruppi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'Recap 2018'!$B$4:$B$15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'Recap 2018'!$C$4:$C$15</c:f>
              <c:numCache>
                <c:formatCode>General</c:formatCode>
                <c:ptCount val="12"/>
                <c:pt idx="0">
                  <c:v>181</c:v>
                </c:pt>
                <c:pt idx="1">
                  <c:v>155</c:v>
                </c:pt>
                <c:pt idx="2">
                  <c:v>40</c:v>
                </c:pt>
                <c:pt idx="3">
                  <c:v>208</c:v>
                </c:pt>
                <c:pt idx="4">
                  <c:v>281</c:v>
                </c:pt>
                <c:pt idx="5">
                  <c:v>375</c:v>
                </c:pt>
                <c:pt idx="6">
                  <c:v>431</c:v>
                </c:pt>
                <c:pt idx="7">
                  <c:v>66</c:v>
                </c:pt>
                <c:pt idx="8">
                  <c:v>257</c:v>
                </c:pt>
                <c:pt idx="9">
                  <c:v>145</c:v>
                </c:pt>
                <c:pt idx="10">
                  <c:v>40</c:v>
                </c:pt>
                <c:pt idx="11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5-48C0-9CEA-F1EE1C5951DD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'Recap 2018'!$B$4:$B$15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'Recap 2018'!$D$4:$D$15</c:f>
              <c:numCache>
                <c:formatCode>General</c:formatCode>
                <c:ptCount val="12"/>
                <c:pt idx="0">
                  <c:v>75</c:v>
                </c:pt>
                <c:pt idx="1">
                  <c:v>162</c:v>
                </c:pt>
                <c:pt idx="2">
                  <c:v>100</c:v>
                </c:pt>
                <c:pt idx="3">
                  <c:v>158</c:v>
                </c:pt>
                <c:pt idx="4">
                  <c:v>254</c:v>
                </c:pt>
                <c:pt idx="5">
                  <c:v>209</c:v>
                </c:pt>
                <c:pt idx="6">
                  <c:v>338</c:v>
                </c:pt>
                <c:pt idx="7">
                  <c:v>309</c:v>
                </c:pt>
                <c:pt idx="8">
                  <c:v>140</c:v>
                </c:pt>
                <c:pt idx="9">
                  <c:v>100</c:v>
                </c:pt>
                <c:pt idx="10">
                  <c:v>139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5-48C0-9CEA-F1EE1C59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84848"/>
        <c:axId val="477987144"/>
      </c:lineChart>
      <c:catAx>
        <c:axId val="4779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987144"/>
        <c:crosses val="autoZero"/>
        <c:auto val="1"/>
        <c:lblAlgn val="ctr"/>
        <c:lblOffset val="100"/>
        <c:noMultiLvlLbl val="0"/>
      </c:catAx>
      <c:valAx>
        <c:axId val="4779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9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orarie per famiglie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famiglie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2018'!$B$105:$B$109</c:f>
              <c:strCache>
                <c:ptCount val="4"/>
                <c:pt idx="0">
                  <c:v>Mattina</c:v>
                </c:pt>
                <c:pt idx="1">
                  <c:v>Pomeriggio</c:v>
                </c:pt>
                <c:pt idx="2">
                  <c:v>Sera</c:v>
                </c:pt>
                <c:pt idx="3">
                  <c:v>Notte</c:v>
                </c:pt>
              </c:strCache>
            </c:strRef>
          </c:cat>
          <c:val>
            <c:numRef>
              <c:f>'Recap 2018'!$O$105:$O$108</c:f>
              <c:numCache>
                <c:formatCode>0</c:formatCode>
                <c:ptCount val="4"/>
                <c:pt idx="0" formatCode="General">
                  <c:v>511</c:v>
                </c:pt>
                <c:pt idx="1">
                  <c:v>822</c:v>
                </c:pt>
                <c:pt idx="2" formatCode="General">
                  <c:v>1025</c:v>
                </c:pt>
                <c:pt idx="3" formatCode="General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278-8958-A2405DEB8D3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orarie per scuole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scuole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2018'!$B$112:$B$115</c:f>
              <c:strCache>
                <c:ptCount val="4"/>
                <c:pt idx="0">
                  <c:v>Mattina</c:v>
                </c:pt>
                <c:pt idx="1">
                  <c:v>Pomeriggio</c:v>
                </c:pt>
                <c:pt idx="2">
                  <c:v>Sera</c:v>
                </c:pt>
                <c:pt idx="3">
                  <c:v>Notte</c:v>
                </c:pt>
              </c:strCache>
            </c:strRef>
          </c:cat>
          <c:val>
            <c:numRef>
              <c:f>'Recap 2018'!$O$112:$O$115</c:f>
              <c:numCache>
                <c:formatCode>0</c:formatCode>
                <c:ptCount val="4"/>
                <c:pt idx="0" formatCode="General">
                  <c:v>1853</c:v>
                </c:pt>
                <c:pt idx="1">
                  <c:v>1195</c:v>
                </c:pt>
                <c:pt idx="2" formatCode="General">
                  <c:v>1149</c:v>
                </c:pt>
                <c:pt idx="3" formatCode="General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56B-9C05-250F85E1F0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Famiglie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'Recap 2018'!$B$4:$B$15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'Recap 2018'!$F$4:$F$15</c:f>
              <c:numCache>
                <c:formatCode>General</c:formatCode>
                <c:ptCount val="12"/>
                <c:pt idx="0">
                  <c:v>312</c:v>
                </c:pt>
                <c:pt idx="1">
                  <c:v>60</c:v>
                </c:pt>
                <c:pt idx="2">
                  <c:v>8</c:v>
                </c:pt>
                <c:pt idx="3">
                  <c:v>54</c:v>
                </c:pt>
                <c:pt idx="4">
                  <c:v>30</c:v>
                </c:pt>
                <c:pt idx="5">
                  <c:v>144</c:v>
                </c:pt>
                <c:pt idx="6">
                  <c:v>308</c:v>
                </c:pt>
                <c:pt idx="7">
                  <c:v>1397</c:v>
                </c:pt>
                <c:pt idx="8">
                  <c:v>82</c:v>
                </c:pt>
                <c:pt idx="9">
                  <c:v>3</c:v>
                </c:pt>
                <c:pt idx="10">
                  <c:v>109</c:v>
                </c:pt>
                <c:pt idx="11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E-4CEA-BE4B-9A4A8C433F15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'Recap 2018'!$B$4:$B$15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'Recap 2018'!$G$4:$G$15</c:f>
              <c:numCache>
                <c:formatCode>General</c:formatCode>
                <c:ptCount val="12"/>
                <c:pt idx="0">
                  <c:v>716</c:v>
                </c:pt>
                <c:pt idx="1">
                  <c:v>155</c:v>
                </c:pt>
                <c:pt idx="2">
                  <c:v>30</c:v>
                </c:pt>
                <c:pt idx="3">
                  <c:v>23</c:v>
                </c:pt>
                <c:pt idx="4">
                  <c:v>106</c:v>
                </c:pt>
                <c:pt idx="5">
                  <c:v>31</c:v>
                </c:pt>
                <c:pt idx="6">
                  <c:v>524</c:v>
                </c:pt>
                <c:pt idx="7">
                  <c:v>1283</c:v>
                </c:pt>
                <c:pt idx="8">
                  <c:v>100</c:v>
                </c:pt>
                <c:pt idx="9">
                  <c:v>100</c:v>
                </c:pt>
                <c:pt idx="10">
                  <c:v>71</c:v>
                </c:pt>
                <c:pt idx="11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DE-4CEA-BE4B-9A4A8C43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26592"/>
        <c:axId val="609824952"/>
      </c:lineChart>
      <c:catAx>
        <c:axId val="6098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9824952"/>
        <c:crosses val="autoZero"/>
        <c:auto val="1"/>
        <c:lblAlgn val="ctr"/>
        <c:lblOffset val="100"/>
        <c:noMultiLvlLbl val="0"/>
      </c:catAx>
      <c:valAx>
        <c:axId val="6098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98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Scuole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'Recap 2018'!$B$4:$B$15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'Recap 2018'!$I$4:$I$15</c:f>
              <c:numCache>
                <c:formatCode>General</c:formatCode>
                <c:ptCount val="12"/>
                <c:pt idx="0">
                  <c:v>20</c:v>
                </c:pt>
                <c:pt idx="1">
                  <c:v>155</c:v>
                </c:pt>
                <c:pt idx="2">
                  <c:v>516</c:v>
                </c:pt>
                <c:pt idx="3">
                  <c:v>1020</c:v>
                </c:pt>
                <c:pt idx="4">
                  <c:v>1320</c:v>
                </c:pt>
                <c:pt idx="5">
                  <c:v>72</c:v>
                </c:pt>
                <c:pt idx="6">
                  <c:v>35</c:v>
                </c:pt>
                <c:pt idx="7">
                  <c:v>86</c:v>
                </c:pt>
                <c:pt idx="8">
                  <c:v>56</c:v>
                </c:pt>
                <c:pt idx="9">
                  <c:v>392</c:v>
                </c:pt>
                <c:pt idx="10">
                  <c:v>445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5-462C-AE07-82D68A06D1A1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'Recap 2018'!$J$4:$J$15</c:f>
              <c:numCache>
                <c:formatCode>General</c:formatCode>
                <c:ptCount val="12"/>
                <c:pt idx="0">
                  <c:v>44</c:v>
                </c:pt>
                <c:pt idx="1">
                  <c:v>50</c:v>
                </c:pt>
                <c:pt idx="2">
                  <c:v>306</c:v>
                </c:pt>
                <c:pt idx="3">
                  <c:v>395</c:v>
                </c:pt>
                <c:pt idx="4">
                  <c:v>708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138</c:v>
                </c:pt>
                <c:pt idx="10">
                  <c:v>159</c:v>
                </c:pt>
                <c:pt idx="11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5-462C-AE07-82D68A06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2968"/>
        <c:axId val="608693624"/>
      </c:lineChart>
      <c:catAx>
        <c:axId val="6086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693624"/>
        <c:crosses val="autoZero"/>
        <c:auto val="1"/>
        <c:lblAlgn val="ctr"/>
        <c:lblOffset val="100"/>
        <c:noMultiLvlLbl val="0"/>
      </c:catAx>
      <c:valAx>
        <c:axId val="6086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6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Trend per</a:t>
            </a:r>
            <a:r>
              <a:rPr lang="it-IT" baseline="0"/>
              <a:t> tipologia visitatori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Gruppi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'Recap 2018'!$C$32:$N$32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'Recap 2018'!$C$33:$N$33</c:f>
              <c:numCache>
                <c:formatCode>General</c:formatCode>
                <c:ptCount val="12"/>
                <c:pt idx="0">
                  <c:v>181</c:v>
                </c:pt>
                <c:pt idx="1">
                  <c:v>155</c:v>
                </c:pt>
                <c:pt idx="2">
                  <c:v>40</c:v>
                </c:pt>
                <c:pt idx="3">
                  <c:v>208</c:v>
                </c:pt>
                <c:pt idx="4">
                  <c:v>281</c:v>
                </c:pt>
                <c:pt idx="5">
                  <c:v>375</c:v>
                </c:pt>
                <c:pt idx="6">
                  <c:v>431</c:v>
                </c:pt>
                <c:pt idx="7">
                  <c:v>66</c:v>
                </c:pt>
                <c:pt idx="8">
                  <c:v>257</c:v>
                </c:pt>
                <c:pt idx="9">
                  <c:v>145</c:v>
                </c:pt>
                <c:pt idx="10">
                  <c:v>40</c:v>
                </c:pt>
                <c:pt idx="11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B-48D0-AC0D-2F6EC4A95914}"/>
            </c:ext>
          </c:extLst>
        </c:ser>
        <c:ser>
          <c:idx val="1"/>
          <c:order val="1"/>
          <c:tx>
            <c:v>Famiglie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'Recap 2018'!$C$32:$N$32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'Recap 2018'!$C$34:$N$34</c:f>
              <c:numCache>
                <c:formatCode>General</c:formatCode>
                <c:ptCount val="12"/>
                <c:pt idx="0">
                  <c:v>312</c:v>
                </c:pt>
                <c:pt idx="1">
                  <c:v>60</c:v>
                </c:pt>
                <c:pt idx="2">
                  <c:v>8</c:v>
                </c:pt>
                <c:pt idx="3">
                  <c:v>54</c:v>
                </c:pt>
                <c:pt idx="4">
                  <c:v>30</c:v>
                </c:pt>
                <c:pt idx="5">
                  <c:v>144</c:v>
                </c:pt>
                <c:pt idx="6">
                  <c:v>308</c:v>
                </c:pt>
                <c:pt idx="7">
                  <c:v>1397</c:v>
                </c:pt>
                <c:pt idx="8">
                  <c:v>82</c:v>
                </c:pt>
                <c:pt idx="9">
                  <c:v>3</c:v>
                </c:pt>
                <c:pt idx="10">
                  <c:v>109</c:v>
                </c:pt>
                <c:pt idx="11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B-48D0-AC0D-2F6EC4A95914}"/>
            </c:ext>
          </c:extLst>
        </c:ser>
        <c:ser>
          <c:idx val="2"/>
          <c:order val="2"/>
          <c:tx>
            <c:v>Scuole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'Recap 2018'!$C$32:$N$32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'Recap 2018'!$C$35:$N$35</c:f>
              <c:numCache>
                <c:formatCode>General</c:formatCode>
                <c:ptCount val="12"/>
                <c:pt idx="0">
                  <c:v>20</c:v>
                </c:pt>
                <c:pt idx="1">
                  <c:v>155</c:v>
                </c:pt>
                <c:pt idx="2">
                  <c:v>516</c:v>
                </c:pt>
                <c:pt idx="3">
                  <c:v>1020</c:v>
                </c:pt>
                <c:pt idx="4">
                  <c:v>1320</c:v>
                </c:pt>
                <c:pt idx="5">
                  <c:v>72</c:v>
                </c:pt>
                <c:pt idx="6">
                  <c:v>35</c:v>
                </c:pt>
                <c:pt idx="7">
                  <c:v>86</c:v>
                </c:pt>
                <c:pt idx="8">
                  <c:v>56</c:v>
                </c:pt>
                <c:pt idx="9">
                  <c:v>392</c:v>
                </c:pt>
                <c:pt idx="10">
                  <c:v>445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B-48D0-AC0D-2F6EC4A9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80704"/>
        <c:axId val="484577096"/>
      </c:lineChart>
      <c:catAx>
        <c:axId val="4845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577096"/>
        <c:crosses val="autoZero"/>
        <c:auto val="1"/>
        <c:lblAlgn val="ctr"/>
        <c:lblOffset val="100"/>
        <c:noMultiLvlLbl val="0"/>
      </c:catAx>
      <c:valAx>
        <c:axId val="48457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5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sul totale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83-4C8D-A2D3-3F3E9E0CF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83-4C8D-A2D3-3F3E9E0CF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83-4C8D-A2D3-3F3E9E0CF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2018'!$B$33:$B$35</c:f>
              <c:strCache>
                <c:ptCount val="3"/>
                <c:pt idx="0">
                  <c:v>Gruppi</c:v>
                </c:pt>
                <c:pt idx="1">
                  <c:v>Famiglie</c:v>
                </c:pt>
                <c:pt idx="2">
                  <c:v>Scuole</c:v>
                </c:pt>
              </c:strCache>
            </c:strRef>
          </c:cat>
          <c:val>
            <c:numRef>
              <c:f>'Recap 2018'!$O$33:$O$35</c:f>
              <c:numCache>
                <c:formatCode>General</c:formatCode>
                <c:ptCount val="3"/>
                <c:pt idx="0">
                  <c:v>2470</c:v>
                </c:pt>
                <c:pt idx="1">
                  <c:v>2852</c:v>
                </c:pt>
                <c:pt idx="2">
                  <c:v>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8-4281-AF5A-E4D9E7F690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Interi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'Recap 2018'!$C$32:$O$32</c:f>
              <c:strCache>
                <c:ptCount val="13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  <c:pt idx="12">
                  <c:v>Annuo</c:v>
                </c:pt>
              </c:strCache>
            </c:strRef>
          </c:cat>
          <c:val>
            <c:numRef>
              <c:f>'Recap 2018'!$C$37:$N$37</c:f>
              <c:numCache>
                <c:formatCode>General</c:formatCode>
                <c:ptCount val="12"/>
                <c:pt idx="0">
                  <c:v>252</c:v>
                </c:pt>
                <c:pt idx="1">
                  <c:v>215</c:v>
                </c:pt>
                <c:pt idx="2">
                  <c:v>333</c:v>
                </c:pt>
                <c:pt idx="3">
                  <c:v>578</c:v>
                </c:pt>
                <c:pt idx="4">
                  <c:v>780</c:v>
                </c:pt>
                <c:pt idx="5">
                  <c:v>260</c:v>
                </c:pt>
                <c:pt idx="6">
                  <c:v>449</c:v>
                </c:pt>
                <c:pt idx="7">
                  <c:v>1208</c:v>
                </c:pt>
                <c:pt idx="8">
                  <c:v>121</c:v>
                </c:pt>
                <c:pt idx="9">
                  <c:v>87</c:v>
                </c:pt>
                <c:pt idx="10">
                  <c:v>270</c:v>
                </c:pt>
                <c:pt idx="11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C-4146-92B3-1568A79E51A4}"/>
            </c:ext>
          </c:extLst>
        </c:ser>
        <c:ser>
          <c:idx val="1"/>
          <c:order val="1"/>
          <c:tx>
            <c:v>Ridotti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'Recap 2018'!$C$32:$O$32</c:f>
              <c:strCache>
                <c:ptCount val="13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  <c:pt idx="12">
                  <c:v>Annuo</c:v>
                </c:pt>
              </c:strCache>
            </c:strRef>
          </c:cat>
          <c:val>
            <c:numRef>
              <c:f>'Recap 2018'!$C$38:$N$38</c:f>
              <c:numCache>
                <c:formatCode>General</c:formatCode>
                <c:ptCount val="12"/>
                <c:pt idx="0">
                  <c:v>251</c:v>
                </c:pt>
                <c:pt idx="1">
                  <c:v>150</c:v>
                </c:pt>
                <c:pt idx="2">
                  <c:v>219</c:v>
                </c:pt>
                <c:pt idx="3">
                  <c:v>560</c:v>
                </c:pt>
                <c:pt idx="4">
                  <c:v>808</c:v>
                </c:pt>
                <c:pt idx="5">
                  <c:v>252</c:v>
                </c:pt>
                <c:pt idx="6">
                  <c:v>286</c:v>
                </c:pt>
                <c:pt idx="7">
                  <c:v>276</c:v>
                </c:pt>
                <c:pt idx="8">
                  <c:v>152</c:v>
                </c:pt>
                <c:pt idx="9">
                  <c:v>453</c:v>
                </c:pt>
                <c:pt idx="10">
                  <c:v>307</c:v>
                </c:pt>
                <c:pt idx="11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C-4146-92B3-1568A79E51A4}"/>
            </c:ext>
          </c:extLst>
        </c:ser>
        <c:ser>
          <c:idx val="2"/>
          <c:order val="2"/>
          <c:tx>
            <c:v>Gratuiti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'Recap 2018'!$C$32:$O$32</c:f>
              <c:strCache>
                <c:ptCount val="13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  <c:pt idx="12">
                  <c:v>Annuo</c:v>
                </c:pt>
              </c:strCache>
            </c:strRef>
          </c:cat>
          <c:val>
            <c:numRef>
              <c:f>'Recap 2018'!$C$39:$N$39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144</c:v>
                </c:pt>
                <c:pt idx="4">
                  <c:v>43</c:v>
                </c:pt>
                <c:pt idx="5">
                  <c:v>79</c:v>
                </c:pt>
                <c:pt idx="6">
                  <c:v>39</c:v>
                </c:pt>
                <c:pt idx="7">
                  <c:v>85</c:v>
                </c:pt>
                <c:pt idx="8">
                  <c:v>152</c:v>
                </c:pt>
                <c:pt idx="9">
                  <c:v>20</c:v>
                </c:pt>
                <c:pt idx="10">
                  <c:v>17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C-4146-92B3-1568A79E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85528"/>
        <c:axId val="606085856"/>
      </c:lineChart>
      <c:catAx>
        <c:axId val="6060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085856"/>
        <c:crosses val="autoZero"/>
        <c:auto val="1"/>
        <c:lblAlgn val="ctr"/>
        <c:lblOffset val="100"/>
        <c:noMultiLvlLbl val="0"/>
      </c:catAx>
      <c:valAx>
        <c:axId val="606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0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Tipologie di biglietto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ajfjk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BA-44EE-9BB2-890C5FEAE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BA-44EE-9BB2-890C5FEAE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BA-44EE-9BB2-890C5FEAEA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2018'!$B$37:$B$39</c:f>
              <c:strCache>
                <c:ptCount val="3"/>
                <c:pt idx="0">
                  <c:v>Interi</c:v>
                </c:pt>
                <c:pt idx="1">
                  <c:v>Ridotti</c:v>
                </c:pt>
                <c:pt idx="2">
                  <c:v>Gratuiti</c:v>
                </c:pt>
              </c:strCache>
            </c:strRef>
          </c:cat>
          <c:val>
            <c:numRef>
              <c:f>'Recap 2018'!$O$37:$O$39</c:f>
              <c:numCache>
                <c:formatCode>General</c:formatCode>
                <c:ptCount val="3"/>
                <c:pt idx="0">
                  <c:v>5031</c:v>
                </c:pt>
                <c:pt idx="1">
                  <c:v>3928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5-48CC-96AB-E4C3A0B625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orarie per gruppo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'Recap 2018'!$O$91:$O$94</c:f>
              <c:strCache>
                <c:ptCount val="4"/>
                <c:pt idx="0">
                  <c:v>2724</c:v>
                </c:pt>
                <c:pt idx="1">
                  <c:v>2549</c:v>
                </c:pt>
                <c:pt idx="2">
                  <c:v>3488</c:v>
                </c:pt>
                <c:pt idx="3">
                  <c:v>898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2018'!$B$91:$B$94</c:f>
              <c:strCache>
                <c:ptCount val="4"/>
                <c:pt idx="0">
                  <c:v>Mattina</c:v>
                </c:pt>
                <c:pt idx="1">
                  <c:v>Pomeriggio</c:v>
                </c:pt>
                <c:pt idx="2">
                  <c:v>Sera</c:v>
                </c:pt>
                <c:pt idx="3">
                  <c:v>Notte</c:v>
                </c:pt>
              </c:strCache>
            </c:strRef>
          </c:cat>
          <c:val>
            <c:numRef>
              <c:f>'Recap 2018'!$O$91:$O$94</c:f>
              <c:numCache>
                <c:formatCode>General</c:formatCode>
                <c:ptCount val="4"/>
                <c:pt idx="0">
                  <c:v>2724</c:v>
                </c:pt>
                <c:pt idx="1">
                  <c:v>2549</c:v>
                </c:pt>
                <c:pt idx="2" formatCode="0">
                  <c:v>3488</c:v>
                </c:pt>
                <c:pt idx="3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C1-48D7-9706-E59467603A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orarie per gruppi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'Recap 2018'!$O$98:$O$101</c:f>
              <c:strCache>
                <c:ptCount val="4"/>
                <c:pt idx="0">
                  <c:v>360</c:v>
                </c:pt>
                <c:pt idx="1">
                  <c:v>532</c:v>
                </c:pt>
                <c:pt idx="2">
                  <c:v>1314</c:v>
                </c:pt>
                <c:pt idx="3">
                  <c:v>264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2018'!$B$98:$B$101</c:f>
              <c:strCache>
                <c:ptCount val="4"/>
                <c:pt idx="0">
                  <c:v>Mattina</c:v>
                </c:pt>
                <c:pt idx="1">
                  <c:v>Pomeriggio</c:v>
                </c:pt>
                <c:pt idx="2">
                  <c:v>Sera</c:v>
                </c:pt>
                <c:pt idx="3">
                  <c:v>Notte</c:v>
                </c:pt>
              </c:strCache>
            </c:strRef>
          </c:cat>
          <c:val>
            <c:numRef>
              <c:f>'Recap 2018'!$O$98:$O$101</c:f>
              <c:numCache>
                <c:formatCode>General</c:formatCode>
                <c:ptCount val="4"/>
                <c:pt idx="0">
                  <c:v>360</c:v>
                </c:pt>
                <c:pt idx="1">
                  <c:v>532</c:v>
                </c:pt>
                <c:pt idx="2">
                  <c:v>1314</c:v>
                </c:pt>
                <c:pt idx="3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792-4F77-9769-9018B578F774}"/>
            </c:ext>
          </c:extLst>
        </c:ser>
        <c:ser>
          <c:idx val="3"/>
          <c:order val="1"/>
          <c:tx>
            <c:strRef>
              <c:f>'Recap 2018'!$O$98:$O$101</c:f>
              <c:strCache>
                <c:ptCount val="4"/>
                <c:pt idx="0">
                  <c:v>360</c:v>
                </c:pt>
                <c:pt idx="1">
                  <c:v>532</c:v>
                </c:pt>
                <c:pt idx="2">
                  <c:v>1314</c:v>
                </c:pt>
                <c:pt idx="3">
                  <c:v>264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E792-4F77-9769-9018B578F7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E792-4F77-9769-9018B578F7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E792-4F77-9769-9018B578F7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E792-4F77-9769-9018B578F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2018'!$B$98:$B$101</c:f>
              <c:strCache>
                <c:ptCount val="4"/>
                <c:pt idx="0">
                  <c:v>Mattina</c:v>
                </c:pt>
                <c:pt idx="1">
                  <c:v>Pomeriggio</c:v>
                </c:pt>
                <c:pt idx="2">
                  <c:v>Sera</c:v>
                </c:pt>
                <c:pt idx="3">
                  <c:v>Notte</c:v>
                </c:pt>
              </c:strCache>
            </c:strRef>
          </c:cat>
          <c:val>
            <c:numRef>
              <c:f>'Recap 2018'!$O$98:$O$101</c:f>
              <c:numCache>
                <c:formatCode>General</c:formatCode>
                <c:ptCount val="4"/>
                <c:pt idx="0">
                  <c:v>360</c:v>
                </c:pt>
                <c:pt idx="1">
                  <c:v>532</c:v>
                </c:pt>
                <c:pt idx="2">
                  <c:v>1314</c:v>
                </c:pt>
                <c:pt idx="3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792-4F77-9769-9018B578F774}"/>
            </c:ext>
          </c:extLst>
        </c:ser>
        <c:ser>
          <c:idx val="1"/>
          <c:order val="2"/>
          <c:tx>
            <c:strRef>
              <c:f>'Recap 2018'!$O$98:$O$101</c:f>
              <c:strCache>
                <c:ptCount val="4"/>
                <c:pt idx="0">
                  <c:v>360</c:v>
                </c:pt>
                <c:pt idx="1">
                  <c:v>532</c:v>
                </c:pt>
                <c:pt idx="2">
                  <c:v>1314</c:v>
                </c:pt>
                <c:pt idx="3">
                  <c:v>264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2018'!$B$98:$B$101</c:f>
              <c:strCache>
                <c:ptCount val="4"/>
                <c:pt idx="0">
                  <c:v>Mattina</c:v>
                </c:pt>
                <c:pt idx="1">
                  <c:v>Pomeriggio</c:v>
                </c:pt>
                <c:pt idx="2">
                  <c:v>Sera</c:v>
                </c:pt>
                <c:pt idx="3">
                  <c:v>Notte</c:v>
                </c:pt>
              </c:strCache>
            </c:strRef>
          </c:cat>
          <c:val>
            <c:numRef>
              <c:f>'Recap 2018'!$O$98:$O$101</c:f>
              <c:numCache>
                <c:formatCode>General</c:formatCode>
                <c:ptCount val="4"/>
                <c:pt idx="0">
                  <c:v>360</c:v>
                </c:pt>
                <c:pt idx="1">
                  <c:v>532</c:v>
                </c:pt>
                <c:pt idx="2">
                  <c:v>1314</c:v>
                </c:pt>
                <c:pt idx="3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92-4F77-9769-9018B578F774}"/>
            </c:ext>
          </c:extLst>
        </c:ser>
        <c:ser>
          <c:idx val="0"/>
          <c:order val="3"/>
          <c:tx>
            <c:strRef>
              <c:f>'Recap 2018'!$O$98:$O$101</c:f>
              <c:strCache>
                <c:ptCount val="4"/>
                <c:pt idx="0">
                  <c:v>360</c:v>
                </c:pt>
                <c:pt idx="1">
                  <c:v>532</c:v>
                </c:pt>
                <c:pt idx="2">
                  <c:v>1314</c:v>
                </c:pt>
                <c:pt idx="3">
                  <c:v>264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E792-4F77-9769-9018B578F7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E792-4F77-9769-9018B578F7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E792-4F77-9769-9018B578F7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E792-4F77-9769-9018B578F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2018'!$B$98:$B$101</c:f>
              <c:strCache>
                <c:ptCount val="4"/>
                <c:pt idx="0">
                  <c:v>Mattina</c:v>
                </c:pt>
                <c:pt idx="1">
                  <c:v>Pomeriggio</c:v>
                </c:pt>
                <c:pt idx="2">
                  <c:v>Sera</c:v>
                </c:pt>
                <c:pt idx="3">
                  <c:v>Notte</c:v>
                </c:pt>
              </c:strCache>
            </c:strRef>
          </c:cat>
          <c:val>
            <c:numRef>
              <c:f>'Recap 2018'!$O$98:$O$101</c:f>
              <c:numCache>
                <c:formatCode>General</c:formatCode>
                <c:ptCount val="4"/>
                <c:pt idx="0">
                  <c:v>360</c:v>
                </c:pt>
                <c:pt idx="1">
                  <c:v>532</c:v>
                </c:pt>
                <c:pt idx="2">
                  <c:v>1314</c:v>
                </c:pt>
                <c:pt idx="3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792-4F77-9769-9018B578F7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16</xdr:row>
      <xdr:rowOff>180975</xdr:rowOff>
    </xdr:from>
    <xdr:to>
      <xdr:col>5</xdr:col>
      <xdr:colOff>847726</xdr:colOff>
      <xdr:row>30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34A314-AFE1-480D-B690-3ADFF2CE3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4762</xdr:rowOff>
    </xdr:from>
    <xdr:to>
      <xdr:col>11</xdr:col>
      <xdr:colOff>0</xdr:colOff>
      <xdr:row>30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24C492D-F2A3-4F40-BFDD-3C815287B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17</xdr:row>
      <xdr:rowOff>4763</xdr:rowOff>
    </xdr:from>
    <xdr:to>
      <xdr:col>16</xdr:col>
      <xdr:colOff>428625</xdr:colOff>
      <xdr:row>30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76C3C9-F387-4F06-AD7E-EE3B6548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40</xdr:row>
      <xdr:rowOff>14287</xdr:rowOff>
    </xdr:from>
    <xdr:to>
      <xdr:col>7</xdr:col>
      <xdr:colOff>0</xdr:colOff>
      <xdr:row>52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D0A6664-E78E-4FD3-8969-90AF63922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</xdr:colOff>
      <xdr:row>51</xdr:row>
      <xdr:rowOff>185737</xdr:rowOff>
    </xdr:from>
    <xdr:to>
      <xdr:col>7</xdr:col>
      <xdr:colOff>9524</xdr:colOff>
      <xdr:row>62</xdr:row>
      <xdr:rowOff>180975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C9F8256-7B35-4F18-9D1B-66398579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14286</xdr:colOff>
      <xdr:row>40</xdr:row>
      <xdr:rowOff>4763</xdr:rowOff>
    </xdr:from>
    <xdr:to>
      <xdr:col>14</xdr:col>
      <xdr:colOff>447674</xdr:colOff>
      <xdr:row>52</xdr:row>
      <xdr:rowOff>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09C61AD-B9A1-4FE6-98C1-17357EC73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14287</xdr:colOff>
      <xdr:row>52</xdr:row>
      <xdr:rowOff>14287</xdr:rowOff>
    </xdr:from>
    <xdr:to>
      <xdr:col>14</xdr:col>
      <xdr:colOff>457200</xdr:colOff>
      <xdr:row>62</xdr:row>
      <xdr:rowOff>180975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105287C-8383-44AE-B5A4-9C016ECB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714375</xdr:colOff>
      <xdr:row>86</xdr:row>
      <xdr:rowOff>147637</xdr:rowOff>
    </xdr:from>
    <xdr:to>
      <xdr:col>21</xdr:col>
      <xdr:colOff>171450</xdr:colOff>
      <xdr:row>96</xdr:row>
      <xdr:rowOff>185737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7879400-2631-4491-9BC3-AF0539943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115</xdr:row>
      <xdr:rowOff>185737</xdr:rowOff>
    </xdr:from>
    <xdr:to>
      <xdr:col>4</xdr:col>
      <xdr:colOff>830263</xdr:colOff>
      <xdr:row>125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F7D1CA0-6EF1-4A0C-B3FC-C68F90145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4762</xdr:colOff>
      <xdr:row>116</xdr:row>
      <xdr:rowOff>14287</xdr:rowOff>
    </xdr:from>
    <xdr:to>
      <xdr:col>9</xdr:col>
      <xdr:colOff>701675</xdr:colOff>
      <xdr:row>125</xdr:row>
      <xdr:rowOff>152400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15FD480-A5CD-4C6C-AEC8-5434F3D6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14287</xdr:colOff>
      <xdr:row>116</xdr:row>
      <xdr:rowOff>4762</xdr:rowOff>
    </xdr:from>
    <xdr:to>
      <xdr:col>15</xdr:col>
      <xdr:colOff>171450</xdr:colOff>
      <xdr:row>125</xdr:row>
      <xdr:rowOff>139065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38AD801-7798-4E74-890D-87289C71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vid" id="{7140CDF6-22F2-4AEF-AACA-402A8C8F09F1}" userId="Devid" providerId="Non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3" dT="2019-01-26T18:08:55.33" personId="{7140CDF6-22F2-4AEF-AACA-402A8C8F09F1}" id="{B5715E13-F632-4453-AC90-015F9621DAB6}">
    <text>30 segnati come nucleo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7" dT="2019-01-26T19:33:59.49" personId="{7140CDF6-22F2-4AEF-AACA-402A8C8F09F1}" id="{3E58EB56-B35A-474E-B11E-C05692E6F912}">
    <text>Pacco, bidone scuola da 40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A051-C64C-473C-97EA-3B31CBD86823}">
  <dimension ref="B2:S115"/>
  <sheetViews>
    <sheetView tabSelected="1" topLeftCell="A100" workbookViewId="0">
      <selection activeCell="O130" sqref="O130"/>
    </sheetView>
  </sheetViews>
  <sheetFormatPr defaultRowHeight="15" x14ac:dyDescent="0.25"/>
  <cols>
    <col min="2" max="2" width="10.85546875" customWidth="1"/>
    <col min="3" max="4" width="11.5703125" customWidth="1"/>
    <col min="5" max="5" width="12.5703125" customWidth="1"/>
    <col min="6" max="6" width="12.85546875" customWidth="1"/>
    <col min="7" max="7" width="12.7109375" customWidth="1"/>
    <col min="8" max="8" width="12" customWidth="1"/>
    <col min="9" max="10" width="11.140625" customWidth="1"/>
    <col min="11" max="11" width="12.7109375" customWidth="1"/>
    <col min="12" max="12" width="10.7109375" customWidth="1"/>
    <col min="13" max="13" width="11.42578125" customWidth="1"/>
    <col min="14" max="14" width="10.7109375" customWidth="1"/>
    <col min="15" max="16" width="11" customWidth="1"/>
  </cols>
  <sheetData>
    <row r="2" spans="2:19" x14ac:dyDescent="0.25">
      <c r="B2" s="38" t="s">
        <v>33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9" x14ac:dyDescent="0.25">
      <c r="C3" s="34" t="s">
        <v>36</v>
      </c>
      <c r="D3" s="34" t="s">
        <v>50</v>
      </c>
      <c r="E3" s="34" t="s">
        <v>39</v>
      </c>
      <c r="F3" s="34" t="s">
        <v>37</v>
      </c>
      <c r="G3" s="34" t="s">
        <v>51</v>
      </c>
      <c r="H3" s="34" t="s">
        <v>40</v>
      </c>
      <c r="I3" s="34" t="s">
        <v>38</v>
      </c>
      <c r="J3" s="34" t="s">
        <v>52</v>
      </c>
      <c r="K3" s="34" t="s">
        <v>41</v>
      </c>
      <c r="L3" s="34" t="s">
        <v>34</v>
      </c>
      <c r="M3" s="34" t="s">
        <v>53</v>
      </c>
      <c r="N3" s="34" t="s">
        <v>43</v>
      </c>
      <c r="Q3" s="34"/>
      <c r="R3" s="34"/>
      <c r="S3" s="34"/>
    </row>
    <row r="4" spans="2:19" x14ac:dyDescent="0.25">
      <c r="B4" t="s">
        <v>22</v>
      </c>
      <c r="C4">
        <f>('Gennaio Parsed'!N4)</f>
        <v>181</v>
      </c>
      <c r="D4">
        <v>75</v>
      </c>
      <c r="E4" s="31">
        <f>(C4-D4)/D4</f>
        <v>1.4133333333333333</v>
      </c>
      <c r="F4">
        <f>'Gennaio Parsed'!N5</f>
        <v>312</v>
      </c>
      <c r="G4">
        <v>716</v>
      </c>
      <c r="H4" s="31">
        <f>(F4-G4)/G4</f>
        <v>-0.56424581005586594</v>
      </c>
      <c r="I4">
        <f>'Gennaio Parsed'!N6</f>
        <v>20</v>
      </c>
      <c r="J4">
        <v>44</v>
      </c>
      <c r="K4" s="31">
        <f>(I4-J4)/J4</f>
        <v>-0.54545454545454541</v>
      </c>
      <c r="L4">
        <f>C4+F4+I4</f>
        <v>513</v>
      </c>
      <c r="M4">
        <f>D4+G4+J4</f>
        <v>835</v>
      </c>
      <c r="N4" s="35">
        <f>(L4-M4)/M4</f>
        <v>-0.38562874251497004</v>
      </c>
      <c r="S4" s="31"/>
    </row>
    <row r="5" spans="2:19" x14ac:dyDescent="0.25">
      <c r="B5" t="s">
        <v>23</v>
      </c>
      <c r="C5">
        <f>'Febbraio Parsed'!N4</f>
        <v>155</v>
      </c>
      <c r="D5">
        <v>162</v>
      </c>
      <c r="E5" s="31">
        <f t="shared" ref="E5:E16" si="0">(C5-D5)/D5</f>
        <v>-4.3209876543209874E-2</v>
      </c>
      <c r="F5">
        <f>'Febbraio Parsed'!N5</f>
        <v>60</v>
      </c>
      <c r="G5">
        <v>155</v>
      </c>
      <c r="H5" s="31">
        <f t="shared" ref="H5:H16" si="1">(F5-G5)/G5</f>
        <v>-0.61290322580645162</v>
      </c>
      <c r="I5">
        <f>'Febbraio Parsed'!N6</f>
        <v>155</v>
      </c>
      <c r="J5">
        <v>50</v>
      </c>
      <c r="K5" s="31">
        <f t="shared" ref="K5:K16" si="2">(I5-J5)/J5</f>
        <v>2.1</v>
      </c>
      <c r="L5">
        <f t="shared" ref="L5:L16" si="3">C5+F5+I5</f>
        <v>370</v>
      </c>
      <c r="M5">
        <f t="shared" ref="M5:M16" si="4">D5+G5+J5</f>
        <v>367</v>
      </c>
      <c r="N5" s="31">
        <f t="shared" ref="N5:N16" si="5">(L5-M5)/M5</f>
        <v>8.1743869209809257E-3</v>
      </c>
    </row>
    <row r="6" spans="2:19" x14ac:dyDescent="0.25">
      <c r="B6" t="s">
        <v>35</v>
      </c>
      <c r="C6">
        <f>'Marzo Parsed'!N4</f>
        <v>40</v>
      </c>
      <c r="D6">
        <v>100</v>
      </c>
      <c r="E6" s="31">
        <f t="shared" si="0"/>
        <v>-0.6</v>
      </c>
      <c r="F6">
        <f>'Marzo Parsed'!N5</f>
        <v>8</v>
      </c>
      <c r="G6">
        <v>30</v>
      </c>
      <c r="H6" s="31">
        <f t="shared" si="1"/>
        <v>-0.73333333333333328</v>
      </c>
      <c r="I6">
        <f>'Marzo Parsed'!N6</f>
        <v>516</v>
      </c>
      <c r="J6">
        <v>306</v>
      </c>
      <c r="K6" s="31">
        <f t="shared" si="2"/>
        <v>0.68627450980392157</v>
      </c>
      <c r="L6">
        <f t="shared" si="3"/>
        <v>564</v>
      </c>
      <c r="M6">
        <f t="shared" si="4"/>
        <v>436</v>
      </c>
      <c r="N6" s="31">
        <f t="shared" si="5"/>
        <v>0.29357798165137616</v>
      </c>
    </row>
    <row r="7" spans="2:19" x14ac:dyDescent="0.25">
      <c r="B7" t="s">
        <v>24</v>
      </c>
      <c r="C7">
        <f>'Aprile Parsed'!N4</f>
        <v>208</v>
      </c>
      <c r="D7">
        <v>158</v>
      </c>
      <c r="E7" s="31">
        <f t="shared" si="0"/>
        <v>0.31645569620253167</v>
      </c>
      <c r="F7">
        <f>'Aprile Parsed'!N5</f>
        <v>54</v>
      </c>
      <c r="G7">
        <v>23</v>
      </c>
      <c r="H7" s="31">
        <f t="shared" si="1"/>
        <v>1.3478260869565217</v>
      </c>
      <c r="I7">
        <f>'Aprile Parsed'!N6</f>
        <v>1020</v>
      </c>
      <c r="J7">
        <v>395</v>
      </c>
      <c r="K7" s="31">
        <f t="shared" si="2"/>
        <v>1.5822784810126582</v>
      </c>
      <c r="L7">
        <f t="shared" si="3"/>
        <v>1282</v>
      </c>
      <c r="M7">
        <f t="shared" si="4"/>
        <v>576</v>
      </c>
      <c r="N7" s="31">
        <f t="shared" si="5"/>
        <v>1.2256944444444444</v>
      </c>
    </row>
    <row r="8" spans="2:19" x14ac:dyDescent="0.25">
      <c r="B8" t="s">
        <v>25</v>
      </c>
      <c r="C8">
        <f>'Maggio Parsed'!N4</f>
        <v>281</v>
      </c>
      <c r="D8">
        <v>254</v>
      </c>
      <c r="E8" s="31">
        <f t="shared" si="0"/>
        <v>0.1062992125984252</v>
      </c>
      <c r="F8">
        <f>'Maggio Parsed'!N5</f>
        <v>30</v>
      </c>
      <c r="G8">
        <v>106</v>
      </c>
      <c r="H8" s="31">
        <f t="shared" si="1"/>
        <v>-0.71698113207547165</v>
      </c>
      <c r="I8">
        <f>'Maggio Parsed'!N6</f>
        <v>1320</v>
      </c>
      <c r="J8">
        <v>708</v>
      </c>
      <c r="K8" s="31">
        <f t="shared" si="2"/>
        <v>0.86440677966101698</v>
      </c>
      <c r="L8">
        <f t="shared" si="3"/>
        <v>1631</v>
      </c>
      <c r="M8">
        <f t="shared" si="4"/>
        <v>1068</v>
      </c>
      <c r="N8" s="31">
        <f t="shared" si="5"/>
        <v>0.52715355805243447</v>
      </c>
    </row>
    <row r="9" spans="2:19" x14ac:dyDescent="0.25">
      <c r="B9" t="s">
        <v>26</v>
      </c>
      <c r="C9">
        <f>'Giugno Parsed'!N4</f>
        <v>375</v>
      </c>
      <c r="D9">
        <v>209</v>
      </c>
      <c r="E9" s="31">
        <f t="shared" si="0"/>
        <v>0.79425837320574166</v>
      </c>
      <c r="F9">
        <f>'Giugno Parsed'!N5</f>
        <v>144</v>
      </c>
      <c r="G9">
        <v>31</v>
      </c>
      <c r="H9" s="31">
        <f t="shared" si="1"/>
        <v>3.6451612903225805</v>
      </c>
      <c r="I9">
        <f>'Giugno Parsed'!N6</f>
        <v>72</v>
      </c>
      <c r="J9">
        <v>60</v>
      </c>
      <c r="K9" s="31">
        <f t="shared" si="2"/>
        <v>0.2</v>
      </c>
      <c r="L9">
        <f t="shared" si="3"/>
        <v>591</v>
      </c>
      <c r="M9">
        <f t="shared" si="4"/>
        <v>300</v>
      </c>
      <c r="N9" s="31">
        <f t="shared" si="5"/>
        <v>0.97</v>
      </c>
    </row>
    <row r="10" spans="2:19" x14ac:dyDescent="0.25">
      <c r="B10" t="s">
        <v>27</v>
      </c>
      <c r="C10">
        <f>'Luglio Parsed'!N4</f>
        <v>431</v>
      </c>
      <c r="D10">
        <v>338</v>
      </c>
      <c r="E10" s="31">
        <f t="shared" si="0"/>
        <v>0.27514792899408286</v>
      </c>
      <c r="F10">
        <f>'Luglio Parsed'!N5</f>
        <v>308</v>
      </c>
      <c r="G10">
        <v>524</v>
      </c>
      <c r="H10" s="31">
        <f t="shared" si="1"/>
        <v>-0.41221374045801529</v>
      </c>
      <c r="I10">
        <f>'Luglio Parsed'!N6</f>
        <v>35</v>
      </c>
      <c r="J10">
        <v>0</v>
      </c>
      <c r="K10" s="31" t="s">
        <v>42</v>
      </c>
      <c r="L10">
        <f t="shared" si="3"/>
        <v>774</v>
      </c>
      <c r="M10">
        <f t="shared" si="4"/>
        <v>862</v>
      </c>
      <c r="N10" s="31">
        <f t="shared" si="5"/>
        <v>-0.10208816705336426</v>
      </c>
    </row>
    <row r="11" spans="2:19" x14ac:dyDescent="0.25">
      <c r="B11" t="s">
        <v>28</v>
      </c>
      <c r="C11">
        <f>'Agosto Parsed'!N4</f>
        <v>66</v>
      </c>
      <c r="D11">
        <v>309</v>
      </c>
      <c r="E11" s="31">
        <f t="shared" si="0"/>
        <v>-0.78640776699029125</v>
      </c>
      <c r="F11">
        <f>'Agosto Parsed'!N5</f>
        <v>1397</v>
      </c>
      <c r="G11">
        <v>1283</v>
      </c>
      <c r="H11" s="31">
        <f t="shared" si="1"/>
        <v>8.8854247856586133E-2</v>
      </c>
      <c r="I11">
        <f>'Agosto Parsed'!N6</f>
        <v>86</v>
      </c>
      <c r="J11">
        <v>0</v>
      </c>
      <c r="K11" s="31" t="s">
        <v>42</v>
      </c>
      <c r="L11">
        <f t="shared" si="3"/>
        <v>1549</v>
      </c>
      <c r="M11">
        <f t="shared" si="4"/>
        <v>1592</v>
      </c>
      <c r="N11" s="31">
        <f t="shared" si="5"/>
        <v>-2.701005025125628E-2</v>
      </c>
    </row>
    <row r="12" spans="2:19" x14ac:dyDescent="0.25">
      <c r="B12" t="s">
        <v>29</v>
      </c>
      <c r="C12">
        <f>'Settembre Parsed'!N4</f>
        <v>257</v>
      </c>
      <c r="D12">
        <v>140</v>
      </c>
      <c r="E12" s="31">
        <f t="shared" si="0"/>
        <v>0.83571428571428574</v>
      </c>
      <c r="F12">
        <f>'Settembre Parsed'!N5</f>
        <v>82</v>
      </c>
      <c r="G12">
        <v>100</v>
      </c>
      <c r="H12" s="31">
        <f t="shared" si="1"/>
        <v>-0.18</v>
      </c>
      <c r="I12">
        <f>'Settembre Parsed'!N6</f>
        <v>56</v>
      </c>
      <c r="J12">
        <v>0</v>
      </c>
      <c r="K12" s="31" t="s">
        <v>42</v>
      </c>
      <c r="L12">
        <f t="shared" si="3"/>
        <v>395</v>
      </c>
      <c r="M12">
        <f t="shared" si="4"/>
        <v>240</v>
      </c>
      <c r="N12" s="31">
        <f t="shared" si="5"/>
        <v>0.64583333333333337</v>
      </c>
    </row>
    <row r="13" spans="2:19" x14ac:dyDescent="0.25">
      <c r="B13" t="s">
        <v>30</v>
      </c>
      <c r="C13">
        <f>'Ottobre Parsed'!N4</f>
        <v>145</v>
      </c>
      <c r="D13">
        <v>100</v>
      </c>
      <c r="E13" s="31">
        <f t="shared" si="0"/>
        <v>0.45</v>
      </c>
      <c r="F13">
        <f>'Ottobre Parsed'!N5</f>
        <v>3</v>
      </c>
      <c r="G13">
        <v>100</v>
      </c>
      <c r="H13" s="31">
        <f t="shared" si="1"/>
        <v>-0.97</v>
      </c>
      <c r="I13">
        <f>'Ottobre Parsed'!N6</f>
        <v>392</v>
      </c>
      <c r="J13">
        <v>138</v>
      </c>
      <c r="K13" s="31">
        <f t="shared" si="2"/>
        <v>1.8405797101449275</v>
      </c>
      <c r="L13">
        <f t="shared" si="3"/>
        <v>540</v>
      </c>
      <c r="M13">
        <f t="shared" si="4"/>
        <v>338</v>
      </c>
      <c r="N13" s="31">
        <f t="shared" si="5"/>
        <v>0.59763313609467461</v>
      </c>
    </row>
    <row r="14" spans="2:19" x14ac:dyDescent="0.25">
      <c r="B14" t="s">
        <v>31</v>
      </c>
      <c r="C14">
        <f>'Novembre Parsed'!N4</f>
        <v>40</v>
      </c>
      <c r="D14">
        <v>139</v>
      </c>
      <c r="E14" s="31">
        <f t="shared" si="0"/>
        <v>-0.71223021582733814</v>
      </c>
      <c r="F14">
        <f>'Novembre Parsed'!N5</f>
        <v>109</v>
      </c>
      <c r="G14">
        <v>71</v>
      </c>
      <c r="H14" s="31">
        <f t="shared" si="1"/>
        <v>0.53521126760563376</v>
      </c>
      <c r="I14">
        <f>'Novembre Parsed'!N6</f>
        <v>445</v>
      </c>
      <c r="J14">
        <v>159</v>
      </c>
      <c r="K14" s="31">
        <f t="shared" si="2"/>
        <v>1.7987421383647799</v>
      </c>
      <c r="L14">
        <f t="shared" si="3"/>
        <v>594</v>
      </c>
      <c r="M14">
        <f t="shared" si="4"/>
        <v>369</v>
      </c>
      <c r="N14" s="31">
        <f t="shared" si="5"/>
        <v>0.6097560975609756</v>
      </c>
    </row>
    <row r="15" spans="2:19" x14ac:dyDescent="0.25">
      <c r="B15" t="s">
        <v>32</v>
      </c>
      <c r="C15">
        <f>'Dicembre Parsed'!N4</f>
        <v>291</v>
      </c>
      <c r="D15">
        <v>305</v>
      </c>
      <c r="E15" s="31">
        <f t="shared" si="0"/>
        <v>-4.5901639344262293E-2</v>
      </c>
      <c r="F15">
        <f>'Dicembre Parsed'!N5</f>
        <v>345</v>
      </c>
      <c r="G15">
        <v>157</v>
      </c>
      <c r="H15" s="31">
        <f t="shared" si="1"/>
        <v>1.197452229299363</v>
      </c>
      <c r="I15">
        <f>'Dicembre Parsed'!N6</f>
        <v>50</v>
      </c>
      <c r="J15">
        <v>356</v>
      </c>
      <c r="K15" s="31">
        <f t="shared" si="2"/>
        <v>-0.8595505617977528</v>
      </c>
      <c r="L15">
        <f t="shared" si="3"/>
        <v>686</v>
      </c>
      <c r="M15">
        <f t="shared" si="4"/>
        <v>818</v>
      </c>
      <c r="N15" s="31">
        <f t="shared" si="5"/>
        <v>-0.16136919315403422</v>
      </c>
    </row>
    <row r="16" spans="2:19" x14ac:dyDescent="0.25">
      <c r="B16" t="s">
        <v>10</v>
      </c>
      <c r="C16">
        <f>SUM(C4:C15)</f>
        <v>2470</v>
      </c>
      <c r="D16">
        <f>SUM(D4:D15)</f>
        <v>2289</v>
      </c>
      <c r="E16" s="31">
        <f t="shared" si="0"/>
        <v>7.907383136740935E-2</v>
      </c>
      <c r="F16">
        <f>SUM(F4:F15)</f>
        <v>2852</v>
      </c>
      <c r="G16">
        <f>SUM(G4:G15)</f>
        <v>3296</v>
      </c>
      <c r="H16" s="31">
        <f t="shared" si="1"/>
        <v>-0.13470873786407767</v>
      </c>
      <c r="I16">
        <f>SUM(I4:I15)</f>
        <v>4167</v>
      </c>
      <c r="J16">
        <f>SUM(J4:J15)</f>
        <v>2216</v>
      </c>
      <c r="K16" s="31">
        <f t="shared" si="2"/>
        <v>0.88041516245487361</v>
      </c>
      <c r="L16">
        <f t="shared" si="3"/>
        <v>9489</v>
      </c>
      <c r="M16">
        <f t="shared" si="4"/>
        <v>7801</v>
      </c>
      <c r="N16" s="31">
        <f t="shared" si="5"/>
        <v>0.21638251506217152</v>
      </c>
    </row>
    <row r="32" spans="3:15" x14ac:dyDescent="0.25">
      <c r="C32" t="s">
        <v>22</v>
      </c>
      <c r="D32" t="s">
        <v>23</v>
      </c>
      <c r="E32" t="s">
        <v>35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31</v>
      </c>
      <c r="N32" t="s">
        <v>32</v>
      </c>
      <c r="O32" t="s">
        <v>44</v>
      </c>
    </row>
    <row r="33" spans="2:15" x14ac:dyDescent="0.25">
      <c r="B33" t="s">
        <v>11</v>
      </c>
      <c r="C33">
        <f>C4</f>
        <v>181</v>
      </c>
      <c r="D33">
        <f>C5</f>
        <v>155</v>
      </c>
      <c r="E33">
        <f>C6</f>
        <v>40</v>
      </c>
      <c r="F33">
        <f>C7</f>
        <v>208</v>
      </c>
      <c r="G33">
        <f>C8</f>
        <v>281</v>
      </c>
      <c r="H33">
        <f>C9</f>
        <v>375</v>
      </c>
      <c r="I33">
        <f>C10</f>
        <v>431</v>
      </c>
      <c r="J33">
        <f>C11</f>
        <v>66</v>
      </c>
      <c r="K33">
        <f>C12</f>
        <v>257</v>
      </c>
      <c r="L33">
        <f>C13</f>
        <v>145</v>
      </c>
      <c r="M33">
        <f>C14</f>
        <v>40</v>
      </c>
      <c r="N33">
        <f>C15</f>
        <v>291</v>
      </c>
      <c r="O33">
        <f>C16</f>
        <v>2470</v>
      </c>
    </row>
    <row r="34" spans="2:15" x14ac:dyDescent="0.25">
      <c r="B34" t="s">
        <v>7</v>
      </c>
      <c r="C34">
        <f>F4</f>
        <v>312</v>
      </c>
      <c r="D34">
        <f>F5</f>
        <v>60</v>
      </c>
      <c r="E34">
        <f>F6</f>
        <v>8</v>
      </c>
      <c r="F34">
        <f>F7</f>
        <v>54</v>
      </c>
      <c r="G34">
        <f>F8</f>
        <v>30</v>
      </c>
      <c r="H34">
        <f>F9</f>
        <v>144</v>
      </c>
      <c r="I34">
        <f>F10</f>
        <v>308</v>
      </c>
      <c r="J34">
        <f>F11</f>
        <v>1397</v>
      </c>
      <c r="K34">
        <f>F12</f>
        <v>82</v>
      </c>
      <c r="L34">
        <f>F13</f>
        <v>3</v>
      </c>
      <c r="M34">
        <f>F14</f>
        <v>109</v>
      </c>
      <c r="N34">
        <f>F15</f>
        <v>345</v>
      </c>
      <c r="O34">
        <f>F16</f>
        <v>2852</v>
      </c>
    </row>
    <row r="35" spans="2:15" x14ac:dyDescent="0.25">
      <c r="B35" t="s">
        <v>8</v>
      </c>
      <c r="C35">
        <f>I4</f>
        <v>20</v>
      </c>
      <c r="D35">
        <f>I5</f>
        <v>155</v>
      </c>
      <c r="E35">
        <f>I6</f>
        <v>516</v>
      </c>
      <c r="F35">
        <f>I7</f>
        <v>1020</v>
      </c>
      <c r="G35">
        <f>I8</f>
        <v>1320</v>
      </c>
      <c r="H35">
        <f>I9</f>
        <v>72</v>
      </c>
      <c r="I35">
        <f>I10</f>
        <v>35</v>
      </c>
      <c r="J35">
        <f>I11</f>
        <v>86</v>
      </c>
      <c r="K35">
        <f>I12</f>
        <v>56</v>
      </c>
      <c r="L35">
        <f>I13</f>
        <v>392</v>
      </c>
      <c r="M35">
        <f>I14</f>
        <v>445</v>
      </c>
      <c r="N35">
        <f>I15</f>
        <v>50</v>
      </c>
      <c r="O35">
        <f>I16</f>
        <v>4167</v>
      </c>
    </row>
    <row r="37" spans="2:15" x14ac:dyDescent="0.25">
      <c r="B37" t="s">
        <v>18</v>
      </c>
      <c r="C37">
        <f>'Gennaio Parsed'!Q3</f>
        <v>252</v>
      </c>
      <c r="D37">
        <f>'Febbraio Parsed'!Q3</f>
        <v>215</v>
      </c>
      <c r="E37">
        <f>'Marzo Parsed'!Q3</f>
        <v>333</v>
      </c>
      <c r="F37">
        <f>'Aprile Parsed'!Q3</f>
        <v>578</v>
      </c>
      <c r="G37">
        <f>'Maggio Parsed'!Q3</f>
        <v>780</v>
      </c>
      <c r="H37">
        <f>'Giugno Parsed'!Q3</f>
        <v>260</v>
      </c>
      <c r="I37">
        <f>'Luglio Parsed'!Q3</f>
        <v>449</v>
      </c>
      <c r="J37">
        <f>'Agosto Parsed'!Q3</f>
        <v>1208</v>
      </c>
      <c r="K37">
        <f>'Settembre Parsed'!Q3</f>
        <v>121</v>
      </c>
      <c r="L37">
        <f>'Ottobre Parsed'!Q3</f>
        <v>87</v>
      </c>
      <c r="M37">
        <f>'Novembre Parsed'!Q3</f>
        <v>270</v>
      </c>
      <c r="N37">
        <f>'Dicembre Parsed'!Q3</f>
        <v>478</v>
      </c>
      <c r="O37">
        <f>SUM(C37:N37)</f>
        <v>5031</v>
      </c>
    </row>
    <row r="38" spans="2:15" x14ac:dyDescent="0.25">
      <c r="B38" t="s">
        <v>5</v>
      </c>
      <c r="C38">
        <f>'Gennaio Parsed'!O3</f>
        <v>251</v>
      </c>
      <c r="D38">
        <f>'Febbraio Parsed'!O3</f>
        <v>150</v>
      </c>
      <c r="E38">
        <f>'Marzo Parsed'!O3</f>
        <v>219</v>
      </c>
      <c r="F38">
        <f>'Aprile Parsed'!O3</f>
        <v>560</v>
      </c>
      <c r="G38">
        <f>'Maggio Parsed'!O3</f>
        <v>808</v>
      </c>
      <c r="H38">
        <f>'Giugno Parsed'!O3</f>
        <v>252</v>
      </c>
      <c r="I38">
        <f>'Luglio Parsed'!O3</f>
        <v>286</v>
      </c>
      <c r="J38">
        <f>'Agosto Parsed'!O3</f>
        <v>276</v>
      </c>
      <c r="K38">
        <f>'Settembre Parsed'!O3</f>
        <v>152</v>
      </c>
      <c r="L38">
        <f>'Ottobre Parsed'!O3</f>
        <v>453</v>
      </c>
      <c r="M38">
        <f>'Novembre Parsed'!O3</f>
        <v>307</v>
      </c>
      <c r="N38">
        <f>'Dicembre Parsed'!O3</f>
        <v>214</v>
      </c>
      <c r="O38">
        <f t="shared" ref="O38:O39" si="6">SUM(C38:N38)</f>
        <v>3928</v>
      </c>
    </row>
    <row r="39" spans="2:15" x14ac:dyDescent="0.25">
      <c r="B39" t="s">
        <v>6</v>
      </c>
      <c r="C39">
        <f>'Gennaio Parsed'!P3</f>
        <v>10</v>
      </c>
      <c r="D39">
        <f>'Febbraio Parsed'!P3</f>
        <v>5</v>
      </c>
      <c r="E39">
        <f>'Marzo Parsed'!P3</f>
        <v>12</v>
      </c>
      <c r="F39">
        <f>'Aprile Parsed'!P3</f>
        <v>144</v>
      </c>
      <c r="G39">
        <f>'Maggio Parsed'!P3</f>
        <v>43</v>
      </c>
      <c r="H39">
        <f>'Giugno Parsed'!P3</f>
        <v>79</v>
      </c>
      <c r="I39">
        <f>'Luglio Parsed'!P3</f>
        <v>39</v>
      </c>
      <c r="J39">
        <f>'Agosto Parsed'!P3</f>
        <v>85</v>
      </c>
      <c r="K39">
        <f>'Settembre Parsed'!P3</f>
        <v>152</v>
      </c>
      <c r="L39">
        <f>'Ottobre Parsed'!P3</f>
        <v>20</v>
      </c>
      <c r="M39">
        <f>'Novembre Parsed'!P3</f>
        <v>17</v>
      </c>
      <c r="N39">
        <f>'Dicembre Parsed'!P3</f>
        <v>4</v>
      </c>
      <c r="O39">
        <f t="shared" si="6"/>
        <v>610</v>
      </c>
    </row>
    <row r="65" spans="2:15" x14ac:dyDescent="0.25">
      <c r="C65" t="s">
        <v>45</v>
      </c>
    </row>
    <row r="66" spans="2:15" x14ac:dyDescent="0.25">
      <c r="C66" t="s">
        <v>22</v>
      </c>
      <c r="D66" t="s">
        <v>23</v>
      </c>
      <c r="E66" t="s">
        <v>35</v>
      </c>
      <c r="F66" t="s">
        <v>24</v>
      </c>
      <c r="G66" t="s">
        <v>25</v>
      </c>
      <c r="H66" t="s">
        <v>26</v>
      </c>
      <c r="I66" t="s">
        <v>27</v>
      </c>
      <c r="J66" t="s">
        <v>28</v>
      </c>
      <c r="K66" t="s">
        <v>29</v>
      </c>
      <c r="L66" t="s">
        <v>30</v>
      </c>
      <c r="M66" t="s">
        <v>31</v>
      </c>
      <c r="N66" t="s">
        <v>32</v>
      </c>
      <c r="O66" t="s">
        <v>44</v>
      </c>
    </row>
    <row r="67" spans="2:15" x14ac:dyDescent="0.25">
      <c r="B67" t="s">
        <v>18</v>
      </c>
      <c r="C67">
        <f>'Gennaio Parsed'!Q4</f>
        <v>63</v>
      </c>
      <c r="D67">
        <f>'Febbraio Parsed'!Q4</f>
        <v>96</v>
      </c>
      <c r="E67">
        <f>'Marzo Parsed'!Q4</f>
        <v>40</v>
      </c>
      <c r="F67">
        <f>'Aprile Parsed'!Q4</f>
        <v>148</v>
      </c>
      <c r="G67">
        <f>'Maggio Parsed'!Q4</f>
        <v>211</v>
      </c>
      <c r="H67">
        <f>'Giugno Parsed'!Q4</f>
        <v>202</v>
      </c>
      <c r="I67">
        <f>'Luglio Parsed'!Q4</f>
        <v>225</v>
      </c>
      <c r="J67">
        <f>'Agosto Parsed'!Q4</f>
        <v>66</v>
      </c>
      <c r="K67">
        <f>'Settembre Parsed'!Q4</f>
        <v>47</v>
      </c>
      <c r="L67">
        <f>'Ottobre Parsed'!Q4</f>
        <v>24</v>
      </c>
      <c r="M67">
        <f>'Novembre Parsed'!Q4</f>
        <v>40</v>
      </c>
      <c r="N67">
        <f>'Dicembre Parsed'!Q4</f>
        <v>174</v>
      </c>
      <c r="O67">
        <f>SUM(C67:N67)</f>
        <v>1336</v>
      </c>
    </row>
    <row r="68" spans="2:15" x14ac:dyDescent="0.25">
      <c r="B68" t="s">
        <v>5</v>
      </c>
      <c r="C68">
        <f>'Gennaio Parsed'!O4</f>
        <v>117</v>
      </c>
      <c r="D68">
        <f>'Febbraio Parsed'!O4</f>
        <v>59</v>
      </c>
      <c r="E68">
        <f>'Marzo Parsed'!O4</f>
        <v>0</v>
      </c>
      <c r="F68">
        <f>'Aprile Parsed'!O4</f>
        <v>10</v>
      </c>
      <c r="G68">
        <f>'Maggio Parsed'!O4</f>
        <v>70</v>
      </c>
      <c r="H68">
        <f>'Giugno Parsed'!O4</f>
        <v>164</v>
      </c>
      <c r="I68">
        <f>'Luglio Parsed'!O4</f>
        <v>203</v>
      </c>
      <c r="J68">
        <f>'Agosto Parsed'!O4</f>
        <v>0</v>
      </c>
      <c r="K68">
        <f>'Settembre Parsed'!O4</f>
        <v>60</v>
      </c>
      <c r="L68">
        <f>'Ottobre Parsed'!O4</f>
        <v>108</v>
      </c>
      <c r="M68">
        <f>'Novembre Parsed'!O4</f>
        <v>0</v>
      </c>
      <c r="N68">
        <f>'Dicembre Parsed'!Z4</f>
        <v>0</v>
      </c>
      <c r="O68">
        <f t="shared" ref="O68:O69" si="7">SUM(C68:N68)</f>
        <v>791</v>
      </c>
    </row>
    <row r="69" spans="2:15" x14ac:dyDescent="0.25">
      <c r="B69" t="s">
        <v>6</v>
      </c>
      <c r="C69">
        <f>'Gennaio Parsed'!P4</f>
        <v>1</v>
      </c>
      <c r="D69">
        <f>'Febbraio Parsed'!P4</f>
        <v>0</v>
      </c>
      <c r="E69">
        <f>'Marzo Parsed'!P4</f>
        <v>0</v>
      </c>
      <c r="F69">
        <f>'Aprile Parsed'!P4</f>
        <v>50</v>
      </c>
      <c r="G69">
        <f>'Maggio Parsed'!P4</f>
        <v>0</v>
      </c>
      <c r="H69">
        <f>'Giugno Parsed'!P4</f>
        <v>9</v>
      </c>
      <c r="I69">
        <f>'Luglio Parsed'!P4</f>
        <v>3</v>
      </c>
      <c r="J69">
        <f>'Agosto Parsed'!P4</f>
        <v>0</v>
      </c>
      <c r="K69">
        <f>'Settembre Parsed'!P4</f>
        <v>150</v>
      </c>
      <c r="L69">
        <f>'Ottobre Parsed'!P4</f>
        <v>13</v>
      </c>
      <c r="M69">
        <f>'Novembre Parsed'!P4</f>
        <v>0</v>
      </c>
      <c r="N69">
        <f>'Dicembre Parsed'!AA4</f>
        <v>0</v>
      </c>
      <c r="O69">
        <f t="shared" si="7"/>
        <v>226</v>
      </c>
    </row>
    <row r="71" spans="2:15" x14ac:dyDescent="0.25">
      <c r="C71" t="s">
        <v>46</v>
      </c>
    </row>
    <row r="72" spans="2:15" x14ac:dyDescent="0.25">
      <c r="C72" t="s">
        <v>22</v>
      </c>
      <c r="D72" t="s">
        <v>23</v>
      </c>
      <c r="E72" t="s">
        <v>35</v>
      </c>
      <c r="F72" t="s">
        <v>24</v>
      </c>
      <c r="G72" t="s">
        <v>25</v>
      </c>
      <c r="H72" t="s">
        <v>26</v>
      </c>
      <c r="I72" t="s">
        <v>27</v>
      </c>
      <c r="J72" t="s">
        <v>28</v>
      </c>
      <c r="K72" t="s">
        <v>29</v>
      </c>
      <c r="L72" t="s">
        <v>30</v>
      </c>
      <c r="M72" t="s">
        <v>31</v>
      </c>
      <c r="N72" t="s">
        <v>32</v>
      </c>
      <c r="O72" t="s">
        <v>44</v>
      </c>
    </row>
    <row r="73" spans="2:15" x14ac:dyDescent="0.25">
      <c r="B73" t="s">
        <v>18</v>
      </c>
      <c r="C73">
        <f>'Gennaio Parsed'!Q5</f>
        <v>189</v>
      </c>
      <c r="D73">
        <f>'Febbraio Parsed'!Q5</f>
        <v>48</v>
      </c>
      <c r="E73">
        <f>'Marzo Parsed'!Q5</f>
        <v>8</v>
      </c>
      <c r="F73">
        <f>'Aprile Parsed'!Q5</f>
        <v>54</v>
      </c>
      <c r="G73">
        <f>'Maggio Parsed'!Q5</f>
        <v>30</v>
      </c>
      <c r="H73">
        <f>'Giugno Parsed'!Q5</f>
        <v>58</v>
      </c>
      <c r="I73">
        <f>'Luglio Parsed'!Q5</f>
        <v>224</v>
      </c>
      <c r="J73">
        <f>'Agosto Parsed'!Q5</f>
        <v>1104</v>
      </c>
      <c r="K73">
        <f>'Settembre Parsed'!Q5</f>
        <v>44</v>
      </c>
      <c r="L73">
        <f>'Ottobre Parsed'!Q5</f>
        <v>3</v>
      </c>
      <c r="M73">
        <f>'Novembre Parsed'!Q5</f>
        <v>46</v>
      </c>
      <c r="N73">
        <f>'Dicembre Parsed'!Q5</f>
        <v>294</v>
      </c>
      <c r="O73">
        <f>SUM(C73:N73)</f>
        <v>2102</v>
      </c>
    </row>
    <row r="74" spans="2:15" x14ac:dyDescent="0.25">
      <c r="B74" t="s">
        <v>5</v>
      </c>
      <c r="C74">
        <f>'Gennaio Parsed'!O5</f>
        <v>118</v>
      </c>
      <c r="D74">
        <f>'Febbraio Parsed'!O5</f>
        <v>9</v>
      </c>
      <c r="E74">
        <f>'Marzo Parsed'!O5</f>
        <v>0</v>
      </c>
      <c r="F74">
        <f>'Aprile Parsed'!O5</f>
        <v>0</v>
      </c>
      <c r="G74">
        <f>'Maggio Parsed'!O5</f>
        <v>0</v>
      </c>
      <c r="H74">
        <f>'Giugno Parsed'!O5</f>
        <v>24</v>
      </c>
      <c r="I74">
        <f>'Luglio Parsed'!O5</f>
        <v>83</v>
      </c>
      <c r="J74">
        <f>'Agosto Parsed'!O5</f>
        <v>276</v>
      </c>
      <c r="K74">
        <f>'Settembre Parsed'!O5</f>
        <v>36</v>
      </c>
      <c r="L74">
        <f>'Ottobre Parsed'!O5</f>
        <v>0</v>
      </c>
      <c r="M74">
        <f>'Novembre Parsed'!O5</f>
        <v>49</v>
      </c>
      <c r="N74">
        <f>'Dicembre Parsed'!O5</f>
        <v>47</v>
      </c>
      <c r="O74">
        <f t="shared" ref="O74:O75" si="8">SUM(C74:N74)</f>
        <v>642</v>
      </c>
    </row>
    <row r="75" spans="2:15" x14ac:dyDescent="0.25">
      <c r="B75" t="s">
        <v>6</v>
      </c>
      <c r="C75">
        <f>'Gennaio Parsed'!P5</f>
        <v>5</v>
      </c>
      <c r="D75">
        <f>'Febbraio Parsed'!P5</f>
        <v>3</v>
      </c>
      <c r="E75">
        <f>'Marzo Parsed'!P5</f>
        <v>0</v>
      </c>
      <c r="F75">
        <f>'Aprile Parsed'!P5</f>
        <v>0</v>
      </c>
      <c r="G75">
        <f>'Maggio Parsed'!P5</f>
        <v>0</v>
      </c>
      <c r="H75">
        <f>'Giugno Parsed'!P5</f>
        <v>62</v>
      </c>
      <c r="I75">
        <f>'Luglio Parsed'!P5</f>
        <v>1</v>
      </c>
      <c r="J75">
        <f>'Agosto Parsed'!P5</f>
        <v>17</v>
      </c>
      <c r="K75">
        <f>'Settembre Parsed'!P5</f>
        <v>2</v>
      </c>
      <c r="L75">
        <f>'Ottobre Parsed'!P5</f>
        <v>0</v>
      </c>
      <c r="M75">
        <f>'Novembre Parsed'!P5</f>
        <v>14</v>
      </c>
      <c r="N75">
        <f>'Dicembre Parsed'!P5</f>
        <v>4</v>
      </c>
      <c r="O75">
        <f t="shared" si="8"/>
        <v>108</v>
      </c>
    </row>
    <row r="77" spans="2:15" x14ac:dyDescent="0.25">
      <c r="C77" t="s">
        <v>47</v>
      </c>
    </row>
    <row r="78" spans="2:15" x14ac:dyDescent="0.25">
      <c r="C78" t="s">
        <v>22</v>
      </c>
      <c r="D78" t="s">
        <v>23</v>
      </c>
      <c r="E78" t="s">
        <v>35</v>
      </c>
      <c r="F78" t="s">
        <v>24</v>
      </c>
      <c r="G78" t="s">
        <v>25</v>
      </c>
      <c r="H78" t="s">
        <v>26</v>
      </c>
      <c r="I78" t="s">
        <v>27</v>
      </c>
      <c r="J78" t="s">
        <v>28</v>
      </c>
      <c r="K78" t="s">
        <v>29</v>
      </c>
      <c r="L78" t="s">
        <v>30</v>
      </c>
      <c r="M78" t="s">
        <v>31</v>
      </c>
      <c r="N78" t="s">
        <v>32</v>
      </c>
      <c r="O78" t="s">
        <v>44</v>
      </c>
    </row>
    <row r="79" spans="2:15" x14ac:dyDescent="0.25">
      <c r="B79" t="s">
        <v>18</v>
      </c>
      <c r="C79">
        <f>'Gennaio Parsed'!Q6</f>
        <v>0</v>
      </c>
      <c r="D79">
        <f>'Febbraio Parsed'!Q6</f>
        <v>71</v>
      </c>
      <c r="E79">
        <f>'Marzo Parsed'!Q6</f>
        <v>285</v>
      </c>
      <c r="F79">
        <f>'Aprile Parsed'!Q6</f>
        <v>376</v>
      </c>
      <c r="G79">
        <f>'Maggio Parsed'!Q6</f>
        <v>539</v>
      </c>
      <c r="H79">
        <f>'Giugno Parsed'!Q6</f>
        <v>0</v>
      </c>
      <c r="I79">
        <f>'Luglio Parsed'!Q6</f>
        <v>0</v>
      </c>
      <c r="J79">
        <f>'Agosto Parsed'!Q6</f>
        <v>18</v>
      </c>
      <c r="K79">
        <f>'Settembre Parsed'!Q6</f>
        <v>0</v>
      </c>
      <c r="L79">
        <f>'Ottobre Parsed'!Q6</f>
        <v>40</v>
      </c>
      <c r="M79">
        <f>'Novembre Parsed'!Q6</f>
        <v>184</v>
      </c>
      <c r="N79">
        <f>'Dicembre Parsed'!Q6</f>
        <v>0</v>
      </c>
      <c r="O79">
        <f>SUM(C79:N79)</f>
        <v>1513</v>
      </c>
    </row>
    <row r="80" spans="2:15" x14ac:dyDescent="0.25">
      <c r="B80" t="s">
        <v>5</v>
      </c>
      <c r="C80">
        <f>'Gennaio Parsed'!O6</f>
        <v>16</v>
      </c>
      <c r="D80">
        <f>'Febbraio Parsed'!O6</f>
        <v>82</v>
      </c>
      <c r="E80">
        <f>'Marzo Parsed'!O6</f>
        <v>219</v>
      </c>
      <c r="F80">
        <f>'Aprile Parsed'!O6</f>
        <v>550</v>
      </c>
      <c r="G80">
        <f>'Maggio Parsed'!O6</f>
        <v>738</v>
      </c>
      <c r="H80">
        <f>'Giugno Parsed'!O6</f>
        <v>64</v>
      </c>
      <c r="I80">
        <f>'Luglio Parsed'!O6</f>
        <v>0</v>
      </c>
      <c r="J80">
        <f>'Agosto Parsed'!O6</f>
        <v>0</v>
      </c>
      <c r="K80">
        <f>'Settembre Parsed'!O6</f>
        <v>56</v>
      </c>
      <c r="L80">
        <f>'Ottobre Parsed'!O6</f>
        <v>345</v>
      </c>
      <c r="M80">
        <f>'Novembre Parsed'!O6</f>
        <v>258</v>
      </c>
      <c r="N80">
        <f>'Dicembre Parsed'!O6</f>
        <v>50</v>
      </c>
      <c r="O80">
        <f t="shared" ref="O80:O81" si="9">SUM(C80:N80)</f>
        <v>2378</v>
      </c>
    </row>
    <row r="81" spans="2:15" x14ac:dyDescent="0.25">
      <c r="B81" t="s">
        <v>6</v>
      </c>
      <c r="C81">
        <f>'Gennaio Parsed'!P6</f>
        <v>4</v>
      </c>
      <c r="D81">
        <f>'Febbraio Parsed'!P6</f>
        <v>2</v>
      </c>
      <c r="E81">
        <f>'Marzo Parsed'!P6</f>
        <v>12</v>
      </c>
      <c r="F81">
        <f>'Aprile Parsed'!P6</f>
        <v>94</v>
      </c>
      <c r="G81">
        <f>'Maggio Parsed'!P6</f>
        <v>43</v>
      </c>
      <c r="H81">
        <f>'Giugno Parsed'!P6</f>
        <v>8</v>
      </c>
      <c r="I81">
        <f>'Luglio Parsed'!P6</f>
        <v>35</v>
      </c>
      <c r="J81">
        <f>'Agosto Parsed'!P6</f>
        <v>68</v>
      </c>
      <c r="K81">
        <f>'Settembre Parsed'!P6</f>
        <v>0</v>
      </c>
      <c r="L81">
        <f>'Ottobre Parsed'!P6</f>
        <v>7</v>
      </c>
      <c r="M81">
        <f>'Novembre Parsed'!P6</f>
        <v>3</v>
      </c>
      <c r="N81">
        <f>'Dicembre Parsed'!P6</f>
        <v>0</v>
      </c>
      <c r="O81">
        <f t="shared" si="9"/>
        <v>276</v>
      </c>
    </row>
    <row r="83" spans="2:15" x14ac:dyDescent="0.25">
      <c r="C83" t="s">
        <v>48</v>
      </c>
    </row>
    <row r="84" spans="2:15" x14ac:dyDescent="0.25">
      <c r="C84" t="s">
        <v>22</v>
      </c>
      <c r="D84" t="s">
        <v>23</v>
      </c>
      <c r="E84" t="s">
        <v>35</v>
      </c>
      <c r="F84" t="s">
        <v>24</v>
      </c>
      <c r="G84" t="s">
        <v>25</v>
      </c>
      <c r="H84" t="s">
        <v>26</v>
      </c>
      <c r="I84" t="s">
        <v>27</v>
      </c>
      <c r="J84" t="s">
        <v>28</v>
      </c>
      <c r="K84" t="s">
        <v>29</v>
      </c>
      <c r="L84" t="s">
        <v>30</v>
      </c>
      <c r="M84" t="s">
        <v>31</v>
      </c>
      <c r="N84" t="s">
        <v>32</v>
      </c>
      <c r="O84" t="s">
        <v>44</v>
      </c>
    </row>
    <row r="85" spans="2:15" x14ac:dyDescent="0.25">
      <c r="B85" t="s">
        <v>11</v>
      </c>
      <c r="C85" s="36">
        <f>'Gennaio Parsed'!N27</f>
        <v>21.833333333333332</v>
      </c>
      <c r="D85" s="36">
        <f>'Febbraio Parsed'!N27</f>
        <v>26.5</v>
      </c>
      <c r="E85" s="36">
        <f>'Marzo Parsed'!N27</f>
        <v>40</v>
      </c>
      <c r="F85" s="36">
        <f>'Aprile Parsed'!N27</f>
        <v>26</v>
      </c>
      <c r="G85" s="36">
        <f>'Maggio Parsed'!N27</f>
        <v>28.1</v>
      </c>
      <c r="H85" s="36">
        <f>'Giugno Parsed'!N27</f>
        <v>31.25</v>
      </c>
      <c r="I85" s="36">
        <f>'Luglio Parsed'!N27</f>
        <v>37.583333333333336</v>
      </c>
      <c r="J85" s="36">
        <f>'Agosto Parsed'!N27</f>
        <v>24</v>
      </c>
      <c r="K85" s="36">
        <f>'Settembre Parsed'!N27</f>
        <v>36.714285714285715</v>
      </c>
      <c r="L85" s="36">
        <f>'Ottobre Parsed'!N27</f>
        <v>24.166666666666668</v>
      </c>
      <c r="M85" s="36">
        <f>'Novembre Parsed'!N27</f>
        <v>10</v>
      </c>
      <c r="N85" s="36">
        <f>'Dicembre Parsed'!N27</f>
        <v>26.555555555555557</v>
      </c>
      <c r="O85" s="36">
        <f>AVERAGE(C85:N85)</f>
        <v>27.725264550264551</v>
      </c>
    </row>
    <row r="86" spans="2:15" x14ac:dyDescent="0.25">
      <c r="B86" t="s">
        <v>7</v>
      </c>
      <c r="C86" s="36">
        <f>'Gennaio Parsed'!N28</f>
        <v>3.8518518518518516</v>
      </c>
      <c r="D86" s="36">
        <f>'Febbraio Parsed'!N28</f>
        <v>2.4545454545454546</v>
      </c>
      <c r="E86" s="36">
        <f>'Marzo Parsed'!N28</f>
        <v>4</v>
      </c>
      <c r="F86" s="36">
        <f>'Aprile Parsed'!N28</f>
        <v>2.8421052631578947</v>
      </c>
      <c r="G86" s="36">
        <f>'Maggio Parsed'!N28</f>
        <v>4.2857142857142856</v>
      </c>
      <c r="H86" s="36">
        <f>'Giugno Parsed'!N28</f>
        <v>4.645161290322581</v>
      </c>
      <c r="I86" s="36">
        <f>'Luglio Parsed'!N28</f>
        <v>2.9902912621359223</v>
      </c>
      <c r="J86" s="36">
        <f>'Agosto Parsed'!N28</f>
        <v>3.1678004535147393</v>
      </c>
      <c r="K86" s="36">
        <f>'Settembre Parsed'!N28</f>
        <v>3.9047619047619047</v>
      </c>
      <c r="L86" s="36">
        <f>'Ottobre Parsed'!N28</f>
        <v>1.5</v>
      </c>
      <c r="M86" s="36">
        <f>'Novembre Parsed'!N28</f>
        <v>3.09375</v>
      </c>
      <c r="N86" s="36">
        <f>'Dicembre Parsed'!N28</f>
        <v>3.3760683760683761</v>
      </c>
      <c r="O86" s="36">
        <f>AVERAGE(C86:N86)</f>
        <v>3.3426708451727509</v>
      </c>
    </row>
    <row r="87" spans="2:15" x14ac:dyDescent="0.25">
      <c r="B87" t="s">
        <v>8</v>
      </c>
      <c r="C87" s="36">
        <f>'Gennaio Parsed'!N29</f>
        <v>35</v>
      </c>
      <c r="D87" s="36">
        <f>'Febbraio Parsed'!N29</f>
        <v>38.75</v>
      </c>
      <c r="E87" s="36">
        <f>'Marzo Parsed'!N29</f>
        <v>43</v>
      </c>
      <c r="F87" s="36">
        <f>'Aprile Parsed'!N29</f>
        <v>42.5</v>
      </c>
      <c r="G87" s="36">
        <f>'Maggio Parsed'!N29</f>
        <v>38.823529411764703</v>
      </c>
      <c r="H87" s="36">
        <f>'Giugno Parsed'!N29</f>
        <v>36</v>
      </c>
      <c r="I87" s="36">
        <f>'Luglio Parsed'!N29</f>
        <v>15</v>
      </c>
      <c r="J87" s="36">
        <f>'Agosto Parsed'!N29</f>
        <v>28.666666666666668</v>
      </c>
      <c r="K87" s="36">
        <f>'Settembre Parsed'!N29</f>
        <v>56</v>
      </c>
      <c r="L87" s="36">
        <f>'Ottobre Parsed'!N29</f>
        <v>56</v>
      </c>
      <c r="M87" s="36">
        <f>'Novembre Parsed'!N29</f>
        <v>44.5</v>
      </c>
      <c r="N87" s="36">
        <f>'Dicembre Parsed'!N29</f>
        <v>56.666666666666664</v>
      </c>
      <c r="O87" s="36">
        <f>AVERAGE(C87:N87)</f>
        <v>40.908905228758172</v>
      </c>
    </row>
    <row r="89" spans="2:15" x14ac:dyDescent="0.25">
      <c r="C89" s="38" t="s">
        <v>54</v>
      </c>
      <c r="D89" s="38"/>
    </row>
    <row r="90" spans="2:15" x14ac:dyDescent="0.25">
      <c r="C90" t="s">
        <v>22</v>
      </c>
      <c r="D90" t="s">
        <v>23</v>
      </c>
      <c r="E90" t="s">
        <v>35</v>
      </c>
      <c r="F90" t="s">
        <v>24</v>
      </c>
      <c r="G90" t="s">
        <v>25</v>
      </c>
      <c r="H90" t="s">
        <v>26</v>
      </c>
      <c r="I90" t="s">
        <v>27</v>
      </c>
      <c r="J90" t="s">
        <v>28</v>
      </c>
      <c r="K90" t="s">
        <v>29</v>
      </c>
      <c r="L90" t="s">
        <v>30</v>
      </c>
      <c r="M90" t="s">
        <v>31</v>
      </c>
      <c r="N90" t="s">
        <v>32</v>
      </c>
      <c r="O90" t="s">
        <v>44</v>
      </c>
    </row>
    <row r="91" spans="2:15" x14ac:dyDescent="0.25">
      <c r="B91" t="s">
        <v>1</v>
      </c>
      <c r="C91">
        <f>SUM('Gennaio Parsed'!N33:N35)</f>
        <v>71</v>
      </c>
      <c r="D91">
        <f>SUM('Febbraio Parsed'!N33:N35)</f>
        <v>92</v>
      </c>
      <c r="E91">
        <f>SUM('Marzo Parsed'!N33:N35)</f>
        <v>92</v>
      </c>
      <c r="F91">
        <f>SUM('Aprile Parsed'!N33:N35)</f>
        <v>390</v>
      </c>
      <c r="G91">
        <f>SUM('Maggio Parsed'!N33:N35)</f>
        <v>659</v>
      </c>
      <c r="H91">
        <f>SUM('Giugno Parsed'!N33:N35)</f>
        <v>124</v>
      </c>
      <c r="I91">
        <f>SUM('Luglio Parsed'!N33:N35)</f>
        <v>136</v>
      </c>
      <c r="J91">
        <f>SUM('Agosto Parsed'!N33:N35)</f>
        <v>234</v>
      </c>
      <c r="K91">
        <f>SUM('Settembre Parsed'!N33:N35)</f>
        <v>50</v>
      </c>
      <c r="L91">
        <f>SUM('Ottobre Parsed'!N33:N35)</f>
        <v>398</v>
      </c>
      <c r="M91">
        <f>SUM('Novembre Parsed'!N33:N35)</f>
        <v>308</v>
      </c>
      <c r="N91">
        <f>SUM('Dicembre Parsed'!N33:N35)</f>
        <v>170</v>
      </c>
      <c r="O91">
        <f>SUM(C91:N91)</f>
        <v>2724</v>
      </c>
    </row>
    <row r="92" spans="2:15" x14ac:dyDescent="0.25">
      <c r="B92" t="s">
        <v>2</v>
      </c>
      <c r="C92">
        <f>SUM('Gennaio Parsed'!O33:O35)</f>
        <v>160</v>
      </c>
      <c r="D92">
        <f>SUM('Febbraio Parsed'!O33:O35)</f>
        <v>143</v>
      </c>
      <c r="E92">
        <f>SUM('Marzo Parsed'!O33:O35)</f>
        <v>213</v>
      </c>
      <c r="F92">
        <f>SUM('Aprile Parsed'!O33:O35)</f>
        <v>363</v>
      </c>
      <c r="G92">
        <f>SUM('Maggio Parsed'!O33:O35)</f>
        <v>423</v>
      </c>
      <c r="H92">
        <f>SUM('Giugno Parsed'!O33:O35)</f>
        <v>128</v>
      </c>
      <c r="I92">
        <f>SUM('Luglio Parsed'!O33:O35)</f>
        <v>204</v>
      </c>
      <c r="J92">
        <f>SUM('Agosto Parsed'!O33:O35)</f>
        <v>481</v>
      </c>
      <c r="K92">
        <f>SUM('Settembre Parsed'!O33:O35)</f>
        <v>58</v>
      </c>
      <c r="L92">
        <f>SUM('Ottobre Parsed'!O33:O35)</f>
        <v>22</v>
      </c>
      <c r="M92">
        <f>SUM('Novembre Parsed'!O33:O35)</f>
        <v>62</v>
      </c>
      <c r="N92">
        <f>SUM('Dicembre Parsed'!O33:O35)</f>
        <v>292</v>
      </c>
      <c r="O92">
        <f>SUM(C92:N92)</f>
        <v>2549</v>
      </c>
    </row>
    <row r="93" spans="2:15" x14ac:dyDescent="0.25">
      <c r="B93" t="s">
        <v>3</v>
      </c>
      <c r="C93" s="5">
        <f>SUM('Gennaio Parsed'!P33:P35)</f>
        <v>282</v>
      </c>
      <c r="D93" s="5">
        <f>SUM('Febbraio Parsed'!P33:P35)</f>
        <v>135</v>
      </c>
      <c r="E93" s="5">
        <f>SUM('Marzo Parsed'!P33:P35)</f>
        <v>259</v>
      </c>
      <c r="F93" s="5">
        <f>SUM('Aprile Parsed'!P33:P35)</f>
        <v>491</v>
      </c>
      <c r="G93" s="5">
        <f>SUM('Maggio Parsed'!P33:P35)</f>
        <v>445</v>
      </c>
      <c r="H93" s="5">
        <f>SUM('Giugno Parsed'!P33:P35)</f>
        <v>228</v>
      </c>
      <c r="I93" s="5">
        <f>SUM('Luglio Parsed'!P33:P35)</f>
        <v>354</v>
      </c>
      <c r="J93" s="5">
        <f>SUM('Agosto Parsed'!P33:P35)</f>
        <v>547</v>
      </c>
      <c r="K93" s="5">
        <f>SUM('Settembre Parsed'!P33:P35)</f>
        <v>221</v>
      </c>
      <c r="L93" s="5">
        <f>SUM('Ottobre Parsed'!P33:P35)</f>
        <v>80</v>
      </c>
      <c r="M93" s="5">
        <f>SUM('Novembre Parsed'!P33:P35)</f>
        <v>224</v>
      </c>
      <c r="N93" s="5">
        <f>SUM('Dicembre Parsed'!P33:P35)</f>
        <v>222</v>
      </c>
      <c r="O93" s="5">
        <f>SUM(C93:N93)</f>
        <v>3488</v>
      </c>
    </row>
    <row r="94" spans="2:15" x14ac:dyDescent="0.25">
      <c r="B94" t="s">
        <v>16</v>
      </c>
      <c r="C94">
        <f>SUM('Gennaio Parsed'!Q33:Q35)</f>
        <v>0</v>
      </c>
      <c r="D94">
        <f>SUM('Febbraio Parsed'!Q33:Q35)</f>
        <v>0</v>
      </c>
      <c r="E94">
        <f>SUM('Marzo Parsed'!Q33:Q35)</f>
        <v>0</v>
      </c>
      <c r="F94">
        <f>SUM('Aprile Parsed'!Q33:Q35)</f>
        <v>38</v>
      </c>
      <c r="G94">
        <f>SUM('Maggio Parsed'!Q33:Q35)</f>
        <v>104</v>
      </c>
      <c r="H94">
        <f>SUM('Giugno Parsed'!Q33:Q35)</f>
        <v>111</v>
      </c>
      <c r="I94">
        <f>SUM('Luglio Parsed'!Q33:Q35)</f>
        <v>80</v>
      </c>
      <c r="J94">
        <f>SUM('Agosto Parsed'!Q33:Q35)</f>
        <v>287</v>
      </c>
      <c r="K94">
        <f>SUM('Settembre Parsed'!Q33:Q35)</f>
        <v>66</v>
      </c>
      <c r="L94">
        <f>SUM('Ottobre Parsed'!Q33:Q35)</f>
        <v>40</v>
      </c>
      <c r="M94">
        <f>SUM('Novembre Parsed'!Q33:Q35)</f>
        <v>0</v>
      </c>
      <c r="N94">
        <f>SUM('Dicembre Parsed'!Q33:Q35)</f>
        <v>172</v>
      </c>
      <c r="O94">
        <f>SUM(C94:N94)</f>
        <v>898</v>
      </c>
    </row>
    <row r="96" spans="2:15" x14ac:dyDescent="0.25">
      <c r="C96" s="38" t="s">
        <v>56</v>
      </c>
      <c r="D96" s="38"/>
      <c r="E96" s="38"/>
    </row>
    <row r="97" spans="2:15" x14ac:dyDescent="0.25">
      <c r="C97" t="s">
        <v>22</v>
      </c>
      <c r="D97" t="s">
        <v>23</v>
      </c>
      <c r="E97" t="s">
        <v>35</v>
      </c>
      <c r="F97" t="s">
        <v>24</v>
      </c>
      <c r="G97" t="s">
        <v>25</v>
      </c>
      <c r="H97" t="s">
        <v>26</v>
      </c>
      <c r="I97" t="s">
        <v>27</v>
      </c>
      <c r="J97" t="s">
        <v>28</v>
      </c>
      <c r="K97" t="s">
        <v>29</v>
      </c>
      <c r="L97" t="s">
        <v>30</v>
      </c>
      <c r="M97" t="s">
        <v>31</v>
      </c>
      <c r="N97" t="s">
        <v>32</v>
      </c>
      <c r="O97" t="s">
        <v>44</v>
      </c>
    </row>
    <row r="98" spans="2:15" x14ac:dyDescent="0.25">
      <c r="B98" t="s">
        <v>1</v>
      </c>
      <c r="C98" s="41">
        <f>'Gennaio Parsed'!N33</f>
        <v>0</v>
      </c>
      <c r="D98" s="41">
        <f>'Febbraio Parsed'!N33</f>
        <v>50</v>
      </c>
      <c r="E98" s="41">
        <f>'Marzo Parsed'!N33</f>
        <v>0</v>
      </c>
      <c r="F98" s="41">
        <f>'Aprile Parsed'!N33</f>
        <v>50</v>
      </c>
      <c r="G98" s="41">
        <f>'Maggio Parsed'!N33</f>
        <v>70</v>
      </c>
      <c r="H98" s="41">
        <f>'Giugno Parsed'!N33</f>
        <v>43</v>
      </c>
      <c r="I98" s="41">
        <f>'Luglio Parsed'!N33</f>
        <v>29</v>
      </c>
      <c r="J98" s="41">
        <f>'Agosto Parsed'!N33</f>
        <v>0</v>
      </c>
      <c r="K98" s="41">
        <f>'Settembre Parsed'!N33</f>
        <v>50</v>
      </c>
      <c r="L98" s="41">
        <f>'Ottobre Parsed'!N33</f>
        <v>68</v>
      </c>
      <c r="M98" s="41">
        <f>'Novembre Parsed'!N33</f>
        <v>0</v>
      </c>
      <c r="N98" s="41">
        <f>'Dicembre Parsed'!N33</f>
        <v>0</v>
      </c>
      <c r="O98">
        <f>SUM(C98:N98)</f>
        <v>360</v>
      </c>
    </row>
    <row r="99" spans="2:15" x14ac:dyDescent="0.25">
      <c r="B99" t="s">
        <v>2</v>
      </c>
      <c r="C99" s="41">
        <f>'Gennaio Parsed'!O33</f>
        <v>106</v>
      </c>
      <c r="D99" s="41">
        <f>'Febbraio Parsed'!O33</f>
        <v>50</v>
      </c>
      <c r="E99" s="41">
        <f>'Marzo Parsed'!O33</f>
        <v>0</v>
      </c>
      <c r="F99" s="41">
        <f>'Aprile Parsed'!O33</f>
        <v>10</v>
      </c>
      <c r="G99" s="41">
        <f>'Maggio Parsed'!O33</f>
        <v>32</v>
      </c>
      <c r="H99" s="41">
        <f>'Giugno Parsed'!O33</f>
        <v>63</v>
      </c>
      <c r="I99" s="41">
        <f>'Luglio Parsed'!O33</f>
        <v>80</v>
      </c>
      <c r="J99" s="41">
        <f>'Agosto Parsed'!O33</f>
        <v>0</v>
      </c>
      <c r="K99" s="41">
        <f>'Settembre Parsed'!O33</f>
        <v>30</v>
      </c>
      <c r="L99" s="41">
        <f>'Ottobre Parsed'!O33</f>
        <v>0</v>
      </c>
      <c r="M99" s="41">
        <f>'Novembre Parsed'!O33</f>
        <v>10</v>
      </c>
      <c r="N99" s="41">
        <f>'Dicembre Parsed'!O33</f>
        <v>151</v>
      </c>
      <c r="O99">
        <f t="shared" ref="O99:O101" si="10">SUM(C99:N99)</f>
        <v>532</v>
      </c>
    </row>
    <row r="100" spans="2:15" x14ac:dyDescent="0.25">
      <c r="B100" t="s">
        <v>3</v>
      </c>
      <c r="C100" s="41">
        <f>'Gennaio Parsed'!P33</f>
        <v>75</v>
      </c>
      <c r="D100" s="41">
        <f>'Febbraio Parsed'!P33</f>
        <v>55</v>
      </c>
      <c r="E100" s="41">
        <f>'Marzo Parsed'!P33</f>
        <v>40</v>
      </c>
      <c r="F100" s="41">
        <f>'Aprile Parsed'!P33</f>
        <v>129</v>
      </c>
      <c r="G100" s="41">
        <f>'Maggio Parsed'!P33</f>
        <v>155</v>
      </c>
      <c r="H100" s="41">
        <f>'Giugno Parsed'!P33</f>
        <v>179</v>
      </c>
      <c r="I100" s="41">
        <f>'Luglio Parsed'!P33</f>
        <v>242</v>
      </c>
      <c r="J100" s="41">
        <f>'Agosto Parsed'!P33</f>
        <v>42</v>
      </c>
      <c r="K100" s="41">
        <f>'Settembre Parsed'!P33</f>
        <v>150</v>
      </c>
      <c r="L100" s="41">
        <f>'Ottobre Parsed'!P33</f>
        <v>77</v>
      </c>
      <c r="M100" s="41">
        <f>'Novembre Parsed'!P33</f>
        <v>30</v>
      </c>
      <c r="N100" s="41">
        <f>'Dicembre Parsed'!P33</f>
        <v>140</v>
      </c>
      <c r="O100">
        <f t="shared" si="10"/>
        <v>1314</v>
      </c>
    </row>
    <row r="101" spans="2:15" x14ac:dyDescent="0.25">
      <c r="B101" t="s">
        <v>16</v>
      </c>
      <c r="C101" s="41">
        <f>'Gennaio Parsed'!Q33</f>
        <v>0</v>
      </c>
      <c r="D101" s="41">
        <f>'Febbraio Parsed'!Q33</f>
        <v>0</v>
      </c>
      <c r="E101" s="41">
        <f>'Marzo Parsed'!Q33</f>
        <v>0</v>
      </c>
      <c r="F101" s="41">
        <f>'Aprile Parsed'!Q33</f>
        <v>19</v>
      </c>
      <c r="G101" s="41">
        <f>'Maggio Parsed'!Q33</f>
        <v>24</v>
      </c>
      <c r="H101" s="41">
        <f>'Giugno Parsed'!Q33</f>
        <v>90</v>
      </c>
      <c r="I101" s="41">
        <f>'Luglio Parsed'!Q33</f>
        <v>80</v>
      </c>
      <c r="J101" s="41">
        <f>'Agosto Parsed'!Q33</f>
        <v>24</v>
      </c>
      <c r="K101" s="41">
        <f>'Settembre Parsed'!Q33</f>
        <v>27</v>
      </c>
      <c r="L101" s="41">
        <f>'Ottobre Parsed'!Q33</f>
        <v>0</v>
      </c>
      <c r="M101" s="41">
        <f>'Novembre Parsed'!Q33</f>
        <v>0</v>
      </c>
      <c r="N101" s="41">
        <f>'Dicembre Parsed'!Q33</f>
        <v>0</v>
      </c>
      <c r="O101">
        <f t="shared" si="10"/>
        <v>264</v>
      </c>
    </row>
    <row r="103" spans="2:15" x14ac:dyDescent="0.25">
      <c r="C103" s="38" t="s">
        <v>55</v>
      </c>
      <c r="D103" s="38"/>
      <c r="E103" s="38"/>
    </row>
    <row r="104" spans="2:15" x14ac:dyDescent="0.25">
      <c r="C104" t="s">
        <v>22</v>
      </c>
      <c r="D104" t="s">
        <v>23</v>
      </c>
      <c r="E104" t="s">
        <v>35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 t="s">
        <v>29</v>
      </c>
      <c r="L104" t="s">
        <v>30</v>
      </c>
      <c r="M104" t="s">
        <v>31</v>
      </c>
      <c r="N104" t="s">
        <v>32</v>
      </c>
      <c r="O104" t="s">
        <v>44</v>
      </c>
    </row>
    <row r="105" spans="2:15" x14ac:dyDescent="0.25">
      <c r="B105" t="s">
        <v>1</v>
      </c>
      <c r="C105" s="5">
        <f>'Gennaio Parsed'!N34</f>
        <v>71</v>
      </c>
      <c r="D105" s="5">
        <f>'Febbraio Parsed'!N34</f>
        <v>0</v>
      </c>
      <c r="E105" s="5">
        <f>'Marzo Parsed'!N34</f>
        <v>0</v>
      </c>
      <c r="F105" s="5">
        <f>'Aprile Parsed'!N34</f>
        <v>0</v>
      </c>
      <c r="G105" s="5">
        <f>'Maggio Parsed'!N34</f>
        <v>0</v>
      </c>
      <c r="H105" s="5">
        <f>'Giugno Parsed'!N34</f>
        <v>45</v>
      </c>
      <c r="I105" s="5">
        <f>'Luglio Parsed'!N34</f>
        <v>82</v>
      </c>
      <c r="J105" s="5">
        <f>'Agosto Parsed'!N34</f>
        <v>166</v>
      </c>
      <c r="K105" s="5">
        <f>'Settembre Parsed'!N34</f>
        <v>0</v>
      </c>
      <c r="L105" s="5">
        <f>'Ottobre Parsed'!N34</f>
        <v>0</v>
      </c>
      <c r="M105" s="5">
        <f>'Novembre Parsed'!N34</f>
        <v>97</v>
      </c>
      <c r="N105" s="5">
        <f>'Dicembre Parsed'!N34</f>
        <v>50</v>
      </c>
      <c r="O105">
        <f>SUM(C105:N105)</f>
        <v>511</v>
      </c>
    </row>
    <row r="106" spans="2:15" x14ac:dyDescent="0.25">
      <c r="B106" t="s">
        <v>2</v>
      </c>
      <c r="C106" s="5">
        <f>'Gennaio Parsed'!O34</f>
        <v>54</v>
      </c>
      <c r="D106" s="5">
        <f>'Febbraio Parsed'!O34</f>
        <v>23</v>
      </c>
      <c r="E106" s="5">
        <f>'Marzo Parsed'!O34</f>
        <v>0</v>
      </c>
      <c r="F106" s="5">
        <f>'Aprile Parsed'!O34</f>
        <v>0</v>
      </c>
      <c r="G106" s="5">
        <f>'Maggio Parsed'!O34</f>
        <v>0</v>
      </c>
      <c r="H106" s="5">
        <f>'Giugno Parsed'!O34</f>
        <v>29</v>
      </c>
      <c r="I106" s="5">
        <f>'Luglio Parsed'!O34</f>
        <v>114</v>
      </c>
      <c r="J106" s="5">
        <f>'Agosto Parsed'!O34</f>
        <v>481</v>
      </c>
      <c r="K106" s="5">
        <f>'Settembre Parsed'!O34</f>
        <v>28</v>
      </c>
      <c r="L106" s="5">
        <f>'Ottobre Parsed'!O34</f>
        <v>0</v>
      </c>
      <c r="M106" s="5">
        <f>'Novembre Parsed'!O34</f>
        <v>2</v>
      </c>
      <c r="N106" s="5">
        <f>'Dicembre Parsed'!O34</f>
        <v>91</v>
      </c>
      <c r="O106" s="5">
        <f>SUM(C106:N106)</f>
        <v>822</v>
      </c>
    </row>
    <row r="107" spans="2:15" x14ac:dyDescent="0.25">
      <c r="B107" t="s">
        <v>3</v>
      </c>
      <c r="C107" s="5">
        <f>'Gennaio Parsed'!P34</f>
        <v>187</v>
      </c>
      <c r="D107" s="5">
        <f>'Febbraio Parsed'!P34</f>
        <v>37</v>
      </c>
      <c r="E107" s="5">
        <f>'Marzo Parsed'!P34</f>
        <v>8</v>
      </c>
      <c r="F107" s="5">
        <f>'Aprile Parsed'!P34</f>
        <v>35</v>
      </c>
      <c r="G107" s="5">
        <f>'Maggio Parsed'!P34</f>
        <v>0</v>
      </c>
      <c r="H107" s="5">
        <f>'Giugno Parsed'!P34</f>
        <v>49</v>
      </c>
      <c r="I107" s="5">
        <f>'Luglio Parsed'!P34</f>
        <v>112</v>
      </c>
      <c r="J107" s="5">
        <f>'Agosto Parsed'!P34</f>
        <v>487</v>
      </c>
      <c r="K107" s="5">
        <f>'Settembre Parsed'!P34</f>
        <v>15</v>
      </c>
      <c r="L107" s="5">
        <f>'Ottobre Parsed'!P34</f>
        <v>3</v>
      </c>
      <c r="M107" s="5">
        <f>'Novembre Parsed'!P34</f>
        <v>10</v>
      </c>
      <c r="N107" s="5">
        <f>'Dicembre Parsed'!P34</f>
        <v>82</v>
      </c>
      <c r="O107">
        <f t="shared" ref="O106:O108" si="11">SUM(C107:N107)</f>
        <v>1025</v>
      </c>
    </row>
    <row r="108" spans="2:15" x14ac:dyDescent="0.25">
      <c r="B108" t="s">
        <v>16</v>
      </c>
      <c r="C108" s="5">
        <f>'Gennaio Parsed'!Q34</f>
        <v>0</v>
      </c>
      <c r="D108" s="5">
        <f>'Febbraio Parsed'!Q34</f>
        <v>0</v>
      </c>
      <c r="E108" s="5">
        <f>'Marzo Parsed'!Q34</f>
        <v>0</v>
      </c>
      <c r="F108" s="5">
        <f>'Aprile Parsed'!Q34</f>
        <v>19</v>
      </c>
      <c r="G108" s="5">
        <f>'Maggio Parsed'!Q34</f>
        <v>30</v>
      </c>
      <c r="H108" s="5">
        <f>'Giugno Parsed'!Q34</f>
        <v>21</v>
      </c>
      <c r="I108" s="5">
        <f>'Luglio Parsed'!Q34</f>
        <v>0</v>
      </c>
      <c r="J108" s="5">
        <f>'Agosto Parsed'!Q34</f>
        <v>263</v>
      </c>
      <c r="K108" s="5">
        <f>'Settembre Parsed'!Q34</f>
        <v>39</v>
      </c>
      <c r="L108" s="5">
        <f>'Ottobre Parsed'!Q34</f>
        <v>0</v>
      </c>
      <c r="M108" s="5">
        <f>'Novembre Parsed'!Q34</f>
        <v>0</v>
      </c>
      <c r="N108" s="5">
        <f>'Dicembre Parsed'!Q34</f>
        <v>172</v>
      </c>
      <c r="O108">
        <f t="shared" si="11"/>
        <v>544</v>
      </c>
    </row>
    <row r="110" spans="2:15" x14ac:dyDescent="0.25">
      <c r="C110" s="38" t="s">
        <v>57</v>
      </c>
      <c r="D110" s="38"/>
      <c r="E110" s="38"/>
    </row>
    <row r="111" spans="2:15" x14ac:dyDescent="0.25">
      <c r="C111" t="s">
        <v>22</v>
      </c>
      <c r="D111" t="s">
        <v>23</v>
      </c>
      <c r="E111" t="s">
        <v>35</v>
      </c>
      <c r="F111" t="s">
        <v>24</v>
      </c>
      <c r="G111" t="s">
        <v>25</v>
      </c>
      <c r="H111" t="s">
        <v>26</v>
      </c>
      <c r="I111" t="s">
        <v>27</v>
      </c>
      <c r="J111" t="s">
        <v>28</v>
      </c>
      <c r="K111" t="s">
        <v>29</v>
      </c>
      <c r="L111" t="s">
        <v>30</v>
      </c>
      <c r="M111" t="s">
        <v>31</v>
      </c>
      <c r="N111" t="s">
        <v>32</v>
      </c>
      <c r="O111" t="s">
        <v>44</v>
      </c>
    </row>
    <row r="112" spans="2:15" x14ac:dyDescent="0.25">
      <c r="B112" t="s">
        <v>1</v>
      </c>
      <c r="C112" s="41">
        <f>'Gennaio Parsed'!N35</f>
        <v>0</v>
      </c>
      <c r="D112" s="41">
        <f>'Febbraio Parsed'!N35</f>
        <v>42</v>
      </c>
      <c r="E112" s="41">
        <f>'Marzo Parsed'!N35</f>
        <v>92</v>
      </c>
      <c r="F112" s="41">
        <f>'Aprile Parsed'!N35</f>
        <v>340</v>
      </c>
      <c r="G112" s="41">
        <f>'Maggio Parsed'!N35</f>
        <v>589</v>
      </c>
      <c r="H112" s="41">
        <f>'Giugno Parsed'!N35</f>
        <v>36</v>
      </c>
      <c r="I112" s="41">
        <f>'Luglio Parsed'!N35</f>
        <v>25</v>
      </c>
      <c r="J112" s="41">
        <f>'Agosto Parsed'!N35</f>
        <v>68</v>
      </c>
      <c r="K112" s="41">
        <f>'Settembre Parsed'!N35</f>
        <v>0</v>
      </c>
      <c r="L112" s="41">
        <f>'Ottobre Parsed'!N35</f>
        <v>330</v>
      </c>
      <c r="M112" s="41">
        <f>'Novembre Parsed'!N35</f>
        <v>211</v>
      </c>
      <c r="N112" s="41">
        <f>'Dicembre Parsed'!N35</f>
        <v>120</v>
      </c>
      <c r="O112">
        <f>SUM(C112:N112)</f>
        <v>1853</v>
      </c>
    </row>
    <row r="113" spans="2:15" x14ac:dyDescent="0.25">
      <c r="B113" t="s">
        <v>2</v>
      </c>
      <c r="C113" s="41">
        <f>'Gennaio Parsed'!O35</f>
        <v>0</v>
      </c>
      <c r="D113" s="41">
        <f>'Febbraio Parsed'!O35</f>
        <v>70</v>
      </c>
      <c r="E113" s="41">
        <f>'Marzo Parsed'!O35</f>
        <v>213</v>
      </c>
      <c r="F113" s="41">
        <f>'Aprile Parsed'!O35</f>
        <v>353</v>
      </c>
      <c r="G113" s="41">
        <f>'Maggio Parsed'!O35</f>
        <v>391</v>
      </c>
      <c r="H113" s="41">
        <f>'Giugno Parsed'!O35</f>
        <v>36</v>
      </c>
      <c r="I113" s="41">
        <f>'Luglio Parsed'!O35</f>
        <v>10</v>
      </c>
      <c r="J113" s="41">
        <f>'Agosto Parsed'!O35</f>
        <v>0</v>
      </c>
      <c r="K113" s="41">
        <f>'Settembre Parsed'!O35</f>
        <v>0</v>
      </c>
      <c r="L113" s="41">
        <f>'Ottobre Parsed'!O35</f>
        <v>22</v>
      </c>
      <c r="M113" s="41">
        <f>'Novembre Parsed'!O35</f>
        <v>50</v>
      </c>
      <c r="N113" s="41">
        <f>'Dicembre Parsed'!O35</f>
        <v>50</v>
      </c>
      <c r="O113" s="5">
        <f>SUM(C113:N113)</f>
        <v>1195</v>
      </c>
    </row>
    <row r="114" spans="2:15" x14ac:dyDescent="0.25">
      <c r="B114" t="s">
        <v>3</v>
      </c>
      <c r="C114" s="41">
        <f>'Gennaio Parsed'!P35</f>
        <v>20</v>
      </c>
      <c r="D114" s="41">
        <f>'Febbraio Parsed'!P35</f>
        <v>43</v>
      </c>
      <c r="E114" s="41">
        <f>'Marzo Parsed'!P35</f>
        <v>211</v>
      </c>
      <c r="F114" s="41">
        <f>'Aprile Parsed'!P35</f>
        <v>327</v>
      </c>
      <c r="G114" s="41">
        <f>'Maggio Parsed'!P35</f>
        <v>290</v>
      </c>
      <c r="H114" s="41">
        <f>'Giugno Parsed'!P35</f>
        <v>0</v>
      </c>
      <c r="I114" s="41">
        <f>'Luglio Parsed'!P35</f>
        <v>0</v>
      </c>
      <c r="J114" s="41">
        <f>'Agosto Parsed'!P35</f>
        <v>18</v>
      </c>
      <c r="K114" s="41">
        <f>'Settembre Parsed'!P35</f>
        <v>56</v>
      </c>
      <c r="L114" s="41">
        <f>'Ottobre Parsed'!P35</f>
        <v>0</v>
      </c>
      <c r="M114" s="41">
        <f>'Novembre Parsed'!P35</f>
        <v>184</v>
      </c>
      <c r="N114" s="41">
        <f>'Dicembre Parsed'!P35</f>
        <v>0</v>
      </c>
      <c r="O114">
        <f t="shared" ref="O114:O115" si="12">SUM(C114:N114)</f>
        <v>1149</v>
      </c>
    </row>
    <row r="115" spans="2:15" x14ac:dyDescent="0.25">
      <c r="B115" t="s">
        <v>16</v>
      </c>
      <c r="C115" s="41">
        <f>'Gennaio Parsed'!Q35</f>
        <v>0</v>
      </c>
      <c r="D115" s="41">
        <f>'Febbraio Parsed'!Q35</f>
        <v>0</v>
      </c>
      <c r="E115" s="41">
        <f>'Marzo Parsed'!Q35</f>
        <v>0</v>
      </c>
      <c r="F115" s="41">
        <f>'Aprile Parsed'!Q35</f>
        <v>0</v>
      </c>
      <c r="G115" s="41">
        <f>'Maggio Parsed'!Q35</f>
        <v>50</v>
      </c>
      <c r="H115" s="41">
        <f>'Giugno Parsed'!Q35</f>
        <v>0</v>
      </c>
      <c r="I115" s="41">
        <f>'Luglio Parsed'!Q35</f>
        <v>0</v>
      </c>
      <c r="J115" s="41">
        <f>'Agosto Parsed'!Q35</f>
        <v>0</v>
      </c>
      <c r="K115" s="41">
        <f>'Settembre Parsed'!Q35</f>
        <v>0</v>
      </c>
      <c r="L115" s="41">
        <f>'Ottobre Parsed'!Q35</f>
        <v>40</v>
      </c>
      <c r="M115" s="41">
        <f>'Novembre Parsed'!Q35</f>
        <v>0</v>
      </c>
      <c r="N115" s="41">
        <f>'Dicembre Parsed'!Q35</f>
        <v>0</v>
      </c>
      <c r="O115">
        <f t="shared" si="12"/>
        <v>90</v>
      </c>
    </row>
  </sheetData>
  <mergeCells count="5">
    <mergeCell ref="B2:N2"/>
    <mergeCell ref="C89:D89"/>
    <mergeCell ref="C96:E96"/>
    <mergeCell ref="C103:E103"/>
    <mergeCell ref="C110:E110"/>
  </mergeCells>
  <conditionalFormatting sqref="E4:E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6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4:K16">
    <cfRule type="colorScale" priority="2">
      <colorScale>
        <cfvo type="min"/>
        <cfvo type="percentile" val="20"/>
        <cfvo type="max"/>
        <color rgb="FFF8696B"/>
        <color theme="0"/>
        <color rgb="FF63BE7B"/>
      </colorScale>
    </cfRule>
  </conditionalFormatting>
  <conditionalFormatting sqref="N4:N16">
    <cfRule type="colorScale" priority="1">
      <colorScale>
        <cfvo type="min"/>
        <cfvo type="percentile" val="2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ignoredErrors>
    <ignoredError sqref="F6 H16 E16 D91:D94" 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5BB8-9EB5-445D-B8B4-069518557035}">
  <dimension ref="A1:Q35"/>
  <sheetViews>
    <sheetView workbookViewId="0">
      <selection activeCell="P34" sqref="P34"/>
    </sheetView>
  </sheetViews>
  <sheetFormatPr defaultRowHeight="15" x14ac:dyDescent="0.25"/>
  <cols>
    <col min="15" max="15" width="11.85546875" customWidth="1"/>
    <col min="16" max="16" width="12.140625" customWidth="1"/>
    <col min="17" max="17" width="17.285156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6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43710</v>
      </c>
      <c r="B3">
        <v>50</v>
      </c>
      <c r="D3">
        <v>50</v>
      </c>
      <c r="M3" t="s">
        <v>12</v>
      </c>
      <c r="N3">
        <f>SUM(N4:N7)</f>
        <v>425</v>
      </c>
      <c r="O3">
        <f t="shared" ref="O3:P3" si="0">SUM(O4:O7)</f>
        <v>152</v>
      </c>
      <c r="P3">
        <f t="shared" si="0"/>
        <v>152</v>
      </c>
      <c r="Q3">
        <f>SUM(Q4:Q7)</f>
        <v>121</v>
      </c>
    </row>
    <row r="4" spans="1:17" x14ac:dyDescent="0.25">
      <c r="B4" s="38" t="s">
        <v>2</v>
      </c>
      <c r="C4" s="38"/>
      <c r="D4" s="38"/>
      <c r="E4" s="38"/>
      <c r="F4" s="38"/>
      <c r="G4" s="38"/>
      <c r="H4" s="38"/>
      <c r="I4" s="38"/>
      <c r="J4" s="38"/>
      <c r="K4" s="38"/>
      <c r="M4" t="s">
        <v>11</v>
      </c>
      <c r="N4">
        <f>SUM(B3:B100)</f>
        <v>257</v>
      </c>
      <c r="O4">
        <f t="shared" ref="O4:P4" si="1">SUM(C3:C26)</f>
        <v>60</v>
      </c>
      <c r="P4">
        <f t="shared" si="1"/>
        <v>150</v>
      </c>
      <c r="Q4">
        <f>N4-O4-P4</f>
        <v>47</v>
      </c>
    </row>
    <row r="5" spans="1:17" x14ac:dyDescent="0.25">
      <c r="A5" s="6" t="s">
        <v>0</v>
      </c>
      <c r="B5" t="s">
        <v>4</v>
      </c>
      <c r="C5" t="s">
        <v>5</v>
      </c>
      <c r="D5" t="s">
        <v>6</v>
      </c>
      <c r="E5" t="s">
        <v>7</v>
      </c>
      <c r="F5" t="s">
        <v>5</v>
      </c>
      <c r="G5" t="s">
        <v>6</v>
      </c>
      <c r="H5" t="s">
        <v>8</v>
      </c>
      <c r="I5" t="s">
        <v>5</v>
      </c>
      <c r="J5" t="s">
        <v>6</v>
      </c>
      <c r="K5" t="s">
        <v>9</v>
      </c>
      <c r="M5" t="s">
        <v>7</v>
      </c>
      <c r="N5">
        <f>SUM(E3:E100)</f>
        <v>82</v>
      </c>
      <c r="O5">
        <f t="shared" ref="O5:P5" si="2">SUM(F3:F26)</f>
        <v>36</v>
      </c>
      <c r="P5">
        <f t="shared" si="2"/>
        <v>2</v>
      </c>
      <c r="Q5">
        <f>N5-O5-P5</f>
        <v>44</v>
      </c>
    </row>
    <row r="6" spans="1:17" x14ac:dyDescent="0.25">
      <c r="A6" s="3">
        <v>43709</v>
      </c>
      <c r="E6">
        <v>28</v>
      </c>
      <c r="F6">
        <v>19</v>
      </c>
      <c r="M6" t="s">
        <v>8</v>
      </c>
      <c r="N6">
        <f>SUM(H3:H100)</f>
        <v>56</v>
      </c>
      <c r="O6">
        <f t="shared" ref="O6:P6" si="3">SUM(I3:I26)</f>
        <v>56</v>
      </c>
      <c r="P6">
        <f t="shared" si="3"/>
        <v>0</v>
      </c>
      <c r="Q6">
        <f>N6-O6-P6</f>
        <v>0</v>
      </c>
    </row>
    <row r="7" spans="1:17" x14ac:dyDescent="0.25">
      <c r="A7" s="3">
        <v>43729</v>
      </c>
      <c r="B7">
        <v>30</v>
      </c>
      <c r="C7">
        <v>10</v>
      </c>
      <c r="M7" t="s">
        <v>9</v>
      </c>
      <c r="N7">
        <f>SUM(K3:K100)</f>
        <v>30</v>
      </c>
      <c r="O7">
        <f t="shared" ref="O7:P7" si="4">SUM(L3:L26)</f>
        <v>0</v>
      </c>
      <c r="P7">
        <f t="shared" si="4"/>
        <v>0</v>
      </c>
      <c r="Q7">
        <f>N7-O7-P7</f>
        <v>30</v>
      </c>
    </row>
    <row r="8" spans="1:17" x14ac:dyDescent="0.25">
      <c r="B8" s="38" t="s">
        <v>3</v>
      </c>
      <c r="C8" s="38"/>
      <c r="D8" s="38"/>
      <c r="E8" s="38"/>
      <c r="F8" s="38"/>
      <c r="G8" s="38"/>
      <c r="H8" s="38"/>
      <c r="I8" s="38"/>
      <c r="J8" s="38"/>
      <c r="K8" s="38"/>
    </row>
    <row r="9" spans="1:17" x14ac:dyDescent="0.25">
      <c r="A9" s="6" t="s">
        <v>0</v>
      </c>
      <c r="B9" t="s">
        <v>4</v>
      </c>
      <c r="C9" t="s">
        <v>5</v>
      </c>
      <c r="D9" t="s">
        <v>6</v>
      </c>
      <c r="E9" t="s">
        <v>7</v>
      </c>
      <c r="F9" t="s">
        <v>5</v>
      </c>
      <c r="G9" t="s">
        <v>6</v>
      </c>
      <c r="H9" t="s">
        <v>8</v>
      </c>
      <c r="I9" t="s">
        <v>5</v>
      </c>
      <c r="J9" t="s">
        <v>6</v>
      </c>
      <c r="K9" t="s">
        <v>9</v>
      </c>
      <c r="M9" s="38" t="s">
        <v>19</v>
      </c>
      <c r="N9" s="38"/>
      <c r="O9" s="38"/>
    </row>
    <row r="10" spans="1:17" x14ac:dyDescent="0.25">
      <c r="A10" s="3">
        <v>43714</v>
      </c>
      <c r="B10">
        <v>50</v>
      </c>
      <c r="C10">
        <v>0</v>
      </c>
      <c r="D10">
        <v>50</v>
      </c>
      <c r="N10" s="38" t="s">
        <v>17</v>
      </c>
      <c r="O10" s="38"/>
    </row>
    <row r="11" spans="1:17" x14ac:dyDescent="0.25">
      <c r="A11" s="3">
        <v>43715</v>
      </c>
      <c r="B11">
        <v>50</v>
      </c>
      <c r="C11">
        <v>0</v>
      </c>
      <c r="D11">
        <v>50</v>
      </c>
      <c r="M11" t="s">
        <v>11</v>
      </c>
      <c r="N11" s="39">
        <f>N4/N3</f>
        <v>0.6047058823529412</v>
      </c>
      <c r="O11" s="39"/>
    </row>
    <row r="12" spans="1:17" x14ac:dyDescent="0.25">
      <c r="A12" s="3">
        <v>43716</v>
      </c>
      <c r="B12">
        <v>50</v>
      </c>
      <c r="C12">
        <v>50</v>
      </c>
      <c r="M12" t="s">
        <v>7</v>
      </c>
      <c r="N12" s="39">
        <f>N5/N3</f>
        <v>0.19294117647058823</v>
      </c>
      <c r="O12" s="39"/>
    </row>
    <row r="13" spans="1:17" x14ac:dyDescent="0.25">
      <c r="A13" s="3">
        <v>43717</v>
      </c>
      <c r="E13">
        <v>15</v>
      </c>
      <c r="F13">
        <v>5</v>
      </c>
      <c r="G13">
        <v>2</v>
      </c>
      <c r="M13" t="s">
        <v>8</v>
      </c>
      <c r="N13" s="39">
        <f>N6/N3</f>
        <v>0.13176470588235295</v>
      </c>
      <c r="O13" s="39"/>
    </row>
    <row r="14" spans="1:17" x14ac:dyDescent="0.25">
      <c r="A14" s="3">
        <v>43729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9</v>
      </c>
      <c r="N14" s="39">
        <f>N7/N3</f>
        <v>7.0588235294117646E-2</v>
      </c>
      <c r="O14" s="39"/>
    </row>
    <row r="15" spans="1:17" x14ac:dyDescent="0.25">
      <c r="A15" s="3">
        <v>43735</v>
      </c>
      <c r="H15">
        <v>56</v>
      </c>
      <c r="I15">
        <v>56</v>
      </c>
    </row>
    <row r="16" spans="1:17" x14ac:dyDescent="0.25">
      <c r="A16" s="3">
        <v>43737</v>
      </c>
      <c r="K16">
        <v>10</v>
      </c>
      <c r="M16" s="38" t="s">
        <v>20</v>
      </c>
      <c r="N16" s="38"/>
      <c r="O16" s="38"/>
    </row>
    <row r="17" spans="1:17" x14ac:dyDescent="0.25">
      <c r="B17" s="38" t="s">
        <v>16</v>
      </c>
      <c r="C17" s="38"/>
      <c r="D17" s="38"/>
      <c r="E17" s="38"/>
      <c r="F17" s="38"/>
      <c r="G17" s="38"/>
      <c r="H17" s="38"/>
      <c r="I17" s="38"/>
      <c r="J17" s="38"/>
      <c r="K17" s="38"/>
      <c r="M17" t="s">
        <v>18</v>
      </c>
      <c r="N17" s="39">
        <f>Q3/N3</f>
        <v>0.2847058823529412</v>
      </c>
      <c r="O17" s="39"/>
    </row>
    <row r="18" spans="1:17" x14ac:dyDescent="0.25">
      <c r="A18" s="6" t="s">
        <v>0</v>
      </c>
      <c r="B18" t="s">
        <v>4</v>
      </c>
      <c r="C18" t="s">
        <v>5</v>
      </c>
      <c r="D18" t="s">
        <v>6</v>
      </c>
      <c r="E18" t="s">
        <v>7</v>
      </c>
      <c r="F18" t="s">
        <v>5</v>
      </c>
      <c r="G18" t="s">
        <v>6</v>
      </c>
      <c r="H18" t="s">
        <v>8</v>
      </c>
      <c r="I18" t="s">
        <v>5</v>
      </c>
      <c r="J18" t="s">
        <v>6</v>
      </c>
      <c r="K18" t="s">
        <v>9</v>
      </c>
      <c r="M18" t="s">
        <v>5</v>
      </c>
      <c r="N18" s="39">
        <f>O3/N3</f>
        <v>0.35764705882352943</v>
      </c>
      <c r="O18" s="39"/>
    </row>
    <row r="19" spans="1:17" x14ac:dyDescent="0.25">
      <c r="A19" s="3">
        <v>43709</v>
      </c>
      <c r="E19">
        <v>34</v>
      </c>
      <c r="F19">
        <v>11</v>
      </c>
      <c r="M19" t="s">
        <v>6</v>
      </c>
      <c r="N19" s="39">
        <f>P3/N3</f>
        <v>0.35764705882352943</v>
      </c>
      <c r="O19" s="39"/>
    </row>
    <row r="20" spans="1:17" x14ac:dyDescent="0.25">
      <c r="A20" s="3">
        <v>43715</v>
      </c>
      <c r="B20">
        <v>27</v>
      </c>
      <c r="E20">
        <v>5</v>
      </c>
      <c r="F20">
        <v>1</v>
      </c>
    </row>
    <row r="21" spans="1:17" x14ac:dyDescent="0.25">
      <c r="A21" s="3">
        <v>43716</v>
      </c>
      <c r="K21">
        <v>10</v>
      </c>
      <c r="N21" t="s">
        <v>18</v>
      </c>
      <c r="O21" t="s">
        <v>5</v>
      </c>
      <c r="P21" t="s">
        <v>6</v>
      </c>
    </row>
    <row r="22" spans="1:17" x14ac:dyDescent="0.25">
      <c r="A22" s="3">
        <v>43729</v>
      </c>
      <c r="K22">
        <v>10</v>
      </c>
      <c r="M22" t="s">
        <v>11</v>
      </c>
      <c r="N22" s="32">
        <f>Q4/N4</f>
        <v>0.1828793774319066</v>
      </c>
      <c r="O22" s="32">
        <f>O4/N4</f>
        <v>0.23346303501945526</v>
      </c>
      <c r="P22" s="32">
        <f>P4/N4</f>
        <v>0.58365758754863817</v>
      </c>
    </row>
    <row r="23" spans="1:17" x14ac:dyDescent="0.25">
      <c r="A23" s="3">
        <v>43737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7</v>
      </c>
      <c r="N23" s="32">
        <f t="shared" ref="N23:N24" si="5">Q5/N5</f>
        <v>0.53658536585365857</v>
      </c>
      <c r="O23" s="32">
        <f t="shared" ref="O23:O24" si="6">O5/N5</f>
        <v>0.43902439024390244</v>
      </c>
      <c r="P23" s="32">
        <f t="shared" ref="P23:P24" si="7">P5/N5</f>
        <v>2.4390243902439025E-2</v>
      </c>
    </row>
    <row r="24" spans="1:17" x14ac:dyDescent="0.25">
      <c r="M24" t="s">
        <v>8</v>
      </c>
      <c r="N24" s="32">
        <f t="shared" si="5"/>
        <v>0</v>
      </c>
      <c r="O24" s="32">
        <f t="shared" si="6"/>
        <v>1</v>
      </c>
      <c r="P24" s="32">
        <f t="shared" si="7"/>
        <v>0</v>
      </c>
    </row>
    <row r="26" spans="1:17" x14ac:dyDescent="0.25">
      <c r="M26" s="38" t="s">
        <v>21</v>
      </c>
      <c r="N26" s="38"/>
      <c r="O26" s="38"/>
    </row>
    <row r="27" spans="1:17" x14ac:dyDescent="0.25">
      <c r="M27" t="s">
        <v>11</v>
      </c>
      <c r="N27" s="40">
        <f>AVERAGE('Settembre Raw'!B3:B100)</f>
        <v>36.714285714285715</v>
      </c>
      <c r="O27" s="40"/>
    </row>
    <row r="28" spans="1:17" x14ac:dyDescent="0.25">
      <c r="M28" t="s">
        <v>7</v>
      </c>
      <c r="N28" s="40">
        <f>AVERAGE('Settembre Raw'!E3:E100)</f>
        <v>3.9047619047619047</v>
      </c>
      <c r="O28" s="40"/>
    </row>
    <row r="29" spans="1:17" x14ac:dyDescent="0.25">
      <c r="M29" t="s">
        <v>8</v>
      </c>
      <c r="N29" s="38">
        <f>AVERAGE('Settembre Raw'!H3:H102)</f>
        <v>56</v>
      </c>
      <c r="O29" s="38"/>
    </row>
    <row r="31" spans="1:17" x14ac:dyDescent="0.25">
      <c r="N31" s="38" t="s">
        <v>49</v>
      </c>
      <c r="O31" s="38"/>
      <c r="P31" s="38"/>
      <c r="Q31" s="38"/>
    </row>
    <row r="32" spans="1:17" x14ac:dyDescent="0.25">
      <c r="N32" t="s">
        <v>1</v>
      </c>
      <c r="O32" t="s">
        <v>2</v>
      </c>
      <c r="P32" t="s">
        <v>3</v>
      </c>
      <c r="Q32" t="s">
        <v>16</v>
      </c>
    </row>
    <row r="33" spans="13:17" x14ac:dyDescent="0.25">
      <c r="M33" t="s">
        <v>11</v>
      </c>
      <c r="N33">
        <f>SUM(B3)</f>
        <v>50</v>
      </c>
      <c r="O33">
        <f>SUM(B6:B7)</f>
        <v>30</v>
      </c>
      <c r="P33" s="5">
        <f>SUM(B10:B16)</f>
        <v>150</v>
      </c>
      <c r="Q33">
        <f>SUM(B19:B23)</f>
        <v>27</v>
      </c>
    </row>
    <row r="34" spans="13:17" x14ac:dyDescent="0.25">
      <c r="M34" t="s">
        <v>7</v>
      </c>
      <c r="N34" s="5">
        <f>SUM(E3)</f>
        <v>0</v>
      </c>
      <c r="O34">
        <f>SUM(E6:E7)</f>
        <v>28</v>
      </c>
      <c r="P34" s="5">
        <f>SUM(E10:E16)</f>
        <v>15</v>
      </c>
      <c r="Q34">
        <f>SUM(E19:E23)</f>
        <v>39</v>
      </c>
    </row>
    <row r="35" spans="13:17" x14ac:dyDescent="0.25">
      <c r="M35" t="s">
        <v>8</v>
      </c>
      <c r="N35">
        <f>SUM(H3)</f>
        <v>0</v>
      </c>
      <c r="O35">
        <f>SUM(H6:H7)</f>
        <v>0</v>
      </c>
      <c r="P35" s="5">
        <f>SUM(H10:H16)</f>
        <v>56</v>
      </c>
      <c r="Q35">
        <f>SUM(H19:H23)</f>
        <v>0</v>
      </c>
    </row>
  </sheetData>
  <mergeCells count="19">
    <mergeCell ref="N29:O29"/>
    <mergeCell ref="N18:O18"/>
    <mergeCell ref="N19:O19"/>
    <mergeCell ref="N31:Q31"/>
    <mergeCell ref="M26:O26"/>
    <mergeCell ref="N27:O27"/>
    <mergeCell ref="N28:O28"/>
    <mergeCell ref="B1:K1"/>
    <mergeCell ref="B4:K4"/>
    <mergeCell ref="B8:K8"/>
    <mergeCell ref="B17:K17"/>
    <mergeCell ref="M9:O9"/>
    <mergeCell ref="N10:O10"/>
    <mergeCell ref="N11:O11"/>
    <mergeCell ref="N12:O12"/>
    <mergeCell ref="N13:O13"/>
    <mergeCell ref="N14:O14"/>
    <mergeCell ref="M16:O16"/>
    <mergeCell ref="N17:O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59C3-4DA2-4F9C-96F8-1694893D0CAC}">
  <dimension ref="A1:Q37"/>
  <sheetViews>
    <sheetView topLeftCell="A10" workbookViewId="0">
      <selection activeCell="N31" sqref="N31:Q31"/>
    </sheetView>
  </sheetViews>
  <sheetFormatPr defaultRowHeight="15" x14ac:dyDescent="0.25"/>
  <cols>
    <col min="15" max="15" width="12.140625" customWidth="1"/>
    <col min="16" max="16" width="12.7109375" customWidth="1"/>
    <col min="17" max="17" width="17.57031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6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43749</v>
      </c>
      <c r="B3">
        <v>68</v>
      </c>
      <c r="C3">
        <v>68</v>
      </c>
      <c r="M3" t="s">
        <v>12</v>
      </c>
      <c r="N3">
        <f>SUM(N4:N7)</f>
        <v>560</v>
      </c>
      <c r="O3">
        <f t="shared" ref="O3:P3" si="0">SUM(O4:O7)</f>
        <v>453</v>
      </c>
      <c r="P3">
        <f t="shared" si="0"/>
        <v>20</v>
      </c>
      <c r="Q3">
        <f>SUM(Q4:Q7)</f>
        <v>87</v>
      </c>
    </row>
    <row r="4" spans="1:17" x14ac:dyDescent="0.25">
      <c r="A4" s="3">
        <v>43753</v>
      </c>
      <c r="H4">
        <v>130</v>
      </c>
      <c r="I4">
        <v>130</v>
      </c>
      <c r="M4" t="s">
        <v>11</v>
      </c>
      <c r="N4">
        <f>SUM(B3:B100)</f>
        <v>145</v>
      </c>
      <c r="O4">
        <f t="shared" ref="O4:P4" si="1">SUM(C3:C26)</f>
        <v>108</v>
      </c>
      <c r="P4">
        <f t="shared" si="1"/>
        <v>13</v>
      </c>
      <c r="Q4">
        <f>N4-O4-P4</f>
        <v>24</v>
      </c>
    </row>
    <row r="5" spans="1:17" x14ac:dyDescent="0.25">
      <c r="A5" s="3">
        <v>43755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7</v>
      </c>
      <c r="N5">
        <f>SUM(E3:E100)</f>
        <v>3</v>
      </c>
      <c r="O5">
        <f t="shared" ref="O5:P5" si="2">SUM(F3:F26)</f>
        <v>0</v>
      </c>
      <c r="P5">
        <f t="shared" si="2"/>
        <v>0</v>
      </c>
      <c r="Q5">
        <f>N5-O5-P5</f>
        <v>3</v>
      </c>
    </row>
    <row r="6" spans="1:17" x14ac:dyDescent="0.25">
      <c r="A6" s="3">
        <v>43756</v>
      </c>
      <c r="H6">
        <v>50</v>
      </c>
      <c r="I6">
        <v>45</v>
      </c>
      <c r="J6">
        <v>5</v>
      </c>
      <c r="M6" t="s">
        <v>8</v>
      </c>
      <c r="N6">
        <f>SUM(H3:H100)</f>
        <v>392</v>
      </c>
      <c r="O6">
        <f t="shared" ref="O6:P6" si="3">SUM(I3:I26)</f>
        <v>345</v>
      </c>
      <c r="P6">
        <f t="shared" si="3"/>
        <v>7</v>
      </c>
      <c r="Q6">
        <f>N6-O6-P6</f>
        <v>40</v>
      </c>
    </row>
    <row r="7" spans="1:17" x14ac:dyDescent="0.25">
      <c r="A7" s="3">
        <v>43757</v>
      </c>
      <c r="H7">
        <v>50</v>
      </c>
      <c r="I7">
        <v>50</v>
      </c>
      <c r="M7" t="s">
        <v>9</v>
      </c>
      <c r="N7">
        <f>SUM(K3:K100)</f>
        <v>20</v>
      </c>
      <c r="O7">
        <f t="shared" ref="O7:P7" si="4">SUM(L3:L26)</f>
        <v>0</v>
      </c>
      <c r="P7">
        <f t="shared" si="4"/>
        <v>0</v>
      </c>
      <c r="Q7">
        <f>N7-O7-P7</f>
        <v>20</v>
      </c>
    </row>
    <row r="8" spans="1:17" x14ac:dyDescent="0.25">
      <c r="A8" s="3">
        <v>43763</v>
      </c>
      <c r="H8">
        <v>50</v>
      </c>
      <c r="I8">
        <v>50</v>
      </c>
    </row>
    <row r="9" spans="1:17" x14ac:dyDescent="0.25">
      <c r="A9" s="3">
        <v>43764</v>
      </c>
      <c r="H9">
        <v>50</v>
      </c>
      <c r="I9">
        <v>50</v>
      </c>
      <c r="M9" s="38" t="s">
        <v>19</v>
      </c>
      <c r="N9" s="38"/>
      <c r="O9" s="38"/>
    </row>
    <row r="10" spans="1:17" x14ac:dyDescent="0.25">
      <c r="A10" s="3">
        <v>43765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 s="38" t="s">
        <v>17</v>
      </c>
      <c r="O10" s="38"/>
    </row>
    <row r="11" spans="1:17" x14ac:dyDescent="0.25">
      <c r="A11" s="3">
        <v>43767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11</v>
      </c>
      <c r="N11" s="39">
        <f>N4/N3</f>
        <v>0.25892857142857145</v>
      </c>
      <c r="O11" s="39"/>
    </row>
    <row r="12" spans="1:17" x14ac:dyDescent="0.25">
      <c r="A12" s="3">
        <v>43769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7</v>
      </c>
      <c r="N12" s="39">
        <f>N5/N3</f>
        <v>5.3571428571428572E-3</v>
      </c>
      <c r="O12" s="39"/>
    </row>
    <row r="13" spans="1:17" x14ac:dyDescent="0.25">
      <c r="B13" s="38" t="s">
        <v>2</v>
      </c>
      <c r="C13" s="38"/>
      <c r="D13" s="38"/>
      <c r="E13" s="38"/>
      <c r="F13" s="38"/>
      <c r="G13" s="38"/>
      <c r="H13" s="38"/>
      <c r="I13" s="38"/>
      <c r="J13" s="38"/>
      <c r="K13" s="38"/>
      <c r="M13" t="s">
        <v>8</v>
      </c>
      <c r="N13" s="39">
        <f>N6/N3</f>
        <v>0.7</v>
      </c>
      <c r="O13" s="39"/>
    </row>
    <row r="14" spans="1:17" x14ac:dyDescent="0.25">
      <c r="A14" s="6" t="s">
        <v>0</v>
      </c>
      <c r="B14" t="s">
        <v>4</v>
      </c>
      <c r="C14" t="s">
        <v>5</v>
      </c>
      <c r="D14" t="s">
        <v>6</v>
      </c>
      <c r="E14" t="s">
        <v>7</v>
      </c>
      <c r="F14" t="s">
        <v>5</v>
      </c>
      <c r="G14" t="s">
        <v>6</v>
      </c>
      <c r="H14" t="s">
        <v>8</v>
      </c>
      <c r="I14" t="s">
        <v>5</v>
      </c>
      <c r="J14" t="s">
        <v>6</v>
      </c>
      <c r="K14" t="s">
        <v>9</v>
      </c>
      <c r="M14" t="s">
        <v>9</v>
      </c>
      <c r="N14" s="39">
        <f>N7/N3</f>
        <v>3.5714285714285712E-2</v>
      </c>
      <c r="O14" s="39"/>
    </row>
    <row r="15" spans="1:17" x14ac:dyDescent="0.25">
      <c r="A15" s="3">
        <v>43763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25">
      <c r="A16" s="3">
        <v>43764</v>
      </c>
      <c r="H16">
        <v>22</v>
      </c>
      <c r="I16">
        <v>20</v>
      </c>
      <c r="J16">
        <v>2</v>
      </c>
      <c r="M16" s="38" t="s">
        <v>20</v>
      </c>
      <c r="N16" s="38"/>
      <c r="O16" s="38"/>
    </row>
    <row r="17" spans="1:17" x14ac:dyDescent="0.25">
      <c r="A17" s="3">
        <v>43765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18</v>
      </c>
      <c r="N17" s="39">
        <f>Q3/N3</f>
        <v>0.15535714285714286</v>
      </c>
      <c r="O17" s="39"/>
    </row>
    <row r="18" spans="1:17" x14ac:dyDescent="0.25">
      <c r="A18" s="3">
        <v>43767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5</v>
      </c>
      <c r="N18" s="39">
        <f>O3/N3</f>
        <v>0.80892857142857144</v>
      </c>
      <c r="O18" s="39"/>
    </row>
    <row r="19" spans="1:17" x14ac:dyDescent="0.25">
      <c r="A19" s="3">
        <v>43769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6</v>
      </c>
      <c r="N19" s="39">
        <f>P3/N3</f>
        <v>3.5714285714285712E-2</v>
      </c>
      <c r="O19" s="39"/>
    </row>
    <row r="20" spans="1:17" x14ac:dyDescent="0.25">
      <c r="B20" s="38" t="s">
        <v>3</v>
      </c>
      <c r="C20" s="38"/>
      <c r="D20" s="38"/>
      <c r="E20" s="38"/>
      <c r="F20" s="38"/>
      <c r="G20" s="38"/>
      <c r="H20" s="38"/>
      <c r="I20" s="38"/>
      <c r="J20" s="38"/>
      <c r="K20" s="38"/>
    </row>
    <row r="21" spans="1:17" x14ac:dyDescent="0.25">
      <c r="A21" s="6" t="s">
        <v>0</v>
      </c>
      <c r="B21" t="s">
        <v>4</v>
      </c>
      <c r="C21" t="s">
        <v>5</v>
      </c>
      <c r="D21" t="s">
        <v>6</v>
      </c>
      <c r="E21" t="s">
        <v>7</v>
      </c>
      <c r="F21" t="s">
        <v>5</v>
      </c>
      <c r="G21" t="s">
        <v>6</v>
      </c>
      <c r="H21" t="s">
        <v>8</v>
      </c>
      <c r="I21" t="s">
        <v>5</v>
      </c>
      <c r="J21" t="s">
        <v>6</v>
      </c>
      <c r="K21" t="s">
        <v>9</v>
      </c>
      <c r="N21" t="s">
        <v>18</v>
      </c>
      <c r="O21" t="s">
        <v>5</v>
      </c>
      <c r="P21" t="s">
        <v>6</v>
      </c>
    </row>
    <row r="22" spans="1:17" x14ac:dyDescent="0.25">
      <c r="A22" s="3">
        <v>43744</v>
      </c>
      <c r="K22">
        <v>10</v>
      </c>
      <c r="M22" t="s">
        <v>11</v>
      </c>
      <c r="N22" s="32">
        <f>Q4/N4</f>
        <v>0.16551724137931034</v>
      </c>
      <c r="O22" s="32">
        <f>O4/N4</f>
        <v>0.7448275862068966</v>
      </c>
      <c r="P22" s="32">
        <f>P4/N4</f>
        <v>8.9655172413793102E-2</v>
      </c>
    </row>
    <row r="23" spans="1:17" x14ac:dyDescent="0.25">
      <c r="A23" s="3">
        <v>43755</v>
      </c>
      <c r="B23">
        <v>20</v>
      </c>
      <c r="C23">
        <v>20</v>
      </c>
      <c r="M23" t="s">
        <v>7</v>
      </c>
      <c r="N23" s="32">
        <f t="shared" ref="N23:N24" si="5">Q5/N5</f>
        <v>1</v>
      </c>
      <c r="O23" s="32">
        <f t="shared" ref="O23:O24" si="6">O5/N5</f>
        <v>0</v>
      </c>
      <c r="P23" s="32">
        <f t="shared" ref="P23:P24" si="7">P5/N5</f>
        <v>0</v>
      </c>
    </row>
    <row r="24" spans="1:17" x14ac:dyDescent="0.25">
      <c r="A24" s="3">
        <v>43757</v>
      </c>
      <c r="B24">
        <v>13</v>
      </c>
      <c r="D24">
        <v>13</v>
      </c>
      <c r="M24" t="s">
        <v>8</v>
      </c>
      <c r="N24" s="32">
        <f t="shared" si="5"/>
        <v>0.10204081632653061</v>
      </c>
      <c r="O24" s="32">
        <f t="shared" si="6"/>
        <v>0.88010204081632648</v>
      </c>
      <c r="P24" s="32">
        <f t="shared" si="7"/>
        <v>1.7857142857142856E-2</v>
      </c>
    </row>
    <row r="25" spans="1:17" x14ac:dyDescent="0.25">
      <c r="A25" s="3">
        <v>43758</v>
      </c>
      <c r="K25">
        <v>10</v>
      </c>
    </row>
    <row r="26" spans="1:17" x14ac:dyDescent="0.25">
      <c r="A26" s="3">
        <v>43763</v>
      </c>
      <c r="B26">
        <v>20</v>
      </c>
      <c r="C26">
        <v>20</v>
      </c>
      <c r="M26" s="38" t="s">
        <v>21</v>
      </c>
      <c r="N26" s="38"/>
      <c r="O26" s="38"/>
    </row>
    <row r="27" spans="1:17" x14ac:dyDescent="0.25">
      <c r="A27" s="3">
        <v>43764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 t="s">
        <v>11</v>
      </c>
      <c r="N27" s="40">
        <f>AVERAGE('Ottobre Raw'!B3:B100)</f>
        <v>24.166666666666668</v>
      </c>
      <c r="O27" s="40"/>
    </row>
    <row r="28" spans="1:17" x14ac:dyDescent="0.25">
      <c r="A28" s="3">
        <v>43765</v>
      </c>
      <c r="B28">
        <v>14</v>
      </c>
      <c r="C28">
        <v>14</v>
      </c>
      <c r="E28">
        <v>2</v>
      </c>
      <c r="M28" t="s">
        <v>7</v>
      </c>
      <c r="N28" s="40">
        <f>AVERAGE('Ottobre Raw'!E3:E100)</f>
        <v>1.5</v>
      </c>
      <c r="O28" s="40"/>
    </row>
    <row r="29" spans="1:17" x14ac:dyDescent="0.25">
      <c r="A29" s="3">
        <v>43767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 t="s">
        <v>8</v>
      </c>
      <c r="N29" s="38">
        <f>AVERAGE('Ottobre Raw'!H3:H102)</f>
        <v>56</v>
      </c>
      <c r="O29" s="38"/>
    </row>
    <row r="30" spans="1:17" x14ac:dyDescent="0.25">
      <c r="A30" s="3">
        <v>43769</v>
      </c>
      <c r="B30">
        <v>10</v>
      </c>
      <c r="E30">
        <v>1</v>
      </c>
      <c r="F30">
        <v>1</v>
      </c>
    </row>
    <row r="31" spans="1:17" x14ac:dyDescent="0.25">
      <c r="B31" s="38" t="s">
        <v>16</v>
      </c>
      <c r="C31" s="38"/>
      <c r="D31" s="38"/>
      <c r="E31" s="38"/>
      <c r="F31" s="38"/>
      <c r="G31" s="38"/>
      <c r="H31" s="38"/>
      <c r="I31" s="38"/>
      <c r="J31" s="38"/>
      <c r="K31" s="38"/>
      <c r="N31" s="38" t="s">
        <v>49</v>
      </c>
      <c r="O31" s="38"/>
      <c r="P31" s="38"/>
      <c r="Q31" s="38"/>
    </row>
    <row r="32" spans="1:17" x14ac:dyDescent="0.25">
      <c r="A32" s="6" t="s">
        <v>0</v>
      </c>
      <c r="B32" t="s">
        <v>4</v>
      </c>
      <c r="C32" t="s">
        <v>5</v>
      </c>
      <c r="D32" t="s">
        <v>6</v>
      </c>
      <c r="E32" t="s">
        <v>7</v>
      </c>
      <c r="F32" t="s">
        <v>5</v>
      </c>
      <c r="G32" t="s">
        <v>6</v>
      </c>
      <c r="H32" t="s">
        <v>8</v>
      </c>
      <c r="I32" t="s">
        <v>5</v>
      </c>
      <c r="J32" t="s">
        <v>6</v>
      </c>
      <c r="K32" t="s">
        <v>9</v>
      </c>
      <c r="N32" t="s">
        <v>1</v>
      </c>
      <c r="O32" t="s">
        <v>2</v>
      </c>
      <c r="P32" t="s">
        <v>3</v>
      </c>
      <c r="Q32" t="s">
        <v>16</v>
      </c>
    </row>
    <row r="33" spans="1:17" x14ac:dyDescent="0.25">
      <c r="A33" s="3">
        <v>43763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11</v>
      </c>
      <c r="N33">
        <f>SUM(B3:B12)</f>
        <v>68</v>
      </c>
      <c r="O33">
        <f>SUM(B15:B19)</f>
        <v>0</v>
      </c>
      <c r="P33" s="5">
        <f>SUM(B22:B30)</f>
        <v>77</v>
      </c>
      <c r="Q33">
        <f>SUM(B33:B37)</f>
        <v>0</v>
      </c>
    </row>
    <row r="34" spans="1:17" x14ac:dyDescent="0.25">
      <c r="A34" s="3">
        <v>43764</v>
      </c>
      <c r="H34">
        <v>40</v>
      </c>
      <c r="I34">
        <v>35</v>
      </c>
      <c r="J34">
        <v>5</v>
      </c>
      <c r="M34" t="s">
        <v>7</v>
      </c>
      <c r="N34" s="5">
        <f>SUM(E3:E12)</f>
        <v>0</v>
      </c>
      <c r="O34">
        <f>SUM(E15:E19)</f>
        <v>0</v>
      </c>
      <c r="P34" s="5">
        <f>SUM(E22:E30)</f>
        <v>3</v>
      </c>
      <c r="Q34">
        <f>SUM(E33:E37)</f>
        <v>0</v>
      </c>
    </row>
    <row r="35" spans="1:17" x14ac:dyDescent="0.25">
      <c r="A35" s="3">
        <v>43765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 t="s">
        <v>8</v>
      </c>
      <c r="N35">
        <f>SUM(H3:H12)</f>
        <v>330</v>
      </c>
      <c r="O35">
        <f>SUM(H15:H19)</f>
        <v>22</v>
      </c>
      <c r="P35" s="5">
        <f>SUM(H22:H30)</f>
        <v>0</v>
      </c>
      <c r="Q35">
        <f>SUM(H33:H37)</f>
        <v>40</v>
      </c>
    </row>
    <row r="36" spans="1:17" x14ac:dyDescent="0.25">
      <c r="A36" s="3">
        <v>43767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7" x14ac:dyDescent="0.25">
      <c r="A37" s="3">
        <v>43769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</sheetData>
  <mergeCells count="19">
    <mergeCell ref="N28:O28"/>
    <mergeCell ref="N29:O29"/>
    <mergeCell ref="N31:Q31"/>
    <mergeCell ref="B1:K1"/>
    <mergeCell ref="B13:K13"/>
    <mergeCell ref="B20:K20"/>
    <mergeCell ref="B31:K31"/>
    <mergeCell ref="M9:O9"/>
    <mergeCell ref="N10:O10"/>
    <mergeCell ref="N11:O11"/>
    <mergeCell ref="N12:O12"/>
    <mergeCell ref="N13:O13"/>
    <mergeCell ref="N14:O14"/>
    <mergeCell ref="M16:O16"/>
    <mergeCell ref="N17:O17"/>
    <mergeCell ref="N18:O18"/>
    <mergeCell ref="N19:O19"/>
    <mergeCell ref="M26:O26"/>
    <mergeCell ref="N27:O2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2838-0227-462C-8C26-51D5AAF3217D}">
  <dimension ref="A1:Q59"/>
  <sheetViews>
    <sheetView topLeftCell="A19" workbookViewId="0">
      <selection activeCell="N31" sqref="N31:Q31"/>
    </sheetView>
  </sheetViews>
  <sheetFormatPr defaultRowHeight="15" x14ac:dyDescent="0.25"/>
  <cols>
    <col min="15" max="15" width="11.42578125" customWidth="1"/>
    <col min="16" max="16" width="12.42578125" customWidth="1"/>
    <col min="17" max="17" width="17.285156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6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43772</v>
      </c>
      <c r="E3">
        <v>97</v>
      </c>
      <c r="F3">
        <v>49</v>
      </c>
      <c r="G3">
        <v>14</v>
      </c>
      <c r="M3" t="s">
        <v>12</v>
      </c>
      <c r="N3">
        <f>SUM(N4:N7)</f>
        <v>594</v>
      </c>
      <c r="O3">
        <f t="shared" ref="O3:P3" si="0">SUM(O4:O7)</f>
        <v>307</v>
      </c>
      <c r="P3">
        <f t="shared" si="0"/>
        <v>17</v>
      </c>
      <c r="Q3">
        <f>SUM(Q4:Q7)</f>
        <v>270</v>
      </c>
    </row>
    <row r="4" spans="1:17" x14ac:dyDescent="0.25">
      <c r="A4" s="3">
        <v>43776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11</v>
      </c>
      <c r="N4">
        <f>SUM(B3:B100)</f>
        <v>40</v>
      </c>
      <c r="O4">
        <f t="shared" ref="O4:P4" si="1">SUM(C3:C26)</f>
        <v>0</v>
      </c>
      <c r="P4">
        <f t="shared" si="1"/>
        <v>0</v>
      </c>
      <c r="Q4">
        <f>N4-O4-P4</f>
        <v>40</v>
      </c>
    </row>
    <row r="5" spans="1:17" x14ac:dyDescent="0.25">
      <c r="A5" s="3">
        <v>43777</v>
      </c>
      <c r="H5">
        <v>33</v>
      </c>
      <c r="I5">
        <v>30</v>
      </c>
      <c r="J5">
        <v>3</v>
      </c>
      <c r="M5" t="s">
        <v>7</v>
      </c>
      <c r="N5">
        <f>SUM(E3:E100)</f>
        <v>109</v>
      </c>
      <c r="O5">
        <f t="shared" ref="O5:P5" si="2">SUM(F3:F26)</f>
        <v>49</v>
      </c>
      <c r="P5">
        <f t="shared" si="2"/>
        <v>14</v>
      </c>
      <c r="Q5">
        <f>N5-O5-P5</f>
        <v>46</v>
      </c>
    </row>
    <row r="6" spans="1:17" x14ac:dyDescent="0.25">
      <c r="A6" s="3">
        <v>43782</v>
      </c>
      <c r="H6">
        <v>50</v>
      </c>
      <c r="I6">
        <v>50</v>
      </c>
      <c r="M6" t="s">
        <v>8</v>
      </c>
      <c r="N6">
        <f>SUM(H3:H100)</f>
        <v>445</v>
      </c>
      <c r="O6">
        <f t="shared" ref="O6:P6" si="3">SUM(I3:I26)</f>
        <v>258</v>
      </c>
      <c r="P6">
        <f t="shared" si="3"/>
        <v>3</v>
      </c>
      <c r="Q6">
        <f>N6-O6-P6</f>
        <v>184</v>
      </c>
    </row>
    <row r="7" spans="1:17" x14ac:dyDescent="0.25">
      <c r="A7" s="3">
        <v>43783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9</v>
      </c>
      <c r="N7">
        <f>SUM(K3:K100)</f>
        <v>0</v>
      </c>
      <c r="O7">
        <f t="shared" ref="O7:P7" si="4">SUM(L3:L26)</f>
        <v>0</v>
      </c>
      <c r="P7">
        <f t="shared" si="4"/>
        <v>0</v>
      </c>
      <c r="Q7">
        <f>N7-O7-P7</f>
        <v>0</v>
      </c>
    </row>
    <row r="8" spans="1:17" x14ac:dyDescent="0.25">
      <c r="A8" s="3">
        <v>43784</v>
      </c>
      <c r="H8">
        <v>68</v>
      </c>
      <c r="I8">
        <v>68</v>
      </c>
    </row>
    <row r="9" spans="1:17" x14ac:dyDescent="0.25">
      <c r="A9" s="3">
        <v>43785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s="38" t="s">
        <v>19</v>
      </c>
      <c r="N9" s="38"/>
      <c r="O9" s="38"/>
    </row>
    <row r="10" spans="1:17" x14ac:dyDescent="0.25">
      <c r="A10" s="3">
        <v>43789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 s="38" t="s">
        <v>17</v>
      </c>
      <c r="O10" s="38"/>
    </row>
    <row r="11" spans="1:17" x14ac:dyDescent="0.25">
      <c r="A11" s="3">
        <v>43790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11</v>
      </c>
      <c r="N11" s="39">
        <f>N4/N3</f>
        <v>6.7340067340067339E-2</v>
      </c>
      <c r="O11" s="39"/>
    </row>
    <row r="12" spans="1:17" x14ac:dyDescent="0.25">
      <c r="A12" s="3">
        <v>43791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7</v>
      </c>
      <c r="N12" s="39">
        <f>N5/N3</f>
        <v>0.1835016835016835</v>
      </c>
      <c r="O12" s="39"/>
    </row>
    <row r="13" spans="1:17" x14ac:dyDescent="0.25">
      <c r="A13" s="3">
        <v>43792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8</v>
      </c>
      <c r="N13" s="39">
        <f>N6/N3</f>
        <v>0.74915824915824913</v>
      </c>
      <c r="O13" s="39"/>
    </row>
    <row r="14" spans="1:17" x14ac:dyDescent="0.25">
      <c r="A14" s="3">
        <v>43796</v>
      </c>
      <c r="H14">
        <v>60</v>
      </c>
      <c r="I14">
        <v>60</v>
      </c>
      <c r="M14" t="s">
        <v>9</v>
      </c>
      <c r="N14" s="39">
        <f>N7/N3</f>
        <v>0</v>
      </c>
      <c r="O14" s="39"/>
    </row>
    <row r="15" spans="1:17" x14ac:dyDescent="0.25">
      <c r="A15" s="3">
        <v>43797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25">
      <c r="A16" s="3">
        <v>43798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s="38" t="s">
        <v>20</v>
      </c>
      <c r="N16" s="38"/>
      <c r="O16" s="38"/>
    </row>
    <row r="17" spans="1:17" x14ac:dyDescent="0.25">
      <c r="A17" s="3">
        <v>43799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18</v>
      </c>
      <c r="N17" s="39">
        <f>Q3/N3</f>
        <v>0.45454545454545453</v>
      </c>
      <c r="O17" s="39"/>
    </row>
    <row r="18" spans="1:17" x14ac:dyDescent="0.25">
      <c r="B18" s="38" t="s">
        <v>2</v>
      </c>
      <c r="C18" s="38"/>
      <c r="D18" s="38"/>
      <c r="E18" s="38"/>
      <c r="F18" s="38"/>
      <c r="G18" s="38"/>
      <c r="H18" s="38"/>
      <c r="I18" s="38"/>
      <c r="J18" s="38"/>
      <c r="K18" s="38"/>
      <c r="M18" t="s">
        <v>5</v>
      </c>
      <c r="N18" s="39">
        <f>O3/N3</f>
        <v>0.51683501683501687</v>
      </c>
      <c r="O18" s="39"/>
    </row>
    <row r="19" spans="1:17" x14ac:dyDescent="0.25">
      <c r="A19" s="6" t="s">
        <v>0</v>
      </c>
      <c r="B19" t="s">
        <v>4</v>
      </c>
      <c r="C19" t="s">
        <v>5</v>
      </c>
      <c r="D19" t="s">
        <v>6</v>
      </c>
      <c r="E19" t="s">
        <v>7</v>
      </c>
      <c r="F19" t="s">
        <v>5</v>
      </c>
      <c r="G19" t="s">
        <v>6</v>
      </c>
      <c r="H19" t="s">
        <v>8</v>
      </c>
      <c r="I19" t="s">
        <v>5</v>
      </c>
      <c r="J19" t="s">
        <v>6</v>
      </c>
      <c r="K19" t="s">
        <v>9</v>
      </c>
      <c r="M19" t="s">
        <v>6</v>
      </c>
      <c r="N19" s="39">
        <f>P3/N3</f>
        <v>2.8619528619528621E-2</v>
      </c>
      <c r="O19" s="39"/>
    </row>
    <row r="20" spans="1:17" x14ac:dyDescent="0.25">
      <c r="A20" s="3">
        <v>43772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7" x14ac:dyDescent="0.25">
      <c r="A21" s="3">
        <v>43776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N21" t="s">
        <v>18</v>
      </c>
      <c r="O21" t="s">
        <v>5</v>
      </c>
      <c r="P21" t="s">
        <v>6</v>
      </c>
    </row>
    <row r="22" spans="1:17" x14ac:dyDescent="0.25">
      <c r="A22" s="3">
        <v>43777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11</v>
      </c>
      <c r="N22" s="32">
        <f>Q4/N4</f>
        <v>1</v>
      </c>
      <c r="O22" s="32">
        <f>O4/N4</f>
        <v>0</v>
      </c>
      <c r="P22" s="32">
        <f>P4/N4</f>
        <v>0</v>
      </c>
    </row>
    <row r="23" spans="1:17" x14ac:dyDescent="0.25">
      <c r="A23" s="3">
        <v>43778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7</v>
      </c>
      <c r="N23" s="32">
        <f t="shared" ref="N23:N24" si="5">Q5/N5</f>
        <v>0.42201834862385323</v>
      </c>
      <c r="O23" s="32">
        <f t="shared" ref="O23:O24" si="6">O5/N5</f>
        <v>0.44954128440366975</v>
      </c>
      <c r="P23" s="32">
        <f t="shared" ref="P23:P24" si="7">P5/N5</f>
        <v>0.12844036697247707</v>
      </c>
    </row>
    <row r="24" spans="1:17" x14ac:dyDescent="0.25">
      <c r="A24" s="3">
        <v>43782</v>
      </c>
      <c r="H24">
        <v>50</v>
      </c>
      <c r="I24">
        <v>50</v>
      </c>
      <c r="M24" t="s">
        <v>8</v>
      </c>
      <c r="N24" s="32">
        <f t="shared" si="5"/>
        <v>0.41348314606741571</v>
      </c>
      <c r="O24" s="32">
        <f t="shared" si="6"/>
        <v>0.57977528089887642</v>
      </c>
      <c r="P24" s="32">
        <f t="shared" si="7"/>
        <v>6.7415730337078653E-3</v>
      </c>
    </row>
    <row r="25" spans="1:17" x14ac:dyDescent="0.25">
      <c r="A25" s="3">
        <v>43783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7" x14ac:dyDescent="0.25">
      <c r="A26" s="3">
        <v>43784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s="38" t="s">
        <v>21</v>
      </c>
      <c r="N26" s="38"/>
      <c r="O26" s="38"/>
    </row>
    <row r="27" spans="1:17" x14ac:dyDescent="0.25">
      <c r="A27" s="3">
        <v>43785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 t="s">
        <v>11</v>
      </c>
      <c r="N27" s="38">
        <f>AVERAGE('Novembre Raw'!B3:B100)</f>
        <v>10</v>
      </c>
      <c r="O27" s="38"/>
    </row>
    <row r="28" spans="1:17" x14ac:dyDescent="0.25">
      <c r="A28" s="3">
        <v>43786</v>
      </c>
      <c r="B28">
        <v>10</v>
      </c>
      <c r="C28">
        <v>10</v>
      </c>
      <c r="E28">
        <v>2</v>
      </c>
      <c r="M28" t="s">
        <v>7</v>
      </c>
      <c r="N28" s="40">
        <f>AVERAGE('Novembre Raw'!E3:E100)</f>
        <v>3.09375</v>
      </c>
      <c r="O28" s="40"/>
    </row>
    <row r="29" spans="1:17" x14ac:dyDescent="0.25">
      <c r="A29" s="3">
        <v>43789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 t="s">
        <v>8</v>
      </c>
      <c r="N29" s="38">
        <f>AVERAGE('Novembre Raw'!H3:H102)</f>
        <v>44.5</v>
      </c>
      <c r="O29" s="38"/>
    </row>
    <row r="30" spans="1:17" x14ac:dyDescent="0.25">
      <c r="A30" s="3">
        <v>43790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7" x14ac:dyDescent="0.25">
      <c r="A31" s="3">
        <v>43791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N31" s="38" t="s">
        <v>49</v>
      </c>
      <c r="O31" s="38"/>
      <c r="P31" s="38"/>
      <c r="Q31" s="38"/>
    </row>
    <row r="32" spans="1:17" x14ac:dyDescent="0.25">
      <c r="A32" s="3">
        <v>43792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N32" t="s">
        <v>1</v>
      </c>
      <c r="O32" t="s">
        <v>2</v>
      </c>
      <c r="P32" t="s">
        <v>3</v>
      </c>
      <c r="Q32" t="s">
        <v>16</v>
      </c>
    </row>
    <row r="33" spans="1:17" x14ac:dyDescent="0.25">
      <c r="A33" s="3">
        <v>43796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11</v>
      </c>
      <c r="N33">
        <f>SUM(B3:B17)</f>
        <v>0</v>
      </c>
      <c r="O33">
        <f>SUM(B20:B36)</f>
        <v>10</v>
      </c>
      <c r="P33" s="5">
        <f>SUM(B39:B50)</f>
        <v>30</v>
      </c>
      <c r="Q33">
        <v>0</v>
      </c>
    </row>
    <row r="34" spans="1:17" x14ac:dyDescent="0.25">
      <c r="A34" s="3">
        <v>43797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7</v>
      </c>
      <c r="N34" s="5">
        <f>SUM(E3:E17)</f>
        <v>97</v>
      </c>
      <c r="O34">
        <f>SUM(E20:E36)</f>
        <v>2</v>
      </c>
      <c r="P34" s="5">
        <f>SUM(E39:E50)</f>
        <v>10</v>
      </c>
      <c r="Q34">
        <v>0</v>
      </c>
    </row>
    <row r="35" spans="1:17" x14ac:dyDescent="0.25">
      <c r="A35" s="3">
        <v>43798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 t="s">
        <v>8</v>
      </c>
      <c r="N35">
        <f>SUM(H3:H17)</f>
        <v>211</v>
      </c>
      <c r="O35">
        <f>SUM(H20:H36)</f>
        <v>50</v>
      </c>
      <c r="P35" s="5">
        <f>SUM(H39:H50)</f>
        <v>184</v>
      </c>
      <c r="Q35">
        <v>0</v>
      </c>
    </row>
    <row r="36" spans="1:17" x14ac:dyDescent="0.25">
      <c r="A36" s="3">
        <v>43799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7" x14ac:dyDescent="0.25">
      <c r="B37" s="38" t="s">
        <v>3</v>
      </c>
      <c r="C37" s="38"/>
      <c r="D37" s="38"/>
      <c r="E37" s="38"/>
      <c r="F37" s="38"/>
      <c r="G37" s="38"/>
      <c r="H37" s="38"/>
      <c r="I37" s="38"/>
      <c r="J37" s="38"/>
      <c r="K37" s="38"/>
    </row>
    <row r="38" spans="1:17" x14ac:dyDescent="0.25">
      <c r="A38" s="6" t="s">
        <v>0</v>
      </c>
      <c r="B38" t="s">
        <v>4</v>
      </c>
      <c r="C38" t="s">
        <v>5</v>
      </c>
      <c r="D38" t="s">
        <v>6</v>
      </c>
      <c r="E38" t="s">
        <v>7</v>
      </c>
      <c r="F38" t="s">
        <v>5</v>
      </c>
      <c r="G38" t="s">
        <v>6</v>
      </c>
      <c r="H38" t="s">
        <v>8</v>
      </c>
      <c r="I38" t="s">
        <v>5</v>
      </c>
      <c r="J38" t="s">
        <v>6</v>
      </c>
      <c r="K38" t="s">
        <v>9</v>
      </c>
    </row>
    <row r="39" spans="1:17" x14ac:dyDescent="0.25">
      <c r="A39" s="3">
        <v>43776</v>
      </c>
      <c r="E39">
        <v>10</v>
      </c>
    </row>
    <row r="40" spans="1:17" x14ac:dyDescent="0.25">
      <c r="A40" s="3">
        <v>43783</v>
      </c>
      <c r="B40">
        <v>10</v>
      </c>
    </row>
    <row r="41" spans="1:17" x14ac:dyDescent="0.25">
      <c r="A41" s="3">
        <v>43784</v>
      </c>
      <c r="H41">
        <v>44</v>
      </c>
      <c r="I41">
        <v>40</v>
      </c>
      <c r="J41">
        <v>4</v>
      </c>
    </row>
    <row r="42" spans="1:17" x14ac:dyDescent="0.25">
      <c r="A42" s="3">
        <v>43785</v>
      </c>
      <c r="H42">
        <v>20</v>
      </c>
      <c r="I42">
        <v>0</v>
      </c>
      <c r="J42">
        <v>20</v>
      </c>
    </row>
    <row r="43" spans="1:17" x14ac:dyDescent="0.25">
      <c r="A43" s="3">
        <v>43786</v>
      </c>
      <c r="H43">
        <v>42</v>
      </c>
      <c r="I43">
        <v>18</v>
      </c>
    </row>
    <row r="44" spans="1:17" x14ac:dyDescent="0.25">
      <c r="A44" s="3">
        <v>43789</v>
      </c>
      <c r="H44">
        <v>45</v>
      </c>
      <c r="I44">
        <v>43</v>
      </c>
      <c r="J44">
        <v>2</v>
      </c>
    </row>
    <row r="45" spans="1:17" x14ac:dyDescent="0.25">
      <c r="A45" s="3">
        <v>43790</v>
      </c>
      <c r="B45">
        <v>10</v>
      </c>
    </row>
    <row r="46" spans="1:17" x14ac:dyDescent="0.25">
      <c r="A46" s="3">
        <v>43791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7" x14ac:dyDescent="0.25">
      <c r="A47" s="3">
        <v>43796</v>
      </c>
      <c r="H47">
        <v>33</v>
      </c>
      <c r="I47">
        <v>30</v>
      </c>
      <c r="J47">
        <v>3</v>
      </c>
    </row>
    <row r="48" spans="1:17" x14ac:dyDescent="0.25">
      <c r="A48" s="3">
        <v>43797</v>
      </c>
      <c r="B48">
        <v>10</v>
      </c>
    </row>
    <row r="49" spans="1:11" x14ac:dyDescent="0.25">
      <c r="A49" s="3">
        <v>43798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3">
        <v>43799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B51" s="38" t="s">
        <v>16</v>
      </c>
      <c r="C51" s="38"/>
      <c r="D51" s="38"/>
      <c r="E51" s="38"/>
      <c r="F51" s="38"/>
      <c r="G51" s="38"/>
      <c r="H51" s="38"/>
      <c r="I51" s="38"/>
      <c r="J51" s="38"/>
      <c r="K51" s="38"/>
    </row>
    <row r="52" spans="1:11" x14ac:dyDescent="0.25">
      <c r="A52" s="6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5</v>
      </c>
      <c r="G52" t="s">
        <v>6</v>
      </c>
      <c r="H52" t="s">
        <v>8</v>
      </c>
      <c r="I52" t="s">
        <v>5</v>
      </c>
      <c r="J52" t="s">
        <v>6</v>
      </c>
      <c r="K52" t="s">
        <v>9</v>
      </c>
    </row>
    <row r="53" spans="1:11" x14ac:dyDescent="0.25">
      <c r="A53" s="3">
        <v>43789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s="3">
        <v>43790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s="3">
        <v>43791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s="3">
        <v>43796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s="3">
        <v>43797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s="3">
        <v>43798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s="3">
        <v>43799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mergeCells count="19">
    <mergeCell ref="N28:O28"/>
    <mergeCell ref="N29:O29"/>
    <mergeCell ref="N31:Q31"/>
    <mergeCell ref="B1:K1"/>
    <mergeCell ref="B18:K18"/>
    <mergeCell ref="B37:K37"/>
    <mergeCell ref="B51:K51"/>
    <mergeCell ref="M9:O9"/>
    <mergeCell ref="N10:O10"/>
    <mergeCell ref="N11:O11"/>
    <mergeCell ref="N12:O12"/>
    <mergeCell ref="N13:O13"/>
    <mergeCell ref="N14:O14"/>
    <mergeCell ref="M16:O16"/>
    <mergeCell ref="N17:O17"/>
    <mergeCell ref="N18:O18"/>
    <mergeCell ref="N19:O19"/>
    <mergeCell ref="M26:O26"/>
    <mergeCell ref="N27:O27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2648-537F-47C7-9105-6705A32E0A39}">
  <dimension ref="A1:Q59"/>
  <sheetViews>
    <sheetView topLeftCell="A19" workbookViewId="0">
      <selection activeCell="N31" sqref="N31:Q31"/>
    </sheetView>
  </sheetViews>
  <sheetFormatPr defaultRowHeight="15" x14ac:dyDescent="0.25"/>
  <cols>
    <col min="15" max="15" width="11.42578125" customWidth="1"/>
    <col min="16" max="16" width="12.42578125" customWidth="1"/>
    <col min="17" max="17" width="17.57031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6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43803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12</v>
      </c>
      <c r="N3">
        <f>SUM(N4:N7)</f>
        <v>696</v>
      </c>
      <c r="O3">
        <f t="shared" ref="O3:P3" si="0">SUM(O4:O7)</f>
        <v>214</v>
      </c>
      <c r="P3">
        <f t="shared" si="0"/>
        <v>4</v>
      </c>
      <c r="Q3">
        <f>SUM(Q4:Q7)</f>
        <v>478</v>
      </c>
    </row>
    <row r="4" spans="1:17" x14ac:dyDescent="0.25">
      <c r="A4" s="3">
        <v>43804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11</v>
      </c>
      <c r="N4">
        <f>SUM(B15:B112)</f>
        <v>291</v>
      </c>
      <c r="O4">
        <f>SUM(C15:C38)</f>
        <v>117</v>
      </c>
      <c r="P4">
        <f>SUM(D15:D38)</f>
        <v>0</v>
      </c>
      <c r="Q4">
        <f>N4-O4-P4</f>
        <v>174</v>
      </c>
    </row>
    <row r="5" spans="1:17" x14ac:dyDescent="0.25">
      <c r="A5" s="3">
        <v>43805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7</v>
      </c>
      <c r="N5">
        <f>SUM(E15:E112)</f>
        <v>345</v>
      </c>
      <c r="O5">
        <f>SUM(F15:F38)</f>
        <v>47</v>
      </c>
      <c r="P5">
        <f>SUM(G15:G38)</f>
        <v>4</v>
      </c>
      <c r="Q5">
        <f>N5-O5-P5</f>
        <v>294</v>
      </c>
    </row>
    <row r="6" spans="1:17" x14ac:dyDescent="0.25">
      <c r="A6" s="3">
        <v>43806</v>
      </c>
      <c r="H6">
        <v>70</v>
      </c>
      <c r="I6">
        <v>70</v>
      </c>
      <c r="M6" t="s">
        <v>8</v>
      </c>
      <c r="N6">
        <f>SUM(H15:H112)</f>
        <v>50</v>
      </c>
      <c r="O6">
        <f>SUM(I15:I38)</f>
        <v>50</v>
      </c>
      <c r="P6">
        <f>SUM(J15:J38)</f>
        <v>0</v>
      </c>
      <c r="Q6">
        <f>N6-O6-P6</f>
        <v>0</v>
      </c>
    </row>
    <row r="7" spans="1:17" x14ac:dyDescent="0.25">
      <c r="A7" s="3">
        <v>43810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9</v>
      </c>
      <c r="N7">
        <f>SUM(K15:K112)</f>
        <v>10</v>
      </c>
      <c r="O7">
        <f>SUM(L15:L38)</f>
        <v>0</v>
      </c>
      <c r="P7">
        <f>SUM(M3:M26)</f>
        <v>0</v>
      </c>
      <c r="Q7">
        <f>N7-O7-P7</f>
        <v>10</v>
      </c>
    </row>
    <row r="8" spans="1:17" x14ac:dyDescent="0.25">
      <c r="A8" s="3">
        <v>43811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25">
      <c r="A9" s="3">
        <v>43812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s="29" t="s">
        <v>19</v>
      </c>
      <c r="N9" s="29"/>
      <c r="O9" s="29"/>
    </row>
    <row r="10" spans="1:17" x14ac:dyDescent="0.25">
      <c r="A10" s="3">
        <v>43813</v>
      </c>
      <c r="H10">
        <v>50</v>
      </c>
      <c r="I10">
        <v>50</v>
      </c>
      <c r="N10" s="29" t="s">
        <v>17</v>
      </c>
      <c r="O10" s="29"/>
    </row>
    <row r="11" spans="1:17" x14ac:dyDescent="0.25">
      <c r="A11" s="3">
        <v>43817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11</v>
      </c>
      <c r="N11" s="33">
        <f>N4/N3</f>
        <v>0.41810344827586204</v>
      </c>
      <c r="O11" s="33"/>
    </row>
    <row r="12" spans="1:17" x14ac:dyDescent="0.25">
      <c r="A12" s="3">
        <v>43828</v>
      </c>
      <c r="E12">
        <v>50</v>
      </c>
      <c r="F12">
        <v>19</v>
      </c>
      <c r="G12">
        <v>1</v>
      </c>
      <c r="M12" t="s">
        <v>7</v>
      </c>
      <c r="N12" s="33">
        <f>N5/N3</f>
        <v>0.49568965517241381</v>
      </c>
      <c r="O12" s="33"/>
    </row>
    <row r="13" spans="1:17" x14ac:dyDescent="0.25">
      <c r="B13" s="38" t="s">
        <v>2</v>
      </c>
      <c r="C13" s="38"/>
      <c r="D13" s="38"/>
      <c r="E13" s="38"/>
      <c r="F13" s="38"/>
      <c r="G13" s="38"/>
      <c r="H13" s="38"/>
      <c r="I13" s="38"/>
      <c r="J13" s="38"/>
      <c r="K13" s="38"/>
      <c r="M13" t="s">
        <v>8</v>
      </c>
      <c r="N13" s="33">
        <f>N6/N3</f>
        <v>7.183908045977011E-2</v>
      </c>
      <c r="O13" s="33"/>
    </row>
    <row r="14" spans="1:17" x14ac:dyDescent="0.25">
      <c r="A14" s="6" t="s">
        <v>0</v>
      </c>
      <c r="B14" t="s">
        <v>4</v>
      </c>
      <c r="C14" t="s">
        <v>5</v>
      </c>
      <c r="D14" t="s">
        <v>6</v>
      </c>
      <c r="E14" t="s">
        <v>7</v>
      </c>
      <c r="F14" t="s">
        <v>5</v>
      </c>
      <c r="G14" t="s">
        <v>6</v>
      </c>
      <c r="H14" t="s">
        <v>8</v>
      </c>
      <c r="I14" t="s">
        <v>5</v>
      </c>
      <c r="J14" t="s">
        <v>6</v>
      </c>
      <c r="K14" t="s">
        <v>9</v>
      </c>
      <c r="M14" t="s">
        <v>9</v>
      </c>
      <c r="N14" s="33">
        <f>N7/N3</f>
        <v>1.4367816091954023E-2</v>
      </c>
      <c r="O14" s="33"/>
    </row>
    <row r="15" spans="1:17" x14ac:dyDescent="0.25">
      <c r="A15" s="3">
        <v>43800</v>
      </c>
      <c r="B15">
        <v>10</v>
      </c>
      <c r="C15">
        <v>10</v>
      </c>
      <c r="E15">
        <v>27</v>
      </c>
      <c r="F15">
        <v>9</v>
      </c>
      <c r="G15">
        <v>2</v>
      </c>
    </row>
    <row r="16" spans="1:17" x14ac:dyDescent="0.25">
      <c r="A16" s="3">
        <v>43801</v>
      </c>
      <c r="B16">
        <v>39</v>
      </c>
      <c r="C16">
        <v>17</v>
      </c>
      <c r="E16">
        <v>8</v>
      </c>
      <c r="F16">
        <v>1</v>
      </c>
      <c r="G16">
        <v>1</v>
      </c>
      <c r="M16" s="29" t="s">
        <v>20</v>
      </c>
      <c r="N16" s="29"/>
      <c r="O16" s="29"/>
    </row>
    <row r="17" spans="1:17" x14ac:dyDescent="0.25">
      <c r="A17" s="3">
        <v>43803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18</v>
      </c>
      <c r="N17" s="33">
        <f>Q3/N3</f>
        <v>0.68678160919540232</v>
      </c>
      <c r="O17" s="33"/>
    </row>
    <row r="18" spans="1:17" x14ac:dyDescent="0.25">
      <c r="A18" s="3">
        <v>43804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5</v>
      </c>
      <c r="N18" s="39">
        <f>O3/N3</f>
        <v>0.30747126436781608</v>
      </c>
      <c r="O18" s="39"/>
    </row>
    <row r="19" spans="1:17" x14ac:dyDescent="0.25">
      <c r="A19" s="3">
        <v>43805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6</v>
      </c>
      <c r="N19" s="39">
        <f>P3/N3</f>
        <v>5.7471264367816091E-3</v>
      </c>
      <c r="O19" s="39"/>
    </row>
    <row r="20" spans="1:17" x14ac:dyDescent="0.25">
      <c r="A20" s="3">
        <v>43806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7" x14ac:dyDescent="0.25">
      <c r="A21" s="3">
        <v>43807</v>
      </c>
      <c r="B21">
        <v>50</v>
      </c>
      <c r="C21">
        <v>50</v>
      </c>
      <c r="N21" t="s">
        <v>18</v>
      </c>
      <c r="O21" t="s">
        <v>5</v>
      </c>
      <c r="P21" t="s">
        <v>6</v>
      </c>
    </row>
    <row r="22" spans="1:17" x14ac:dyDescent="0.25">
      <c r="A22" s="3">
        <v>43810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11</v>
      </c>
      <c r="N22" s="32">
        <f>Q4/N4</f>
        <v>0.59793814432989689</v>
      </c>
      <c r="O22" s="32">
        <f>O4/N4</f>
        <v>0.40206185567010311</v>
      </c>
      <c r="P22" s="32">
        <f>P4/N4</f>
        <v>0</v>
      </c>
    </row>
    <row r="23" spans="1:17" x14ac:dyDescent="0.25">
      <c r="A23" s="3">
        <v>43811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7</v>
      </c>
      <c r="N23" s="32">
        <f t="shared" ref="N23:N24" si="1">Q5/N5</f>
        <v>0.85217391304347823</v>
      </c>
      <c r="O23" s="32">
        <f t="shared" ref="O23:O24" si="2">O5/N5</f>
        <v>0.13623188405797101</v>
      </c>
      <c r="P23" s="32">
        <f t="shared" ref="P23:P24" si="3">P5/N5</f>
        <v>1.1594202898550725E-2</v>
      </c>
    </row>
    <row r="24" spans="1:17" x14ac:dyDescent="0.25">
      <c r="A24" s="3">
        <v>43812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 t="s">
        <v>8</v>
      </c>
      <c r="N24" s="32">
        <f t="shared" si="1"/>
        <v>0</v>
      </c>
      <c r="O24" s="32">
        <f t="shared" si="2"/>
        <v>1</v>
      </c>
      <c r="P24" s="32">
        <f t="shared" si="3"/>
        <v>0</v>
      </c>
    </row>
    <row r="25" spans="1:17" x14ac:dyDescent="0.25">
      <c r="A25" s="3">
        <v>43813</v>
      </c>
      <c r="H25">
        <v>50</v>
      </c>
      <c r="I25">
        <v>50</v>
      </c>
    </row>
    <row r="26" spans="1:17" x14ac:dyDescent="0.25">
      <c r="A26" s="3">
        <v>43825</v>
      </c>
      <c r="E26">
        <v>24</v>
      </c>
      <c r="F26">
        <v>20</v>
      </c>
      <c r="M26" s="38" t="s">
        <v>21</v>
      </c>
      <c r="N26" s="38"/>
      <c r="O26" s="38"/>
    </row>
    <row r="27" spans="1:17" x14ac:dyDescent="0.25">
      <c r="A27" s="3">
        <v>43826</v>
      </c>
      <c r="E27">
        <v>3</v>
      </c>
      <c r="F27">
        <v>1</v>
      </c>
      <c r="M27" t="s">
        <v>11</v>
      </c>
      <c r="N27" s="40">
        <f>AVERAGE('Dicembre Raw'!B3:B112)</f>
        <v>26.555555555555557</v>
      </c>
      <c r="O27" s="40"/>
    </row>
    <row r="28" spans="1:17" x14ac:dyDescent="0.25">
      <c r="A28" s="3">
        <v>43827</v>
      </c>
      <c r="E28">
        <v>29</v>
      </c>
      <c r="F28">
        <v>7</v>
      </c>
      <c r="M28" t="s">
        <v>7</v>
      </c>
      <c r="N28" s="40">
        <f>AVERAGE('Dicembre Raw'!E3:E150)</f>
        <v>3.3760683760683761</v>
      </c>
      <c r="O28" s="40"/>
    </row>
    <row r="29" spans="1:17" x14ac:dyDescent="0.25">
      <c r="A29" s="3">
        <v>43828</v>
      </c>
      <c r="B29">
        <v>15</v>
      </c>
      <c r="C29">
        <v>15</v>
      </c>
      <c r="M29" t="s">
        <v>8</v>
      </c>
      <c r="N29" s="40">
        <f>AVERAGE('Dicembre Raw'!H3:H114)</f>
        <v>56.666666666666664</v>
      </c>
      <c r="O29" s="40"/>
    </row>
    <row r="30" spans="1:17" x14ac:dyDescent="0.25">
      <c r="A30" s="3">
        <v>43830</v>
      </c>
      <c r="B30">
        <v>37</v>
      </c>
      <c r="C30">
        <v>17</v>
      </c>
    </row>
    <row r="31" spans="1:17" x14ac:dyDescent="0.25">
      <c r="B31" s="38" t="s">
        <v>3</v>
      </c>
      <c r="C31" s="38"/>
      <c r="D31" s="38"/>
      <c r="E31" s="38"/>
      <c r="F31" s="38"/>
      <c r="G31" s="38"/>
      <c r="H31" s="38"/>
      <c r="I31" s="38"/>
      <c r="J31" s="38"/>
      <c r="K31" s="38"/>
      <c r="N31" s="38" t="s">
        <v>49</v>
      </c>
      <c r="O31" s="38"/>
      <c r="P31" s="38"/>
      <c r="Q31" s="38"/>
    </row>
    <row r="32" spans="1:17" x14ac:dyDescent="0.25">
      <c r="A32" s="6" t="s">
        <v>0</v>
      </c>
      <c r="B32" t="s">
        <v>4</v>
      </c>
      <c r="C32" t="s">
        <v>5</v>
      </c>
      <c r="D32" t="s">
        <v>6</v>
      </c>
      <c r="E32" t="s">
        <v>7</v>
      </c>
      <c r="F32" t="s">
        <v>5</v>
      </c>
      <c r="G32" t="s">
        <v>6</v>
      </c>
      <c r="H32" t="s">
        <v>8</v>
      </c>
      <c r="I32" t="s">
        <v>5</v>
      </c>
      <c r="J32" t="s">
        <v>6</v>
      </c>
      <c r="K32" t="s">
        <v>9</v>
      </c>
      <c r="N32" t="s">
        <v>1</v>
      </c>
      <c r="O32" t="s">
        <v>2</v>
      </c>
      <c r="P32" t="s">
        <v>3</v>
      </c>
      <c r="Q32" t="s">
        <v>16</v>
      </c>
    </row>
    <row r="33" spans="1:17" x14ac:dyDescent="0.25">
      <c r="A33" s="3">
        <v>43800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11</v>
      </c>
      <c r="N33">
        <f>SUM(B3:B12)</f>
        <v>0</v>
      </c>
      <c r="O33">
        <f>SUM(B15:B30)</f>
        <v>151</v>
      </c>
      <c r="P33" s="5">
        <f>SUM(B33:B47)</f>
        <v>140</v>
      </c>
      <c r="Q33">
        <f>SUM(B50:B59)</f>
        <v>0</v>
      </c>
    </row>
    <row r="34" spans="1:17" x14ac:dyDescent="0.25">
      <c r="A34" s="3">
        <v>43803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7</v>
      </c>
      <c r="N34" s="5">
        <f>SUM(E3:E12)</f>
        <v>50</v>
      </c>
      <c r="O34">
        <f>SUM(E15:E30)</f>
        <v>91</v>
      </c>
      <c r="P34" s="5">
        <f>SUM(E33:E47)</f>
        <v>82</v>
      </c>
      <c r="Q34">
        <f>SUM(E50:E59)</f>
        <v>172</v>
      </c>
    </row>
    <row r="35" spans="1:17" x14ac:dyDescent="0.25">
      <c r="A35" s="3">
        <v>43804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 t="s">
        <v>8</v>
      </c>
      <c r="N35">
        <f>SUM(H3:H12)</f>
        <v>120</v>
      </c>
      <c r="O35">
        <f>SUM(H15:H30)</f>
        <v>50</v>
      </c>
      <c r="P35" s="5">
        <f>SUM(H33:H47)</f>
        <v>0</v>
      </c>
      <c r="Q35">
        <f>SUM(H50:H59)</f>
        <v>0</v>
      </c>
    </row>
    <row r="36" spans="1:17" x14ac:dyDescent="0.25">
      <c r="A36" s="3">
        <v>43805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7" x14ac:dyDescent="0.25">
      <c r="A37" s="3">
        <v>43807</v>
      </c>
      <c r="E37">
        <v>30</v>
      </c>
      <c r="F37">
        <v>8</v>
      </c>
      <c r="G37">
        <v>1</v>
      </c>
    </row>
    <row r="38" spans="1:17" x14ac:dyDescent="0.25">
      <c r="A38" s="3">
        <v>43810</v>
      </c>
      <c r="B38">
        <v>8</v>
      </c>
      <c r="C38">
        <v>8</v>
      </c>
      <c r="E38">
        <v>1</v>
      </c>
      <c r="F38">
        <v>1</v>
      </c>
    </row>
    <row r="39" spans="1:17" x14ac:dyDescent="0.25">
      <c r="A39" s="3">
        <v>43811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7" x14ac:dyDescent="0.25">
      <c r="A40" s="3">
        <v>43812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7" x14ac:dyDescent="0.25">
      <c r="A41" s="3">
        <v>43813</v>
      </c>
      <c r="E41">
        <v>13</v>
      </c>
      <c r="F41">
        <v>0</v>
      </c>
      <c r="G41">
        <v>6</v>
      </c>
    </row>
    <row r="42" spans="1:17" x14ac:dyDescent="0.25">
      <c r="A42" s="3">
        <v>43814</v>
      </c>
      <c r="B42">
        <v>50</v>
      </c>
      <c r="C42">
        <v>50</v>
      </c>
      <c r="O42" s="32"/>
      <c r="P42" s="32"/>
      <c r="Q42" s="32"/>
    </row>
    <row r="43" spans="1:17" x14ac:dyDescent="0.25">
      <c r="A43" s="3">
        <v>43816</v>
      </c>
      <c r="B43">
        <v>15</v>
      </c>
      <c r="D43">
        <v>15</v>
      </c>
      <c r="E43">
        <v>3</v>
      </c>
      <c r="O43" s="32"/>
      <c r="P43" s="32"/>
      <c r="Q43" s="32"/>
    </row>
    <row r="44" spans="1:17" x14ac:dyDescent="0.25">
      <c r="A44" s="3">
        <v>43825</v>
      </c>
      <c r="B44">
        <v>30</v>
      </c>
    </row>
    <row r="45" spans="1:17" x14ac:dyDescent="0.25">
      <c r="A45" s="3">
        <v>43826</v>
      </c>
      <c r="B45">
        <v>15</v>
      </c>
      <c r="C45">
        <v>15</v>
      </c>
      <c r="N45" s="38"/>
      <c r="O45" s="38"/>
      <c r="P45" s="38"/>
    </row>
    <row r="46" spans="1:17" x14ac:dyDescent="0.25">
      <c r="A46" s="3">
        <v>43827</v>
      </c>
      <c r="B46">
        <v>22</v>
      </c>
      <c r="C46">
        <v>14</v>
      </c>
      <c r="E46">
        <v>35</v>
      </c>
      <c r="F46">
        <v>6</v>
      </c>
      <c r="O46" s="38"/>
      <c r="P46" s="38"/>
    </row>
    <row r="47" spans="1:17" x14ac:dyDescent="0.25">
      <c r="A47" s="3">
        <v>43828</v>
      </c>
      <c r="K47">
        <v>10</v>
      </c>
      <c r="O47" s="40"/>
      <c r="P47" s="40"/>
    </row>
    <row r="48" spans="1:17" x14ac:dyDescent="0.25">
      <c r="B48" s="38" t="s">
        <v>16</v>
      </c>
      <c r="C48" s="38"/>
      <c r="D48" s="38"/>
      <c r="E48" s="38"/>
      <c r="F48" s="38"/>
      <c r="G48" s="38"/>
      <c r="H48" s="38"/>
      <c r="I48" s="38"/>
      <c r="J48" s="38"/>
      <c r="K48" s="38"/>
      <c r="O48" s="38"/>
      <c r="P48" s="38"/>
    </row>
    <row r="49" spans="1:11" x14ac:dyDescent="0.25">
      <c r="A49" s="6" t="s">
        <v>0</v>
      </c>
      <c r="B49" t="s">
        <v>4</v>
      </c>
      <c r="C49" t="s">
        <v>5</v>
      </c>
      <c r="D49" t="s">
        <v>6</v>
      </c>
      <c r="E49" t="s">
        <v>7</v>
      </c>
      <c r="F49" t="s">
        <v>5</v>
      </c>
      <c r="G49" t="s">
        <v>6</v>
      </c>
      <c r="H49" t="s">
        <v>8</v>
      </c>
      <c r="I49" t="s">
        <v>5</v>
      </c>
      <c r="J49" t="s">
        <v>6</v>
      </c>
      <c r="K49" t="s">
        <v>9</v>
      </c>
    </row>
    <row r="50" spans="1:11" x14ac:dyDescent="0.25">
      <c r="A50" s="3">
        <v>43803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3">
        <v>43804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3">
        <v>43805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s="3">
        <v>43811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s="3">
        <v>43812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s="3">
        <v>43813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s="3">
        <v>43814</v>
      </c>
      <c r="E56">
        <v>15</v>
      </c>
      <c r="G56">
        <v>2</v>
      </c>
    </row>
    <row r="57" spans="1:11" x14ac:dyDescent="0.25">
      <c r="A57" s="3">
        <v>43825</v>
      </c>
      <c r="E57">
        <v>50</v>
      </c>
      <c r="F57">
        <v>11</v>
      </c>
      <c r="G57">
        <v>5</v>
      </c>
    </row>
    <row r="58" spans="1:11" x14ac:dyDescent="0.25">
      <c r="A58" s="3">
        <v>43826</v>
      </c>
      <c r="E58">
        <v>52</v>
      </c>
      <c r="F58">
        <v>6</v>
      </c>
      <c r="G58">
        <v>1</v>
      </c>
    </row>
    <row r="59" spans="1:11" x14ac:dyDescent="0.25">
      <c r="A59" s="3">
        <v>43828</v>
      </c>
      <c r="E59">
        <v>55</v>
      </c>
      <c r="F59">
        <v>15</v>
      </c>
    </row>
  </sheetData>
  <mergeCells count="15">
    <mergeCell ref="B1:K1"/>
    <mergeCell ref="B13:K13"/>
    <mergeCell ref="B31:K31"/>
    <mergeCell ref="B48:K48"/>
    <mergeCell ref="N45:P45"/>
    <mergeCell ref="O46:P46"/>
    <mergeCell ref="O47:P47"/>
    <mergeCell ref="O48:P48"/>
    <mergeCell ref="N18:O18"/>
    <mergeCell ref="N19:O19"/>
    <mergeCell ref="M26:O26"/>
    <mergeCell ref="N27:O27"/>
    <mergeCell ref="N28:O28"/>
    <mergeCell ref="N29:O29"/>
    <mergeCell ref="N31:Q31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0563-60B5-4D94-8E8D-92E192307187}">
  <dimension ref="B2:N91"/>
  <sheetViews>
    <sheetView topLeftCell="A76" workbookViewId="0">
      <selection activeCell="E3" sqref="E3:E108"/>
    </sheetView>
  </sheetViews>
  <sheetFormatPr defaultRowHeight="15" x14ac:dyDescent="0.25"/>
  <sheetData>
    <row r="2" spans="2:14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M2" s="34"/>
      <c r="N2" s="34"/>
    </row>
    <row r="3" spans="2:14" x14ac:dyDescent="0.25">
      <c r="E3" s="7">
        <v>4</v>
      </c>
      <c r="F3" s="13">
        <v>1</v>
      </c>
      <c r="G3" s="8"/>
    </row>
    <row r="4" spans="2:14" x14ac:dyDescent="0.25">
      <c r="E4" s="9">
        <v>3</v>
      </c>
      <c r="F4" s="14">
        <v>0</v>
      </c>
      <c r="G4" s="10">
        <v>0</v>
      </c>
    </row>
    <row r="5" spans="2:14" x14ac:dyDescent="0.25">
      <c r="E5" s="9">
        <v>5</v>
      </c>
      <c r="F5" s="14">
        <v>2</v>
      </c>
      <c r="G5" s="10"/>
    </row>
    <row r="6" spans="2:14" x14ac:dyDescent="0.25">
      <c r="E6" s="9">
        <v>4</v>
      </c>
      <c r="F6" s="14">
        <v>4</v>
      </c>
      <c r="G6" s="10"/>
    </row>
    <row r="7" spans="2:14" x14ac:dyDescent="0.25">
      <c r="E7" s="9">
        <v>3</v>
      </c>
      <c r="F7" s="14">
        <v>1</v>
      </c>
      <c r="G7" s="10"/>
    </row>
    <row r="8" spans="2:14" x14ac:dyDescent="0.25">
      <c r="E8" s="9">
        <v>2</v>
      </c>
      <c r="F8" s="14">
        <v>0</v>
      </c>
      <c r="G8" s="10"/>
    </row>
    <row r="9" spans="2:14" x14ac:dyDescent="0.25">
      <c r="E9" s="9">
        <v>4</v>
      </c>
      <c r="F9" s="14">
        <v>2</v>
      </c>
      <c r="G9" s="10"/>
    </row>
    <row r="10" spans="2:14" x14ac:dyDescent="0.25">
      <c r="E10" s="9">
        <v>4</v>
      </c>
      <c r="F10" s="14">
        <v>2</v>
      </c>
      <c r="G10" s="10"/>
    </row>
    <row r="11" spans="2:14" x14ac:dyDescent="0.25">
      <c r="E11" s="7">
        <v>5</v>
      </c>
      <c r="F11" s="13">
        <v>5</v>
      </c>
      <c r="G11" s="8"/>
    </row>
    <row r="12" spans="2:14" x14ac:dyDescent="0.25">
      <c r="E12" s="11">
        <v>2</v>
      </c>
      <c r="F12" s="15"/>
      <c r="G12" s="12"/>
    </row>
    <row r="13" spans="2:14" x14ac:dyDescent="0.25">
      <c r="E13" s="9">
        <v>4</v>
      </c>
      <c r="F13" s="14">
        <v>4</v>
      </c>
      <c r="G13" s="10"/>
    </row>
    <row r="14" spans="2:14" x14ac:dyDescent="0.25">
      <c r="E14" s="9">
        <v>2</v>
      </c>
      <c r="F14" s="14"/>
      <c r="G14" s="10"/>
    </row>
    <row r="15" spans="2:14" x14ac:dyDescent="0.25">
      <c r="E15" s="9">
        <v>2</v>
      </c>
      <c r="F15" s="14"/>
      <c r="G15" s="10"/>
    </row>
    <row r="16" spans="2:14" x14ac:dyDescent="0.25">
      <c r="E16" s="9">
        <v>5</v>
      </c>
      <c r="F16" s="14">
        <v>5</v>
      </c>
      <c r="G16" s="10"/>
    </row>
    <row r="17" spans="5:7" x14ac:dyDescent="0.25">
      <c r="E17" s="9">
        <v>4</v>
      </c>
      <c r="F17" s="14">
        <v>1</v>
      </c>
      <c r="G17" s="10"/>
    </row>
    <row r="18" spans="5:7" x14ac:dyDescent="0.25">
      <c r="E18" s="9">
        <v>4</v>
      </c>
      <c r="F18" s="14"/>
      <c r="G18" s="10">
        <v>4</v>
      </c>
    </row>
    <row r="19" spans="5:7" x14ac:dyDescent="0.25">
      <c r="E19" s="9">
        <v>6</v>
      </c>
      <c r="F19" s="14">
        <v>1</v>
      </c>
      <c r="G19" s="10"/>
    </row>
    <row r="20" spans="5:7" x14ac:dyDescent="0.25">
      <c r="E20" s="9">
        <v>2</v>
      </c>
      <c r="F20" s="14"/>
      <c r="G20" s="10"/>
    </row>
    <row r="21" spans="5:7" x14ac:dyDescent="0.25">
      <c r="E21" s="9">
        <v>4</v>
      </c>
      <c r="F21" s="14">
        <v>1</v>
      </c>
      <c r="G21" s="10"/>
    </row>
    <row r="22" spans="5:7" x14ac:dyDescent="0.25">
      <c r="E22" s="9">
        <v>7</v>
      </c>
      <c r="F22" s="14">
        <v>4</v>
      </c>
      <c r="G22" s="10"/>
    </row>
    <row r="23" spans="5:7" x14ac:dyDescent="0.25">
      <c r="E23" s="9">
        <v>7</v>
      </c>
      <c r="F23" s="14">
        <v>3</v>
      </c>
      <c r="G23" s="10"/>
    </row>
    <row r="24" spans="5:7" x14ac:dyDescent="0.25">
      <c r="E24" s="9">
        <v>2</v>
      </c>
      <c r="F24" s="14">
        <v>2</v>
      </c>
      <c r="G24" s="10"/>
    </row>
    <row r="25" spans="5:7" x14ac:dyDescent="0.25">
      <c r="E25" s="9">
        <v>2</v>
      </c>
      <c r="F25" s="14">
        <v>1</v>
      </c>
      <c r="G25" s="10"/>
    </row>
    <row r="26" spans="5:7" x14ac:dyDescent="0.25">
      <c r="E26" s="11">
        <v>4</v>
      </c>
      <c r="F26" s="15">
        <v>2</v>
      </c>
      <c r="G26" s="12"/>
    </row>
    <row r="27" spans="5:7" x14ac:dyDescent="0.25">
      <c r="E27" s="18">
        <v>7</v>
      </c>
      <c r="F27" s="19">
        <v>1</v>
      </c>
      <c r="G27" s="8"/>
    </row>
    <row r="28" spans="5:7" x14ac:dyDescent="0.25">
      <c r="E28" s="16">
        <v>4</v>
      </c>
      <c r="F28" s="17"/>
      <c r="G28" s="10"/>
    </row>
    <row r="29" spans="5:7" x14ac:dyDescent="0.25">
      <c r="E29" s="16">
        <v>5</v>
      </c>
      <c r="F29" s="17">
        <v>2</v>
      </c>
      <c r="G29" s="10"/>
    </row>
    <row r="30" spans="5:7" x14ac:dyDescent="0.25">
      <c r="E30" s="16">
        <v>3</v>
      </c>
      <c r="F30" s="17">
        <v>2</v>
      </c>
      <c r="G30" s="10"/>
    </row>
    <row r="31" spans="5:7" x14ac:dyDescent="0.25">
      <c r="E31" s="16">
        <v>3</v>
      </c>
      <c r="F31" s="14"/>
      <c r="G31" s="10"/>
    </row>
    <row r="32" spans="5:7" x14ac:dyDescent="0.25">
      <c r="E32" s="20">
        <v>1</v>
      </c>
      <c r="F32" s="15"/>
      <c r="G32" s="12"/>
    </row>
    <row r="33" spans="5:7" x14ac:dyDescent="0.25">
      <c r="E33" s="18">
        <v>6</v>
      </c>
      <c r="F33" s="19">
        <v>1</v>
      </c>
      <c r="G33" s="8"/>
    </row>
    <row r="34" spans="5:7" x14ac:dyDescent="0.25">
      <c r="E34" s="16">
        <v>2</v>
      </c>
      <c r="F34" s="14"/>
      <c r="G34" s="10"/>
    </row>
    <row r="35" spans="5:7" x14ac:dyDescent="0.25">
      <c r="E35" s="16">
        <v>2</v>
      </c>
      <c r="F35" s="14"/>
      <c r="G35" s="10"/>
    </row>
    <row r="36" spans="5:7" x14ac:dyDescent="0.25">
      <c r="E36" s="16">
        <v>3</v>
      </c>
      <c r="F36" s="14"/>
      <c r="G36" s="10"/>
    </row>
    <row r="37" spans="5:7" x14ac:dyDescent="0.25">
      <c r="E37" s="16">
        <v>13</v>
      </c>
      <c r="F37" s="14">
        <v>5</v>
      </c>
      <c r="G37" s="10"/>
    </row>
    <row r="38" spans="5:7" x14ac:dyDescent="0.25">
      <c r="E38" s="16">
        <v>7</v>
      </c>
      <c r="F38" s="14">
        <v>3</v>
      </c>
      <c r="G38" s="10"/>
    </row>
    <row r="39" spans="5:7" x14ac:dyDescent="0.25">
      <c r="E39" s="16">
        <v>3</v>
      </c>
      <c r="F39" s="14"/>
      <c r="G39" s="10"/>
    </row>
    <row r="40" spans="5:7" x14ac:dyDescent="0.25">
      <c r="E40" s="16">
        <v>4</v>
      </c>
      <c r="F40" s="14">
        <v>2</v>
      </c>
      <c r="G40" s="10"/>
    </row>
    <row r="41" spans="5:7" x14ac:dyDescent="0.25">
      <c r="E41" s="16">
        <v>5</v>
      </c>
      <c r="F41" s="14">
        <v>1</v>
      </c>
      <c r="G41" s="10"/>
    </row>
    <row r="42" spans="5:7" x14ac:dyDescent="0.25">
      <c r="E42" s="16">
        <v>5</v>
      </c>
      <c r="F42" s="14">
        <v>5</v>
      </c>
      <c r="G42" s="10"/>
    </row>
    <row r="43" spans="5:7" x14ac:dyDescent="0.25">
      <c r="E43" s="16">
        <v>4</v>
      </c>
      <c r="F43" s="14">
        <v>1</v>
      </c>
      <c r="G43" s="10"/>
    </row>
    <row r="44" spans="5:7" x14ac:dyDescent="0.25">
      <c r="E44" s="20">
        <v>2</v>
      </c>
      <c r="F44" s="15">
        <v>1</v>
      </c>
      <c r="G44" s="12"/>
    </row>
    <row r="45" spans="5:7" x14ac:dyDescent="0.25">
      <c r="E45" s="18">
        <v>9</v>
      </c>
      <c r="F45" s="19">
        <v>5</v>
      </c>
      <c r="G45" s="8"/>
    </row>
    <row r="46" spans="5:7" x14ac:dyDescent="0.25">
      <c r="E46" s="16">
        <v>4</v>
      </c>
      <c r="F46" s="17">
        <v>2</v>
      </c>
      <c r="G46" s="10"/>
    </row>
    <row r="47" spans="5:7" x14ac:dyDescent="0.25">
      <c r="E47" s="16">
        <v>9</v>
      </c>
      <c r="F47" s="17">
        <v>5</v>
      </c>
      <c r="G47" s="10"/>
    </row>
    <row r="48" spans="5:7" x14ac:dyDescent="0.25">
      <c r="E48" s="16">
        <v>5</v>
      </c>
      <c r="F48" s="17">
        <v>5</v>
      </c>
      <c r="G48" s="10"/>
    </row>
    <row r="49" spans="2:7" x14ac:dyDescent="0.25">
      <c r="E49" s="16">
        <v>3</v>
      </c>
      <c r="F49" s="17">
        <v>1</v>
      </c>
      <c r="G49" s="10"/>
    </row>
    <row r="50" spans="2:7" x14ac:dyDescent="0.25">
      <c r="E50" s="20">
        <v>4</v>
      </c>
      <c r="F50" s="21">
        <v>4</v>
      </c>
      <c r="G50" s="12"/>
    </row>
    <row r="51" spans="2:7" x14ac:dyDescent="0.25">
      <c r="E51" s="18">
        <v>2</v>
      </c>
      <c r="F51" s="19"/>
      <c r="G51" s="8"/>
    </row>
    <row r="52" spans="2:7" x14ac:dyDescent="0.25">
      <c r="E52" s="16">
        <v>5</v>
      </c>
      <c r="F52" s="17">
        <v>2</v>
      </c>
      <c r="G52" s="10"/>
    </row>
    <row r="53" spans="2:7" x14ac:dyDescent="0.25">
      <c r="E53" s="16">
        <v>2</v>
      </c>
      <c r="F53" s="14"/>
      <c r="G53" s="10"/>
    </row>
    <row r="54" spans="2:7" x14ac:dyDescent="0.25">
      <c r="E54" s="16">
        <v>7</v>
      </c>
      <c r="F54" s="14">
        <v>4</v>
      </c>
      <c r="G54" s="10"/>
    </row>
    <row r="55" spans="2:7" x14ac:dyDescent="0.25">
      <c r="E55" s="16">
        <v>3</v>
      </c>
      <c r="F55" s="14">
        <v>1</v>
      </c>
      <c r="G55" s="10"/>
    </row>
    <row r="56" spans="2:7" x14ac:dyDescent="0.25">
      <c r="E56" s="16">
        <v>3</v>
      </c>
      <c r="F56" s="14">
        <v>2</v>
      </c>
      <c r="G56" s="10"/>
    </row>
    <row r="57" spans="2:7" x14ac:dyDescent="0.25">
      <c r="E57" s="16">
        <v>6</v>
      </c>
      <c r="F57" s="14">
        <v>1</v>
      </c>
      <c r="G57" s="10"/>
    </row>
    <row r="58" spans="2:7" x14ac:dyDescent="0.25">
      <c r="E58" s="16">
        <v>3</v>
      </c>
      <c r="F58" s="14"/>
      <c r="G58" s="10"/>
    </row>
    <row r="59" spans="2:7" x14ac:dyDescent="0.25">
      <c r="E59" s="16">
        <v>2</v>
      </c>
      <c r="F59" s="14"/>
      <c r="G59" s="10"/>
    </row>
    <row r="60" spans="2:7" x14ac:dyDescent="0.25">
      <c r="E60" s="16">
        <v>7</v>
      </c>
      <c r="F60" s="14">
        <v>3</v>
      </c>
      <c r="G60" s="10"/>
    </row>
    <row r="61" spans="2:7" x14ac:dyDescent="0.25">
      <c r="E61" s="20">
        <v>2</v>
      </c>
      <c r="F61" s="15">
        <v>1</v>
      </c>
      <c r="G61" s="12"/>
    </row>
    <row r="62" spans="2:7" x14ac:dyDescent="0.25">
      <c r="E62" s="18">
        <v>2</v>
      </c>
      <c r="F62" s="19">
        <v>2</v>
      </c>
      <c r="G62" s="8"/>
    </row>
    <row r="63" spans="2:7" x14ac:dyDescent="0.25">
      <c r="E63" s="20">
        <v>4</v>
      </c>
      <c r="F63" s="21">
        <v>1</v>
      </c>
      <c r="G63" s="12"/>
    </row>
    <row r="64" spans="2:7" x14ac:dyDescent="0.25">
      <c r="B64" s="7">
        <v>16</v>
      </c>
      <c r="C64" s="13">
        <v>8</v>
      </c>
      <c r="D64" s="8"/>
    </row>
    <row r="65" spans="2:7" x14ac:dyDescent="0.25">
      <c r="B65" s="7"/>
      <c r="C65" s="13"/>
      <c r="D65" s="13"/>
      <c r="E65" s="13">
        <v>2</v>
      </c>
      <c r="F65" s="13"/>
      <c r="G65" s="8"/>
    </row>
    <row r="66" spans="2:7" x14ac:dyDescent="0.25">
      <c r="B66" s="9"/>
      <c r="C66" s="14"/>
      <c r="D66" s="14"/>
      <c r="E66" s="14">
        <v>2</v>
      </c>
      <c r="F66" s="14"/>
      <c r="G66" s="10"/>
    </row>
    <row r="67" spans="2:7" x14ac:dyDescent="0.25">
      <c r="B67" s="9"/>
      <c r="C67" s="14"/>
      <c r="D67" s="14"/>
      <c r="E67" s="14">
        <v>2</v>
      </c>
      <c r="F67" s="14"/>
      <c r="G67" s="10"/>
    </row>
    <row r="68" spans="2:7" x14ac:dyDescent="0.25">
      <c r="B68" s="9"/>
      <c r="C68" s="14"/>
      <c r="D68" s="14"/>
      <c r="E68" s="14">
        <v>7</v>
      </c>
      <c r="F68" s="14"/>
      <c r="G68" s="10"/>
    </row>
    <row r="69" spans="2:7" x14ac:dyDescent="0.25">
      <c r="B69" s="9">
        <v>15</v>
      </c>
      <c r="C69" s="14">
        <v>10</v>
      </c>
      <c r="D69" s="14"/>
      <c r="E69" s="14"/>
      <c r="F69" s="14"/>
      <c r="G69" s="10"/>
    </row>
    <row r="70" spans="2:7" x14ac:dyDescent="0.25">
      <c r="B70" s="9"/>
      <c r="C70" s="14"/>
      <c r="D70" s="14"/>
      <c r="E70" s="14">
        <v>2</v>
      </c>
      <c r="F70" s="14"/>
      <c r="G70" s="10"/>
    </row>
    <row r="71" spans="2:7" x14ac:dyDescent="0.25">
      <c r="B71" s="9"/>
      <c r="C71" s="14"/>
      <c r="D71" s="14"/>
      <c r="E71" s="14">
        <v>2</v>
      </c>
      <c r="F71" s="14"/>
      <c r="G71" s="10"/>
    </row>
    <row r="72" spans="2:7" x14ac:dyDescent="0.25">
      <c r="B72" s="9"/>
      <c r="C72" s="14"/>
      <c r="D72" s="14"/>
      <c r="E72" s="14">
        <v>3</v>
      </c>
      <c r="F72" s="14">
        <v>1</v>
      </c>
      <c r="G72" s="10"/>
    </row>
    <row r="73" spans="2:7" x14ac:dyDescent="0.25">
      <c r="B73" s="11"/>
      <c r="C73" s="15"/>
      <c r="D73" s="15"/>
      <c r="E73" s="15">
        <v>4</v>
      </c>
      <c r="F73" s="15">
        <v>1</v>
      </c>
      <c r="G73" s="12"/>
    </row>
    <row r="74" spans="2:7" x14ac:dyDescent="0.25">
      <c r="E74" s="18">
        <v>4</v>
      </c>
      <c r="F74" s="13">
        <v>4</v>
      </c>
      <c r="G74" s="8"/>
    </row>
    <row r="75" spans="2:7" x14ac:dyDescent="0.25">
      <c r="E75" s="16">
        <v>2</v>
      </c>
      <c r="F75" s="14">
        <v>2</v>
      </c>
      <c r="G75" s="10"/>
    </row>
    <row r="76" spans="2:7" x14ac:dyDescent="0.25">
      <c r="E76" s="16">
        <v>3</v>
      </c>
      <c r="F76" s="14">
        <v>2</v>
      </c>
      <c r="G76" s="10"/>
    </row>
    <row r="77" spans="2:7" x14ac:dyDescent="0.25">
      <c r="E77" s="20">
        <v>4</v>
      </c>
      <c r="F77" s="15">
        <v>1</v>
      </c>
      <c r="G77" s="12">
        <v>1</v>
      </c>
    </row>
    <row r="78" spans="2:7" x14ac:dyDescent="0.25">
      <c r="B78" s="22">
        <v>50</v>
      </c>
      <c r="C78" s="23">
        <v>20</v>
      </c>
      <c r="D78" s="24"/>
    </row>
    <row r="79" spans="2:7" x14ac:dyDescent="0.25">
      <c r="E79" s="7">
        <v>2</v>
      </c>
      <c r="F79" s="13"/>
      <c r="G79" s="8"/>
    </row>
    <row r="80" spans="2:7" x14ac:dyDescent="0.25">
      <c r="E80" s="9">
        <v>2</v>
      </c>
      <c r="F80" s="14"/>
      <c r="G80" s="10"/>
    </row>
    <row r="81" spans="2:10" x14ac:dyDescent="0.25">
      <c r="E81" s="9">
        <v>1</v>
      </c>
      <c r="F81" s="14"/>
      <c r="G81" s="10"/>
    </row>
    <row r="82" spans="2:10" x14ac:dyDescent="0.25">
      <c r="E82" s="9">
        <v>5</v>
      </c>
      <c r="F82" s="14"/>
      <c r="G82" s="10"/>
    </row>
    <row r="83" spans="2:10" x14ac:dyDescent="0.25">
      <c r="B83" s="7">
        <v>30</v>
      </c>
      <c r="C83" s="13">
        <v>10</v>
      </c>
      <c r="D83" s="13"/>
      <c r="E83" s="13"/>
      <c r="F83" s="13"/>
      <c r="G83" s="8"/>
    </row>
    <row r="84" spans="2:10" x14ac:dyDescent="0.25">
      <c r="B84" s="9"/>
      <c r="C84" s="14"/>
      <c r="D84" s="14"/>
      <c r="E84" s="14">
        <v>2</v>
      </c>
      <c r="F84" s="14"/>
      <c r="G84" s="10"/>
    </row>
    <row r="85" spans="2:10" x14ac:dyDescent="0.25">
      <c r="B85" s="9"/>
      <c r="C85" s="14"/>
      <c r="D85" s="14"/>
      <c r="E85" s="14">
        <v>5</v>
      </c>
      <c r="F85" s="14">
        <v>1</v>
      </c>
      <c r="G85" s="10"/>
    </row>
    <row r="86" spans="2:10" x14ac:dyDescent="0.25">
      <c r="B86" s="9"/>
      <c r="C86" s="14"/>
      <c r="D86" s="14"/>
      <c r="E86" s="14">
        <v>2</v>
      </c>
      <c r="F86" s="14"/>
      <c r="G86" s="10"/>
    </row>
    <row r="87" spans="2:10" x14ac:dyDescent="0.25">
      <c r="B87" s="11"/>
      <c r="C87" s="15"/>
      <c r="D87" s="15"/>
      <c r="E87" s="15">
        <v>4</v>
      </c>
      <c r="F87" s="15">
        <v>2</v>
      </c>
      <c r="G87" s="12"/>
    </row>
    <row r="88" spans="2:10" x14ac:dyDescent="0.25">
      <c r="B88" s="22">
        <v>10</v>
      </c>
      <c r="C88" s="23">
        <v>10</v>
      </c>
      <c r="D88" s="24"/>
    </row>
    <row r="89" spans="2:10" x14ac:dyDescent="0.25">
      <c r="H89" s="22">
        <v>50</v>
      </c>
      <c r="I89" s="23">
        <v>50</v>
      </c>
      <c r="J89" s="24"/>
    </row>
    <row r="90" spans="2:10" x14ac:dyDescent="0.25">
      <c r="B90" s="22">
        <v>10</v>
      </c>
      <c r="C90" s="23">
        <v>9</v>
      </c>
      <c r="D90" s="24">
        <v>1</v>
      </c>
    </row>
    <row r="91" spans="2:10" x14ac:dyDescent="0.25">
      <c r="H91">
        <v>20</v>
      </c>
      <c r="I91">
        <v>16</v>
      </c>
      <c r="J91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E94D-B834-4D05-8D86-FADE55669752}">
  <dimension ref="B2:K29"/>
  <sheetViews>
    <sheetView topLeftCell="A16" workbookViewId="0">
      <selection activeCell="B2" sqref="B2:K2"/>
    </sheetView>
  </sheetViews>
  <sheetFormatPr defaultRowHeight="15" x14ac:dyDescent="0.25"/>
  <cols>
    <col min="4" max="4" width="12" bestFit="1" customWidth="1"/>
  </cols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B3" s="7">
        <v>16</v>
      </c>
      <c r="C3" s="13">
        <v>4</v>
      </c>
      <c r="D3" s="8"/>
    </row>
    <row r="4" spans="2:11" x14ac:dyDescent="0.25">
      <c r="B4" s="7">
        <v>20</v>
      </c>
      <c r="C4" s="13"/>
      <c r="D4" s="13"/>
      <c r="E4" s="13"/>
      <c r="F4" s="13"/>
      <c r="G4" s="8"/>
    </row>
    <row r="5" spans="2:11" x14ac:dyDescent="0.25">
      <c r="B5" s="9"/>
      <c r="C5" s="14"/>
      <c r="D5" s="14">
        <v>7</v>
      </c>
      <c r="E5" s="14">
        <v>0</v>
      </c>
      <c r="F5" s="14">
        <v>2</v>
      </c>
      <c r="G5" s="10"/>
    </row>
    <row r="6" spans="2:11" x14ac:dyDescent="0.25">
      <c r="B6" s="9"/>
      <c r="C6" s="14"/>
      <c r="D6" s="14">
        <v>3</v>
      </c>
      <c r="E6" s="14">
        <v>1</v>
      </c>
      <c r="F6" s="14"/>
      <c r="G6" s="10"/>
    </row>
    <row r="7" spans="2:11" x14ac:dyDescent="0.25">
      <c r="B7" s="9"/>
      <c r="C7" s="14"/>
      <c r="D7" s="14">
        <v>2</v>
      </c>
      <c r="E7" s="14"/>
      <c r="F7" s="14"/>
      <c r="G7" s="10"/>
    </row>
    <row r="8" spans="2:11" x14ac:dyDescent="0.25">
      <c r="B8" s="9"/>
      <c r="C8" s="14"/>
      <c r="D8" s="14">
        <v>2</v>
      </c>
      <c r="E8" s="14"/>
      <c r="F8" s="14"/>
      <c r="G8" s="10"/>
    </row>
    <row r="9" spans="2:11" x14ac:dyDescent="0.25">
      <c r="B9" s="9"/>
      <c r="C9" s="14"/>
      <c r="D9" s="14">
        <v>4</v>
      </c>
      <c r="E9" s="14">
        <v>1</v>
      </c>
      <c r="F9" s="14"/>
      <c r="G9" s="10"/>
    </row>
    <row r="10" spans="2:11" x14ac:dyDescent="0.25">
      <c r="B10" s="9"/>
      <c r="C10" s="14"/>
      <c r="D10" s="14">
        <v>3</v>
      </c>
      <c r="E10" s="14">
        <v>1</v>
      </c>
      <c r="F10" s="14"/>
      <c r="G10" s="10"/>
    </row>
    <row r="11" spans="2:11" x14ac:dyDescent="0.25">
      <c r="B11" s="11"/>
      <c r="C11" s="15"/>
      <c r="D11" s="15">
        <v>2</v>
      </c>
      <c r="E11" s="15"/>
      <c r="F11" s="15"/>
      <c r="G11" s="12"/>
    </row>
    <row r="12" spans="2:11" x14ac:dyDescent="0.25">
      <c r="B12" s="7"/>
      <c r="C12" s="13"/>
      <c r="D12" s="19">
        <v>2</v>
      </c>
      <c r="E12" s="13"/>
      <c r="F12" s="13"/>
      <c r="G12" s="8"/>
    </row>
    <row r="13" spans="2:11" x14ac:dyDescent="0.25">
      <c r="B13" s="9">
        <v>35</v>
      </c>
      <c r="C13" s="14">
        <v>35</v>
      </c>
      <c r="D13" s="14"/>
      <c r="E13" s="14"/>
      <c r="F13" s="14"/>
      <c r="G13" s="10"/>
    </row>
    <row r="14" spans="2:11" x14ac:dyDescent="0.25">
      <c r="B14" s="9"/>
      <c r="C14" s="14"/>
      <c r="D14" s="14">
        <v>2</v>
      </c>
      <c r="E14" s="14"/>
      <c r="F14" s="14"/>
      <c r="G14" s="10"/>
    </row>
    <row r="15" spans="2:11" x14ac:dyDescent="0.25">
      <c r="B15" s="9"/>
      <c r="C15" s="14"/>
      <c r="D15" s="14">
        <v>3</v>
      </c>
      <c r="E15" s="14">
        <v>1</v>
      </c>
      <c r="F15" s="14"/>
      <c r="G15" s="10"/>
    </row>
    <row r="16" spans="2:11" x14ac:dyDescent="0.25">
      <c r="B16" s="9"/>
      <c r="C16" s="14"/>
      <c r="D16" s="14">
        <v>5</v>
      </c>
      <c r="E16" s="14">
        <v>1</v>
      </c>
      <c r="F16" s="14">
        <v>1</v>
      </c>
      <c r="G16" s="10"/>
    </row>
    <row r="17" spans="2:10" x14ac:dyDescent="0.25">
      <c r="B17" s="11"/>
      <c r="C17" s="15"/>
      <c r="D17" s="15">
        <v>3</v>
      </c>
      <c r="E17" s="15"/>
      <c r="F17" s="15"/>
      <c r="G17" s="12"/>
    </row>
    <row r="18" spans="2:10" x14ac:dyDescent="0.25">
      <c r="H18" s="22">
        <v>42</v>
      </c>
      <c r="I18" s="23">
        <v>40</v>
      </c>
      <c r="J18" s="24">
        <v>2</v>
      </c>
    </row>
    <row r="19" spans="2:10" x14ac:dyDescent="0.25">
      <c r="E19" s="7">
        <v>5</v>
      </c>
      <c r="F19" s="13"/>
      <c r="G19" s="8"/>
    </row>
    <row r="20" spans="2:10" x14ac:dyDescent="0.25">
      <c r="E20" s="9">
        <v>2</v>
      </c>
      <c r="F20" s="14"/>
      <c r="G20" s="10"/>
    </row>
    <row r="21" spans="2:10" x14ac:dyDescent="0.25">
      <c r="E21" s="9">
        <v>3</v>
      </c>
      <c r="F21" s="14"/>
      <c r="G21" s="10"/>
    </row>
    <row r="22" spans="2:10" x14ac:dyDescent="0.25">
      <c r="E22" s="9">
        <v>5</v>
      </c>
      <c r="F22" s="14">
        <v>1</v>
      </c>
      <c r="G22" s="10"/>
    </row>
    <row r="23" spans="2:10" x14ac:dyDescent="0.25">
      <c r="E23" s="11">
        <v>7</v>
      </c>
      <c r="F23" s="15">
        <v>3</v>
      </c>
      <c r="G23" s="12"/>
    </row>
    <row r="24" spans="2:10" x14ac:dyDescent="0.25">
      <c r="B24" s="22">
        <v>20</v>
      </c>
      <c r="C24" s="23">
        <v>10</v>
      </c>
      <c r="D24" s="24">
        <v>5</v>
      </c>
    </row>
    <row r="25" spans="2:10" x14ac:dyDescent="0.25">
      <c r="H25" s="22">
        <v>30</v>
      </c>
      <c r="I25" s="23"/>
      <c r="J25" s="24">
        <v>2</v>
      </c>
    </row>
    <row r="26" spans="2:10" x14ac:dyDescent="0.25">
      <c r="B26" s="22">
        <v>34</v>
      </c>
      <c r="C26" s="23"/>
      <c r="D26" s="24"/>
    </row>
    <row r="27" spans="2:10" x14ac:dyDescent="0.25">
      <c r="B27" s="22">
        <v>34</v>
      </c>
      <c r="C27" s="23">
        <v>20</v>
      </c>
      <c r="D27" s="24"/>
    </row>
    <row r="28" spans="2:10" x14ac:dyDescent="0.25">
      <c r="H28" s="22">
        <v>43</v>
      </c>
      <c r="I28" s="23"/>
      <c r="J28" s="24">
        <v>3</v>
      </c>
    </row>
    <row r="29" spans="2:10" x14ac:dyDescent="0.25">
      <c r="H29" s="22">
        <v>40</v>
      </c>
      <c r="I29" s="23">
        <v>40</v>
      </c>
      <c r="J29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B779-623E-439E-BAB3-BE615F9515AA}">
  <dimension ref="B2:K17"/>
  <sheetViews>
    <sheetView workbookViewId="0">
      <selection activeCell="B2" sqref="B2:K2"/>
    </sheetView>
  </sheetViews>
  <sheetFormatPr defaultRowHeight="15" x14ac:dyDescent="0.25"/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H3" s="22">
        <v>28</v>
      </c>
      <c r="I3" s="23">
        <v>24</v>
      </c>
      <c r="J3" s="24">
        <v>4</v>
      </c>
    </row>
    <row r="4" spans="2:11" x14ac:dyDescent="0.25">
      <c r="H4" s="22">
        <v>34</v>
      </c>
      <c r="I4" s="23">
        <v>31</v>
      </c>
      <c r="J4" s="24">
        <v>3</v>
      </c>
    </row>
    <row r="5" spans="2:11" x14ac:dyDescent="0.25">
      <c r="E5" s="7">
        <v>6</v>
      </c>
      <c r="F5" s="13">
        <v>3</v>
      </c>
      <c r="G5" s="8"/>
    </row>
    <row r="6" spans="2:11" x14ac:dyDescent="0.25">
      <c r="E6" s="11">
        <v>2</v>
      </c>
      <c r="F6" s="15"/>
      <c r="G6" s="12"/>
    </row>
    <row r="7" spans="2:11" x14ac:dyDescent="0.25">
      <c r="H7" s="22">
        <v>42</v>
      </c>
      <c r="I7" s="23">
        <v>39</v>
      </c>
      <c r="J7" s="24">
        <v>3</v>
      </c>
    </row>
    <row r="8" spans="2:11" x14ac:dyDescent="0.25">
      <c r="H8" s="25">
        <v>27</v>
      </c>
      <c r="I8" s="26">
        <v>25</v>
      </c>
      <c r="J8" s="27">
        <v>2</v>
      </c>
    </row>
    <row r="9" spans="2:11" x14ac:dyDescent="0.25">
      <c r="H9" s="25">
        <v>37</v>
      </c>
      <c r="I9" s="23"/>
      <c r="J9" s="27">
        <v>2</v>
      </c>
    </row>
    <row r="10" spans="2:11" x14ac:dyDescent="0.25">
      <c r="H10" s="25">
        <v>50</v>
      </c>
      <c r="I10" s="23">
        <v>50</v>
      </c>
      <c r="J10" s="24"/>
    </row>
    <row r="11" spans="2:11" x14ac:dyDescent="0.25">
      <c r="H11" s="25">
        <v>50</v>
      </c>
      <c r="I11" s="26">
        <v>50</v>
      </c>
      <c r="J11" s="27"/>
    </row>
    <row r="12" spans="2:11" x14ac:dyDescent="0.25">
      <c r="H12" s="25">
        <v>104</v>
      </c>
      <c r="I12" s="26">
        <v>104</v>
      </c>
      <c r="J12" s="24"/>
    </row>
    <row r="13" spans="2:11" x14ac:dyDescent="0.25">
      <c r="H13" s="25">
        <v>54</v>
      </c>
      <c r="I13" s="26">
        <v>26</v>
      </c>
      <c r="J13" s="24"/>
    </row>
    <row r="14" spans="2:11" x14ac:dyDescent="0.25">
      <c r="H14" s="25">
        <v>20</v>
      </c>
      <c r="I14" s="26">
        <v>18</v>
      </c>
      <c r="J14" s="24"/>
    </row>
    <row r="15" spans="2:11" x14ac:dyDescent="0.25">
      <c r="B15" s="22">
        <v>40</v>
      </c>
      <c r="C15" s="23">
        <v>10</v>
      </c>
      <c r="D15" s="24"/>
    </row>
    <row r="16" spans="2:11" x14ac:dyDescent="0.25">
      <c r="H16" s="22">
        <v>20</v>
      </c>
      <c r="I16" s="23"/>
      <c r="J16" s="24">
        <v>20</v>
      </c>
    </row>
    <row r="17" spans="8:10" x14ac:dyDescent="0.25">
      <c r="H17" s="25">
        <v>50</v>
      </c>
      <c r="I17" s="26">
        <v>50</v>
      </c>
      <c r="J17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CD45-BE9A-4BA5-9CD7-642A64F2D3BD}">
  <dimension ref="B2:K53"/>
  <sheetViews>
    <sheetView topLeftCell="A55" workbookViewId="0">
      <selection activeCell="E47" sqref="E47:E53"/>
    </sheetView>
  </sheetViews>
  <sheetFormatPr defaultRowHeight="15" x14ac:dyDescent="0.25"/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H3" s="22">
        <v>65</v>
      </c>
      <c r="I3" s="23">
        <v>65</v>
      </c>
      <c r="J3" s="24"/>
    </row>
    <row r="4" spans="2:11" x14ac:dyDescent="0.25">
      <c r="H4" s="22">
        <v>50</v>
      </c>
      <c r="I4" s="23">
        <v>48</v>
      </c>
      <c r="J4" s="24">
        <v>2</v>
      </c>
    </row>
    <row r="5" spans="2:11" x14ac:dyDescent="0.25">
      <c r="H5" s="22">
        <v>39</v>
      </c>
      <c r="I5" s="23">
        <v>34</v>
      </c>
      <c r="J5" s="24">
        <v>5</v>
      </c>
    </row>
    <row r="6" spans="2:11" x14ac:dyDescent="0.25">
      <c r="H6" s="25">
        <v>23</v>
      </c>
      <c r="I6" s="26">
        <v>21</v>
      </c>
      <c r="J6" s="24">
        <v>2</v>
      </c>
    </row>
    <row r="7" spans="2:11" x14ac:dyDescent="0.25">
      <c r="H7" s="25">
        <v>23</v>
      </c>
      <c r="I7" s="26">
        <v>21</v>
      </c>
      <c r="J7" s="27">
        <v>2</v>
      </c>
    </row>
    <row r="8" spans="2:11" x14ac:dyDescent="0.25">
      <c r="H8" s="25">
        <v>23</v>
      </c>
      <c r="I8" s="26">
        <v>21</v>
      </c>
      <c r="J8" s="27">
        <v>2</v>
      </c>
    </row>
    <row r="9" spans="2:11" x14ac:dyDescent="0.25">
      <c r="B9" s="22">
        <v>50</v>
      </c>
      <c r="C9" s="23">
        <v>0</v>
      </c>
      <c r="D9" s="24">
        <v>50</v>
      </c>
    </row>
    <row r="10" spans="2:11" x14ac:dyDescent="0.25">
      <c r="H10" s="22">
        <v>64</v>
      </c>
      <c r="I10" s="23"/>
      <c r="J10" s="24">
        <v>64</v>
      </c>
    </row>
    <row r="11" spans="2:11" x14ac:dyDescent="0.25">
      <c r="B11" s="22">
        <v>50</v>
      </c>
      <c r="C11" s="23">
        <v>50</v>
      </c>
      <c r="D11" s="24"/>
    </row>
    <row r="12" spans="2:11" x14ac:dyDescent="0.25">
      <c r="H12" s="22">
        <v>50</v>
      </c>
      <c r="I12" s="23">
        <v>50</v>
      </c>
      <c r="J12" s="24"/>
    </row>
    <row r="13" spans="2:11" x14ac:dyDescent="0.25">
      <c r="H13" s="25">
        <v>50</v>
      </c>
      <c r="I13" s="23">
        <v>50</v>
      </c>
      <c r="J13" s="24"/>
    </row>
    <row r="14" spans="2:11" x14ac:dyDescent="0.25">
      <c r="H14" s="25">
        <v>50</v>
      </c>
      <c r="I14" s="23">
        <v>50</v>
      </c>
      <c r="J14" s="24"/>
    </row>
    <row r="15" spans="2:11" x14ac:dyDescent="0.25">
      <c r="H15" s="25">
        <v>38</v>
      </c>
      <c r="I15" s="26">
        <v>34</v>
      </c>
      <c r="J15" s="24">
        <v>4</v>
      </c>
    </row>
    <row r="16" spans="2:11" x14ac:dyDescent="0.25">
      <c r="H16" s="25">
        <v>42</v>
      </c>
      <c r="I16" s="26">
        <v>39</v>
      </c>
      <c r="J16" s="24">
        <v>3</v>
      </c>
    </row>
    <row r="17" spans="2:10" x14ac:dyDescent="0.25">
      <c r="H17" s="25">
        <v>50</v>
      </c>
      <c r="I17" s="26">
        <v>50</v>
      </c>
      <c r="J17" s="24"/>
    </row>
    <row r="18" spans="2:10" x14ac:dyDescent="0.25">
      <c r="H18" s="25">
        <v>42</v>
      </c>
      <c r="I18" s="26">
        <v>40</v>
      </c>
      <c r="J18" s="24">
        <v>2</v>
      </c>
    </row>
    <row r="19" spans="2:10" x14ac:dyDescent="0.25">
      <c r="H19" s="16">
        <v>50</v>
      </c>
      <c r="I19" s="17">
        <v>50</v>
      </c>
      <c r="J19" s="28">
        <v>0</v>
      </c>
    </row>
    <row r="20" spans="2:10" x14ac:dyDescent="0.25">
      <c r="H20" s="25">
        <v>50</v>
      </c>
      <c r="I20" s="26">
        <v>50</v>
      </c>
      <c r="J20" s="24"/>
    </row>
    <row r="21" spans="2:10" x14ac:dyDescent="0.25">
      <c r="H21" s="25">
        <v>17</v>
      </c>
      <c r="I21" s="26">
        <v>15</v>
      </c>
      <c r="J21" s="27">
        <v>2</v>
      </c>
    </row>
    <row r="22" spans="2:10" x14ac:dyDescent="0.25">
      <c r="H22" s="25">
        <v>25</v>
      </c>
      <c r="I22" s="26">
        <v>25</v>
      </c>
      <c r="J22" s="24"/>
    </row>
    <row r="23" spans="2:10" x14ac:dyDescent="0.25">
      <c r="B23" s="22">
        <v>20</v>
      </c>
      <c r="C23" s="23">
        <v>10</v>
      </c>
      <c r="D23" s="24"/>
      <c r="H23" s="16"/>
      <c r="I23" s="17"/>
    </row>
    <row r="24" spans="2:10" x14ac:dyDescent="0.25">
      <c r="B24" s="22">
        <v>10</v>
      </c>
      <c r="C24" s="23">
        <v>10</v>
      </c>
      <c r="D24" s="24"/>
    </row>
    <row r="25" spans="2:10" x14ac:dyDescent="0.25">
      <c r="B25" s="7">
        <v>10</v>
      </c>
      <c r="C25" s="13">
        <v>10</v>
      </c>
      <c r="D25" s="8"/>
    </row>
    <row r="26" spans="2:10" x14ac:dyDescent="0.25">
      <c r="B26" s="7"/>
      <c r="C26" s="13"/>
      <c r="D26" s="13"/>
      <c r="E26" s="13">
        <v>4</v>
      </c>
      <c r="F26" s="13">
        <v>1</v>
      </c>
      <c r="G26" s="8"/>
    </row>
    <row r="27" spans="2:10" x14ac:dyDescent="0.25">
      <c r="B27" s="9"/>
      <c r="C27" s="14"/>
      <c r="D27" s="14"/>
      <c r="E27" s="14">
        <v>2</v>
      </c>
      <c r="F27" s="14"/>
      <c r="G27" s="10"/>
    </row>
    <row r="28" spans="2:10" x14ac:dyDescent="0.25">
      <c r="B28" s="9">
        <v>9</v>
      </c>
      <c r="C28" s="14"/>
      <c r="D28" s="14"/>
      <c r="E28" s="14"/>
      <c r="F28" s="14"/>
      <c r="G28" s="10"/>
    </row>
    <row r="29" spans="2:10" x14ac:dyDescent="0.25">
      <c r="B29" s="9"/>
      <c r="C29" s="14"/>
      <c r="D29" s="14"/>
      <c r="E29" s="14">
        <v>2</v>
      </c>
      <c r="F29" s="14"/>
      <c r="G29" s="10"/>
    </row>
    <row r="30" spans="2:10" x14ac:dyDescent="0.25">
      <c r="B30" s="9"/>
      <c r="C30" s="14"/>
      <c r="D30" s="14"/>
      <c r="E30" s="14">
        <v>5</v>
      </c>
      <c r="F30" s="14">
        <v>2</v>
      </c>
      <c r="G30" s="10"/>
    </row>
    <row r="31" spans="2:10" x14ac:dyDescent="0.25">
      <c r="B31" s="9"/>
      <c r="C31" s="14"/>
      <c r="D31" s="14"/>
      <c r="E31" s="14">
        <v>1</v>
      </c>
      <c r="F31" s="14"/>
      <c r="G31" s="10"/>
    </row>
    <row r="32" spans="2:10" x14ac:dyDescent="0.25">
      <c r="B32" s="9"/>
      <c r="C32" s="14"/>
      <c r="D32" s="14"/>
      <c r="E32" s="14">
        <v>2</v>
      </c>
      <c r="F32" s="14"/>
      <c r="G32" s="10"/>
    </row>
    <row r="33" spans="2:10" x14ac:dyDescent="0.25">
      <c r="B33" s="9"/>
      <c r="C33" s="14"/>
      <c r="D33" s="14"/>
      <c r="E33" s="14">
        <v>2</v>
      </c>
      <c r="F33" s="14"/>
      <c r="G33" s="10"/>
    </row>
    <row r="34" spans="2:10" x14ac:dyDescent="0.25">
      <c r="B34" s="9"/>
      <c r="C34" s="14"/>
      <c r="D34" s="14"/>
      <c r="E34" s="14">
        <v>4</v>
      </c>
      <c r="F34" s="14">
        <v>1</v>
      </c>
      <c r="G34" s="10"/>
    </row>
    <row r="35" spans="2:10" x14ac:dyDescent="0.25">
      <c r="B35" s="9"/>
      <c r="C35" s="14"/>
      <c r="D35" s="14"/>
      <c r="E35" s="14">
        <v>4</v>
      </c>
      <c r="F35" s="14">
        <v>2</v>
      </c>
      <c r="G35" s="10"/>
    </row>
    <row r="36" spans="2:10" x14ac:dyDescent="0.25">
      <c r="B36" s="9"/>
      <c r="C36" s="14"/>
      <c r="D36" s="14"/>
      <c r="E36" s="14">
        <v>4</v>
      </c>
      <c r="F36" s="14">
        <v>1</v>
      </c>
      <c r="G36" s="10"/>
    </row>
    <row r="37" spans="2:10" x14ac:dyDescent="0.25">
      <c r="B37" s="9"/>
      <c r="C37" s="14"/>
      <c r="D37" s="14"/>
      <c r="E37" s="14">
        <v>2</v>
      </c>
      <c r="F37" s="14"/>
      <c r="G37" s="10"/>
    </row>
    <row r="38" spans="2:10" x14ac:dyDescent="0.25">
      <c r="B38" s="11"/>
      <c r="C38" s="15"/>
      <c r="D38" s="15"/>
      <c r="E38" s="15">
        <v>3</v>
      </c>
      <c r="F38" s="15">
        <v>1</v>
      </c>
      <c r="G38" s="12"/>
    </row>
    <row r="39" spans="2:10" x14ac:dyDescent="0.25">
      <c r="H39" s="22">
        <v>43</v>
      </c>
      <c r="I39" s="23">
        <v>40</v>
      </c>
      <c r="J39" s="24">
        <v>3</v>
      </c>
    </row>
    <row r="40" spans="2:10" x14ac:dyDescent="0.25">
      <c r="H40" s="22">
        <v>47</v>
      </c>
      <c r="I40" s="23">
        <v>43</v>
      </c>
      <c r="J40" s="24">
        <v>4</v>
      </c>
    </row>
    <row r="41" spans="2:10" x14ac:dyDescent="0.25">
      <c r="H41" s="22">
        <v>48</v>
      </c>
      <c r="I41" s="23">
        <v>48</v>
      </c>
      <c r="J41" s="24"/>
    </row>
    <row r="42" spans="2:10" x14ac:dyDescent="0.25">
      <c r="H42" s="25">
        <v>36</v>
      </c>
      <c r="I42" s="26">
        <v>32</v>
      </c>
      <c r="J42" s="24">
        <v>4</v>
      </c>
    </row>
    <row r="43" spans="2:10" x14ac:dyDescent="0.25">
      <c r="H43" s="25">
        <v>49</v>
      </c>
      <c r="I43" s="26">
        <v>45</v>
      </c>
      <c r="J43" s="27">
        <v>4</v>
      </c>
    </row>
    <row r="44" spans="2:10" x14ac:dyDescent="0.25">
      <c r="H44" s="25">
        <v>46</v>
      </c>
      <c r="I44" s="26">
        <v>42</v>
      </c>
      <c r="J44" s="27">
        <v>4</v>
      </c>
    </row>
    <row r="45" spans="2:10" x14ac:dyDescent="0.25">
      <c r="B45" s="7">
        <v>50</v>
      </c>
      <c r="C45" s="13">
        <v>20</v>
      </c>
      <c r="D45" s="8"/>
    </row>
    <row r="46" spans="2:10" x14ac:dyDescent="0.25">
      <c r="B46" s="7">
        <v>9</v>
      </c>
      <c r="C46" s="13"/>
      <c r="D46" s="13"/>
      <c r="E46" s="13"/>
      <c r="F46" s="13"/>
      <c r="G46" s="8"/>
    </row>
    <row r="47" spans="2:10" x14ac:dyDescent="0.25">
      <c r="B47" s="9"/>
      <c r="C47" s="14"/>
      <c r="D47" s="14"/>
      <c r="E47" s="14">
        <v>2</v>
      </c>
      <c r="F47" s="14">
        <v>1</v>
      </c>
      <c r="G47" s="10"/>
    </row>
    <row r="48" spans="2:10" x14ac:dyDescent="0.25">
      <c r="B48" s="9"/>
      <c r="C48" s="14"/>
      <c r="D48" s="14"/>
      <c r="E48" s="14">
        <v>2</v>
      </c>
      <c r="F48" s="14"/>
      <c r="G48" s="10"/>
    </row>
    <row r="49" spans="2:7" x14ac:dyDescent="0.25">
      <c r="B49" s="9"/>
      <c r="C49" s="14"/>
      <c r="D49" s="14"/>
      <c r="E49" s="14">
        <v>3</v>
      </c>
      <c r="F49" s="14">
        <v>1</v>
      </c>
      <c r="G49" s="10"/>
    </row>
    <row r="50" spans="2:7" x14ac:dyDescent="0.25">
      <c r="B50" s="9"/>
      <c r="C50" s="14"/>
      <c r="D50" s="14"/>
      <c r="E50" s="14">
        <v>2</v>
      </c>
      <c r="F50" s="14"/>
      <c r="G50" s="10"/>
    </row>
    <row r="51" spans="2:7" x14ac:dyDescent="0.25">
      <c r="B51" s="9"/>
      <c r="C51" s="14"/>
      <c r="D51" s="14"/>
      <c r="E51" s="14">
        <v>2</v>
      </c>
      <c r="F51" s="14"/>
      <c r="G51" s="10"/>
    </row>
    <row r="52" spans="2:7" x14ac:dyDescent="0.25">
      <c r="B52" s="9"/>
      <c r="C52" s="14"/>
      <c r="D52" s="14"/>
      <c r="E52" s="14">
        <v>6</v>
      </c>
      <c r="F52" s="14"/>
      <c r="G52" s="10">
        <v>2</v>
      </c>
    </row>
    <row r="53" spans="2:7" x14ac:dyDescent="0.25">
      <c r="B53" s="11"/>
      <c r="C53" s="15"/>
      <c r="D53" s="15"/>
      <c r="E53" s="15">
        <v>2</v>
      </c>
      <c r="F53" s="15"/>
      <c r="G53" s="1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6F4D-F7B1-4E4F-A381-E69CA38394EC}">
  <dimension ref="B2:K53"/>
  <sheetViews>
    <sheetView topLeftCell="A46" workbookViewId="0">
      <selection activeCell="H53" sqref="H53:J53"/>
    </sheetView>
  </sheetViews>
  <sheetFormatPr defaultRowHeight="15" x14ac:dyDescent="0.25"/>
  <cols>
    <col min="3" max="3" width="12" bestFit="1" customWidth="1"/>
  </cols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H3" s="22">
        <v>50</v>
      </c>
      <c r="I3" s="23">
        <v>50</v>
      </c>
      <c r="J3" s="24"/>
    </row>
    <row r="4" spans="2:11" x14ac:dyDescent="0.25">
      <c r="H4" s="7">
        <v>25</v>
      </c>
      <c r="I4" s="13">
        <v>23</v>
      </c>
      <c r="J4" s="8">
        <v>2</v>
      </c>
    </row>
    <row r="5" spans="2:11" x14ac:dyDescent="0.25">
      <c r="H5" s="11">
        <v>20</v>
      </c>
      <c r="I5" s="15">
        <v>18</v>
      </c>
      <c r="J5" s="12">
        <v>2</v>
      </c>
    </row>
    <row r="6" spans="2:11" x14ac:dyDescent="0.25">
      <c r="H6" s="25">
        <v>35</v>
      </c>
      <c r="I6" s="26">
        <v>32</v>
      </c>
      <c r="J6" s="24">
        <v>3</v>
      </c>
    </row>
    <row r="7" spans="2:11" x14ac:dyDescent="0.25">
      <c r="H7" s="25">
        <v>35</v>
      </c>
      <c r="I7" s="26">
        <v>32</v>
      </c>
      <c r="J7" s="27">
        <v>3</v>
      </c>
    </row>
    <row r="8" spans="2:11" x14ac:dyDescent="0.25">
      <c r="B8" s="22">
        <v>50</v>
      </c>
      <c r="C8" s="23">
        <v>50</v>
      </c>
      <c r="D8" s="24"/>
    </row>
    <row r="9" spans="2:11" x14ac:dyDescent="0.25">
      <c r="H9" s="22">
        <v>50</v>
      </c>
      <c r="I9" s="23">
        <v>45</v>
      </c>
      <c r="J9" s="24">
        <v>5</v>
      </c>
    </row>
    <row r="10" spans="2:11" x14ac:dyDescent="0.25">
      <c r="H10" s="25">
        <v>50</v>
      </c>
      <c r="I10" s="26">
        <v>47</v>
      </c>
      <c r="J10" s="27">
        <v>3</v>
      </c>
    </row>
    <row r="11" spans="2:11" x14ac:dyDescent="0.25">
      <c r="H11" s="25">
        <v>32</v>
      </c>
      <c r="I11" s="26">
        <v>30</v>
      </c>
      <c r="J11" s="27">
        <v>2</v>
      </c>
    </row>
    <row r="12" spans="2:11" x14ac:dyDescent="0.25">
      <c r="H12" s="25">
        <v>40</v>
      </c>
      <c r="I12" s="26">
        <v>36</v>
      </c>
      <c r="J12" s="27">
        <v>4</v>
      </c>
    </row>
    <row r="13" spans="2:11" x14ac:dyDescent="0.25">
      <c r="B13" s="22">
        <v>45</v>
      </c>
      <c r="C13" s="23">
        <v>45</v>
      </c>
      <c r="D13" s="24"/>
      <c r="H13" s="17"/>
      <c r="I13" s="17"/>
    </row>
    <row r="14" spans="2:11" x14ac:dyDescent="0.25">
      <c r="B14" s="22">
        <v>4</v>
      </c>
      <c r="C14" s="23">
        <v>4</v>
      </c>
      <c r="D14" s="24"/>
    </row>
    <row r="15" spans="2:11" x14ac:dyDescent="0.25">
      <c r="H15" s="7">
        <v>23</v>
      </c>
      <c r="I15" s="13">
        <v>20</v>
      </c>
      <c r="J15" s="8">
        <v>3</v>
      </c>
    </row>
    <row r="16" spans="2:11" x14ac:dyDescent="0.25">
      <c r="H16" s="11">
        <v>7</v>
      </c>
      <c r="I16" s="15">
        <v>0</v>
      </c>
      <c r="J16" s="12">
        <v>2</v>
      </c>
    </row>
    <row r="17" spans="2:10" x14ac:dyDescent="0.25">
      <c r="H17" s="25">
        <v>22</v>
      </c>
      <c r="I17" s="26">
        <v>20</v>
      </c>
      <c r="J17" s="27">
        <v>2</v>
      </c>
    </row>
    <row r="18" spans="2:10" x14ac:dyDescent="0.25">
      <c r="H18" s="25">
        <v>50</v>
      </c>
      <c r="I18" s="26">
        <v>50</v>
      </c>
      <c r="J18" s="24"/>
    </row>
    <row r="19" spans="2:10" x14ac:dyDescent="0.25">
      <c r="B19" s="22">
        <v>20</v>
      </c>
      <c r="C19" s="23">
        <v>20</v>
      </c>
      <c r="D19" s="24"/>
    </row>
    <row r="20" spans="2:10" x14ac:dyDescent="0.25">
      <c r="B20" s="7">
        <v>20</v>
      </c>
      <c r="C20" s="13">
        <v>20</v>
      </c>
      <c r="D20" s="8"/>
    </row>
    <row r="21" spans="2:10" x14ac:dyDescent="0.25">
      <c r="B21" s="7">
        <v>20</v>
      </c>
      <c r="C21" s="13"/>
      <c r="D21" s="13"/>
      <c r="E21" s="13"/>
      <c r="F21" s="13"/>
      <c r="G21" s="8"/>
    </row>
    <row r="22" spans="2:10" x14ac:dyDescent="0.25">
      <c r="B22" s="9"/>
      <c r="C22" s="14"/>
      <c r="D22" s="14"/>
      <c r="E22" s="14">
        <v>2</v>
      </c>
      <c r="F22" s="14"/>
      <c r="G22" s="10"/>
    </row>
    <row r="23" spans="2:10" x14ac:dyDescent="0.25">
      <c r="B23" s="9"/>
      <c r="C23" s="14"/>
      <c r="D23" s="14"/>
      <c r="E23" s="14">
        <v>5</v>
      </c>
      <c r="F23" s="14">
        <v>2</v>
      </c>
      <c r="G23" s="10"/>
    </row>
    <row r="24" spans="2:10" x14ac:dyDescent="0.25">
      <c r="B24" s="9"/>
      <c r="C24" s="14"/>
      <c r="D24" s="14"/>
      <c r="E24" s="14">
        <v>3</v>
      </c>
      <c r="F24" s="14"/>
      <c r="G24" s="10">
        <v>1</v>
      </c>
    </row>
    <row r="25" spans="2:10" x14ac:dyDescent="0.25">
      <c r="B25" s="9"/>
      <c r="C25" s="14"/>
      <c r="D25" s="14"/>
      <c r="E25" s="14">
        <v>4</v>
      </c>
      <c r="F25" s="14">
        <v>1</v>
      </c>
      <c r="G25" s="10"/>
    </row>
    <row r="26" spans="2:10" x14ac:dyDescent="0.25">
      <c r="B26" s="9"/>
      <c r="C26" s="14"/>
      <c r="D26" s="14"/>
      <c r="E26" s="14">
        <v>2</v>
      </c>
      <c r="F26" s="14"/>
      <c r="G26" s="10"/>
    </row>
    <row r="27" spans="2:10" x14ac:dyDescent="0.25">
      <c r="B27" s="9"/>
      <c r="C27" s="14"/>
      <c r="D27" s="14"/>
      <c r="E27" s="14">
        <v>2</v>
      </c>
      <c r="F27" s="14"/>
      <c r="G27" s="10"/>
    </row>
    <row r="28" spans="2:10" x14ac:dyDescent="0.25">
      <c r="B28" s="11"/>
      <c r="C28" s="15"/>
      <c r="D28" s="15"/>
      <c r="E28" s="15">
        <v>12</v>
      </c>
      <c r="F28" s="15"/>
      <c r="G28" s="12">
        <v>12</v>
      </c>
    </row>
    <row r="29" spans="2:10" x14ac:dyDescent="0.25">
      <c r="H29" s="22">
        <v>25</v>
      </c>
      <c r="I29" s="23">
        <v>23</v>
      </c>
      <c r="J29" s="24">
        <v>2</v>
      </c>
    </row>
    <row r="30" spans="2:10" x14ac:dyDescent="0.25">
      <c r="H30" s="22">
        <v>50</v>
      </c>
      <c r="I30" s="23">
        <v>47</v>
      </c>
      <c r="J30" s="24">
        <v>3</v>
      </c>
    </row>
    <row r="31" spans="2:10" x14ac:dyDescent="0.25">
      <c r="H31" s="22">
        <v>50</v>
      </c>
      <c r="I31" s="23">
        <v>50</v>
      </c>
      <c r="J31" s="24"/>
    </row>
    <row r="32" spans="2:10" x14ac:dyDescent="0.25">
      <c r="H32" s="22">
        <v>45</v>
      </c>
      <c r="I32" s="23">
        <v>42</v>
      </c>
      <c r="J32" s="24">
        <v>3</v>
      </c>
    </row>
    <row r="33" spans="2:10" x14ac:dyDescent="0.25">
      <c r="H33" s="25">
        <v>34</v>
      </c>
      <c r="I33" s="26">
        <v>30</v>
      </c>
      <c r="J33" s="27">
        <v>4</v>
      </c>
    </row>
    <row r="34" spans="2:10" x14ac:dyDescent="0.25">
      <c r="H34" s="25">
        <v>50</v>
      </c>
      <c r="I34" s="26">
        <v>44</v>
      </c>
      <c r="J34" s="27">
        <v>6</v>
      </c>
    </row>
    <row r="35" spans="2:10" x14ac:dyDescent="0.25">
      <c r="H35" s="25">
        <v>50</v>
      </c>
      <c r="I35" s="26">
        <v>50</v>
      </c>
      <c r="J35" s="24"/>
    </row>
    <row r="36" spans="2:10" x14ac:dyDescent="0.25">
      <c r="H36" s="25">
        <v>35</v>
      </c>
      <c r="I36" s="26">
        <v>31</v>
      </c>
      <c r="J36" s="24">
        <v>4</v>
      </c>
    </row>
    <row r="37" spans="2:10" x14ac:dyDescent="0.25">
      <c r="H37" s="25">
        <v>50</v>
      </c>
      <c r="I37" s="26">
        <v>47</v>
      </c>
      <c r="J37" s="24">
        <v>3</v>
      </c>
    </row>
    <row r="38" spans="2:10" x14ac:dyDescent="0.25">
      <c r="H38" s="25">
        <v>25</v>
      </c>
      <c r="I38" s="26">
        <v>23</v>
      </c>
      <c r="J38" s="27">
        <v>2</v>
      </c>
    </row>
    <row r="39" spans="2:10" x14ac:dyDescent="0.25">
      <c r="H39" s="25">
        <v>43</v>
      </c>
      <c r="I39" s="26">
        <v>39</v>
      </c>
      <c r="J39" s="27">
        <v>4</v>
      </c>
    </row>
    <row r="40" spans="2:10" x14ac:dyDescent="0.25">
      <c r="B40" s="22">
        <v>50</v>
      </c>
      <c r="C40" s="23">
        <v>50</v>
      </c>
      <c r="D40" s="24"/>
    </row>
    <row r="41" spans="2:10" x14ac:dyDescent="0.25">
      <c r="B41" s="22">
        <v>50</v>
      </c>
      <c r="C41" s="23">
        <v>50</v>
      </c>
      <c r="D41" s="24"/>
    </row>
    <row r="42" spans="2:10" x14ac:dyDescent="0.25">
      <c r="H42" s="22">
        <v>50</v>
      </c>
      <c r="I42" s="23">
        <v>50</v>
      </c>
      <c r="J42" s="24"/>
    </row>
    <row r="43" spans="2:10" x14ac:dyDescent="0.25">
      <c r="H43" s="25">
        <v>12</v>
      </c>
      <c r="I43" s="26">
        <v>0</v>
      </c>
      <c r="J43" s="24">
        <v>12</v>
      </c>
    </row>
    <row r="44" spans="2:10" x14ac:dyDescent="0.25">
      <c r="H44" s="25">
        <v>50</v>
      </c>
      <c r="I44" s="26">
        <v>50</v>
      </c>
      <c r="J44" s="24"/>
    </row>
    <row r="45" spans="2:10" x14ac:dyDescent="0.25">
      <c r="B45" s="22">
        <v>12</v>
      </c>
      <c r="C45" s="23"/>
      <c r="D45" s="24">
        <v>12</v>
      </c>
    </row>
    <row r="46" spans="2:10" x14ac:dyDescent="0.25">
      <c r="H46" s="22">
        <v>33</v>
      </c>
      <c r="I46" s="23">
        <v>30</v>
      </c>
      <c r="J46" s="24">
        <v>3</v>
      </c>
    </row>
    <row r="47" spans="2:10" x14ac:dyDescent="0.25">
      <c r="B47" s="22">
        <v>10</v>
      </c>
      <c r="C47" s="23">
        <v>10</v>
      </c>
      <c r="D47" s="24"/>
    </row>
    <row r="48" spans="2:10" x14ac:dyDescent="0.25">
      <c r="H48" s="22">
        <v>44</v>
      </c>
      <c r="I48" s="23">
        <v>40</v>
      </c>
      <c r="J48" s="24">
        <v>4</v>
      </c>
    </row>
    <row r="49" spans="8:10" x14ac:dyDescent="0.25">
      <c r="H49" s="25">
        <v>50</v>
      </c>
      <c r="I49" s="26">
        <v>50</v>
      </c>
      <c r="J49" s="24"/>
    </row>
    <row r="50" spans="8:10" x14ac:dyDescent="0.25">
      <c r="H50" s="25">
        <v>50</v>
      </c>
      <c r="I50" s="26">
        <v>50</v>
      </c>
      <c r="J50" s="24"/>
    </row>
    <row r="51" spans="8:10" x14ac:dyDescent="0.25">
      <c r="H51" s="25">
        <v>70</v>
      </c>
      <c r="I51" s="26">
        <v>35</v>
      </c>
      <c r="J51" s="24"/>
    </row>
    <row r="52" spans="8:10" x14ac:dyDescent="0.25">
      <c r="H52" s="25">
        <v>45</v>
      </c>
      <c r="I52" s="26">
        <v>41</v>
      </c>
      <c r="J52" s="24">
        <v>4</v>
      </c>
    </row>
    <row r="53" spans="8:10" x14ac:dyDescent="0.25">
      <c r="H53" s="25">
        <v>20</v>
      </c>
      <c r="I53" s="26">
        <v>0</v>
      </c>
      <c r="J53" s="24">
        <v>20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CEBF-7503-484F-8E8E-F7E000660616}">
  <dimension ref="B2:K47"/>
  <sheetViews>
    <sheetView topLeftCell="A31" workbookViewId="0">
      <selection activeCell="G47" sqref="E47:G47"/>
    </sheetView>
  </sheetViews>
  <sheetFormatPr defaultRowHeight="15" x14ac:dyDescent="0.25"/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B3" s="7">
        <v>40</v>
      </c>
      <c r="C3" s="13">
        <v>10</v>
      </c>
      <c r="D3" s="13"/>
      <c r="E3" s="13"/>
      <c r="F3" s="13"/>
      <c r="G3" s="8"/>
    </row>
    <row r="4" spans="2:11" x14ac:dyDescent="0.25">
      <c r="B4" s="9"/>
      <c r="C4" s="14"/>
      <c r="D4" s="14"/>
      <c r="E4" s="14">
        <v>7</v>
      </c>
      <c r="F4" s="14">
        <v>7</v>
      </c>
      <c r="G4" s="10"/>
    </row>
    <row r="5" spans="2:11" x14ac:dyDescent="0.25">
      <c r="B5" s="11"/>
      <c r="C5" s="15"/>
      <c r="D5" s="15"/>
      <c r="E5" s="15">
        <v>3</v>
      </c>
      <c r="F5" s="15"/>
      <c r="G5" s="12"/>
    </row>
    <row r="6" spans="2:11" x14ac:dyDescent="0.25">
      <c r="B6" s="7">
        <v>14</v>
      </c>
      <c r="C6" s="13"/>
      <c r="D6" s="13"/>
      <c r="E6" s="13"/>
      <c r="F6" s="13"/>
      <c r="G6" s="8"/>
    </row>
    <row r="7" spans="2:11" x14ac:dyDescent="0.25">
      <c r="B7" s="9"/>
      <c r="C7" s="14"/>
      <c r="D7" s="14"/>
      <c r="E7" s="14">
        <v>4</v>
      </c>
      <c r="F7" s="14">
        <v>1</v>
      </c>
      <c r="G7" s="10">
        <v>1</v>
      </c>
    </row>
    <row r="8" spans="2:11" x14ac:dyDescent="0.25">
      <c r="B8" s="9"/>
      <c r="C8" s="14"/>
      <c r="D8" s="14"/>
      <c r="E8" s="14">
        <v>3</v>
      </c>
      <c r="F8" s="14">
        <v>1</v>
      </c>
      <c r="G8" s="10"/>
    </row>
    <row r="9" spans="2:11" x14ac:dyDescent="0.25">
      <c r="B9" s="9"/>
      <c r="C9" s="14"/>
      <c r="D9" s="14"/>
      <c r="E9" s="14">
        <v>4</v>
      </c>
      <c r="F9" s="14">
        <v>1</v>
      </c>
      <c r="G9" s="10"/>
    </row>
    <row r="10" spans="2:11" x14ac:dyDescent="0.25">
      <c r="B10" s="11"/>
      <c r="C10" s="15"/>
      <c r="D10" s="15"/>
      <c r="E10" s="15">
        <v>2</v>
      </c>
      <c r="F10" s="15"/>
      <c r="G10" s="12"/>
    </row>
    <row r="11" spans="2:11" x14ac:dyDescent="0.25">
      <c r="H11" s="22">
        <v>36</v>
      </c>
      <c r="I11" s="23">
        <v>32</v>
      </c>
      <c r="J11" s="24">
        <v>4</v>
      </c>
    </row>
    <row r="12" spans="2:11" x14ac:dyDescent="0.25">
      <c r="H12" s="22">
        <v>36</v>
      </c>
      <c r="I12" s="23">
        <v>32</v>
      </c>
      <c r="J12" s="24">
        <v>4</v>
      </c>
    </row>
    <row r="13" spans="2:11" x14ac:dyDescent="0.25">
      <c r="B13" s="22">
        <v>40</v>
      </c>
      <c r="C13" s="23">
        <v>1</v>
      </c>
      <c r="D13" s="24">
        <v>6</v>
      </c>
    </row>
    <row r="14" spans="2:11" x14ac:dyDescent="0.25">
      <c r="B14" s="7">
        <v>3</v>
      </c>
      <c r="C14" s="13"/>
      <c r="D14" s="8">
        <v>3</v>
      </c>
    </row>
    <row r="15" spans="2:11" x14ac:dyDescent="0.25">
      <c r="B15" s="7">
        <v>40</v>
      </c>
      <c r="C15" s="13">
        <v>40</v>
      </c>
      <c r="D15" s="13"/>
      <c r="E15" s="13"/>
      <c r="F15" s="13"/>
      <c r="G15" s="8"/>
    </row>
    <row r="16" spans="2:11" x14ac:dyDescent="0.25">
      <c r="B16" s="11"/>
      <c r="C16" s="15"/>
      <c r="D16" s="15"/>
      <c r="E16" s="15">
        <v>6</v>
      </c>
      <c r="F16" s="15"/>
      <c r="G16" s="12">
        <v>2</v>
      </c>
    </row>
    <row r="17" spans="2:7" x14ac:dyDescent="0.25">
      <c r="E17" s="7">
        <v>2</v>
      </c>
      <c r="F17" s="13"/>
      <c r="G17" s="8"/>
    </row>
    <row r="18" spans="2:7" x14ac:dyDescent="0.25">
      <c r="E18" s="9">
        <v>1</v>
      </c>
      <c r="F18" s="14"/>
      <c r="G18" s="10"/>
    </row>
    <row r="19" spans="2:7" x14ac:dyDescent="0.25">
      <c r="E19" s="9">
        <v>2</v>
      </c>
      <c r="F19" s="14">
        <v>1</v>
      </c>
      <c r="G19" s="10"/>
    </row>
    <row r="20" spans="2:7" x14ac:dyDescent="0.25">
      <c r="B20" s="7">
        <v>13</v>
      </c>
      <c r="C20" s="13">
        <v>3</v>
      </c>
      <c r="D20" s="13"/>
      <c r="E20" s="13"/>
      <c r="F20" s="13"/>
      <c r="G20" s="8"/>
    </row>
    <row r="21" spans="2:7" x14ac:dyDescent="0.25">
      <c r="B21" s="9"/>
      <c r="C21" s="14"/>
      <c r="D21" s="14"/>
      <c r="E21" s="14">
        <v>2</v>
      </c>
      <c r="F21" s="14">
        <v>2</v>
      </c>
      <c r="G21" s="10"/>
    </row>
    <row r="22" spans="2:7" x14ac:dyDescent="0.25">
      <c r="B22" s="9"/>
      <c r="C22" s="14"/>
      <c r="D22" s="14"/>
      <c r="E22" s="14">
        <v>5</v>
      </c>
      <c r="F22" s="14">
        <v>0</v>
      </c>
      <c r="G22" s="10">
        <v>5</v>
      </c>
    </row>
    <row r="23" spans="2:7" x14ac:dyDescent="0.25">
      <c r="B23" s="9"/>
      <c r="C23" s="14"/>
      <c r="D23" s="14"/>
      <c r="E23" s="14">
        <v>2</v>
      </c>
      <c r="F23" s="14"/>
      <c r="G23" s="10"/>
    </row>
    <row r="24" spans="2:7" x14ac:dyDescent="0.25">
      <c r="B24" s="9"/>
      <c r="C24" s="14"/>
      <c r="D24" s="14"/>
      <c r="E24" s="14">
        <v>2</v>
      </c>
      <c r="F24" s="14">
        <v>1</v>
      </c>
      <c r="G24" s="10"/>
    </row>
    <row r="25" spans="2:7" x14ac:dyDescent="0.25">
      <c r="B25" s="9"/>
      <c r="C25" s="14"/>
      <c r="D25" s="14"/>
      <c r="E25" s="14">
        <v>3</v>
      </c>
      <c r="F25" s="14">
        <v>1</v>
      </c>
      <c r="G25" s="10"/>
    </row>
    <row r="26" spans="2:7" x14ac:dyDescent="0.25">
      <c r="B26" s="9"/>
      <c r="C26" s="14"/>
      <c r="D26" s="14"/>
      <c r="E26" s="14">
        <v>2</v>
      </c>
      <c r="F26" s="14">
        <v>1</v>
      </c>
      <c r="G26" s="10"/>
    </row>
    <row r="27" spans="2:7" x14ac:dyDescent="0.25">
      <c r="B27" s="9"/>
      <c r="C27" s="14"/>
      <c r="D27" s="14"/>
      <c r="E27" s="14">
        <v>2</v>
      </c>
      <c r="F27" s="14">
        <v>1</v>
      </c>
      <c r="G27" s="10"/>
    </row>
    <row r="28" spans="2:7" x14ac:dyDescent="0.25">
      <c r="B28" s="9"/>
      <c r="C28" s="14"/>
      <c r="D28" s="14"/>
      <c r="E28" s="14">
        <v>6</v>
      </c>
      <c r="F28" s="14">
        <v>4</v>
      </c>
      <c r="G28" s="10"/>
    </row>
    <row r="29" spans="2:7" x14ac:dyDescent="0.25">
      <c r="B29" s="9"/>
      <c r="C29" s="14"/>
      <c r="D29" s="14"/>
      <c r="E29" s="14">
        <v>1</v>
      </c>
      <c r="F29" s="14"/>
      <c r="G29" s="10"/>
    </row>
    <row r="30" spans="2:7" x14ac:dyDescent="0.25">
      <c r="B30" s="9"/>
      <c r="C30" s="14"/>
      <c r="D30" s="14"/>
      <c r="E30" s="14">
        <v>2</v>
      </c>
      <c r="F30" s="14"/>
      <c r="G30" s="10"/>
    </row>
    <row r="31" spans="2:7" x14ac:dyDescent="0.25">
      <c r="B31" s="11"/>
      <c r="C31" s="15"/>
      <c r="D31" s="15"/>
      <c r="E31" s="15">
        <v>2</v>
      </c>
      <c r="F31" s="15"/>
      <c r="G31" s="12"/>
    </row>
    <row r="32" spans="2:7" x14ac:dyDescent="0.25">
      <c r="E32" s="18">
        <v>2</v>
      </c>
      <c r="F32" s="13">
        <v>2</v>
      </c>
      <c r="G32" s="8"/>
    </row>
    <row r="33" spans="2:7" x14ac:dyDescent="0.25">
      <c r="E33" s="16">
        <v>4</v>
      </c>
      <c r="F33" s="14">
        <v>1</v>
      </c>
      <c r="G33" s="10"/>
    </row>
    <row r="34" spans="2:7" x14ac:dyDescent="0.25">
      <c r="B34" s="7">
        <v>40</v>
      </c>
      <c r="C34" s="13">
        <v>10</v>
      </c>
      <c r="D34" s="13"/>
      <c r="E34" s="13"/>
      <c r="F34" s="13"/>
      <c r="G34" s="8"/>
    </row>
    <row r="35" spans="2:7" x14ac:dyDescent="0.25">
      <c r="B35" s="9"/>
      <c r="C35" s="14"/>
      <c r="D35" s="14"/>
      <c r="E35" s="14">
        <v>2</v>
      </c>
      <c r="F35" s="14">
        <v>2</v>
      </c>
      <c r="G35" s="10"/>
    </row>
    <row r="36" spans="2:7" x14ac:dyDescent="0.25">
      <c r="B36" s="9"/>
      <c r="C36" s="14"/>
      <c r="D36" s="14"/>
      <c r="E36" s="14">
        <v>6</v>
      </c>
      <c r="F36" s="14">
        <v>2</v>
      </c>
      <c r="G36" s="10">
        <v>2</v>
      </c>
    </row>
    <row r="37" spans="2:7" x14ac:dyDescent="0.25">
      <c r="B37" s="9"/>
      <c r="C37" s="14"/>
      <c r="D37" s="14"/>
      <c r="E37" s="14">
        <v>2</v>
      </c>
      <c r="F37" s="14"/>
      <c r="G37" s="10"/>
    </row>
    <row r="38" spans="2:7" x14ac:dyDescent="0.25">
      <c r="B38" s="9"/>
      <c r="C38" s="14"/>
      <c r="D38" s="14"/>
      <c r="E38" s="14">
        <v>2</v>
      </c>
      <c r="F38" s="14"/>
      <c r="G38" s="10"/>
    </row>
    <row r="39" spans="2:7" x14ac:dyDescent="0.25">
      <c r="B39" s="9"/>
      <c r="C39" s="14"/>
      <c r="D39" s="14"/>
      <c r="E39" s="14">
        <v>4</v>
      </c>
      <c r="F39" s="14">
        <v>2</v>
      </c>
      <c r="G39" s="10"/>
    </row>
    <row r="40" spans="2:7" x14ac:dyDescent="0.25">
      <c r="B40" s="11"/>
      <c r="C40" s="15"/>
      <c r="D40" s="15"/>
      <c r="E40" s="15">
        <v>5</v>
      </c>
      <c r="F40" s="15"/>
      <c r="G40" s="12"/>
    </row>
    <row r="41" spans="2:7" x14ac:dyDescent="0.25">
      <c r="B41" s="22">
        <v>9</v>
      </c>
      <c r="C41" s="23"/>
      <c r="D41" s="24"/>
    </row>
    <row r="42" spans="2:7" x14ac:dyDescent="0.25">
      <c r="B42" s="22">
        <v>26</v>
      </c>
      <c r="C42" s="23">
        <v>10</v>
      </c>
      <c r="D42" s="24"/>
    </row>
    <row r="43" spans="2:7" x14ac:dyDescent="0.25">
      <c r="B43" s="22">
        <v>50</v>
      </c>
      <c r="C43" s="23">
        <v>50</v>
      </c>
      <c r="D43" s="24"/>
    </row>
    <row r="44" spans="2:7" x14ac:dyDescent="0.25">
      <c r="B44" s="25">
        <v>50</v>
      </c>
      <c r="C44" s="23">
        <v>50</v>
      </c>
      <c r="D44" s="24"/>
    </row>
    <row r="45" spans="2:7" x14ac:dyDescent="0.25">
      <c r="B45" s="25">
        <v>50</v>
      </c>
      <c r="C45" s="26">
        <v>10</v>
      </c>
      <c r="D45" s="24"/>
    </row>
    <row r="46" spans="2:7" x14ac:dyDescent="0.25">
      <c r="E46" s="22">
        <v>27</v>
      </c>
      <c r="F46" s="23">
        <v>0</v>
      </c>
      <c r="G46" s="24">
        <v>27</v>
      </c>
    </row>
    <row r="47" spans="2:7" x14ac:dyDescent="0.25">
      <c r="E47" s="22">
        <v>27</v>
      </c>
      <c r="F47" s="23">
        <v>0</v>
      </c>
      <c r="G47" s="24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8891-153C-4786-9F63-81D6820B8B98}">
  <dimension ref="A1:Q41"/>
  <sheetViews>
    <sheetView workbookViewId="0">
      <selection activeCell="N34" sqref="N34"/>
    </sheetView>
  </sheetViews>
  <sheetFormatPr defaultRowHeight="15" x14ac:dyDescent="0.25"/>
  <cols>
    <col min="13" max="13" width="9.7109375" bestFit="1" customWidth="1"/>
    <col min="14" max="14" width="11.42578125" customWidth="1"/>
    <col min="15" max="15" width="12.5703125" customWidth="1"/>
    <col min="16" max="16" width="13.140625" customWidth="1"/>
    <col min="17" max="17" width="18.425781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1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43102</v>
      </c>
      <c r="E3">
        <v>29</v>
      </c>
      <c r="F3">
        <v>12</v>
      </c>
      <c r="G3">
        <v>0</v>
      </c>
      <c r="M3" t="s">
        <v>12</v>
      </c>
      <c r="N3">
        <f>SUM(N4:N7)</f>
        <v>513</v>
      </c>
      <c r="O3">
        <f t="shared" ref="O3:P3" si="0">SUM(O4:O7)</f>
        <v>251</v>
      </c>
      <c r="P3">
        <f t="shared" si="0"/>
        <v>10</v>
      </c>
      <c r="Q3">
        <f>SUM(Q4:Q7)</f>
        <v>252</v>
      </c>
    </row>
    <row r="4" spans="1:17" x14ac:dyDescent="0.25">
      <c r="A4" s="3">
        <v>43103</v>
      </c>
      <c r="E4">
        <v>23</v>
      </c>
      <c r="F4">
        <v>5</v>
      </c>
      <c r="M4" t="s">
        <v>11</v>
      </c>
      <c r="N4">
        <f>SUM(B3:B26)</f>
        <v>181</v>
      </c>
      <c r="O4">
        <f t="shared" ref="O4:P4" si="1">SUM(C3:C26)</f>
        <v>117</v>
      </c>
      <c r="P4">
        <f t="shared" si="1"/>
        <v>1</v>
      </c>
      <c r="Q4">
        <f>N4-O4-P4</f>
        <v>63</v>
      </c>
    </row>
    <row r="5" spans="1:17" x14ac:dyDescent="0.25">
      <c r="A5" s="3">
        <v>43104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7</v>
      </c>
      <c r="N5">
        <f>SUM(E3:E26)</f>
        <v>312</v>
      </c>
      <c r="O5">
        <f t="shared" ref="O5:P5" si="2">SUM(F3:F26)</f>
        <v>118</v>
      </c>
      <c r="P5">
        <f t="shared" si="2"/>
        <v>5</v>
      </c>
      <c r="Q5">
        <f>N5-O5-P5</f>
        <v>189</v>
      </c>
    </row>
    <row r="6" spans="1:17" x14ac:dyDescent="0.25">
      <c r="A6" s="3">
        <v>43105</v>
      </c>
      <c r="E6">
        <v>6</v>
      </c>
      <c r="F6">
        <v>3</v>
      </c>
      <c r="M6" t="s">
        <v>8</v>
      </c>
      <c r="N6">
        <f>SUM(H3:H26)</f>
        <v>20</v>
      </c>
      <c r="O6">
        <f t="shared" ref="O6:P6" si="3">SUM(I3:I26)</f>
        <v>16</v>
      </c>
      <c r="P6">
        <f t="shared" si="3"/>
        <v>4</v>
      </c>
      <c r="Q6">
        <f>N6-O6-P6</f>
        <v>0</v>
      </c>
    </row>
    <row r="7" spans="1:17" x14ac:dyDescent="0.25">
      <c r="A7" s="3">
        <v>43106</v>
      </c>
      <c r="E7">
        <v>13</v>
      </c>
      <c r="F7">
        <v>9</v>
      </c>
      <c r="G7">
        <v>1</v>
      </c>
      <c r="M7" t="s">
        <v>9</v>
      </c>
      <c r="N7">
        <f>SUM(K3:K26)</f>
        <v>0</v>
      </c>
      <c r="O7">
        <f t="shared" ref="O7:P7" si="4">SUM(L3:L26)</f>
        <v>0</v>
      </c>
      <c r="P7">
        <f t="shared" si="4"/>
        <v>0</v>
      </c>
      <c r="Q7">
        <f>N7-O7-P7</f>
        <v>0</v>
      </c>
    </row>
    <row r="8" spans="1:17" x14ac:dyDescent="0.25">
      <c r="A8" s="3">
        <v>43113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25">
      <c r="B9" s="38" t="s">
        <v>2</v>
      </c>
      <c r="C9" s="38"/>
      <c r="D9" s="38"/>
      <c r="E9" s="38"/>
      <c r="F9" s="38"/>
      <c r="G9" s="38"/>
      <c r="H9" s="38"/>
      <c r="I9" s="38"/>
      <c r="J9" s="38"/>
      <c r="K9" s="38"/>
      <c r="M9" s="38" t="s">
        <v>19</v>
      </c>
      <c r="N9" s="38"/>
      <c r="O9" s="38"/>
    </row>
    <row r="10" spans="1:17" x14ac:dyDescent="0.25">
      <c r="A10" s="1" t="s">
        <v>0</v>
      </c>
      <c r="B10" t="s">
        <v>4</v>
      </c>
      <c r="C10" t="s">
        <v>5</v>
      </c>
      <c r="D10" t="s">
        <v>6</v>
      </c>
      <c r="E10" t="s">
        <v>7</v>
      </c>
      <c r="F10" t="s">
        <v>5</v>
      </c>
      <c r="G10" t="s">
        <v>6</v>
      </c>
      <c r="H10" t="s">
        <v>8</v>
      </c>
      <c r="I10" t="s">
        <v>5</v>
      </c>
      <c r="J10" t="s">
        <v>6</v>
      </c>
      <c r="K10" t="s">
        <v>9</v>
      </c>
      <c r="N10" s="38" t="s">
        <v>17</v>
      </c>
      <c r="O10" s="38"/>
    </row>
    <row r="11" spans="1:17" x14ac:dyDescent="0.25">
      <c r="A11" s="3">
        <v>43102</v>
      </c>
      <c r="E11">
        <v>7</v>
      </c>
      <c r="F11">
        <v>5</v>
      </c>
      <c r="M11" t="s">
        <v>11</v>
      </c>
      <c r="N11" s="39">
        <f>N4/N3</f>
        <v>0.35282651072124754</v>
      </c>
      <c r="O11" s="39"/>
    </row>
    <row r="12" spans="1:17" x14ac:dyDescent="0.25">
      <c r="A12" s="3">
        <v>43104</v>
      </c>
      <c r="E12">
        <v>34</v>
      </c>
      <c r="F12">
        <v>22</v>
      </c>
      <c r="M12" t="s">
        <v>7</v>
      </c>
      <c r="N12" s="39">
        <f>N5/N3</f>
        <v>0.60818713450292394</v>
      </c>
      <c r="O12" s="39"/>
    </row>
    <row r="13" spans="1:17" x14ac:dyDescent="0.25">
      <c r="A13" s="3">
        <v>43105</v>
      </c>
      <c r="B13">
        <v>16</v>
      </c>
      <c r="C13">
        <v>8</v>
      </c>
      <c r="M13" t="s">
        <v>8</v>
      </c>
      <c r="N13" s="39">
        <f>N6/N3</f>
        <v>3.8986354775828458E-2</v>
      </c>
      <c r="O13" s="39"/>
    </row>
    <row r="14" spans="1:17" x14ac:dyDescent="0.25">
      <c r="A14" s="3">
        <v>43106</v>
      </c>
      <c r="B14">
        <v>50</v>
      </c>
      <c r="C14">
        <v>20</v>
      </c>
      <c r="M14" t="s">
        <v>9</v>
      </c>
      <c r="N14" s="39">
        <f>N7/N3</f>
        <v>0</v>
      </c>
      <c r="O14" s="39"/>
    </row>
    <row r="15" spans="1:17" x14ac:dyDescent="0.25">
      <c r="A15" s="3">
        <v>43113</v>
      </c>
      <c r="B15">
        <v>30</v>
      </c>
      <c r="C15">
        <v>10</v>
      </c>
      <c r="E15">
        <v>13</v>
      </c>
      <c r="F15">
        <v>3</v>
      </c>
    </row>
    <row r="16" spans="1:17" x14ac:dyDescent="0.25">
      <c r="A16" s="3">
        <v>43130</v>
      </c>
      <c r="B16">
        <v>10</v>
      </c>
      <c r="C16">
        <v>9</v>
      </c>
      <c r="D16">
        <v>1</v>
      </c>
      <c r="M16" s="38" t="s">
        <v>20</v>
      </c>
      <c r="N16" s="38"/>
      <c r="O16" s="38"/>
    </row>
    <row r="17" spans="1:17" x14ac:dyDescent="0.25">
      <c r="B17" s="38" t="s">
        <v>3</v>
      </c>
      <c r="C17" s="38"/>
      <c r="D17" s="38"/>
      <c r="E17" s="38"/>
      <c r="F17" s="38"/>
      <c r="G17" s="38"/>
      <c r="H17" s="38"/>
      <c r="I17" s="38"/>
      <c r="J17" s="38"/>
      <c r="K17" s="38"/>
      <c r="M17" t="s">
        <v>18</v>
      </c>
      <c r="N17" s="39">
        <f>Q3/N3</f>
        <v>0.49122807017543857</v>
      </c>
      <c r="O17" s="39"/>
    </row>
    <row r="18" spans="1:17" x14ac:dyDescent="0.25">
      <c r="A18" s="1" t="s">
        <v>0</v>
      </c>
      <c r="B18" t="s">
        <v>4</v>
      </c>
      <c r="C18" t="s">
        <v>5</v>
      </c>
      <c r="D18" t="s">
        <v>6</v>
      </c>
      <c r="E18" t="s">
        <v>7</v>
      </c>
      <c r="F18" t="s">
        <v>5</v>
      </c>
      <c r="G18" t="s">
        <v>6</v>
      </c>
      <c r="H18" t="s">
        <v>8</v>
      </c>
      <c r="I18" t="s">
        <v>5</v>
      </c>
      <c r="J18" t="s">
        <v>6</v>
      </c>
      <c r="K18" t="s">
        <v>9</v>
      </c>
      <c r="M18" t="s">
        <v>5</v>
      </c>
      <c r="N18" s="39">
        <f>O3/N3</f>
        <v>0.48927875243664715</v>
      </c>
      <c r="O18" s="39"/>
    </row>
    <row r="19" spans="1:17" x14ac:dyDescent="0.25">
      <c r="A19" s="3">
        <v>43102</v>
      </c>
      <c r="B19" s="5"/>
      <c r="C19" s="5"/>
      <c r="D19" s="5"/>
      <c r="E19" s="5">
        <v>55</v>
      </c>
      <c r="F19" s="5">
        <v>24</v>
      </c>
      <c r="G19" s="5">
        <v>4</v>
      </c>
      <c r="H19" s="5"/>
      <c r="I19" s="5"/>
      <c r="J19" s="5"/>
      <c r="K19" s="5"/>
      <c r="M19" t="s">
        <v>6</v>
      </c>
      <c r="N19" s="39">
        <f>P3/N3</f>
        <v>1.9493177387914229E-2</v>
      </c>
      <c r="O19" s="39"/>
    </row>
    <row r="20" spans="1:17" x14ac:dyDescent="0.25">
      <c r="A20" s="3">
        <v>43103</v>
      </c>
      <c r="B20" s="5"/>
      <c r="C20" s="5"/>
      <c r="D20" s="5"/>
      <c r="E20" s="5">
        <v>56</v>
      </c>
      <c r="F20" s="5">
        <v>19</v>
      </c>
      <c r="G20" s="5"/>
      <c r="H20" s="5"/>
      <c r="I20" s="5"/>
      <c r="J20" s="5"/>
      <c r="K20" s="5"/>
    </row>
    <row r="21" spans="1:17" x14ac:dyDescent="0.25">
      <c r="A21" s="3">
        <v>43104</v>
      </c>
      <c r="B21" s="5"/>
      <c r="C21" s="5"/>
      <c r="D21" s="5"/>
      <c r="E21" s="5">
        <v>42</v>
      </c>
      <c r="F21" s="5">
        <v>14</v>
      </c>
      <c r="G21" s="5"/>
      <c r="H21" s="5"/>
      <c r="I21" s="5"/>
      <c r="J21" s="5"/>
      <c r="K21" s="5"/>
      <c r="N21" t="s">
        <v>18</v>
      </c>
      <c r="O21" t="s">
        <v>5</v>
      </c>
      <c r="P21" t="s">
        <v>6</v>
      </c>
    </row>
    <row r="22" spans="1:17" x14ac:dyDescent="0.25">
      <c r="A22" s="3">
        <v>43105</v>
      </c>
      <c r="B22" s="5">
        <v>15</v>
      </c>
      <c r="C22" s="5">
        <v>10</v>
      </c>
      <c r="D22" s="5"/>
      <c r="E22" s="5">
        <v>24</v>
      </c>
      <c r="F22" s="5">
        <v>2</v>
      </c>
      <c r="G22" s="5"/>
      <c r="H22" s="5"/>
      <c r="I22" s="5"/>
      <c r="J22" s="5"/>
      <c r="K22" s="5"/>
      <c r="M22" t="s">
        <v>11</v>
      </c>
      <c r="N22" s="32">
        <f>Q4/N4</f>
        <v>0.34806629834254144</v>
      </c>
      <c r="O22" s="32">
        <f>O4/N4</f>
        <v>0.64640883977900554</v>
      </c>
      <c r="P22" s="32">
        <f>P4/N4</f>
        <v>5.5248618784530384E-3</v>
      </c>
    </row>
    <row r="23" spans="1:17" x14ac:dyDescent="0.25">
      <c r="A23" s="3">
        <v>43106</v>
      </c>
      <c r="B23" s="5"/>
      <c r="C23" s="5"/>
      <c r="D23" s="5"/>
      <c r="E23" s="5">
        <v>10</v>
      </c>
      <c r="F23" s="5">
        <v>0</v>
      </c>
      <c r="G23" s="5"/>
      <c r="H23" s="5"/>
      <c r="I23" s="5"/>
      <c r="J23" s="5"/>
      <c r="K23" s="5"/>
      <c r="M23" t="s">
        <v>7</v>
      </c>
      <c r="N23" s="32">
        <f t="shared" ref="N23:N24" si="5">Q5/N5</f>
        <v>0.60576923076923073</v>
      </c>
      <c r="O23" s="32">
        <f t="shared" ref="O23:O24" si="6">O5/N5</f>
        <v>0.37820512820512819</v>
      </c>
      <c r="P23" s="32">
        <f t="shared" ref="P23:P24" si="7">P5/N5</f>
        <v>1.6025641025641024E-2</v>
      </c>
    </row>
    <row r="24" spans="1:17" x14ac:dyDescent="0.25">
      <c r="A24" s="3">
        <v>43113</v>
      </c>
      <c r="B24" s="5">
        <v>10</v>
      </c>
      <c r="C24" s="5">
        <v>10</v>
      </c>
      <c r="D24" s="5"/>
      <c r="E24" s="5"/>
      <c r="F24" s="5"/>
      <c r="G24" s="5"/>
      <c r="H24" s="5"/>
      <c r="I24" s="5"/>
      <c r="J24" s="5"/>
      <c r="K24" s="5"/>
      <c r="M24" t="s">
        <v>8</v>
      </c>
      <c r="N24" s="32">
        <f t="shared" si="5"/>
        <v>0</v>
      </c>
      <c r="O24" s="32">
        <f t="shared" si="6"/>
        <v>0.8</v>
      </c>
      <c r="P24" s="32">
        <f t="shared" si="7"/>
        <v>0.2</v>
      </c>
    </row>
    <row r="25" spans="1:17" x14ac:dyDescent="0.25">
      <c r="A25" s="3">
        <v>43123</v>
      </c>
      <c r="B25" s="5">
        <v>50</v>
      </c>
      <c r="C25" s="5">
        <v>50</v>
      </c>
      <c r="D25" s="5"/>
      <c r="E25" s="5"/>
      <c r="F25" s="5"/>
      <c r="G25" s="5"/>
      <c r="H25" s="5"/>
      <c r="I25" s="5"/>
      <c r="J25" s="5"/>
      <c r="K25" s="5"/>
    </row>
    <row r="26" spans="1:17" x14ac:dyDescent="0.25">
      <c r="A26" s="3">
        <v>43130</v>
      </c>
      <c r="B26" s="5"/>
      <c r="C26" s="5"/>
      <c r="D26" s="5"/>
      <c r="E26" s="5"/>
      <c r="F26" s="5"/>
      <c r="G26" s="5"/>
      <c r="H26" s="5">
        <v>20</v>
      </c>
      <c r="I26" s="5">
        <v>16</v>
      </c>
      <c r="J26" s="5">
        <v>4</v>
      </c>
      <c r="K26" s="5"/>
      <c r="M26" s="38" t="s">
        <v>21</v>
      </c>
      <c r="N26" s="38"/>
      <c r="O26" s="38"/>
    </row>
    <row r="27" spans="1:17" x14ac:dyDescent="0.25">
      <c r="M27" t="s">
        <v>11</v>
      </c>
      <c r="N27" s="37">
        <f>AVERAGE('Gennaio Raw'!B3:B100)</f>
        <v>21.833333333333332</v>
      </c>
      <c r="O27" s="37"/>
    </row>
    <row r="28" spans="1:17" x14ac:dyDescent="0.25">
      <c r="E28" s="4"/>
      <c r="F28" s="4"/>
      <c r="G28" s="4"/>
      <c r="M28" t="s">
        <v>7</v>
      </c>
      <c r="N28" s="37">
        <f>AVERAGE('Gennaio Raw'!E3:E100)</f>
        <v>3.8518518518518516</v>
      </c>
      <c r="O28" s="37"/>
    </row>
    <row r="29" spans="1:17" x14ac:dyDescent="0.25">
      <c r="E29" s="4"/>
      <c r="F29" s="4"/>
      <c r="G29" s="4"/>
      <c r="M29" t="s">
        <v>8</v>
      </c>
      <c r="N29" s="34">
        <f>AVERAGE('Gennaio Raw'!H3:H102)</f>
        <v>35</v>
      </c>
      <c r="O29" s="34"/>
    </row>
    <row r="30" spans="1:17" x14ac:dyDescent="0.25">
      <c r="E30" s="4"/>
      <c r="F30" s="4"/>
      <c r="G30" s="4"/>
    </row>
    <row r="31" spans="1:17" x14ac:dyDescent="0.25">
      <c r="E31" s="4"/>
      <c r="F31" s="4"/>
      <c r="G31" s="4"/>
      <c r="N31" s="38" t="s">
        <v>49</v>
      </c>
      <c r="O31" s="38"/>
      <c r="P31" s="38"/>
      <c r="Q31" s="38"/>
    </row>
    <row r="32" spans="1:17" x14ac:dyDescent="0.25">
      <c r="E32" s="4"/>
      <c r="F32" s="4"/>
      <c r="G32" s="4"/>
      <c r="N32" t="s">
        <v>1</v>
      </c>
      <c r="O32" t="s">
        <v>2</v>
      </c>
      <c r="P32" t="s">
        <v>3</v>
      </c>
      <c r="Q32" t="s">
        <v>16</v>
      </c>
    </row>
    <row r="33" spans="5:17" x14ac:dyDescent="0.25">
      <c r="E33" s="4"/>
      <c r="F33" s="4"/>
      <c r="G33" s="4"/>
      <c r="M33" t="s">
        <v>11</v>
      </c>
      <c r="N33">
        <f>SUM(B3:B8)</f>
        <v>0</v>
      </c>
      <c r="O33">
        <f>SUM(B11:B16)</f>
        <v>106</v>
      </c>
      <c r="P33" s="5">
        <f>SUM(B19:B26)</f>
        <v>75</v>
      </c>
      <c r="Q33">
        <f>SUM(B45:B47)</f>
        <v>0</v>
      </c>
    </row>
    <row r="34" spans="5:17" x14ac:dyDescent="0.25">
      <c r="E34" s="4"/>
      <c r="F34" s="4"/>
      <c r="G34" s="4"/>
      <c r="M34" t="s">
        <v>7</v>
      </c>
      <c r="N34" s="5">
        <f>SUM(E3:E8)</f>
        <v>71</v>
      </c>
      <c r="O34">
        <f>SUM(E11:E16)</f>
        <v>54</v>
      </c>
      <c r="P34" s="5">
        <f>SUM(E19:E31)</f>
        <v>187</v>
      </c>
      <c r="Q34">
        <f>SUM(E45:E47)</f>
        <v>0</v>
      </c>
    </row>
    <row r="35" spans="5:17" x14ac:dyDescent="0.25">
      <c r="E35" s="4"/>
      <c r="F35" s="4"/>
      <c r="G35" s="4"/>
      <c r="M35" t="s">
        <v>8</v>
      </c>
      <c r="N35">
        <f>SUM(H3:H8)</f>
        <v>0</v>
      </c>
      <c r="O35">
        <f>SUM(H11:H16)</f>
        <v>0</v>
      </c>
      <c r="P35" s="5">
        <f>SUM(H19:H31)</f>
        <v>20</v>
      </c>
      <c r="Q35">
        <f>SUM(H45:H47)</f>
        <v>0</v>
      </c>
    </row>
    <row r="36" spans="5:17" x14ac:dyDescent="0.25">
      <c r="E36" s="4"/>
      <c r="F36" s="4"/>
      <c r="G36" s="4"/>
    </row>
    <row r="37" spans="5:17" x14ac:dyDescent="0.25">
      <c r="E37" s="4"/>
      <c r="F37" s="4"/>
      <c r="G37" s="4"/>
    </row>
    <row r="38" spans="5:17" x14ac:dyDescent="0.25">
      <c r="E38" s="4"/>
      <c r="F38" s="4"/>
      <c r="G38" s="4"/>
    </row>
    <row r="39" spans="5:17" x14ac:dyDescent="0.25">
      <c r="E39" s="4"/>
      <c r="F39" s="4"/>
      <c r="G39" s="4"/>
    </row>
    <row r="40" spans="5:17" x14ac:dyDescent="0.25">
      <c r="E40" s="4"/>
      <c r="F40" s="4"/>
      <c r="G40" s="4"/>
    </row>
    <row r="41" spans="5:17" x14ac:dyDescent="0.25">
      <c r="E41" s="4"/>
      <c r="F41" s="4"/>
      <c r="G41" s="4"/>
    </row>
  </sheetData>
  <mergeCells count="15">
    <mergeCell ref="B1:K1"/>
    <mergeCell ref="B17:K17"/>
    <mergeCell ref="B9:K9"/>
    <mergeCell ref="N10:O10"/>
    <mergeCell ref="N11:O11"/>
    <mergeCell ref="N12:O12"/>
    <mergeCell ref="N13:O13"/>
    <mergeCell ref="M9:O9"/>
    <mergeCell ref="M16:O16"/>
    <mergeCell ref="M26:O26"/>
    <mergeCell ref="N14:O14"/>
    <mergeCell ref="N17:O17"/>
    <mergeCell ref="N18:O18"/>
    <mergeCell ref="N19:O19"/>
    <mergeCell ref="N31:Q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5FD1-9C73-46A4-918B-183B0F8BCE2A}">
  <dimension ref="B2:K118"/>
  <sheetViews>
    <sheetView topLeftCell="A96" workbookViewId="0">
      <selection activeCell="E115" sqref="E115:E119"/>
    </sheetView>
  </sheetViews>
  <sheetFormatPr defaultRowHeight="15" x14ac:dyDescent="0.25"/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B3" s="22">
        <v>17</v>
      </c>
      <c r="C3" s="23">
        <v>17</v>
      </c>
      <c r="D3" s="24"/>
    </row>
    <row r="4" spans="2:11" x14ac:dyDescent="0.25">
      <c r="H4" s="22">
        <v>15</v>
      </c>
      <c r="I4" s="23">
        <v>0</v>
      </c>
      <c r="J4" s="24">
        <v>15</v>
      </c>
    </row>
    <row r="5" spans="2:11" x14ac:dyDescent="0.25">
      <c r="B5" s="22">
        <v>80</v>
      </c>
      <c r="C5" s="23">
        <v>80</v>
      </c>
      <c r="D5" s="24"/>
    </row>
    <row r="6" spans="2:11" x14ac:dyDescent="0.25">
      <c r="B6" s="22">
        <v>80</v>
      </c>
      <c r="C6" s="23">
        <v>80</v>
      </c>
      <c r="D6" s="24"/>
    </row>
    <row r="7" spans="2:11" x14ac:dyDescent="0.25">
      <c r="E7" s="7">
        <v>4</v>
      </c>
      <c r="F7" s="13">
        <v>3</v>
      </c>
      <c r="G7" s="8"/>
    </row>
    <row r="8" spans="2:11" x14ac:dyDescent="0.25">
      <c r="E8" s="9">
        <v>3</v>
      </c>
      <c r="F8" s="14">
        <v>1</v>
      </c>
      <c r="G8" s="10"/>
    </row>
    <row r="9" spans="2:11" x14ac:dyDescent="0.25">
      <c r="E9" s="9">
        <v>6</v>
      </c>
      <c r="F9" s="14"/>
      <c r="G9" s="10"/>
    </row>
    <row r="10" spans="2:11" x14ac:dyDescent="0.25">
      <c r="E10" s="11">
        <v>2</v>
      </c>
      <c r="F10" s="15"/>
      <c r="G10" s="12"/>
    </row>
    <row r="11" spans="2:11" x14ac:dyDescent="0.25">
      <c r="E11" s="18">
        <v>3</v>
      </c>
      <c r="F11" s="13">
        <v>2</v>
      </c>
      <c r="G11" s="8"/>
    </row>
    <row r="12" spans="2:11" x14ac:dyDescent="0.25">
      <c r="E12" s="16">
        <v>1</v>
      </c>
      <c r="F12" s="14"/>
      <c r="G12" s="10"/>
    </row>
    <row r="13" spans="2:11" x14ac:dyDescent="0.25">
      <c r="E13" s="16">
        <v>3</v>
      </c>
      <c r="F13" s="14">
        <v>1</v>
      </c>
      <c r="G13" s="10"/>
    </row>
    <row r="14" spans="2:11" x14ac:dyDescent="0.25">
      <c r="E14" s="16">
        <v>2</v>
      </c>
      <c r="F14" s="14"/>
      <c r="G14" s="10"/>
    </row>
    <row r="15" spans="2:11" x14ac:dyDescent="0.25">
      <c r="E15" s="16">
        <v>2</v>
      </c>
      <c r="F15" s="14">
        <v>2</v>
      </c>
      <c r="G15" s="10"/>
    </row>
    <row r="16" spans="2:11" x14ac:dyDescent="0.25">
      <c r="E16" s="16">
        <v>4</v>
      </c>
      <c r="F16" s="14">
        <v>2</v>
      </c>
      <c r="G16" s="10"/>
    </row>
    <row r="17" spans="2:7" x14ac:dyDescent="0.25">
      <c r="E17" s="16">
        <v>4</v>
      </c>
      <c r="F17" s="14">
        <v>2</v>
      </c>
      <c r="G17" s="10"/>
    </row>
    <row r="18" spans="2:7" x14ac:dyDescent="0.25">
      <c r="E18" s="16">
        <v>3</v>
      </c>
      <c r="F18" s="14">
        <v>2</v>
      </c>
      <c r="G18" s="10">
        <v>1</v>
      </c>
    </row>
    <row r="19" spans="2:7" x14ac:dyDescent="0.25">
      <c r="B19" s="7"/>
      <c r="C19" s="13"/>
      <c r="D19" s="13"/>
      <c r="E19" s="18">
        <v>2</v>
      </c>
      <c r="F19" s="19">
        <v>1</v>
      </c>
      <c r="G19" s="8"/>
    </row>
    <row r="20" spans="2:7" x14ac:dyDescent="0.25">
      <c r="B20" s="9">
        <v>50</v>
      </c>
      <c r="C20" s="14"/>
      <c r="D20" s="14"/>
      <c r="E20" s="14"/>
      <c r="F20" s="14"/>
      <c r="G20" s="10"/>
    </row>
    <row r="21" spans="2:7" x14ac:dyDescent="0.25">
      <c r="B21" s="9"/>
      <c r="C21" s="14"/>
      <c r="D21" s="14"/>
      <c r="E21" s="14">
        <v>1</v>
      </c>
      <c r="F21" s="14"/>
      <c r="G21" s="10"/>
    </row>
    <row r="22" spans="2:7" x14ac:dyDescent="0.25">
      <c r="B22" s="9"/>
      <c r="C22" s="14"/>
      <c r="D22" s="14"/>
      <c r="E22" s="14">
        <v>1</v>
      </c>
      <c r="F22" s="14"/>
      <c r="G22" s="10"/>
    </row>
    <row r="23" spans="2:7" x14ac:dyDescent="0.25">
      <c r="B23" s="11"/>
      <c r="C23" s="15"/>
      <c r="D23" s="15"/>
      <c r="E23" s="15">
        <v>2</v>
      </c>
      <c r="F23" s="15"/>
      <c r="G23" s="12"/>
    </row>
    <row r="24" spans="2:7" x14ac:dyDescent="0.25">
      <c r="E24" s="18">
        <v>4</v>
      </c>
      <c r="F24" s="13">
        <v>1</v>
      </c>
      <c r="G24" s="8"/>
    </row>
    <row r="25" spans="2:7" x14ac:dyDescent="0.25">
      <c r="E25" s="16">
        <v>3</v>
      </c>
      <c r="F25" s="14">
        <v>1</v>
      </c>
      <c r="G25" s="10"/>
    </row>
    <row r="26" spans="2:7" x14ac:dyDescent="0.25">
      <c r="E26" s="16">
        <v>4</v>
      </c>
      <c r="F26" s="14">
        <v>2</v>
      </c>
      <c r="G26" s="10"/>
    </row>
    <row r="27" spans="2:7" x14ac:dyDescent="0.25">
      <c r="E27" s="16">
        <v>2</v>
      </c>
      <c r="F27" s="14"/>
      <c r="G27" s="10"/>
    </row>
    <row r="28" spans="2:7" x14ac:dyDescent="0.25">
      <c r="E28" s="16">
        <v>2</v>
      </c>
      <c r="F28" s="14"/>
      <c r="G28" s="10"/>
    </row>
    <row r="29" spans="2:7" x14ac:dyDescent="0.25">
      <c r="E29" s="16">
        <v>4</v>
      </c>
      <c r="F29" s="14">
        <v>4</v>
      </c>
      <c r="G29" s="10"/>
    </row>
    <row r="30" spans="2:7" x14ac:dyDescent="0.25">
      <c r="E30" s="16">
        <v>2</v>
      </c>
      <c r="F30" s="14">
        <v>1</v>
      </c>
      <c r="G30" s="10"/>
    </row>
    <row r="31" spans="2:7" x14ac:dyDescent="0.25">
      <c r="E31" s="16">
        <v>4</v>
      </c>
      <c r="F31" s="14">
        <v>2</v>
      </c>
      <c r="G31" s="10"/>
    </row>
    <row r="32" spans="2:7" x14ac:dyDescent="0.25">
      <c r="E32" s="16">
        <v>4</v>
      </c>
      <c r="F32" s="14"/>
      <c r="G32" s="10"/>
    </row>
    <row r="33" spans="2:7" x14ac:dyDescent="0.25">
      <c r="E33" s="16">
        <v>2</v>
      </c>
      <c r="F33" s="14"/>
      <c r="G33" s="10"/>
    </row>
    <row r="34" spans="2:7" x14ac:dyDescent="0.25">
      <c r="E34" s="20">
        <v>3</v>
      </c>
      <c r="F34" s="15">
        <v>2</v>
      </c>
      <c r="G34" s="12"/>
    </row>
    <row r="35" spans="2:7" x14ac:dyDescent="0.25">
      <c r="E35" s="18">
        <v>2</v>
      </c>
      <c r="F35" s="19">
        <v>2</v>
      </c>
      <c r="G35" s="8"/>
    </row>
    <row r="36" spans="2:7" x14ac:dyDescent="0.25">
      <c r="E36" s="16">
        <v>1</v>
      </c>
      <c r="F36" s="17">
        <v>1</v>
      </c>
      <c r="G36" s="10"/>
    </row>
    <row r="37" spans="2:7" x14ac:dyDescent="0.25">
      <c r="E37" s="16">
        <v>6</v>
      </c>
      <c r="F37" s="17">
        <v>4</v>
      </c>
      <c r="G37" s="10"/>
    </row>
    <row r="38" spans="2:7" x14ac:dyDescent="0.25">
      <c r="E38" s="16">
        <v>2</v>
      </c>
      <c r="F38" s="17">
        <v>2</v>
      </c>
      <c r="G38" s="10"/>
    </row>
    <row r="39" spans="2:7" x14ac:dyDescent="0.25">
      <c r="E39" s="16">
        <v>3</v>
      </c>
      <c r="F39" s="17">
        <v>1</v>
      </c>
      <c r="G39" s="10"/>
    </row>
    <row r="40" spans="2:7" x14ac:dyDescent="0.25">
      <c r="E40" s="16">
        <v>4</v>
      </c>
      <c r="F40" s="17">
        <v>2</v>
      </c>
      <c r="G40" s="10"/>
    </row>
    <row r="41" spans="2:7" x14ac:dyDescent="0.25">
      <c r="E41" s="20">
        <v>4</v>
      </c>
      <c r="F41" s="21">
        <v>2</v>
      </c>
      <c r="G41" s="12"/>
    </row>
    <row r="42" spans="2:7" x14ac:dyDescent="0.25">
      <c r="E42" s="18">
        <v>3</v>
      </c>
      <c r="F42" s="19">
        <v>1</v>
      </c>
      <c r="G42" s="8"/>
    </row>
    <row r="43" spans="2:7" x14ac:dyDescent="0.25">
      <c r="E43" s="20">
        <v>2</v>
      </c>
      <c r="F43" s="15"/>
      <c r="G43" s="12"/>
    </row>
    <row r="44" spans="2:7" x14ac:dyDescent="0.25">
      <c r="B44" s="22">
        <v>80</v>
      </c>
      <c r="C44" s="23"/>
      <c r="D44" s="24"/>
    </row>
    <row r="45" spans="2:7" x14ac:dyDescent="0.25">
      <c r="B45" s="22">
        <v>20</v>
      </c>
      <c r="C45" s="23">
        <v>20</v>
      </c>
      <c r="D45" s="24"/>
    </row>
    <row r="46" spans="2:7" x14ac:dyDescent="0.25">
      <c r="B46" s="22">
        <v>10</v>
      </c>
      <c r="C46" s="23">
        <v>0</v>
      </c>
      <c r="D46" s="24">
        <v>10</v>
      </c>
    </row>
    <row r="47" spans="2:7" x14ac:dyDescent="0.25">
      <c r="B47" s="25">
        <v>30</v>
      </c>
      <c r="C47" s="23">
        <v>30</v>
      </c>
      <c r="D47" s="24"/>
    </row>
    <row r="48" spans="2:7" x14ac:dyDescent="0.25">
      <c r="B48" s="25">
        <v>9</v>
      </c>
      <c r="C48" s="26">
        <v>6</v>
      </c>
      <c r="D48" s="24">
        <v>3</v>
      </c>
    </row>
    <row r="49" spans="2:7" x14ac:dyDescent="0.25">
      <c r="E49" s="22">
        <v>5</v>
      </c>
      <c r="F49" s="23"/>
      <c r="G49" s="24"/>
    </row>
    <row r="50" spans="2:7" x14ac:dyDescent="0.25">
      <c r="B50" s="22">
        <v>10</v>
      </c>
      <c r="C50" s="23">
        <v>0</v>
      </c>
      <c r="D50" s="24">
        <v>10</v>
      </c>
    </row>
    <row r="51" spans="2:7" x14ac:dyDescent="0.25">
      <c r="E51" s="7">
        <v>2</v>
      </c>
      <c r="F51" s="13"/>
      <c r="G51" s="8"/>
    </row>
    <row r="52" spans="2:7" x14ac:dyDescent="0.25">
      <c r="E52" s="9">
        <v>4</v>
      </c>
      <c r="F52" s="14">
        <v>2</v>
      </c>
      <c r="G52" s="10"/>
    </row>
    <row r="53" spans="2:7" x14ac:dyDescent="0.25">
      <c r="E53" s="9">
        <v>4</v>
      </c>
      <c r="F53" s="14">
        <v>2</v>
      </c>
      <c r="G53" s="10"/>
    </row>
    <row r="54" spans="2:7" x14ac:dyDescent="0.25">
      <c r="E54" s="9">
        <v>5</v>
      </c>
      <c r="F54" s="14">
        <v>2</v>
      </c>
      <c r="G54" s="10"/>
    </row>
    <row r="55" spans="2:7" x14ac:dyDescent="0.25">
      <c r="E55" s="9">
        <v>4</v>
      </c>
      <c r="F55" s="14">
        <v>3</v>
      </c>
      <c r="G55" s="10"/>
    </row>
    <row r="56" spans="2:7" x14ac:dyDescent="0.25">
      <c r="E56" s="9">
        <v>3</v>
      </c>
      <c r="F56" s="14">
        <v>3</v>
      </c>
      <c r="G56" s="10"/>
    </row>
    <row r="57" spans="2:7" x14ac:dyDescent="0.25">
      <c r="E57" s="9">
        <v>4</v>
      </c>
      <c r="F57" s="14">
        <v>3</v>
      </c>
      <c r="G57" s="10"/>
    </row>
    <row r="58" spans="2:7" x14ac:dyDescent="0.25">
      <c r="E58" s="9">
        <v>2</v>
      </c>
      <c r="F58" s="14">
        <v>2</v>
      </c>
      <c r="G58" s="10"/>
    </row>
    <row r="59" spans="2:7" x14ac:dyDescent="0.25">
      <c r="E59" s="9">
        <v>3</v>
      </c>
      <c r="F59" s="14">
        <v>1</v>
      </c>
      <c r="G59" s="10"/>
    </row>
    <row r="60" spans="2:7" x14ac:dyDescent="0.25">
      <c r="E60" s="9">
        <v>4</v>
      </c>
      <c r="F60" s="14">
        <v>1</v>
      </c>
      <c r="G60" s="10"/>
    </row>
    <row r="61" spans="2:7" x14ac:dyDescent="0.25">
      <c r="E61" s="9">
        <v>4</v>
      </c>
      <c r="F61" s="14">
        <v>1</v>
      </c>
      <c r="G61" s="10"/>
    </row>
    <row r="62" spans="2:7" x14ac:dyDescent="0.25">
      <c r="E62" s="9">
        <v>3</v>
      </c>
      <c r="F62" s="14">
        <v>2</v>
      </c>
      <c r="G62" s="10"/>
    </row>
    <row r="63" spans="2:7" x14ac:dyDescent="0.25">
      <c r="E63" s="9">
        <v>2</v>
      </c>
      <c r="F63" s="14">
        <v>1</v>
      </c>
      <c r="G63" s="10"/>
    </row>
    <row r="64" spans="2:7" x14ac:dyDescent="0.25">
      <c r="E64" s="9">
        <v>2</v>
      </c>
      <c r="F64" s="14">
        <v>1</v>
      </c>
      <c r="G64" s="10"/>
    </row>
    <row r="65" spans="2:7" x14ac:dyDescent="0.25">
      <c r="E65" s="9">
        <v>3</v>
      </c>
      <c r="F65" s="14">
        <v>2</v>
      </c>
      <c r="G65" s="10"/>
    </row>
    <row r="66" spans="2:7" x14ac:dyDescent="0.25">
      <c r="E66" s="9">
        <v>4</v>
      </c>
      <c r="F66" s="14"/>
      <c r="G66" s="10"/>
    </row>
    <row r="67" spans="2:7" x14ac:dyDescent="0.25">
      <c r="B67" s="7">
        <v>15</v>
      </c>
      <c r="C67" s="13"/>
      <c r="D67" s="13"/>
      <c r="E67" s="13"/>
      <c r="F67" s="13"/>
      <c r="G67" s="8"/>
    </row>
    <row r="68" spans="2:7" x14ac:dyDescent="0.25">
      <c r="B68" s="9"/>
      <c r="C68" s="14"/>
      <c r="D68" s="14"/>
      <c r="E68" s="14">
        <v>4</v>
      </c>
      <c r="F68" s="14"/>
      <c r="G68" s="10"/>
    </row>
    <row r="69" spans="2:7" x14ac:dyDescent="0.25">
      <c r="B69" s="9"/>
      <c r="C69" s="14"/>
      <c r="D69" s="14"/>
      <c r="E69" s="14">
        <v>4</v>
      </c>
      <c r="F69" s="14"/>
      <c r="G69" s="10"/>
    </row>
    <row r="70" spans="2:7" x14ac:dyDescent="0.25">
      <c r="B70" s="9"/>
      <c r="C70" s="14"/>
      <c r="D70" s="14"/>
      <c r="E70" s="14">
        <v>4</v>
      </c>
      <c r="F70" s="14"/>
      <c r="G70" s="10"/>
    </row>
    <row r="71" spans="2:7" x14ac:dyDescent="0.25">
      <c r="B71" s="9"/>
      <c r="C71" s="14"/>
      <c r="D71" s="14"/>
      <c r="E71" s="14">
        <v>1</v>
      </c>
      <c r="F71" s="14">
        <v>1</v>
      </c>
      <c r="G71" s="10"/>
    </row>
    <row r="72" spans="2:7" x14ac:dyDescent="0.25">
      <c r="B72" s="9"/>
      <c r="C72" s="14"/>
      <c r="D72" s="14"/>
      <c r="E72" s="14">
        <v>2</v>
      </c>
      <c r="F72" s="14">
        <v>1</v>
      </c>
      <c r="G72" s="10"/>
    </row>
    <row r="73" spans="2:7" x14ac:dyDescent="0.25">
      <c r="B73" s="9"/>
      <c r="C73" s="14"/>
      <c r="D73" s="14"/>
      <c r="E73" s="14">
        <v>2</v>
      </c>
      <c r="F73" s="14"/>
      <c r="G73" s="10"/>
    </row>
    <row r="74" spans="2:7" x14ac:dyDescent="0.25">
      <c r="B74" s="9"/>
      <c r="C74" s="14"/>
      <c r="D74" s="14"/>
      <c r="E74" s="14">
        <v>2</v>
      </c>
      <c r="F74" s="14"/>
      <c r="G74" s="10"/>
    </row>
    <row r="75" spans="2:7" x14ac:dyDescent="0.25">
      <c r="B75" s="9"/>
      <c r="C75" s="14"/>
      <c r="D75" s="14"/>
      <c r="E75" s="14">
        <v>4</v>
      </c>
      <c r="F75" s="14">
        <v>2</v>
      </c>
      <c r="G75" s="10"/>
    </row>
    <row r="76" spans="2:7" x14ac:dyDescent="0.25">
      <c r="B76" s="9"/>
      <c r="C76" s="14"/>
      <c r="D76" s="14"/>
      <c r="E76" s="14">
        <v>1</v>
      </c>
      <c r="F76" s="14"/>
      <c r="G76" s="10"/>
    </row>
    <row r="77" spans="2:7" x14ac:dyDescent="0.25">
      <c r="B77" s="9"/>
      <c r="C77" s="14"/>
      <c r="D77" s="14"/>
      <c r="E77" s="14">
        <v>3</v>
      </c>
      <c r="F77" s="14">
        <v>2</v>
      </c>
      <c r="G77" s="10"/>
    </row>
    <row r="78" spans="2:7" x14ac:dyDescent="0.25">
      <c r="B78" s="9"/>
      <c r="C78" s="14"/>
      <c r="D78" s="14"/>
      <c r="E78" s="14">
        <v>1</v>
      </c>
      <c r="F78" s="14"/>
      <c r="G78" s="10"/>
    </row>
    <row r="79" spans="2:7" x14ac:dyDescent="0.25">
      <c r="B79" s="9"/>
      <c r="C79" s="14"/>
      <c r="D79" s="14"/>
      <c r="E79" s="14">
        <v>4</v>
      </c>
      <c r="F79" s="14">
        <v>2</v>
      </c>
      <c r="G79" s="10"/>
    </row>
    <row r="80" spans="2:7" x14ac:dyDescent="0.25">
      <c r="B80" s="9"/>
      <c r="C80" s="14"/>
      <c r="D80" s="14"/>
      <c r="E80" s="14">
        <v>3</v>
      </c>
      <c r="F80" s="14"/>
      <c r="G80" s="10"/>
    </row>
    <row r="81" spans="2:7" x14ac:dyDescent="0.25">
      <c r="B81" s="11"/>
      <c r="C81" s="15"/>
      <c r="D81" s="15"/>
      <c r="E81" s="15">
        <v>5</v>
      </c>
      <c r="F81" s="15">
        <v>3</v>
      </c>
      <c r="G81" s="12"/>
    </row>
    <row r="82" spans="2:7" x14ac:dyDescent="0.25">
      <c r="E82" s="18">
        <v>1</v>
      </c>
      <c r="F82" s="19">
        <v>1</v>
      </c>
      <c r="G82" s="8"/>
    </row>
    <row r="83" spans="2:7" x14ac:dyDescent="0.25">
      <c r="E83" s="16">
        <v>1</v>
      </c>
      <c r="F83" s="14"/>
      <c r="G83" s="10"/>
    </row>
    <row r="84" spans="2:7" x14ac:dyDescent="0.25">
      <c r="E84" s="16">
        <v>2</v>
      </c>
      <c r="F84" s="14"/>
      <c r="G84" s="10"/>
    </row>
    <row r="85" spans="2:7" x14ac:dyDescent="0.25">
      <c r="E85" s="16">
        <v>2</v>
      </c>
      <c r="F85" s="14">
        <v>1</v>
      </c>
      <c r="G85" s="10"/>
    </row>
    <row r="86" spans="2:7" x14ac:dyDescent="0.25">
      <c r="E86" s="16">
        <v>2</v>
      </c>
      <c r="F86" s="14"/>
      <c r="G86" s="10"/>
    </row>
    <row r="87" spans="2:7" x14ac:dyDescent="0.25">
      <c r="E87" s="16">
        <v>2</v>
      </c>
      <c r="F87" s="14">
        <v>1</v>
      </c>
      <c r="G87" s="10"/>
    </row>
    <row r="88" spans="2:7" x14ac:dyDescent="0.25">
      <c r="E88" s="20">
        <v>6</v>
      </c>
      <c r="F88" s="15">
        <v>1</v>
      </c>
      <c r="G88" s="12"/>
    </row>
    <row r="89" spans="2:7" x14ac:dyDescent="0.25">
      <c r="E89" s="18">
        <v>2</v>
      </c>
      <c r="F89" s="19">
        <v>2</v>
      </c>
      <c r="G89" s="8"/>
    </row>
    <row r="90" spans="2:7" x14ac:dyDescent="0.25">
      <c r="E90" s="16">
        <v>2</v>
      </c>
      <c r="F90" s="14"/>
      <c r="G90" s="10"/>
    </row>
    <row r="91" spans="2:7" x14ac:dyDescent="0.25">
      <c r="E91" s="16">
        <v>3</v>
      </c>
      <c r="F91" s="14"/>
      <c r="G91" s="10"/>
    </row>
    <row r="92" spans="2:7" x14ac:dyDescent="0.25">
      <c r="E92" s="16">
        <v>2</v>
      </c>
      <c r="F92" s="14">
        <v>2</v>
      </c>
      <c r="G92" s="10"/>
    </row>
    <row r="93" spans="2:7" x14ac:dyDescent="0.25">
      <c r="E93" s="20">
        <v>3</v>
      </c>
      <c r="F93" s="15">
        <v>1</v>
      </c>
      <c r="G93" s="12"/>
    </row>
    <row r="94" spans="2:7" x14ac:dyDescent="0.25">
      <c r="E94" s="18">
        <v>3</v>
      </c>
      <c r="F94" s="13"/>
      <c r="G94" s="8"/>
    </row>
    <row r="95" spans="2:7" x14ac:dyDescent="0.25">
      <c r="E95" s="16">
        <v>2</v>
      </c>
      <c r="F95" s="14"/>
      <c r="G95" s="10"/>
    </row>
    <row r="96" spans="2:7" x14ac:dyDescent="0.25">
      <c r="E96" s="16">
        <v>2</v>
      </c>
      <c r="F96" s="14"/>
      <c r="G96" s="10"/>
    </row>
    <row r="97" spans="5:7" x14ac:dyDescent="0.25">
      <c r="E97" s="16">
        <v>2</v>
      </c>
      <c r="F97" s="14"/>
      <c r="G97" s="10"/>
    </row>
    <row r="98" spans="5:7" x14ac:dyDescent="0.25">
      <c r="E98" s="16">
        <v>20</v>
      </c>
      <c r="F98" s="14">
        <v>3</v>
      </c>
      <c r="G98" s="10">
        <v>2</v>
      </c>
    </row>
    <row r="99" spans="5:7" x14ac:dyDescent="0.25">
      <c r="E99" s="16">
        <v>4</v>
      </c>
      <c r="F99" s="14"/>
      <c r="G99" s="10"/>
    </row>
    <row r="100" spans="5:7" x14ac:dyDescent="0.25">
      <c r="E100" s="16">
        <v>2</v>
      </c>
      <c r="F100" s="14"/>
      <c r="G100" s="10"/>
    </row>
    <row r="101" spans="5:7" x14ac:dyDescent="0.25">
      <c r="E101" s="16">
        <v>2</v>
      </c>
      <c r="F101" s="14">
        <v>1</v>
      </c>
      <c r="G101" s="10"/>
    </row>
    <row r="102" spans="5:7" x14ac:dyDescent="0.25">
      <c r="E102" s="16">
        <v>2</v>
      </c>
      <c r="F102" s="14"/>
      <c r="G102" s="10"/>
    </row>
    <row r="103" spans="5:7" x14ac:dyDescent="0.25">
      <c r="E103" s="16">
        <v>8</v>
      </c>
      <c r="F103" s="14">
        <v>3</v>
      </c>
      <c r="G103" s="10"/>
    </row>
    <row r="104" spans="5:7" x14ac:dyDescent="0.25">
      <c r="E104" s="16">
        <v>3</v>
      </c>
      <c r="F104" s="14">
        <v>1</v>
      </c>
      <c r="G104" s="10"/>
    </row>
    <row r="105" spans="5:7" x14ac:dyDescent="0.25">
      <c r="E105" s="16">
        <v>9</v>
      </c>
      <c r="F105" s="14">
        <v>4</v>
      </c>
      <c r="G105" s="10">
        <v>1</v>
      </c>
    </row>
    <row r="106" spans="5:7" x14ac:dyDescent="0.25">
      <c r="E106" s="16">
        <v>2</v>
      </c>
      <c r="F106" s="14"/>
      <c r="G106" s="10"/>
    </row>
    <row r="107" spans="5:7" x14ac:dyDescent="0.25">
      <c r="E107" s="16">
        <v>1</v>
      </c>
      <c r="F107" s="14">
        <v>1</v>
      </c>
      <c r="G107" s="10"/>
    </row>
    <row r="108" spans="5:7" x14ac:dyDescent="0.25">
      <c r="E108" s="16">
        <v>1</v>
      </c>
      <c r="F108" s="14"/>
      <c r="G108" s="10"/>
    </row>
    <row r="109" spans="5:7" x14ac:dyDescent="0.25">
      <c r="E109" s="16">
        <v>1</v>
      </c>
      <c r="F109" s="14">
        <v>0</v>
      </c>
      <c r="G109" s="10">
        <v>1</v>
      </c>
    </row>
    <row r="110" spans="5:7" x14ac:dyDescent="0.25">
      <c r="E110" s="16">
        <v>1</v>
      </c>
      <c r="F110" s="14"/>
      <c r="G110" s="10"/>
    </row>
    <row r="111" spans="5:7" x14ac:dyDescent="0.25">
      <c r="E111" s="20">
        <v>1</v>
      </c>
      <c r="F111" s="15"/>
      <c r="G111" s="12"/>
    </row>
    <row r="112" spans="5:7" x14ac:dyDescent="0.25">
      <c r="E112" s="18">
        <v>1</v>
      </c>
      <c r="F112" s="13"/>
      <c r="G112" s="8"/>
    </row>
    <row r="113" spans="2:7" x14ac:dyDescent="0.25">
      <c r="E113" s="20">
        <v>1</v>
      </c>
      <c r="F113" s="15"/>
      <c r="G113" s="12"/>
    </row>
    <row r="114" spans="2:7" x14ac:dyDescent="0.25">
      <c r="B114" s="22">
        <v>50</v>
      </c>
      <c r="C114" s="23">
        <v>50</v>
      </c>
      <c r="D114" s="24"/>
    </row>
    <row r="115" spans="2:7" x14ac:dyDescent="0.25">
      <c r="E115" s="7">
        <v>2</v>
      </c>
      <c r="F115" s="13"/>
      <c r="G115" s="8"/>
    </row>
    <row r="116" spans="2:7" x14ac:dyDescent="0.25">
      <c r="E116" s="9">
        <v>4</v>
      </c>
      <c r="F116" s="14">
        <v>2</v>
      </c>
      <c r="G116" s="10"/>
    </row>
    <row r="117" spans="2:7" x14ac:dyDescent="0.25">
      <c r="E117" s="9">
        <v>2</v>
      </c>
      <c r="F117" s="14">
        <v>2</v>
      </c>
      <c r="G117" s="10"/>
    </row>
    <row r="118" spans="2:7" x14ac:dyDescent="0.25">
      <c r="E118" s="11">
        <v>2</v>
      </c>
      <c r="F118" s="15"/>
      <c r="G118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3DB6-19FB-4025-B421-E72E59D1DF0E}">
  <dimension ref="B2:K451"/>
  <sheetViews>
    <sheetView topLeftCell="A420" workbookViewId="0">
      <selection activeCell="E449" sqref="E449:G451"/>
    </sheetView>
  </sheetViews>
  <sheetFormatPr defaultRowHeight="15" x14ac:dyDescent="0.25"/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E3" s="7">
        <v>3</v>
      </c>
      <c r="F3" s="13">
        <v>1</v>
      </c>
      <c r="G3" s="8"/>
    </row>
    <row r="4" spans="2:11" x14ac:dyDescent="0.25">
      <c r="E4" s="9">
        <v>3</v>
      </c>
      <c r="F4" s="14">
        <v>1</v>
      </c>
      <c r="G4" s="10"/>
    </row>
    <row r="5" spans="2:11" x14ac:dyDescent="0.25">
      <c r="E5" s="9">
        <v>2</v>
      </c>
      <c r="F5" s="14">
        <v>1</v>
      </c>
      <c r="G5" s="10"/>
    </row>
    <row r="6" spans="2:11" x14ac:dyDescent="0.25">
      <c r="E6" s="9">
        <v>4</v>
      </c>
      <c r="F6" s="14">
        <v>2</v>
      </c>
      <c r="G6" s="10"/>
    </row>
    <row r="7" spans="2:11" x14ac:dyDescent="0.25">
      <c r="E7" s="9">
        <v>3</v>
      </c>
      <c r="F7" s="14">
        <v>2</v>
      </c>
      <c r="G7" s="10"/>
    </row>
    <row r="8" spans="2:11" x14ac:dyDescent="0.25">
      <c r="E8" s="9">
        <v>4</v>
      </c>
      <c r="F8" s="14">
        <v>3</v>
      </c>
      <c r="G8" s="10">
        <v>1</v>
      </c>
    </row>
    <row r="9" spans="2:11" x14ac:dyDescent="0.25">
      <c r="E9" s="9">
        <v>3</v>
      </c>
      <c r="F9" s="14">
        <v>2</v>
      </c>
      <c r="G9" s="10"/>
    </row>
    <row r="10" spans="2:11" x14ac:dyDescent="0.25">
      <c r="E10" s="9">
        <v>4</v>
      </c>
      <c r="F10" s="14">
        <v>2</v>
      </c>
      <c r="G10" s="10"/>
    </row>
    <row r="11" spans="2:11" x14ac:dyDescent="0.25">
      <c r="E11" s="9">
        <v>3</v>
      </c>
      <c r="F11" s="14">
        <v>2</v>
      </c>
      <c r="G11" s="10"/>
    </row>
    <row r="12" spans="2:11" x14ac:dyDescent="0.25">
      <c r="E12" s="9">
        <v>4</v>
      </c>
      <c r="F12" s="14">
        <v>3</v>
      </c>
      <c r="G12" s="10"/>
    </row>
    <row r="13" spans="2:11" x14ac:dyDescent="0.25">
      <c r="E13" s="9">
        <v>3</v>
      </c>
      <c r="F13" s="14">
        <v>2</v>
      </c>
      <c r="G13" s="10"/>
    </row>
    <row r="14" spans="2:11" x14ac:dyDescent="0.25">
      <c r="E14" s="9">
        <v>3</v>
      </c>
      <c r="F14" s="14">
        <v>2</v>
      </c>
      <c r="G14" s="10"/>
    </row>
    <row r="15" spans="2:11" x14ac:dyDescent="0.25">
      <c r="E15" s="11">
        <v>4</v>
      </c>
      <c r="F15" s="15">
        <v>1</v>
      </c>
      <c r="G15" s="12"/>
    </row>
    <row r="16" spans="2:11" x14ac:dyDescent="0.25">
      <c r="E16" s="18">
        <v>2</v>
      </c>
      <c r="F16" s="13"/>
      <c r="G16" s="8"/>
    </row>
    <row r="17" spans="5:7" x14ac:dyDescent="0.25">
      <c r="E17" s="16">
        <v>5</v>
      </c>
      <c r="F17" s="14"/>
      <c r="G17" s="10"/>
    </row>
    <row r="18" spans="5:7" x14ac:dyDescent="0.25">
      <c r="E18" s="16">
        <v>4</v>
      </c>
      <c r="F18" s="14"/>
      <c r="G18" s="10"/>
    </row>
    <row r="19" spans="5:7" x14ac:dyDescent="0.25">
      <c r="E19" s="16">
        <v>3</v>
      </c>
      <c r="F19" s="14">
        <v>1</v>
      </c>
      <c r="G19" s="10"/>
    </row>
    <row r="20" spans="5:7" x14ac:dyDescent="0.25">
      <c r="E20" s="16">
        <v>2</v>
      </c>
      <c r="F20" s="14"/>
      <c r="G20" s="10"/>
    </row>
    <row r="21" spans="5:7" x14ac:dyDescent="0.25">
      <c r="E21" s="16">
        <v>5</v>
      </c>
      <c r="F21" s="14"/>
      <c r="G21" s="10"/>
    </row>
    <row r="22" spans="5:7" x14ac:dyDescent="0.25">
      <c r="E22" s="16">
        <v>1</v>
      </c>
      <c r="F22" s="14"/>
      <c r="G22" s="10"/>
    </row>
    <row r="23" spans="5:7" x14ac:dyDescent="0.25">
      <c r="E23" s="16">
        <v>2</v>
      </c>
      <c r="F23" s="14"/>
      <c r="G23" s="10"/>
    </row>
    <row r="24" spans="5:7" x14ac:dyDescent="0.25">
      <c r="E24" s="16">
        <v>2</v>
      </c>
      <c r="F24" s="14"/>
      <c r="G24" s="10"/>
    </row>
    <row r="25" spans="5:7" x14ac:dyDescent="0.25">
      <c r="E25" s="16">
        <v>3</v>
      </c>
      <c r="F25" s="14"/>
      <c r="G25" s="10"/>
    </row>
    <row r="26" spans="5:7" x14ac:dyDescent="0.25">
      <c r="E26" s="16">
        <v>2</v>
      </c>
      <c r="F26" s="14"/>
      <c r="G26" s="10"/>
    </row>
    <row r="27" spans="5:7" x14ac:dyDescent="0.25">
      <c r="E27" s="16">
        <v>2</v>
      </c>
      <c r="F27" s="14"/>
      <c r="G27" s="10"/>
    </row>
    <row r="28" spans="5:7" x14ac:dyDescent="0.25">
      <c r="E28" s="16">
        <v>2</v>
      </c>
      <c r="F28" s="14"/>
      <c r="G28" s="10"/>
    </row>
    <row r="29" spans="5:7" x14ac:dyDescent="0.25">
      <c r="E29" s="16">
        <v>1</v>
      </c>
      <c r="F29" s="14"/>
      <c r="G29" s="10"/>
    </row>
    <row r="30" spans="5:7" x14ac:dyDescent="0.25">
      <c r="E30" s="16">
        <v>1</v>
      </c>
      <c r="F30" s="14"/>
      <c r="G30" s="10"/>
    </row>
    <row r="31" spans="5:7" x14ac:dyDescent="0.25">
      <c r="E31" s="16">
        <v>1</v>
      </c>
      <c r="F31" s="14"/>
      <c r="G31" s="10"/>
    </row>
    <row r="32" spans="5:7" x14ac:dyDescent="0.25">
      <c r="E32" s="20">
        <v>2</v>
      </c>
      <c r="F32" s="15"/>
      <c r="G32" s="12"/>
    </row>
    <row r="33" spans="5:7" x14ac:dyDescent="0.25">
      <c r="E33" s="18">
        <v>3</v>
      </c>
      <c r="F33" s="13"/>
      <c r="G33" s="8"/>
    </row>
    <row r="34" spans="5:7" x14ac:dyDescent="0.25">
      <c r="E34" s="16">
        <v>3</v>
      </c>
      <c r="F34" s="14">
        <v>2</v>
      </c>
      <c r="G34" s="10"/>
    </row>
    <row r="35" spans="5:7" x14ac:dyDescent="0.25">
      <c r="E35" s="16">
        <v>3</v>
      </c>
      <c r="F35" s="14">
        <v>1</v>
      </c>
      <c r="G35" s="10"/>
    </row>
    <row r="36" spans="5:7" x14ac:dyDescent="0.25">
      <c r="E36" s="16">
        <v>4</v>
      </c>
      <c r="F36" s="14">
        <v>2</v>
      </c>
      <c r="G36" s="10"/>
    </row>
    <row r="37" spans="5:7" x14ac:dyDescent="0.25">
      <c r="E37" s="16">
        <v>3</v>
      </c>
      <c r="F37" s="14">
        <v>2</v>
      </c>
      <c r="G37" s="10"/>
    </row>
    <row r="38" spans="5:7" x14ac:dyDescent="0.25">
      <c r="E38" s="16">
        <v>2</v>
      </c>
      <c r="F38" s="14"/>
      <c r="G38" s="10"/>
    </row>
    <row r="39" spans="5:7" x14ac:dyDescent="0.25">
      <c r="E39" s="16">
        <v>3</v>
      </c>
      <c r="F39" s="14">
        <v>2</v>
      </c>
      <c r="G39" s="10"/>
    </row>
    <row r="40" spans="5:7" x14ac:dyDescent="0.25">
      <c r="E40" s="20">
        <v>4</v>
      </c>
      <c r="F40" s="15">
        <v>2</v>
      </c>
      <c r="G40" s="12"/>
    </row>
    <row r="41" spans="5:7" x14ac:dyDescent="0.25">
      <c r="E41" s="18">
        <v>3</v>
      </c>
      <c r="F41" s="13"/>
      <c r="G41" s="8"/>
    </row>
    <row r="42" spans="5:7" x14ac:dyDescent="0.25">
      <c r="E42" s="16">
        <v>4</v>
      </c>
      <c r="F42" s="14">
        <v>2</v>
      </c>
      <c r="G42" s="10"/>
    </row>
    <row r="43" spans="5:7" x14ac:dyDescent="0.25">
      <c r="E43" s="20">
        <v>1</v>
      </c>
      <c r="F43" s="15"/>
      <c r="G43" s="12"/>
    </row>
    <row r="44" spans="5:7" x14ac:dyDescent="0.25">
      <c r="E44" s="18">
        <v>2</v>
      </c>
      <c r="F44" s="13"/>
      <c r="G44" s="8"/>
    </row>
    <row r="45" spans="5:7" x14ac:dyDescent="0.25">
      <c r="E45" s="16">
        <v>2</v>
      </c>
      <c r="F45" s="14"/>
      <c r="G45" s="10"/>
    </row>
    <row r="46" spans="5:7" x14ac:dyDescent="0.25">
      <c r="E46" s="16">
        <v>3</v>
      </c>
      <c r="F46" s="14">
        <v>1</v>
      </c>
      <c r="G46" s="10"/>
    </row>
    <row r="47" spans="5:7" x14ac:dyDescent="0.25">
      <c r="E47" s="16">
        <v>5</v>
      </c>
      <c r="F47" s="14">
        <v>1</v>
      </c>
      <c r="G47" s="10"/>
    </row>
    <row r="48" spans="5:7" x14ac:dyDescent="0.25">
      <c r="E48" s="16">
        <v>6</v>
      </c>
      <c r="F48" s="14"/>
      <c r="G48" s="10"/>
    </row>
    <row r="49" spans="5:7" x14ac:dyDescent="0.25">
      <c r="E49" s="16">
        <v>2</v>
      </c>
      <c r="F49" s="14"/>
      <c r="G49" s="10"/>
    </row>
    <row r="50" spans="5:7" x14ac:dyDescent="0.25">
      <c r="E50" s="16">
        <v>2</v>
      </c>
      <c r="F50" s="14"/>
      <c r="G50" s="10"/>
    </row>
    <row r="51" spans="5:7" x14ac:dyDescent="0.25">
      <c r="E51" s="16">
        <v>3</v>
      </c>
      <c r="F51" s="14"/>
      <c r="G51" s="10"/>
    </row>
    <row r="52" spans="5:7" x14ac:dyDescent="0.25">
      <c r="E52" s="16">
        <v>3</v>
      </c>
      <c r="F52" s="14">
        <v>1</v>
      </c>
      <c r="G52" s="10"/>
    </row>
    <row r="53" spans="5:7" x14ac:dyDescent="0.25">
      <c r="E53" s="16">
        <v>5</v>
      </c>
      <c r="F53" s="14">
        <v>5</v>
      </c>
      <c r="G53" s="10"/>
    </row>
    <row r="54" spans="5:7" x14ac:dyDescent="0.25">
      <c r="E54" s="16">
        <v>2</v>
      </c>
      <c r="F54" s="14"/>
      <c r="G54" s="10"/>
    </row>
    <row r="55" spans="5:7" x14ac:dyDescent="0.25">
      <c r="E55" s="16">
        <v>3</v>
      </c>
      <c r="F55" s="14"/>
      <c r="G55" s="10"/>
    </row>
    <row r="56" spans="5:7" x14ac:dyDescent="0.25">
      <c r="E56" s="16">
        <v>3</v>
      </c>
      <c r="F56" s="14">
        <v>1</v>
      </c>
      <c r="G56" s="10"/>
    </row>
    <row r="57" spans="5:7" x14ac:dyDescent="0.25">
      <c r="E57" s="16">
        <v>4</v>
      </c>
      <c r="F57" s="14">
        <v>2</v>
      </c>
      <c r="G57" s="10"/>
    </row>
    <row r="58" spans="5:7" x14ac:dyDescent="0.25">
      <c r="E58" s="16">
        <v>4</v>
      </c>
      <c r="F58" s="14">
        <v>2</v>
      </c>
      <c r="G58" s="10"/>
    </row>
    <row r="59" spans="5:7" x14ac:dyDescent="0.25">
      <c r="E59" s="16">
        <v>2</v>
      </c>
      <c r="F59" s="14">
        <v>2</v>
      </c>
      <c r="G59" s="10"/>
    </row>
    <row r="60" spans="5:7" x14ac:dyDescent="0.25">
      <c r="E60" s="20">
        <v>2</v>
      </c>
      <c r="F60" s="15"/>
      <c r="G60" s="12"/>
    </row>
    <row r="61" spans="5:7" x14ac:dyDescent="0.25">
      <c r="E61" s="18">
        <v>3</v>
      </c>
      <c r="F61" s="19">
        <v>3</v>
      </c>
      <c r="G61" s="8"/>
    </row>
    <row r="62" spans="5:7" x14ac:dyDescent="0.25">
      <c r="E62" s="16">
        <v>2</v>
      </c>
      <c r="F62" s="14"/>
      <c r="G62" s="10"/>
    </row>
    <row r="63" spans="5:7" x14ac:dyDescent="0.25">
      <c r="E63" s="16">
        <v>1</v>
      </c>
      <c r="F63" s="14"/>
      <c r="G63" s="10"/>
    </row>
    <row r="64" spans="5:7" x14ac:dyDescent="0.25">
      <c r="E64" s="16">
        <v>3</v>
      </c>
      <c r="F64" s="14">
        <v>1</v>
      </c>
      <c r="G64" s="10"/>
    </row>
    <row r="65" spans="2:7" x14ac:dyDescent="0.25">
      <c r="E65" s="16">
        <v>1</v>
      </c>
      <c r="F65" s="14"/>
      <c r="G65" s="10"/>
    </row>
    <row r="66" spans="2:7" x14ac:dyDescent="0.25">
      <c r="E66" s="16">
        <v>2</v>
      </c>
      <c r="F66" s="14">
        <v>1</v>
      </c>
      <c r="G66" s="10"/>
    </row>
    <row r="67" spans="2:7" x14ac:dyDescent="0.25">
      <c r="E67" s="18">
        <v>3</v>
      </c>
      <c r="F67" s="13">
        <v>3</v>
      </c>
      <c r="G67" s="8"/>
    </row>
    <row r="68" spans="2:7" x14ac:dyDescent="0.25">
      <c r="E68" s="16">
        <v>1</v>
      </c>
      <c r="F68" s="14"/>
      <c r="G68" s="10"/>
    </row>
    <row r="69" spans="2:7" x14ac:dyDescent="0.25">
      <c r="E69" s="16">
        <v>2</v>
      </c>
      <c r="F69" s="14"/>
      <c r="G69" s="10"/>
    </row>
    <row r="70" spans="2:7" x14ac:dyDescent="0.25">
      <c r="E70" s="16">
        <v>2</v>
      </c>
      <c r="F70" s="14"/>
      <c r="G70" s="10"/>
    </row>
    <row r="71" spans="2:7" x14ac:dyDescent="0.25">
      <c r="E71" s="16">
        <v>4</v>
      </c>
      <c r="F71" s="14"/>
      <c r="G71" s="10"/>
    </row>
    <row r="72" spans="2:7" x14ac:dyDescent="0.25">
      <c r="B72" s="7">
        <v>24</v>
      </c>
      <c r="C72" s="13">
        <v>11</v>
      </c>
      <c r="D72" s="13"/>
      <c r="E72" s="13"/>
      <c r="F72" s="13"/>
      <c r="G72" s="8"/>
    </row>
    <row r="73" spans="2:7" x14ac:dyDescent="0.25">
      <c r="B73" s="11"/>
      <c r="C73" s="15"/>
      <c r="D73" s="15"/>
      <c r="E73" s="15">
        <v>5</v>
      </c>
      <c r="F73" s="15">
        <v>5</v>
      </c>
      <c r="G73" s="12"/>
    </row>
    <row r="74" spans="2:7" x14ac:dyDescent="0.25">
      <c r="E74" s="18">
        <v>3</v>
      </c>
      <c r="F74" s="13">
        <v>1</v>
      </c>
      <c r="G74" s="8"/>
    </row>
    <row r="75" spans="2:7" x14ac:dyDescent="0.25">
      <c r="E75" s="16">
        <v>3</v>
      </c>
      <c r="F75" s="14">
        <v>2</v>
      </c>
      <c r="G75" s="10"/>
    </row>
    <row r="76" spans="2:7" x14ac:dyDescent="0.25">
      <c r="E76" s="16">
        <v>2</v>
      </c>
      <c r="F76" s="14">
        <v>1</v>
      </c>
      <c r="G76" s="10"/>
    </row>
    <row r="77" spans="2:7" x14ac:dyDescent="0.25">
      <c r="E77" s="16">
        <v>2</v>
      </c>
      <c r="F77" s="14">
        <v>1</v>
      </c>
      <c r="G77" s="10"/>
    </row>
    <row r="78" spans="2:7" x14ac:dyDescent="0.25">
      <c r="E78" s="16">
        <v>3</v>
      </c>
      <c r="F78" s="14">
        <v>1</v>
      </c>
      <c r="G78" s="10"/>
    </row>
    <row r="79" spans="2:7" x14ac:dyDescent="0.25">
      <c r="E79" s="16">
        <v>3</v>
      </c>
      <c r="F79" s="14">
        <v>1</v>
      </c>
      <c r="G79" s="10"/>
    </row>
    <row r="80" spans="2:7" x14ac:dyDescent="0.25">
      <c r="E80" s="16">
        <v>6</v>
      </c>
      <c r="F80" s="14">
        <v>3</v>
      </c>
      <c r="G80" s="10">
        <v>1</v>
      </c>
    </row>
    <row r="81" spans="5:7" x14ac:dyDescent="0.25">
      <c r="E81" s="16">
        <v>3</v>
      </c>
      <c r="F81" s="14">
        <v>2</v>
      </c>
      <c r="G81" s="10"/>
    </row>
    <row r="82" spans="5:7" x14ac:dyDescent="0.25">
      <c r="E82" s="16">
        <v>4</v>
      </c>
      <c r="F82" s="14">
        <v>1</v>
      </c>
      <c r="G82" s="10">
        <v>1</v>
      </c>
    </row>
    <row r="83" spans="5:7" x14ac:dyDescent="0.25">
      <c r="E83" s="16">
        <v>3</v>
      </c>
      <c r="F83" s="14">
        <v>1</v>
      </c>
      <c r="G83" s="10"/>
    </row>
    <row r="84" spans="5:7" x14ac:dyDescent="0.25">
      <c r="E84" s="16">
        <v>3</v>
      </c>
      <c r="F84" s="14">
        <v>2</v>
      </c>
      <c r="G84" s="10"/>
    </row>
    <row r="85" spans="5:7" x14ac:dyDescent="0.25">
      <c r="E85" s="16">
        <v>2</v>
      </c>
      <c r="F85" s="14">
        <v>1</v>
      </c>
      <c r="G85" s="10"/>
    </row>
    <row r="86" spans="5:7" x14ac:dyDescent="0.25">
      <c r="E86" s="16">
        <v>2</v>
      </c>
      <c r="F86" s="14">
        <v>1</v>
      </c>
      <c r="G86" s="10"/>
    </row>
    <row r="87" spans="5:7" x14ac:dyDescent="0.25">
      <c r="E87" s="16">
        <v>2</v>
      </c>
      <c r="F87" s="14">
        <v>1</v>
      </c>
      <c r="G87" s="10"/>
    </row>
    <row r="88" spans="5:7" x14ac:dyDescent="0.25">
      <c r="E88" s="16">
        <v>3</v>
      </c>
      <c r="F88" s="14">
        <v>1</v>
      </c>
      <c r="G88" s="10"/>
    </row>
    <row r="89" spans="5:7" x14ac:dyDescent="0.25">
      <c r="E89" s="16">
        <v>2</v>
      </c>
      <c r="F89" s="14">
        <v>1</v>
      </c>
      <c r="G89" s="10"/>
    </row>
    <row r="90" spans="5:7" x14ac:dyDescent="0.25">
      <c r="E90" s="16">
        <v>4</v>
      </c>
      <c r="F90" s="14">
        <v>2</v>
      </c>
      <c r="G90" s="10"/>
    </row>
    <row r="91" spans="5:7" x14ac:dyDescent="0.25">
      <c r="E91" s="16">
        <v>2</v>
      </c>
      <c r="F91" s="14">
        <v>1</v>
      </c>
      <c r="G91" s="10"/>
    </row>
    <row r="92" spans="5:7" x14ac:dyDescent="0.25">
      <c r="E92" s="16">
        <v>2</v>
      </c>
      <c r="F92" s="14">
        <v>1</v>
      </c>
      <c r="G92" s="10"/>
    </row>
    <row r="93" spans="5:7" x14ac:dyDescent="0.25">
      <c r="E93" s="16">
        <v>3</v>
      </c>
      <c r="F93" s="14">
        <v>2</v>
      </c>
      <c r="G93" s="10"/>
    </row>
    <row r="94" spans="5:7" x14ac:dyDescent="0.25">
      <c r="E94" s="20">
        <v>4</v>
      </c>
      <c r="F94" s="15">
        <v>2</v>
      </c>
      <c r="G94" s="12"/>
    </row>
    <row r="95" spans="5:7" x14ac:dyDescent="0.25">
      <c r="E95" s="18">
        <v>5</v>
      </c>
      <c r="F95" s="19">
        <v>2</v>
      </c>
      <c r="G95" s="8">
        <v>1</v>
      </c>
    </row>
    <row r="96" spans="5:7" x14ac:dyDescent="0.25">
      <c r="E96" s="16">
        <v>5</v>
      </c>
      <c r="F96" s="17">
        <v>3</v>
      </c>
      <c r="G96" s="10"/>
    </row>
    <row r="97" spans="5:7" x14ac:dyDescent="0.25">
      <c r="E97" s="16">
        <v>2</v>
      </c>
      <c r="F97" s="17">
        <v>2</v>
      </c>
      <c r="G97" s="10"/>
    </row>
    <row r="98" spans="5:7" x14ac:dyDescent="0.25">
      <c r="E98" s="16">
        <v>3</v>
      </c>
      <c r="F98" s="17">
        <v>1</v>
      </c>
      <c r="G98" s="10"/>
    </row>
    <row r="99" spans="5:7" x14ac:dyDescent="0.25">
      <c r="E99" s="16">
        <v>2</v>
      </c>
      <c r="F99" s="14"/>
      <c r="G99" s="10"/>
    </row>
    <row r="100" spans="5:7" x14ac:dyDescent="0.25">
      <c r="E100" s="16">
        <v>2</v>
      </c>
      <c r="F100" s="14"/>
      <c r="G100" s="10"/>
    </row>
    <row r="101" spans="5:7" x14ac:dyDescent="0.25">
      <c r="E101" s="16">
        <v>4</v>
      </c>
      <c r="F101" s="14">
        <v>1</v>
      </c>
      <c r="G101" s="10"/>
    </row>
    <row r="102" spans="5:7" x14ac:dyDescent="0.25">
      <c r="E102" s="16">
        <v>4</v>
      </c>
      <c r="F102" s="14"/>
      <c r="G102" s="10"/>
    </row>
    <row r="103" spans="5:7" x14ac:dyDescent="0.25">
      <c r="E103" s="16">
        <v>3</v>
      </c>
      <c r="F103" s="14">
        <v>1</v>
      </c>
      <c r="G103" s="10"/>
    </row>
    <row r="104" spans="5:7" x14ac:dyDescent="0.25">
      <c r="E104" s="16">
        <v>2</v>
      </c>
      <c r="F104" s="14"/>
      <c r="G104" s="10"/>
    </row>
    <row r="105" spans="5:7" x14ac:dyDescent="0.25">
      <c r="E105" s="16">
        <v>1</v>
      </c>
      <c r="F105" s="14"/>
      <c r="G105" s="10"/>
    </row>
    <row r="106" spans="5:7" x14ac:dyDescent="0.25">
      <c r="E106" s="16">
        <v>4</v>
      </c>
      <c r="F106" s="14"/>
      <c r="G106" s="10"/>
    </row>
    <row r="107" spans="5:7" x14ac:dyDescent="0.25">
      <c r="E107" s="16">
        <v>2</v>
      </c>
      <c r="F107" s="14"/>
      <c r="G107" s="10"/>
    </row>
    <row r="108" spans="5:7" x14ac:dyDescent="0.25">
      <c r="E108" s="16">
        <v>2</v>
      </c>
      <c r="F108" s="14"/>
      <c r="G108" s="10"/>
    </row>
    <row r="109" spans="5:7" x14ac:dyDescent="0.25">
      <c r="E109" s="16">
        <v>3</v>
      </c>
      <c r="F109" s="14"/>
      <c r="G109" s="10"/>
    </row>
    <row r="110" spans="5:7" x14ac:dyDescent="0.25">
      <c r="E110" s="16">
        <v>2</v>
      </c>
      <c r="F110" s="14"/>
      <c r="G110" s="10"/>
    </row>
    <row r="111" spans="5:7" x14ac:dyDescent="0.25">
      <c r="E111" s="20">
        <v>2</v>
      </c>
      <c r="F111" s="15">
        <v>1</v>
      </c>
      <c r="G111" s="12"/>
    </row>
    <row r="112" spans="5:7" x14ac:dyDescent="0.25">
      <c r="E112" s="18">
        <v>4</v>
      </c>
      <c r="F112" s="13">
        <v>2</v>
      </c>
      <c r="G112" s="8"/>
    </row>
    <row r="113" spans="5:7" x14ac:dyDescent="0.25">
      <c r="E113" s="16">
        <v>3</v>
      </c>
      <c r="F113" s="14">
        <v>1</v>
      </c>
      <c r="G113" s="10"/>
    </row>
    <row r="114" spans="5:7" x14ac:dyDescent="0.25">
      <c r="E114" s="16">
        <v>1</v>
      </c>
      <c r="F114" s="14"/>
      <c r="G114" s="10"/>
    </row>
    <row r="115" spans="5:7" x14ac:dyDescent="0.25">
      <c r="E115" s="16">
        <v>2</v>
      </c>
      <c r="F115" s="14"/>
      <c r="G115" s="10"/>
    </row>
    <row r="116" spans="5:7" x14ac:dyDescent="0.25">
      <c r="E116" s="16">
        <v>4</v>
      </c>
      <c r="F116" s="14"/>
      <c r="G116" s="10"/>
    </row>
    <row r="117" spans="5:7" x14ac:dyDescent="0.25">
      <c r="E117" s="16">
        <v>3</v>
      </c>
      <c r="F117" s="14"/>
      <c r="G117" s="10"/>
    </row>
    <row r="118" spans="5:7" x14ac:dyDescent="0.25">
      <c r="E118" s="16">
        <v>2</v>
      </c>
      <c r="F118" s="14"/>
      <c r="G118" s="10"/>
    </row>
    <row r="119" spans="5:7" x14ac:dyDescent="0.25">
      <c r="E119" s="16">
        <v>2</v>
      </c>
      <c r="F119" s="14"/>
      <c r="G119" s="10"/>
    </row>
    <row r="120" spans="5:7" x14ac:dyDescent="0.25">
      <c r="E120" s="20">
        <v>3</v>
      </c>
      <c r="F120" s="15">
        <v>1</v>
      </c>
      <c r="G120" s="12"/>
    </row>
    <row r="121" spans="5:7" x14ac:dyDescent="0.25">
      <c r="E121" s="18">
        <v>2</v>
      </c>
      <c r="F121" s="13"/>
      <c r="G121" s="8"/>
    </row>
    <row r="122" spans="5:7" x14ac:dyDescent="0.25">
      <c r="E122" s="16">
        <v>4</v>
      </c>
      <c r="F122" s="14">
        <v>2</v>
      </c>
      <c r="G122" s="10"/>
    </row>
    <row r="123" spans="5:7" x14ac:dyDescent="0.25">
      <c r="E123" s="16">
        <v>4</v>
      </c>
      <c r="F123" s="14">
        <v>1</v>
      </c>
      <c r="G123" s="10"/>
    </row>
    <row r="124" spans="5:7" x14ac:dyDescent="0.25">
      <c r="E124" s="16">
        <v>4</v>
      </c>
      <c r="F124" s="14">
        <v>2</v>
      </c>
      <c r="G124" s="10"/>
    </row>
    <row r="125" spans="5:7" x14ac:dyDescent="0.25">
      <c r="E125" s="16">
        <v>3</v>
      </c>
      <c r="F125" s="14">
        <v>2</v>
      </c>
      <c r="G125" s="10"/>
    </row>
    <row r="126" spans="5:7" x14ac:dyDescent="0.25">
      <c r="E126" s="16">
        <v>1</v>
      </c>
      <c r="F126" s="14"/>
      <c r="G126" s="10"/>
    </row>
    <row r="127" spans="5:7" x14ac:dyDescent="0.25">
      <c r="E127" s="16">
        <v>2</v>
      </c>
      <c r="F127" s="14"/>
      <c r="G127" s="10"/>
    </row>
    <row r="128" spans="5:7" x14ac:dyDescent="0.25">
      <c r="E128" s="16">
        <v>4</v>
      </c>
      <c r="F128" s="14"/>
      <c r="G128" s="10"/>
    </row>
    <row r="129" spans="5:7" x14ac:dyDescent="0.25">
      <c r="E129" s="16">
        <v>2</v>
      </c>
      <c r="F129" s="14"/>
      <c r="G129" s="10"/>
    </row>
    <row r="130" spans="5:7" x14ac:dyDescent="0.25">
      <c r="E130" s="16">
        <v>2</v>
      </c>
      <c r="F130" s="14"/>
      <c r="G130" s="10"/>
    </row>
    <row r="131" spans="5:7" x14ac:dyDescent="0.25">
      <c r="E131" s="16">
        <v>4</v>
      </c>
      <c r="F131" s="14"/>
      <c r="G131" s="10"/>
    </row>
    <row r="132" spans="5:7" x14ac:dyDescent="0.25">
      <c r="E132" s="16">
        <v>2</v>
      </c>
      <c r="F132" s="14"/>
      <c r="G132" s="10"/>
    </row>
    <row r="133" spans="5:7" x14ac:dyDescent="0.25">
      <c r="E133" s="16">
        <v>2</v>
      </c>
      <c r="F133" s="14">
        <v>2</v>
      </c>
      <c r="G133" s="10"/>
    </row>
    <row r="134" spans="5:7" x14ac:dyDescent="0.25">
      <c r="E134" s="20">
        <v>2</v>
      </c>
      <c r="F134" s="15">
        <v>2</v>
      </c>
      <c r="G134" s="12"/>
    </row>
    <row r="135" spans="5:7" x14ac:dyDescent="0.25">
      <c r="E135" s="18">
        <v>2</v>
      </c>
      <c r="F135" s="13"/>
      <c r="G135" s="8"/>
    </row>
    <row r="136" spans="5:7" x14ac:dyDescent="0.25">
      <c r="E136" s="16">
        <v>30</v>
      </c>
      <c r="F136" s="14"/>
      <c r="G136" s="10"/>
    </row>
    <row r="137" spans="5:7" x14ac:dyDescent="0.25">
      <c r="E137" s="16">
        <v>4</v>
      </c>
      <c r="F137" s="14"/>
      <c r="G137" s="10"/>
    </row>
    <row r="138" spans="5:7" x14ac:dyDescent="0.25">
      <c r="E138" s="16">
        <v>4</v>
      </c>
      <c r="F138" s="14"/>
      <c r="G138" s="10"/>
    </row>
    <row r="139" spans="5:7" x14ac:dyDescent="0.25">
      <c r="E139" s="16">
        <v>8</v>
      </c>
      <c r="F139" s="14">
        <v>2</v>
      </c>
      <c r="G139" s="10">
        <v>1</v>
      </c>
    </row>
    <row r="140" spans="5:7" x14ac:dyDescent="0.25">
      <c r="E140" s="16">
        <v>2</v>
      </c>
      <c r="F140" s="14">
        <v>1</v>
      </c>
      <c r="G140" s="10"/>
    </row>
    <row r="141" spans="5:7" x14ac:dyDescent="0.25">
      <c r="E141" s="16">
        <v>1</v>
      </c>
      <c r="F141" s="14"/>
      <c r="G141" s="10"/>
    </row>
    <row r="142" spans="5:7" x14ac:dyDescent="0.25">
      <c r="E142" s="16">
        <v>2</v>
      </c>
      <c r="F142" s="14"/>
      <c r="G142" s="10"/>
    </row>
    <row r="143" spans="5:7" x14ac:dyDescent="0.25">
      <c r="E143" s="16">
        <v>3</v>
      </c>
      <c r="F143" s="14">
        <v>1</v>
      </c>
      <c r="G143" s="10"/>
    </row>
    <row r="144" spans="5:7" x14ac:dyDescent="0.25">
      <c r="E144" s="16">
        <v>4</v>
      </c>
      <c r="F144" s="14">
        <v>4</v>
      </c>
      <c r="G144" s="10"/>
    </row>
    <row r="145" spans="5:7" x14ac:dyDescent="0.25">
      <c r="E145" s="20">
        <v>3</v>
      </c>
      <c r="F145" s="15">
        <v>1</v>
      </c>
      <c r="G145" s="12"/>
    </row>
    <row r="146" spans="5:7" x14ac:dyDescent="0.25">
      <c r="E146" s="18">
        <v>2</v>
      </c>
      <c r="F146" s="13"/>
      <c r="G146" s="8">
        <v>2</v>
      </c>
    </row>
    <row r="147" spans="5:7" x14ac:dyDescent="0.25">
      <c r="E147" s="16">
        <v>2</v>
      </c>
      <c r="F147" s="14"/>
      <c r="G147" s="10"/>
    </row>
    <row r="148" spans="5:7" x14ac:dyDescent="0.25">
      <c r="E148" s="16">
        <v>1</v>
      </c>
      <c r="F148" s="14"/>
      <c r="G148" s="10"/>
    </row>
    <row r="149" spans="5:7" x14ac:dyDescent="0.25">
      <c r="E149" s="16">
        <v>3</v>
      </c>
      <c r="F149" s="14">
        <v>1</v>
      </c>
      <c r="G149" s="10"/>
    </row>
    <row r="150" spans="5:7" x14ac:dyDescent="0.25">
      <c r="E150" s="16">
        <v>3</v>
      </c>
      <c r="F150" s="14"/>
      <c r="G150" s="10"/>
    </row>
    <row r="151" spans="5:7" x14ac:dyDescent="0.25">
      <c r="E151" s="16">
        <v>3</v>
      </c>
      <c r="F151" s="14"/>
      <c r="G151" s="10"/>
    </row>
    <row r="152" spans="5:7" x14ac:dyDescent="0.25">
      <c r="E152" s="16">
        <v>2</v>
      </c>
      <c r="F152" s="14"/>
      <c r="G152" s="10"/>
    </row>
    <row r="153" spans="5:7" x14ac:dyDescent="0.25">
      <c r="E153" s="16">
        <v>1</v>
      </c>
      <c r="F153" s="14"/>
      <c r="G153" s="10"/>
    </row>
    <row r="154" spans="5:7" x14ac:dyDescent="0.25">
      <c r="E154" s="16">
        <v>3</v>
      </c>
      <c r="F154" s="14"/>
      <c r="G154" s="10"/>
    </row>
    <row r="155" spans="5:7" x14ac:dyDescent="0.25">
      <c r="E155" s="16">
        <v>2</v>
      </c>
      <c r="F155" s="14"/>
      <c r="G155" s="10"/>
    </row>
    <row r="156" spans="5:7" x14ac:dyDescent="0.25">
      <c r="E156" s="16">
        <v>1</v>
      </c>
      <c r="F156" s="14"/>
      <c r="G156" s="10"/>
    </row>
    <row r="157" spans="5:7" x14ac:dyDescent="0.25">
      <c r="E157" s="16">
        <v>2</v>
      </c>
      <c r="F157" s="14"/>
      <c r="G157" s="10"/>
    </row>
    <row r="158" spans="5:7" x14ac:dyDescent="0.25">
      <c r="E158" s="16">
        <v>1</v>
      </c>
      <c r="F158" s="14"/>
      <c r="G158" s="10"/>
    </row>
    <row r="159" spans="5:7" x14ac:dyDescent="0.25">
      <c r="E159" s="16">
        <v>2</v>
      </c>
      <c r="F159" s="14"/>
      <c r="G159" s="10"/>
    </row>
    <row r="160" spans="5:7" x14ac:dyDescent="0.25">
      <c r="E160" s="16">
        <v>2</v>
      </c>
      <c r="F160" s="14"/>
      <c r="G160" s="10"/>
    </row>
    <row r="161" spans="5:7" x14ac:dyDescent="0.25">
      <c r="E161" s="20">
        <v>3</v>
      </c>
      <c r="F161" s="15"/>
      <c r="G161" s="12"/>
    </row>
    <row r="162" spans="5:7" x14ac:dyDescent="0.25">
      <c r="E162" s="18">
        <v>2</v>
      </c>
      <c r="F162" s="13">
        <v>1</v>
      </c>
      <c r="G162" s="8"/>
    </row>
    <row r="163" spans="5:7" x14ac:dyDescent="0.25">
      <c r="E163" s="16">
        <v>6</v>
      </c>
      <c r="F163" s="14"/>
      <c r="G163" s="10">
        <v>6</v>
      </c>
    </row>
    <row r="164" spans="5:7" x14ac:dyDescent="0.25">
      <c r="E164" s="16">
        <v>4</v>
      </c>
      <c r="F164" s="14">
        <v>2</v>
      </c>
      <c r="G164" s="10"/>
    </row>
    <row r="165" spans="5:7" x14ac:dyDescent="0.25">
      <c r="E165" s="16">
        <v>2</v>
      </c>
      <c r="F165" s="14"/>
      <c r="G165" s="10"/>
    </row>
    <row r="166" spans="5:7" x14ac:dyDescent="0.25">
      <c r="E166" s="16">
        <v>2</v>
      </c>
      <c r="F166" s="14">
        <v>2</v>
      </c>
      <c r="G166" s="10"/>
    </row>
    <row r="167" spans="5:7" x14ac:dyDescent="0.25">
      <c r="E167" s="20">
        <v>2</v>
      </c>
      <c r="F167" s="15"/>
      <c r="G167" s="12"/>
    </row>
    <row r="168" spans="5:7" x14ac:dyDescent="0.25">
      <c r="E168" s="18">
        <v>3</v>
      </c>
      <c r="F168" s="13">
        <v>1</v>
      </c>
      <c r="G168" s="8"/>
    </row>
    <row r="169" spans="5:7" x14ac:dyDescent="0.25">
      <c r="E169" s="16">
        <v>8</v>
      </c>
      <c r="F169" s="14">
        <v>3</v>
      </c>
      <c r="G169" s="10"/>
    </row>
    <row r="170" spans="5:7" x14ac:dyDescent="0.25">
      <c r="E170" s="16">
        <v>4</v>
      </c>
      <c r="F170" s="14"/>
      <c r="G170" s="10"/>
    </row>
    <row r="171" spans="5:7" x14ac:dyDescent="0.25">
      <c r="E171" s="16">
        <v>3</v>
      </c>
      <c r="F171" s="14">
        <v>1</v>
      </c>
      <c r="G171" s="10"/>
    </row>
    <row r="172" spans="5:7" x14ac:dyDescent="0.25">
      <c r="E172" s="16">
        <v>3</v>
      </c>
      <c r="F172" s="14">
        <v>3</v>
      </c>
      <c r="G172" s="10"/>
    </row>
    <row r="173" spans="5:7" x14ac:dyDescent="0.25">
      <c r="E173" s="16">
        <v>2</v>
      </c>
      <c r="F173" s="14"/>
      <c r="G173" s="10"/>
    </row>
    <row r="174" spans="5:7" x14ac:dyDescent="0.25">
      <c r="E174" s="16">
        <v>2</v>
      </c>
      <c r="F174" s="14"/>
      <c r="G174" s="10"/>
    </row>
    <row r="175" spans="5:7" x14ac:dyDescent="0.25">
      <c r="E175" s="16">
        <v>4</v>
      </c>
      <c r="F175" s="14"/>
      <c r="G175" s="10"/>
    </row>
    <row r="176" spans="5:7" x14ac:dyDescent="0.25">
      <c r="E176" s="16">
        <v>2</v>
      </c>
      <c r="F176" s="14"/>
      <c r="G176" s="10"/>
    </row>
    <row r="177" spans="5:7" x14ac:dyDescent="0.25">
      <c r="E177" s="16">
        <v>2</v>
      </c>
      <c r="F177" s="14"/>
      <c r="G177" s="10"/>
    </row>
    <row r="178" spans="5:7" x14ac:dyDescent="0.25">
      <c r="E178" s="16">
        <v>3</v>
      </c>
      <c r="F178" s="14">
        <v>1</v>
      </c>
      <c r="G178" s="10"/>
    </row>
    <row r="179" spans="5:7" x14ac:dyDescent="0.25">
      <c r="E179" s="16">
        <v>2</v>
      </c>
      <c r="F179" s="14"/>
      <c r="G179" s="10"/>
    </row>
    <row r="180" spans="5:7" x14ac:dyDescent="0.25">
      <c r="E180" s="16">
        <v>3</v>
      </c>
      <c r="F180" s="14">
        <v>1</v>
      </c>
      <c r="G180" s="10"/>
    </row>
    <row r="181" spans="5:7" x14ac:dyDescent="0.25">
      <c r="E181" s="16">
        <v>1</v>
      </c>
      <c r="F181" s="14">
        <v>1</v>
      </c>
      <c r="G181" s="10"/>
    </row>
    <row r="182" spans="5:7" x14ac:dyDescent="0.25">
      <c r="E182" s="16">
        <v>3</v>
      </c>
      <c r="F182" s="14">
        <v>2</v>
      </c>
      <c r="G182" s="10"/>
    </row>
    <row r="183" spans="5:7" x14ac:dyDescent="0.25">
      <c r="E183" s="16">
        <v>2</v>
      </c>
      <c r="F183" s="14"/>
      <c r="G183" s="10"/>
    </row>
    <row r="184" spans="5:7" x14ac:dyDescent="0.25">
      <c r="E184" s="16">
        <v>2</v>
      </c>
      <c r="F184" s="14"/>
      <c r="G184" s="10"/>
    </row>
    <row r="185" spans="5:7" x14ac:dyDescent="0.25">
      <c r="E185" s="20">
        <v>2</v>
      </c>
      <c r="F185" s="15"/>
      <c r="G185" s="12"/>
    </row>
    <row r="186" spans="5:7" x14ac:dyDescent="0.25">
      <c r="E186" s="18">
        <v>2</v>
      </c>
      <c r="F186" s="13"/>
      <c r="G186" s="8">
        <v>2</v>
      </c>
    </row>
    <row r="187" spans="5:7" x14ac:dyDescent="0.25">
      <c r="E187" s="16">
        <v>6</v>
      </c>
      <c r="F187" s="14">
        <v>5</v>
      </c>
      <c r="G187" s="10">
        <v>1</v>
      </c>
    </row>
    <row r="188" spans="5:7" x14ac:dyDescent="0.25">
      <c r="E188" s="16">
        <v>4</v>
      </c>
      <c r="F188" s="14">
        <v>2</v>
      </c>
      <c r="G188" s="10"/>
    </row>
    <row r="189" spans="5:7" x14ac:dyDescent="0.25">
      <c r="E189" s="16">
        <v>3</v>
      </c>
      <c r="F189" s="14"/>
      <c r="G189" s="10"/>
    </row>
    <row r="190" spans="5:7" x14ac:dyDescent="0.25">
      <c r="E190" s="16">
        <v>2</v>
      </c>
      <c r="F190" s="14">
        <v>1</v>
      </c>
      <c r="G190" s="10"/>
    </row>
    <row r="191" spans="5:7" x14ac:dyDescent="0.25">
      <c r="E191" s="16">
        <v>2</v>
      </c>
      <c r="F191" s="14"/>
      <c r="G191" s="10"/>
    </row>
    <row r="192" spans="5:7" x14ac:dyDescent="0.25">
      <c r="E192" s="16">
        <v>6</v>
      </c>
      <c r="F192" s="14">
        <v>2</v>
      </c>
      <c r="G192" s="10"/>
    </row>
    <row r="193" spans="5:7" x14ac:dyDescent="0.25">
      <c r="E193" s="16">
        <v>3</v>
      </c>
      <c r="F193" s="14"/>
      <c r="G193" s="10"/>
    </row>
    <row r="194" spans="5:7" x14ac:dyDescent="0.25">
      <c r="E194" s="16">
        <v>3</v>
      </c>
      <c r="F194" s="14">
        <v>1</v>
      </c>
      <c r="G194" s="10"/>
    </row>
    <row r="195" spans="5:7" x14ac:dyDescent="0.25">
      <c r="E195" s="16">
        <v>2</v>
      </c>
      <c r="F195" s="14"/>
      <c r="G195" s="10"/>
    </row>
    <row r="196" spans="5:7" x14ac:dyDescent="0.25">
      <c r="E196" s="16">
        <v>5</v>
      </c>
      <c r="F196" s="14">
        <v>1</v>
      </c>
      <c r="G196" s="10"/>
    </row>
    <row r="197" spans="5:7" x14ac:dyDescent="0.25">
      <c r="E197" s="16">
        <v>3</v>
      </c>
      <c r="F197" s="14"/>
      <c r="G197" s="10"/>
    </row>
    <row r="198" spans="5:7" x14ac:dyDescent="0.25">
      <c r="E198" s="16">
        <v>3</v>
      </c>
      <c r="F198" s="14"/>
      <c r="G198" s="10"/>
    </row>
    <row r="199" spans="5:7" x14ac:dyDescent="0.25">
      <c r="E199" s="16">
        <v>4</v>
      </c>
      <c r="F199" s="14">
        <v>2</v>
      </c>
      <c r="G199" s="10"/>
    </row>
    <row r="200" spans="5:7" x14ac:dyDescent="0.25">
      <c r="E200" s="16">
        <v>7</v>
      </c>
      <c r="F200" s="14">
        <v>3</v>
      </c>
      <c r="G200" s="10"/>
    </row>
    <row r="201" spans="5:7" x14ac:dyDescent="0.25">
      <c r="E201" s="16">
        <v>1</v>
      </c>
      <c r="F201" s="14"/>
      <c r="G201" s="10"/>
    </row>
    <row r="202" spans="5:7" x14ac:dyDescent="0.25">
      <c r="E202" s="20">
        <v>4</v>
      </c>
      <c r="F202" s="15">
        <v>2</v>
      </c>
      <c r="G202" s="12"/>
    </row>
    <row r="203" spans="5:7" x14ac:dyDescent="0.25">
      <c r="E203" s="18">
        <v>4</v>
      </c>
      <c r="F203" s="19">
        <v>2</v>
      </c>
      <c r="G203" s="8"/>
    </row>
    <row r="204" spans="5:7" x14ac:dyDescent="0.25">
      <c r="E204" s="16">
        <v>4</v>
      </c>
      <c r="F204" s="17">
        <v>2</v>
      </c>
      <c r="G204" s="10"/>
    </row>
    <row r="205" spans="5:7" x14ac:dyDescent="0.25">
      <c r="E205" s="16">
        <v>4</v>
      </c>
      <c r="F205" s="17">
        <v>2</v>
      </c>
      <c r="G205" s="10"/>
    </row>
    <row r="206" spans="5:7" x14ac:dyDescent="0.25">
      <c r="E206" s="16">
        <v>7</v>
      </c>
      <c r="F206" s="17">
        <v>3</v>
      </c>
      <c r="G206" s="10">
        <v>1</v>
      </c>
    </row>
    <row r="207" spans="5:7" x14ac:dyDescent="0.25">
      <c r="E207" s="16">
        <v>4</v>
      </c>
      <c r="F207" s="17">
        <v>2</v>
      </c>
      <c r="G207" s="10"/>
    </row>
    <row r="208" spans="5:7" x14ac:dyDescent="0.25">
      <c r="E208" s="16">
        <v>2</v>
      </c>
      <c r="F208" s="17">
        <v>2</v>
      </c>
      <c r="G208" s="10"/>
    </row>
    <row r="209" spans="2:7" x14ac:dyDescent="0.25">
      <c r="E209" s="16">
        <v>2</v>
      </c>
      <c r="F209" s="17">
        <v>1</v>
      </c>
      <c r="G209" s="10"/>
    </row>
    <row r="210" spans="2:7" x14ac:dyDescent="0.25">
      <c r="E210" s="16">
        <v>3</v>
      </c>
      <c r="F210" s="17">
        <v>1</v>
      </c>
      <c r="G210" s="10">
        <v>1</v>
      </c>
    </row>
    <row r="211" spans="2:7" x14ac:dyDescent="0.25">
      <c r="E211" s="16">
        <v>4</v>
      </c>
      <c r="F211" s="17">
        <v>1</v>
      </c>
      <c r="G211" s="10">
        <v>1</v>
      </c>
    </row>
    <row r="212" spans="2:7" x14ac:dyDescent="0.25">
      <c r="E212" s="16">
        <v>3</v>
      </c>
      <c r="F212" s="17">
        <v>1</v>
      </c>
      <c r="G212" s="10"/>
    </row>
    <row r="213" spans="2:7" x14ac:dyDescent="0.25">
      <c r="E213" s="16">
        <v>3</v>
      </c>
      <c r="F213" s="17">
        <v>1</v>
      </c>
      <c r="G213" s="10"/>
    </row>
    <row r="214" spans="2:7" x14ac:dyDescent="0.25">
      <c r="E214" s="16">
        <v>4</v>
      </c>
      <c r="F214" s="17">
        <v>3</v>
      </c>
      <c r="G214" s="10"/>
    </row>
    <row r="215" spans="2:7" x14ac:dyDescent="0.25">
      <c r="E215" s="16">
        <v>3</v>
      </c>
      <c r="F215" s="17">
        <v>3</v>
      </c>
      <c r="G215" s="10"/>
    </row>
    <row r="216" spans="2:7" x14ac:dyDescent="0.25">
      <c r="E216" s="16">
        <v>7</v>
      </c>
      <c r="F216" s="17">
        <v>3</v>
      </c>
      <c r="G216" s="10"/>
    </row>
    <row r="217" spans="2:7" x14ac:dyDescent="0.25">
      <c r="E217" s="16">
        <v>2</v>
      </c>
      <c r="F217" s="17">
        <v>1</v>
      </c>
      <c r="G217" s="10"/>
    </row>
    <row r="218" spans="2:7" x14ac:dyDescent="0.25">
      <c r="E218" s="16">
        <v>2</v>
      </c>
      <c r="F218" s="17">
        <v>1</v>
      </c>
      <c r="G218" s="10"/>
    </row>
    <row r="219" spans="2:7" x14ac:dyDescent="0.25">
      <c r="E219" s="20">
        <v>2</v>
      </c>
      <c r="F219" s="21">
        <v>1</v>
      </c>
      <c r="G219" s="12"/>
    </row>
    <row r="220" spans="2:7" x14ac:dyDescent="0.25">
      <c r="B220" s="22">
        <v>22</v>
      </c>
      <c r="C220" s="23">
        <v>22</v>
      </c>
      <c r="D220" s="24"/>
    </row>
    <row r="221" spans="2:7" x14ac:dyDescent="0.25">
      <c r="E221" s="7">
        <v>2</v>
      </c>
      <c r="F221" s="13">
        <v>2</v>
      </c>
      <c r="G221" s="8"/>
    </row>
    <row r="222" spans="2:7" x14ac:dyDescent="0.25">
      <c r="E222" s="9">
        <v>3</v>
      </c>
      <c r="F222" s="14">
        <v>1</v>
      </c>
      <c r="G222" s="10"/>
    </row>
    <row r="223" spans="2:7" x14ac:dyDescent="0.25">
      <c r="E223" s="9">
        <v>6</v>
      </c>
      <c r="F223" s="14"/>
      <c r="G223" s="10"/>
    </row>
    <row r="224" spans="2:7" x14ac:dyDescent="0.25">
      <c r="E224" s="9">
        <v>2</v>
      </c>
      <c r="F224" s="14"/>
      <c r="G224" s="10"/>
    </row>
    <row r="225" spans="5:7" x14ac:dyDescent="0.25">
      <c r="E225" s="9">
        <v>8</v>
      </c>
      <c r="F225" s="14">
        <v>3</v>
      </c>
      <c r="G225" s="10"/>
    </row>
    <row r="226" spans="5:7" x14ac:dyDescent="0.25">
      <c r="E226" s="9">
        <v>2</v>
      </c>
      <c r="F226" s="14"/>
      <c r="G226" s="10"/>
    </row>
    <row r="227" spans="5:7" x14ac:dyDescent="0.25">
      <c r="E227" s="9">
        <v>2</v>
      </c>
      <c r="F227" s="14"/>
      <c r="G227" s="10"/>
    </row>
    <row r="228" spans="5:7" x14ac:dyDescent="0.25">
      <c r="E228" s="9">
        <v>2</v>
      </c>
      <c r="F228" s="14">
        <v>1</v>
      </c>
      <c r="G228" s="10"/>
    </row>
    <row r="229" spans="5:7" x14ac:dyDescent="0.25">
      <c r="E229" s="9">
        <v>2</v>
      </c>
      <c r="F229" s="14"/>
      <c r="G229" s="10"/>
    </row>
    <row r="230" spans="5:7" x14ac:dyDescent="0.25">
      <c r="E230" s="9">
        <v>6</v>
      </c>
      <c r="F230" s="14"/>
      <c r="G230" s="10"/>
    </row>
    <row r="231" spans="5:7" x14ac:dyDescent="0.25">
      <c r="E231" s="9">
        <v>2</v>
      </c>
      <c r="F231" s="14"/>
      <c r="G231" s="10"/>
    </row>
    <row r="232" spans="5:7" x14ac:dyDescent="0.25">
      <c r="E232" s="9">
        <v>4</v>
      </c>
      <c r="F232" s="14"/>
      <c r="G232" s="10">
        <v>4</v>
      </c>
    </row>
    <row r="233" spans="5:7" x14ac:dyDescent="0.25">
      <c r="E233" s="9">
        <v>2</v>
      </c>
      <c r="F233" s="14"/>
      <c r="G233" s="10"/>
    </row>
    <row r="234" spans="5:7" x14ac:dyDescent="0.25">
      <c r="E234" s="9">
        <v>2</v>
      </c>
      <c r="F234" s="14"/>
      <c r="G234" s="10"/>
    </row>
    <row r="235" spans="5:7" x14ac:dyDescent="0.25">
      <c r="E235" s="9">
        <v>6</v>
      </c>
      <c r="F235" s="14"/>
      <c r="G235" s="10"/>
    </row>
    <row r="236" spans="5:7" x14ac:dyDescent="0.25">
      <c r="E236" s="11">
        <v>5</v>
      </c>
      <c r="F236" s="15">
        <v>2</v>
      </c>
      <c r="G236" s="12"/>
    </row>
    <row r="237" spans="5:7" x14ac:dyDescent="0.25">
      <c r="E237" s="18">
        <v>3</v>
      </c>
      <c r="F237" s="13">
        <v>1</v>
      </c>
      <c r="G237" s="8"/>
    </row>
    <row r="238" spans="5:7" x14ac:dyDescent="0.25">
      <c r="E238" s="16">
        <v>2</v>
      </c>
      <c r="F238" s="14"/>
      <c r="G238" s="10"/>
    </row>
    <row r="239" spans="5:7" x14ac:dyDescent="0.25">
      <c r="E239" s="16">
        <v>2</v>
      </c>
      <c r="F239" s="14">
        <v>2</v>
      </c>
      <c r="G239" s="10"/>
    </row>
    <row r="240" spans="5:7" x14ac:dyDescent="0.25">
      <c r="E240" s="16">
        <v>2</v>
      </c>
      <c r="F240" s="14"/>
      <c r="G240" s="10"/>
    </row>
    <row r="241" spans="5:7" x14ac:dyDescent="0.25">
      <c r="E241" s="16">
        <v>1</v>
      </c>
      <c r="F241" s="14"/>
      <c r="G241" s="10"/>
    </row>
    <row r="242" spans="5:7" x14ac:dyDescent="0.25">
      <c r="E242" s="16">
        <v>3</v>
      </c>
      <c r="F242" s="14">
        <v>1</v>
      </c>
      <c r="G242" s="10"/>
    </row>
    <row r="243" spans="5:7" x14ac:dyDescent="0.25">
      <c r="E243" s="16">
        <v>1</v>
      </c>
      <c r="F243" s="14"/>
      <c r="G243" s="10"/>
    </row>
    <row r="244" spans="5:7" x14ac:dyDescent="0.25">
      <c r="E244" s="16">
        <v>2</v>
      </c>
      <c r="F244" s="14"/>
      <c r="G244" s="10"/>
    </row>
    <row r="245" spans="5:7" x14ac:dyDescent="0.25">
      <c r="E245" s="16">
        <v>2</v>
      </c>
      <c r="F245" s="14">
        <v>1</v>
      </c>
      <c r="G245" s="10"/>
    </row>
    <row r="246" spans="5:7" x14ac:dyDescent="0.25">
      <c r="E246" s="16">
        <v>3</v>
      </c>
      <c r="F246" s="14">
        <v>2</v>
      </c>
      <c r="G246" s="10"/>
    </row>
    <row r="247" spans="5:7" x14ac:dyDescent="0.25">
      <c r="E247" s="16">
        <v>7</v>
      </c>
      <c r="F247" s="14">
        <v>2</v>
      </c>
      <c r="G247" s="10"/>
    </row>
    <row r="248" spans="5:7" x14ac:dyDescent="0.25">
      <c r="E248" s="16">
        <v>4</v>
      </c>
      <c r="F248" s="14">
        <v>2</v>
      </c>
      <c r="G248" s="10"/>
    </row>
    <row r="249" spans="5:7" x14ac:dyDescent="0.25">
      <c r="E249" s="16">
        <v>3</v>
      </c>
      <c r="F249" s="14"/>
      <c r="G249" s="10"/>
    </row>
    <row r="250" spans="5:7" x14ac:dyDescent="0.25">
      <c r="E250" s="16">
        <v>3</v>
      </c>
      <c r="F250" s="14">
        <v>1</v>
      </c>
      <c r="G250" s="10"/>
    </row>
    <row r="251" spans="5:7" x14ac:dyDescent="0.25">
      <c r="E251" s="16">
        <v>3</v>
      </c>
      <c r="F251" s="14">
        <v>1</v>
      </c>
      <c r="G251" s="10"/>
    </row>
    <row r="252" spans="5:7" x14ac:dyDescent="0.25">
      <c r="E252" s="20">
        <v>3</v>
      </c>
      <c r="F252" s="15"/>
      <c r="G252" s="12"/>
    </row>
    <row r="253" spans="5:7" x14ac:dyDescent="0.25">
      <c r="E253" s="18">
        <v>3</v>
      </c>
      <c r="F253" s="19">
        <v>1</v>
      </c>
      <c r="G253" s="8"/>
    </row>
    <row r="254" spans="5:7" x14ac:dyDescent="0.25">
      <c r="E254" s="16">
        <v>4</v>
      </c>
      <c r="F254" s="17">
        <v>1</v>
      </c>
      <c r="G254" s="10"/>
    </row>
    <row r="255" spans="5:7" x14ac:dyDescent="0.25">
      <c r="E255" s="16">
        <v>2</v>
      </c>
      <c r="F255" s="14"/>
      <c r="G255" s="10"/>
    </row>
    <row r="256" spans="5:7" x14ac:dyDescent="0.25">
      <c r="E256" s="16">
        <v>2</v>
      </c>
      <c r="F256" s="14">
        <v>1</v>
      </c>
      <c r="G256" s="10"/>
    </row>
    <row r="257" spans="5:7" x14ac:dyDescent="0.25">
      <c r="E257" s="16">
        <v>2</v>
      </c>
      <c r="F257" s="14">
        <v>2</v>
      </c>
      <c r="G257" s="10"/>
    </row>
    <row r="258" spans="5:7" x14ac:dyDescent="0.25">
      <c r="E258" s="16">
        <v>2</v>
      </c>
      <c r="F258" s="14">
        <v>2</v>
      </c>
      <c r="G258" s="10"/>
    </row>
    <row r="259" spans="5:7" x14ac:dyDescent="0.25">
      <c r="E259" s="16">
        <v>2</v>
      </c>
      <c r="F259" s="14"/>
      <c r="G259" s="10"/>
    </row>
    <row r="260" spans="5:7" x14ac:dyDescent="0.25">
      <c r="E260" s="16">
        <v>1</v>
      </c>
      <c r="F260" s="14"/>
      <c r="G260" s="10"/>
    </row>
    <row r="261" spans="5:7" x14ac:dyDescent="0.25">
      <c r="E261" s="16">
        <v>3</v>
      </c>
      <c r="F261" s="14">
        <v>1</v>
      </c>
      <c r="G261" s="10"/>
    </row>
    <row r="262" spans="5:7" x14ac:dyDescent="0.25">
      <c r="E262" s="16">
        <v>4</v>
      </c>
      <c r="F262" s="14">
        <v>2</v>
      </c>
      <c r="G262" s="10"/>
    </row>
    <row r="263" spans="5:7" x14ac:dyDescent="0.25">
      <c r="E263" s="16">
        <v>4</v>
      </c>
      <c r="F263" s="14">
        <v>2</v>
      </c>
      <c r="G263" s="10"/>
    </row>
    <row r="264" spans="5:7" x14ac:dyDescent="0.25">
      <c r="E264" s="16">
        <v>4</v>
      </c>
      <c r="F264" s="14">
        <v>1</v>
      </c>
      <c r="G264" s="10"/>
    </row>
    <row r="265" spans="5:7" x14ac:dyDescent="0.25">
      <c r="E265" s="16">
        <v>5</v>
      </c>
      <c r="F265" s="14"/>
      <c r="G265" s="10"/>
    </row>
    <row r="266" spans="5:7" x14ac:dyDescent="0.25">
      <c r="E266" s="16">
        <v>4</v>
      </c>
      <c r="F266" s="14">
        <v>2</v>
      </c>
      <c r="G266" s="10"/>
    </row>
    <row r="267" spans="5:7" x14ac:dyDescent="0.25">
      <c r="E267" s="16">
        <v>4</v>
      </c>
      <c r="F267" s="14">
        <v>1</v>
      </c>
      <c r="G267" s="10"/>
    </row>
    <row r="268" spans="5:7" x14ac:dyDescent="0.25">
      <c r="E268" s="16">
        <v>2</v>
      </c>
      <c r="F268" s="14">
        <v>2</v>
      </c>
      <c r="G268" s="10"/>
    </row>
    <row r="269" spans="5:7" x14ac:dyDescent="0.25">
      <c r="E269" s="16">
        <v>2</v>
      </c>
      <c r="F269" s="14"/>
      <c r="G269" s="10"/>
    </row>
    <row r="270" spans="5:7" x14ac:dyDescent="0.25">
      <c r="E270" s="20">
        <v>4</v>
      </c>
      <c r="F270" s="15"/>
      <c r="G270" s="12"/>
    </row>
    <row r="271" spans="5:7" x14ac:dyDescent="0.25">
      <c r="E271" s="18">
        <v>4</v>
      </c>
      <c r="F271" s="19">
        <v>1</v>
      </c>
      <c r="G271" s="8"/>
    </row>
    <row r="272" spans="5:7" x14ac:dyDescent="0.25">
      <c r="E272" s="16">
        <v>6</v>
      </c>
      <c r="F272" s="17">
        <v>2</v>
      </c>
      <c r="G272" s="10">
        <v>1</v>
      </c>
    </row>
    <row r="273" spans="5:7" x14ac:dyDescent="0.25">
      <c r="E273" s="16">
        <v>18</v>
      </c>
      <c r="F273" s="17">
        <v>7</v>
      </c>
      <c r="G273" s="10">
        <v>1</v>
      </c>
    </row>
    <row r="274" spans="5:7" x14ac:dyDescent="0.25">
      <c r="E274" s="16">
        <v>2</v>
      </c>
      <c r="F274" s="14"/>
      <c r="G274" s="10"/>
    </row>
    <row r="275" spans="5:7" x14ac:dyDescent="0.25">
      <c r="E275" s="16">
        <v>5</v>
      </c>
      <c r="F275" s="14">
        <v>3</v>
      </c>
      <c r="G275" s="10"/>
    </row>
    <row r="276" spans="5:7" x14ac:dyDescent="0.25">
      <c r="E276" s="16">
        <v>3</v>
      </c>
      <c r="F276" s="14">
        <v>1</v>
      </c>
      <c r="G276" s="10"/>
    </row>
    <row r="277" spans="5:7" x14ac:dyDescent="0.25">
      <c r="E277" s="16">
        <v>3</v>
      </c>
      <c r="F277" s="14">
        <v>1</v>
      </c>
      <c r="G277" s="10"/>
    </row>
    <row r="278" spans="5:7" x14ac:dyDescent="0.25">
      <c r="E278" s="16">
        <v>6</v>
      </c>
      <c r="F278" s="14">
        <v>2</v>
      </c>
      <c r="G278" s="10"/>
    </row>
    <row r="279" spans="5:7" x14ac:dyDescent="0.25">
      <c r="E279" s="16">
        <v>2</v>
      </c>
      <c r="F279" s="14">
        <v>2</v>
      </c>
      <c r="G279" s="10"/>
    </row>
    <row r="280" spans="5:7" x14ac:dyDescent="0.25">
      <c r="E280" s="16">
        <v>2</v>
      </c>
      <c r="F280" s="14">
        <v>1</v>
      </c>
      <c r="G280" s="10"/>
    </row>
    <row r="281" spans="5:7" x14ac:dyDescent="0.25">
      <c r="E281" s="16">
        <v>3</v>
      </c>
      <c r="F281" s="14"/>
      <c r="G281" s="10"/>
    </row>
    <row r="282" spans="5:7" x14ac:dyDescent="0.25">
      <c r="E282" s="16">
        <v>3</v>
      </c>
      <c r="F282" s="14">
        <v>1</v>
      </c>
      <c r="G282" s="10"/>
    </row>
    <row r="283" spans="5:7" x14ac:dyDescent="0.25">
      <c r="E283" s="16">
        <v>1</v>
      </c>
      <c r="F283" s="14"/>
      <c r="G283" s="10"/>
    </row>
    <row r="284" spans="5:7" x14ac:dyDescent="0.25">
      <c r="E284" s="16">
        <v>2</v>
      </c>
      <c r="F284" s="14"/>
      <c r="G284" s="10"/>
    </row>
    <row r="285" spans="5:7" x14ac:dyDescent="0.25">
      <c r="E285" s="20">
        <v>2</v>
      </c>
      <c r="F285" s="15">
        <v>2</v>
      </c>
      <c r="G285" s="12"/>
    </row>
    <row r="286" spans="5:7" x14ac:dyDescent="0.25">
      <c r="E286" s="18">
        <v>2</v>
      </c>
      <c r="F286" s="13">
        <v>2</v>
      </c>
      <c r="G286" s="8"/>
    </row>
    <row r="287" spans="5:7" x14ac:dyDescent="0.25">
      <c r="E287" s="16">
        <v>11</v>
      </c>
      <c r="F287" s="14">
        <v>7</v>
      </c>
      <c r="G287" s="10"/>
    </row>
    <row r="288" spans="5:7" x14ac:dyDescent="0.25">
      <c r="E288" s="16">
        <v>3</v>
      </c>
      <c r="F288" s="14">
        <v>1</v>
      </c>
      <c r="G288" s="10"/>
    </row>
    <row r="289" spans="5:7" x14ac:dyDescent="0.25">
      <c r="E289" s="16">
        <v>4</v>
      </c>
      <c r="F289" s="14">
        <v>4</v>
      </c>
      <c r="G289" s="10"/>
    </row>
    <row r="290" spans="5:7" x14ac:dyDescent="0.25">
      <c r="E290" s="16">
        <v>2</v>
      </c>
      <c r="F290" s="14">
        <v>1</v>
      </c>
      <c r="G290" s="10"/>
    </row>
    <row r="291" spans="5:7" x14ac:dyDescent="0.25">
      <c r="E291" s="16">
        <v>4</v>
      </c>
      <c r="F291" s="14">
        <v>1</v>
      </c>
      <c r="G291" s="10"/>
    </row>
    <row r="292" spans="5:7" x14ac:dyDescent="0.25">
      <c r="E292" s="16">
        <v>3</v>
      </c>
      <c r="F292" s="14">
        <v>2</v>
      </c>
      <c r="G292" s="10"/>
    </row>
    <row r="293" spans="5:7" x14ac:dyDescent="0.25">
      <c r="E293" s="16">
        <v>2</v>
      </c>
      <c r="F293" s="14"/>
      <c r="G293" s="10"/>
    </row>
    <row r="294" spans="5:7" x14ac:dyDescent="0.25">
      <c r="E294" s="16">
        <v>4</v>
      </c>
      <c r="F294" s="14">
        <v>2</v>
      </c>
      <c r="G294" s="10"/>
    </row>
    <row r="295" spans="5:7" x14ac:dyDescent="0.25">
      <c r="E295" s="20">
        <v>3</v>
      </c>
      <c r="F295" s="15">
        <v>1</v>
      </c>
      <c r="G295" s="12"/>
    </row>
    <row r="296" spans="5:7" x14ac:dyDescent="0.25">
      <c r="E296" s="18">
        <v>2</v>
      </c>
      <c r="F296" s="19">
        <v>2</v>
      </c>
      <c r="G296" s="8"/>
    </row>
    <row r="297" spans="5:7" x14ac:dyDescent="0.25">
      <c r="E297" s="16">
        <v>4</v>
      </c>
      <c r="F297" s="17">
        <v>2</v>
      </c>
      <c r="G297" s="10"/>
    </row>
    <row r="298" spans="5:7" x14ac:dyDescent="0.25">
      <c r="E298" s="16">
        <v>4</v>
      </c>
      <c r="F298" s="17">
        <v>1</v>
      </c>
      <c r="G298" s="10"/>
    </row>
    <row r="299" spans="5:7" x14ac:dyDescent="0.25">
      <c r="E299" s="16">
        <v>2</v>
      </c>
      <c r="F299" s="14"/>
      <c r="G299" s="10"/>
    </row>
    <row r="300" spans="5:7" x14ac:dyDescent="0.25">
      <c r="E300" s="16">
        <v>1</v>
      </c>
      <c r="F300" s="14"/>
      <c r="G300" s="10"/>
    </row>
    <row r="301" spans="5:7" x14ac:dyDescent="0.25">
      <c r="E301" s="20">
        <v>2</v>
      </c>
      <c r="F301" s="15">
        <v>2</v>
      </c>
      <c r="G301" s="12"/>
    </row>
    <row r="302" spans="5:7" x14ac:dyDescent="0.25">
      <c r="E302" s="18">
        <v>4</v>
      </c>
      <c r="F302" s="19">
        <v>4</v>
      </c>
      <c r="G302" s="8"/>
    </row>
    <row r="303" spans="5:7" x14ac:dyDescent="0.25">
      <c r="E303" s="16">
        <v>4</v>
      </c>
      <c r="F303" s="14"/>
      <c r="G303" s="10"/>
    </row>
    <row r="304" spans="5:7" x14ac:dyDescent="0.25">
      <c r="E304" s="16">
        <v>2</v>
      </c>
      <c r="F304" s="14"/>
      <c r="G304" s="10"/>
    </row>
    <row r="305" spans="5:7" x14ac:dyDescent="0.25">
      <c r="E305" s="16">
        <v>3</v>
      </c>
      <c r="F305" s="14">
        <v>1</v>
      </c>
      <c r="G305" s="10"/>
    </row>
    <row r="306" spans="5:7" x14ac:dyDescent="0.25">
      <c r="E306" s="16">
        <v>3</v>
      </c>
      <c r="F306" s="14"/>
      <c r="G306" s="10"/>
    </row>
    <row r="307" spans="5:7" x14ac:dyDescent="0.25">
      <c r="E307" s="16">
        <v>2</v>
      </c>
      <c r="F307" s="14"/>
      <c r="G307" s="10"/>
    </row>
    <row r="308" spans="5:7" x14ac:dyDescent="0.25">
      <c r="E308" s="16">
        <v>2</v>
      </c>
      <c r="F308" s="14"/>
      <c r="G308" s="10"/>
    </row>
    <row r="309" spans="5:7" x14ac:dyDescent="0.25">
      <c r="E309" s="16">
        <v>4</v>
      </c>
      <c r="F309" s="14">
        <v>2</v>
      </c>
      <c r="G309" s="10"/>
    </row>
    <row r="310" spans="5:7" x14ac:dyDescent="0.25">
      <c r="E310" s="16">
        <v>4</v>
      </c>
      <c r="F310" s="14"/>
      <c r="G310" s="10"/>
    </row>
    <row r="311" spans="5:7" x14ac:dyDescent="0.25">
      <c r="E311" s="16">
        <v>3</v>
      </c>
      <c r="F311" s="14">
        <v>1</v>
      </c>
      <c r="G311" s="10"/>
    </row>
    <row r="312" spans="5:7" x14ac:dyDescent="0.25">
      <c r="E312" s="16">
        <v>2</v>
      </c>
      <c r="F312" s="14"/>
      <c r="G312" s="10"/>
    </row>
    <row r="313" spans="5:7" x14ac:dyDescent="0.25">
      <c r="E313" s="16">
        <v>4</v>
      </c>
      <c r="F313" s="14">
        <v>1</v>
      </c>
      <c r="G313" s="10"/>
    </row>
    <row r="314" spans="5:7" x14ac:dyDescent="0.25">
      <c r="E314" s="16">
        <v>2</v>
      </c>
      <c r="F314" s="14"/>
      <c r="G314" s="10"/>
    </row>
    <row r="315" spans="5:7" x14ac:dyDescent="0.25">
      <c r="E315" s="16">
        <v>8</v>
      </c>
      <c r="F315" s="14">
        <v>1</v>
      </c>
      <c r="G315" s="10"/>
    </row>
    <row r="316" spans="5:7" x14ac:dyDescent="0.25">
      <c r="E316" s="16">
        <v>3</v>
      </c>
      <c r="F316" s="14">
        <v>3</v>
      </c>
      <c r="G316" s="10"/>
    </row>
    <row r="317" spans="5:7" x14ac:dyDescent="0.25">
      <c r="E317" s="16">
        <v>2</v>
      </c>
      <c r="F317" s="14">
        <v>2</v>
      </c>
      <c r="G317" s="10"/>
    </row>
    <row r="318" spans="5:7" x14ac:dyDescent="0.25">
      <c r="E318" s="16">
        <v>3</v>
      </c>
      <c r="F318" s="14"/>
      <c r="G318" s="10"/>
    </row>
    <row r="319" spans="5:7" x14ac:dyDescent="0.25">
      <c r="E319" s="20">
        <v>3</v>
      </c>
      <c r="F319" s="15"/>
      <c r="G319" s="12"/>
    </row>
    <row r="320" spans="5:7" x14ac:dyDescent="0.25">
      <c r="E320" s="18">
        <v>4</v>
      </c>
      <c r="F320" s="19">
        <v>4</v>
      </c>
      <c r="G320" s="8"/>
    </row>
    <row r="321" spans="5:7" x14ac:dyDescent="0.25">
      <c r="E321" s="16">
        <v>4</v>
      </c>
      <c r="F321" s="17">
        <v>2</v>
      </c>
      <c r="G321" s="10"/>
    </row>
    <row r="322" spans="5:7" x14ac:dyDescent="0.25">
      <c r="E322" s="16">
        <v>2</v>
      </c>
      <c r="F322" s="17">
        <v>1</v>
      </c>
      <c r="G322" s="10"/>
    </row>
    <row r="323" spans="5:7" x14ac:dyDescent="0.25">
      <c r="E323" s="16">
        <v>2</v>
      </c>
      <c r="F323" s="17">
        <v>2</v>
      </c>
      <c r="G323" s="10"/>
    </row>
    <row r="324" spans="5:7" x14ac:dyDescent="0.25">
      <c r="E324" s="16">
        <v>3</v>
      </c>
      <c r="F324" s="17">
        <v>1</v>
      </c>
      <c r="G324" s="10"/>
    </row>
    <row r="325" spans="5:7" x14ac:dyDescent="0.25">
      <c r="E325" s="16">
        <v>3</v>
      </c>
      <c r="F325" s="17">
        <v>2</v>
      </c>
      <c r="G325" s="10"/>
    </row>
    <row r="326" spans="5:7" x14ac:dyDescent="0.25">
      <c r="E326" s="16">
        <v>4</v>
      </c>
      <c r="F326" s="17">
        <v>2</v>
      </c>
      <c r="G326" s="10"/>
    </row>
    <row r="327" spans="5:7" x14ac:dyDescent="0.25">
      <c r="E327" s="16">
        <v>4</v>
      </c>
      <c r="F327" s="17">
        <v>2</v>
      </c>
      <c r="G327" s="10"/>
    </row>
    <row r="328" spans="5:7" x14ac:dyDescent="0.25">
      <c r="E328" s="16">
        <v>6</v>
      </c>
      <c r="F328" s="17">
        <v>2</v>
      </c>
      <c r="G328" s="10"/>
    </row>
    <row r="329" spans="5:7" x14ac:dyDescent="0.25">
      <c r="E329" s="16">
        <v>3</v>
      </c>
      <c r="F329" s="17">
        <v>1</v>
      </c>
      <c r="G329" s="10"/>
    </row>
    <row r="330" spans="5:7" x14ac:dyDescent="0.25">
      <c r="E330" s="16">
        <v>7</v>
      </c>
      <c r="F330" s="17">
        <v>5</v>
      </c>
      <c r="G330" s="10"/>
    </row>
    <row r="331" spans="5:7" x14ac:dyDescent="0.25">
      <c r="E331" s="16">
        <v>2</v>
      </c>
      <c r="F331" s="17">
        <v>1</v>
      </c>
      <c r="G331" s="10"/>
    </row>
    <row r="332" spans="5:7" x14ac:dyDescent="0.25">
      <c r="E332" s="16">
        <v>2</v>
      </c>
      <c r="F332" s="17">
        <v>2</v>
      </c>
      <c r="G332" s="10"/>
    </row>
    <row r="333" spans="5:7" x14ac:dyDescent="0.25">
      <c r="E333" s="20">
        <v>3</v>
      </c>
      <c r="F333" s="21">
        <v>2</v>
      </c>
      <c r="G333" s="12"/>
    </row>
    <row r="334" spans="5:7" x14ac:dyDescent="0.25">
      <c r="E334" s="18">
        <v>2</v>
      </c>
      <c r="F334" s="19">
        <v>1</v>
      </c>
      <c r="G334" s="8"/>
    </row>
    <row r="335" spans="5:7" x14ac:dyDescent="0.25">
      <c r="E335" s="16">
        <v>2</v>
      </c>
      <c r="F335" s="14"/>
      <c r="G335" s="10"/>
    </row>
    <row r="336" spans="5:7" x14ac:dyDescent="0.25">
      <c r="E336" s="16">
        <v>2</v>
      </c>
      <c r="F336" s="14"/>
      <c r="G336" s="10"/>
    </row>
    <row r="337" spans="5:7" x14ac:dyDescent="0.25">
      <c r="E337" s="16">
        <v>2</v>
      </c>
      <c r="F337" s="14"/>
      <c r="G337" s="10"/>
    </row>
    <row r="338" spans="5:7" x14ac:dyDescent="0.25">
      <c r="E338" s="16">
        <v>4</v>
      </c>
      <c r="F338" s="14">
        <v>2</v>
      </c>
      <c r="G338" s="10"/>
    </row>
    <row r="339" spans="5:7" x14ac:dyDescent="0.25">
      <c r="E339" s="16">
        <v>2</v>
      </c>
      <c r="F339" s="14"/>
      <c r="G339" s="10"/>
    </row>
    <row r="340" spans="5:7" x14ac:dyDescent="0.25">
      <c r="E340" s="16">
        <v>3</v>
      </c>
      <c r="F340" s="14"/>
      <c r="G340" s="10"/>
    </row>
    <row r="341" spans="5:7" x14ac:dyDescent="0.25">
      <c r="E341" s="16">
        <v>3</v>
      </c>
      <c r="F341" s="14">
        <v>1</v>
      </c>
      <c r="G341" s="10"/>
    </row>
    <row r="342" spans="5:7" x14ac:dyDescent="0.25">
      <c r="E342" s="16">
        <v>1</v>
      </c>
      <c r="F342" s="14"/>
      <c r="G342" s="10"/>
    </row>
    <row r="343" spans="5:7" x14ac:dyDescent="0.25">
      <c r="E343" s="16">
        <v>4</v>
      </c>
      <c r="F343" s="14">
        <v>2</v>
      </c>
      <c r="G343" s="10"/>
    </row>
    <row r="344" spans="5:7" x14ac:dyDescent="0.25">
      <c r="E344" s="16">
        <v>4</v>
      </c>
      <c r="F344" s="14"/>
      <c r="G344" s="10"/>
    </row>
    <row r="345" spans="5:7" x14ac:dyDescent="0.25">
      <c r="E345" s="16">
        <v>4</v>
      </c>
      <c r="F345" s="14">
        <v>2</v>
      </c>
      <c r="G345" s="10"/>
    </row>
    <row r="346" spans="5:7" x14ac:dyDescent="0.25">
      <c r="E346" s="16">
        <v>4</v>
      </c>
      <c r="F346" s="14"/>
      <c r="G346" s="10"/>
    </row>
    <row r="347" spans="5:7" x14ac:dyDescent="0.25">
      <c r="E347" s="16">
        <v>4</v>
      </c>
      <c r="F347" s="14"/>
      <c r="G347" s="10"/>
    </row>
    <row r="348" spans="5:7" x14ac:dyDescent="0.25">
      <c r="E348" s="16">
        <v>6</v>
      </c>
      <c r="F348" s="14">
        <v>1</v>
      </c>
      <c r="G348" s="10">
        <v>1</v>
      </c>
    </row>
    <row r="349" spans="5:7" x14ac:dyDescent="0.25">
      <c r="E349" s="16">
        <v>4</v>
      </c>
      <c r="F349" s="14">
        <v>2</v>
      </c>
      <c r="G349" s="10"/>
    </row>
    <row r="350" spans="5:7" x14ac:dyDescent="0.25">
      <c r="E350" s="16">
        <v>3</v>
      </c>
      <c r="F350" s="14">
        <v>1</v>
      </c>
      <c r="G350" s="10"/>
    </row>
    <row r="351" spans="5:7" x14ac:dyDescent="0.25">
      <c r="E351" s="20">
        <v>2</v>
      </c>
      <c r="F351" s="15"/>
      <c r="G351" s="12"/>
    </row>
    <row r="352" spans="5:7" x14ac:dyDescent="0.25">
      <c r="E352" s="18">
        <v>2</v>
      </c>
      <c r="F352" s="13"/>
      <c r="G352" s="8"/>
    </row>
    <row r="353" spans="5:7" x14ac:dyDescent="0.25">
      <c r="E353" s="16">
        <v>2</v>
      </c>
      <c r="F353" s="14"/>
      <c r="G353" s="10"/>
    </row>
    <row r="354" spans="5:7" x14ac:dyDescent="0.25">
      <c r="E354" s="16">
        <v>3</v>
      </c>
      <c r="F354" s="14">
        <v>1</v>
      </c>
      <c r="G354" s="10"/>
    </row>
    <row r="355" spans="5:7" x14ac:dyDescent="0.25">
      <c r="E355" s="16">
        <v>6</v>
      </c>
      <c r="F355" s="14">
        <v>6</v>
      </c>
      <c r="G355" s="10"/>
    </row>
    <row r="356" spans="5:7" x14ac:dyDescent="0.25">
      <c r="E356" s="16">
        <v>7</v>
      </c>
      <c r="F356" s="14">
        <v>7</v>
      </c>
      <c r="G356" s="10"/>
    </row>
    <row r="357" spans="5:7" x14ac:dyDescent="0.25">
      <c r="E357" s="16">
        <v>4</v>
      </c>
      <c r="F357" s="14"/>
      <c r="G357" s="10"/>
    </row>
    <row r="358" spans="5:7" x14ac:dyDescent="0.25">
      <c r="E358" s="16">
        <v>4</v>
      </c>
      <c r="F358" s="14">
        <v>2</v>
      </c>
      <c r="G358" s="10"/>
    </row>
    <row r="359" spans="5:7" x14ac:dyDescent="0.25">
      <c r="E359" s="16">
        <v>1</v>
      </c>
      <c r="F359" s="14"/>
      <c r="G359" s="10"/>
    </row>
    <row r="360" spans="5:7" x14ac:dyDescent="0.25">
      <c r="E360" s="20">
        <v>3</v>
      </c>
      <c r="F360" s="15">
        <v>1</v>
      </c>
      <c r="G360" s="12"/>
    </row>
    <row r="361" spans="5:7" x14ac:dyDescent="0.25">
      <c r="E361" s="18">
        <v>3</v>
      </c>
      <c r="F361" s="19">
        <v>1</v>
      </c>
      <c r="G361" s="8"/>
    </row>
    <row r="362" spans="5:7" x14ac:dyDescent="0.25">
      <c r="E362" s="16">
        <v>4</v>
      </c>
      <c r="F362" s="17">
        <v>2</v>
      </c>
      <c r="G362" s="10"/>
    </row>
    <row r="363" spans="5:7" x14ac:dyDescent="0.25">
      <c r="E363" s="16">
        <v>2</v>
      </c>
      <c r="F363" s="17">
        <v>2</v>
      </c>
      <c r="G363" s="10"/>
    </row>
    <row r="364" spans="5:7" x14ac:dyDescent="0.25">
      <c r="E364" s="16">
        <v>4</v>
      </c>
      <c r="F364" s="17">
        <v>2</v>
      </c>
      <c r="G364" s="10"/>
    </row>
    <row r="365" spans="5:7" x14ac:dyDescent="0.25">
      <c r="E365" s="16">
        <v>2</v>
      </c>
      <c r="F365" s="14"/>
      <c r="G365" s="10">
        <v>2</v>
      </c>
    </row>
    <row r="366" spans="5:7" x14ac:dyDescent="0.25">
      <c r="E366" s="20">
        <v>2</v>
      </c>
      <c r="F366" s="15"/>
      <c r="G366" s="12"/>
    </row>
    <row r="367" spans="5:7" x14ac:dyDescent="0.25">
      <c r="E367" s="18">
        <v>4</v>
      </c>
      <c r="F367" s="19">
        <v>2</v>
      </c>
      <c r="G367" s="8"/>
    </row>
    <row r="368" spans="5:7" x14ac:dyDescent="0.25">
      <c r="E368" s="16">
        <v>2</v>
      </c>
      <c r="F368" s="14"/>
      <c r="G368" s="10"/>
    </row>
    <row r="369" spans="5:7" x14ac:dyDescent="0.25">
      <c r="E369" s="16">
        <v>4</v>
      </c>
      <c r="F369" s="14">
        <v>4</v>
      </c>
      <c r="G369" s="10"/>
    </row>
    <row r="370" spans="5:7" x14ac:dyDescent="0.25">
      <c r="E370" s="16">
        <v>4</v>
      </c>
      <c r="F370" s="14">
        <v>1</v>
      </c>
      <c r="G370" s="10"/>
    </row>
    <row r="371" spans="5:7" x14ac:dyDescent="0.25">
      <c r="E371" s="16">
        <v>4</v>
      </c>
      <c r="F371" s="14">
        <v>2</v>
      </c>
      <c r="G371" s="10"/>
    </row>
    <row r="372" spans="5:7" x14ac:dyDescent="0.25">
      <c r="E372" s="16">
        <v>4</v>
      </c>
      <c r="F372" s="14">
        <v>4</v>
      </c>
      <c r="G372" s="10"/>
    </row>
    <row r="373" spans="5:7" x14ac:dyDescent="0.25">
      <c r="E373" s="16">
        <v>4</v>
      </c>
      <c r="F373" s="14"/>
      <c r="G373" s="10"/>
    </row>
    <row r="374" spans="5:7" x14ac:dyDescent="0.25">
      <c r="E374" s="16">
        <v>3</v>
      </c>
      <c r="F374" s="14">
        <v>1</v>
      </c>
      <c r="G374" s="10"/>
    </row>
    <row r="375" spans="5:7" x14ac:dyDescent="0.25">
      <c r="E375" s="16">
        <v>4</v>
      </c>
      <c r="F375" s="14">
        <v>1</v>
      </c>
      <c r="G375" s="10"/>
    </row>
    <row r="376" spans="5:7" x14ac:dyDescent="0.25">
      <c r="E376" s="20">
        <v>2</v>
      </c>
      <c r="F376" s="15">
        <v>2</v>
      </c>
      <c r="G376" s="12"/>
    </row>
    <row r="377" spans="5:7" x14ac:dyDescent="0.25">
      <c r="E377" s="18">
        <v>4</v>
      </c>
      <c r="F377" s="13"/>
      <c r="G377" s="8"/>
    </row>
    <row r="378" spans="5:7" x14ac:dyDescent="0.25">
      <c r="E378" s="20">
        <v>4</v>
      </c>
      <c r="F378" s="15"/>
      <c r="G378" s="12"/>
    </row>
    <row r="379" spans="5:7" x14ac:dyDescent="0.25">
      <c r="E379" s="18">
        <v>2</v>
      </c>
      <c r="F379" s="13"/>
      <c r="G379" s="8"/>
    </row>
    <row r="380" spans="5:7" x14ac:dyDescent="0.25">
      <c r="E380" s="16">
        <v>2</v>
      </c>
      <c r="F380" s="14"/>
      <c r="G380" s="10"/>
    </row>
    <row r="381" spans="5:7" x14ac:dyDescent="0.25">
      <c r="E381" s="16">
        <v>14</v>
      </c>
      <c r="F381" s="14">
        <v>4</v>
      </c>
      <c r="G381" s="10"/>
    </row>
    <row r="382" spans="5:7" x14ac:dyDescent="0.25">
      <c r="E382" s="16">
        <v>5</v>
      </c>
      <c r="F382" s="14">
        <v>1</v>
      </c>
      <c r="G382" s="10"/>
    </row>
    <row r="383" spans="5:7" x14ac:dyDescent="0.25">
      <c r="E383" s="16">
        <v>4</v>
      </c>
      <c r="F383" s="14">
        <v>1</v>
      </c>
      <c r="G383" s="10"/>
    </row>
    <row r="384" spans="5:7" x14ac:dyDescent="0.25">
      <c r="E384" s="16">
        <v>2</v>
      </c>
      <c r="F384" s="14"/>
      <c r="G384" s="10"/>
    </row>
    <row r="385" spans="5:7" x14ac:dyDescent="0.25">
      <c r="E385" s="16">
        <v>4</v>
      </c>
      <c r="F385" s="14">
        <v>2</v>
      </c>
      <c r="G385" s="10"/>
    </row>
    <row r="386" spans="5:7" x14ac:dyDescent="0.25">
      <c r="E386" s="16">
        <v>2</v>
      </c>
      <c r="F386" s="14"/>
      <c r="G386" s="10"/>
    </row>
    <row r="387" spans="5:7" x14ac:dyDescent="0.25">
      <c r="E387" s="16">
        <v>3</v>
      </c>
      <c r="F387" s="14">
        <v>1</v>
      </c>
      <c r="G387" s="10"/>
    </row>
    <row r="388" spans="5:7" x14ac:dyDescent="0.25">
      <c r="E388" s="16">
        <v>6</v>
      </c>
      <c r="F388" s="14"/>
      <c r="G388" s="10"/>
    </row>
    <row r="389" spans="5:7" x14ac:dyDescent="0.25">
      <c r="E389" s="16">
        <v>2</v>
      </c>
      <c r="F389" s="14"/>
      <c r="G389" s="10"/>
    </row>
    <row r="390" spans="5:7" x14ac:dyDescent="0.25">
      <c r="E390" s="16">
        <v>4</v>
      </c>
      <c r="F390" s="14"/>
      <c r="G390" s="10"/>
    </row>
    <row r="391" spans="5:7" x14ac:dyDescent="0.25">
      <c r="E391" s="16">
        <v>3</v>
      </c>
      <c r="F391" s="14">
        <v>1</v>
      </c>
      <c r="G391" s="10"/>
    </row>
    <row r="392" spans="5:7" x14ac:dyDescent="0.25">
      <c r="E392" s="16">
        <v>3</v>
      </c>
      <c r="F392" s="14"/>
      <c r="G392" s="10"/>
    </row>
    <row r="393" spans="5:7" x14ac:dyDescent="0.25">
      <c r="E393" s="16">
        <v>2</v>
      </c>
      <c r="F393" s="14"/>
      <c r="G393" s="10"/>
    </row>
    <row r="394" spans="5:7" x14ac:dyDescent="0.25">
      <c r="E394" s="16">
        <v>1</v>
      </c>
      <c r="F394" s="14">
        <v>1</v>
      </c>
      <c r="G394" s="10"/>
    </row>
    <row r="395" spans="5:7" x14ac:dyDescent="0.25">
      <c r="E395" s="20">
        <v>2</v>
      </c>
      <c r="F395" s="15">
        <v>2</v>
      </c>
      <c r="G395" s="12"/>
    </row>
    <row r="396" spans="5:7" x14ac:dyDescent="0.25">
      <c r="E396" s="18">
        <v>4</v>
      </c>
      <c r="F396" s="19">
        <v>2</v>
      </c>
      <c r="G396" s="8"/>
    </row>
    <row r="397" spans="5:7" x14ac:dyDescent="0.25">
      <c r="E397" s="16">
        <v>4</v>
      </c>
      <c r="F397" s="17">
        <v>2</v>
      </c>
      <c r="G397" s="10"/>
    </row>
    <row r="398" spans="5:7" x14ac:dyDescent="0.25">
      <c r="E398" s="16">
        <v>5</v>
      </c>
      <c r="F398" s="17">
        <v>2</v>
      </c>
      <c r="G398" s="10"/>
    </row>
    <row r="399" spans="5:7" x14ac:dyDescent="0.25">
      <c r="E399" s="16">
        <v>4</v>
      </c>
      <c r="F399" s="17">
        <v>3</v>
      </c>
      <c r="G399" s="10"/>
    </row>
    <row r="400" spans="5:7" x14ac:dyDescent="0.25">
      <c r="E400" s="16">
        <v>4</v>
      </c>
      <c r="F400" s="17">
        <v>2</v>
      </c>
      <c r="G400" s="10"/>
    </row>
    <row r="401" spans="2:11" x14ac:dyDescent="0.25">
      <c r="E401" s="16">
        <v>2</v>
      </c>
      <c r="F401" s="17">
        <v>2</v>
      </c>
      <c r="G401" s="10"/>
    </row>
    <row r="402" spans="2:11" x14ac:dyDescent="0.25">
      <c r="E402" s="16">
        <v>3</v>
      </c>
      <c r="F402" s="17">
        <v>3</v>
      </c>
      <c r="G402" s="10"/>
    </row>
    <row r="403" spans="2:11" x14ac:dyDescent="0.25">
      <c r="E403" s="20">
        <v>1</v>
      </c>
      <c r="F403" s="15"/>
      <c r="G403" s="12">
        <v>1</v>
      </c>
    </row>
    <row r="404" spans="2:11" x14ac:dyDescent="0.25">
      <c r="E404" s="25">
        <v>4</v>
      </c>
      <c r="F404" s="26">
        <v>2</v>
      </c>
      <c r="G404" s="24"/>
    </row>
    <row r="405" spans="2:11" x14ac:dyDescent="0.25">
      <c r="K405" s="30">
        <v>10</v>
      </c>
    </row>
    <row r="406" spans="2:11" x14ac:dyDescent="0.25">
      <c r="H406" s="7">
        <v>50</v>
      </c>
      <c r="I406" s="13"/>
      <c r="J406" s="8">
        <v>50</v>
      </c>
    </row>
    <row r="407" spans="2:11" x14ac:dyDescent="0.25">
      <c r="B407" s="7">
        <v>20</v>
      </c>
      <c r="C407" s="13">
        <v>20</v>
      </c>
      <c r="D407" s="13"/>
      <c r="E407" s="13"/>
      <c r="F407" s="13"/>
      <c r="G407" s="13"/>
      <c r="H407" s="13"/>
      <c r="I407" s="13"/>
      <c r="J407" s="8"/>
    </row>
    <row r="408" spans="2:11" x14ac:dyDescent="0.25">
      <c r="B408" s="9"/>
      <c r="C408" s="14"/>
      <c r="D408" s="14"/>
      <c r="E408" s="14">
        <v>3</v>
      </c>
      <c r="F408" s="14"/>
      <c r="G408" s="14"/>
      <c r="H408" s="14"/>
      <c r="I408" s="14"/>
      <c r="J408" s="10"/>
    </row>
    <row r="409" spans="2:11" x14ac:dyDescent="0.25">
      <c r="B409" s="9"/>
      <c r="C409" s="14"/>
      <c r="D409" s="14"/>
      <c r="E409" s="14">
        <v>3</v>
      </c>
      <c r="F409" s="14">
        <v>3</v>
      </c>
      <c r="G409" s="14"/>
      <c r="H409" s="14"/>
      <c r="I409" s="14"/>
      <c r="J409" s="10"/>
    </row>
    <row r="410" spans="2:11" x14ac:dyDescent="0.25">
      <c r="B410" s="9"/>
      <c r="C410" s="14"/>
      <c r="D410" s="14"/>
      <c r="E410" s="14">
        <v>2</v>
      </c>
      <c r="F410" s="14"/>
      <c r="G410" s="14"/>
      <c r="H410" s="14"/>
      <c r="I410" s="14"/>
      <c r="J410" s="10"/>
    </row>
    <row r="411" spans="2:11" x14ac:dyDescent="0.25">
      <c r="B411" s="9"/>
      <c r="C411" s="14"/>
      <c r="D411" s="14"/>
      <c r="E411" s="14"/>
      <c r="F411" s="14"/>
      <c r="G411" s="14"/>
      <c r="H411" s="14">
        <v>18</v>
      </c>
      <c r="I411" s="14">
        <v>0</v>
      </c>
      <c r="J411" s="10">
        <v>18</v>
      </c>
    </row>
    <row r="412" spans="2:11" x14ac:dyDescent="0.25">
      <c r="B412" s="9"/>
      <c r="C412" s="14"/>
      <c r="D412" s="14"/>
      <c r="E412" s="14">
        <v>3</v>
      </c>
      <c r="F412" s="14"/>
      <c r="G412" s="14"/>
      <c r="H412" s="14"/>
      <c r="I412" s="14"/>
      <c r="J412" s="10"/>
    </row>
    <row r="413" spans="2:11" x14ac:dyDescent="0.25">
      <c r="B413" s="9"/>
      <c r="C413" s="14"/>
      <c r="D413" s="14"/>
      <c r="E413" s="14">
        <v>1</v>
      </c>
      <c r="F413" s="14"/>
      <c r="G413" s="14">
        <v>1</v>
      </c>
      <c r="H413" s="14"/>
      <c r="I413" s="14"/>
      <c r="J413" s="10"/>
    </row>
    <row r="414" spans="2:11" x14ac:dyDescent="0.25">
      <c r="B414" s="11"/>
      <c r="C414" s="15"/>
      <c r="D414" s="15"/>
      <c r="E414" s="15">
        <v>3</v>
      </c>
      <c r="F414" s="15"/>
      <c r="G414" s="15"/>
      <c r="H414" s="15"/>
      <c r="I414" s="15"/>
      <c r="J414" s="12"/>
    </row>
    <row r="415" spans="2:11" x14ac:dyDescent="0.25">
      <c r="H415" s="22">
        <v>18</v>
      </c>
      <c r="I415" s="23">
        <v>0</v>
      </c>
      <c r="J415" s="24">
        <v>18</v>
      </c>
    </row>
    <row r="416" spans="2:11" x14ac:dyDescent="0.25">
      <c r="E416" s="7">
        <v>2</v>
      </c>
      <c r="F416" s="13">
        <v>1</v>
      </c>
      <c r="G416" s="8"/>
    </row>
    <row r="417" spans="5:7" x14ac:dyDescent="0.25">
      <c r="E417" s="9">
        <v>2</v>
      </c>
      <c r="F417" s="14">
        <v>2</v>
      </c>
      <c r="G417" s="10"/>
    </row>
    <row r="418" spans="5:7" x14ac:dyDescent="0.25">
      <c r="E418" s="9">
        <v>2</v>
      </c>
      <c r="F418" s="14">
        <v>2</v>
      </c>
      <c r="G418" s="10"/>
    </row>
    <row r="419" spans="5:7" x14ac:dyDescent="0.25">
      <c r="E419" s="9">
        <v>2</v>
      </c>
      <c r="F419" s="14">
        <v>2</v>
      </c>
      <c r="G419" s="10"/>
    </row>
    <row r="420" spans="5:7" x14ac:dyDescent="0.25">
      <c r="E420" s="9">
        <v>3</v>
      </c>
      <c r="F420" s="14">
        <v>2</v>
      </c>
      <c r="G420" s="10"/>
    </row>
    <row r="421" spans="5:7" x14ac:dyDescent="0.25">
      <c r="E421" s="9">
        <v>5</v>
      </c>
      <c r="F421" s="14">
        <v>3</v>
      </c>
      <c r="G421" s="10"/>
    </row>
    <row r="422" spans="5:7" x14ac:dyDescent="0.25">
      <c r="E422" s="9">
        <v>6</v>
      </c>
      <c r="F422" s="14">
        <v>4</v>
      </c>
      <c r="G422" s="10"/>
    </row>
    <row r="423" spans="5:7" x14ac:dyDescent="0.25">
      <c r="E423" s="9">
        <v>7</v>
      </c>
      <c r="F423" s="14">
        <v>5</v>
      </c>
      <c r="G423" s="10"/>
    </row>
    <row r="424" spans="5:7" x14ac:dyDescent="0.25">
      <c r="E424" s="11">
        <v>3</v>
      </c>
      <c r="F424" s="15">
        <v>2</v>
      </c>
      <c r="G424" s="12"/>
    </row>
    <row r="425" spans="5:7" x14ac:dyDescent="0.25">
      <c r="E425" s="18">
        <v>3</v>
      </c>
      <c r="F425" s="13"/>
      <c r="G425" s="8"/>
    </row>
    <row r="426" spans="5:7" x14ac:dyDescent="0.25">
      <c r="E426" s="16">
        <v>1</v>
      </c>
      <c r="F426" s="14"/>
      <c r="G426" s="10"/>
    </row>
    <row r="427" spans="5:7" x14ac:dyDescent="0.25">
      <c r="E427" s="16">
        <v>2</v>
      </c>
      <c r="F427" s="14">
        <v>2</v>
      </c>
      <c r="G427" s="10"/>
    </row>
    <row r="428" spans="5:7" x14ac:dyDescent="0.25">
      <c r="E428" s="16">
        <v>6</v>
      </c>
      <c r="F428" s="14">
        <v>2</v>
      </c>
      <c r="G428" s="10"/>
    </row>
    <row r="429" spans="5:7" x14ac:dyDescent="0.25">
      <c r="E429" s="16">
        <v>3</v>
      </c>
      <c r="F429" s="14"/>
      <c r="G429" s="10"/>
    </row>
    <row r="430" spans="5:7" x14ac:dyDescent="0.25">
      <c r="E430" s="16">
        <v>3</v>
      </c>
      <c r="F430" s="14">
        <v>1</v>
      </c>
      <c r="G430" s="10"/>
    </row>
    <row r="431" spans="5:7" x14ac:dyDescent="0.25">
      <c r="E431" s="16">
        <v>4</v>
      </c>
      <c r="F431" s="14">
        <v>4</v>
      </c>
      <c r="G431" s="10"/>
    </row>
    <row r="432" spans="5:7" x14ac:dyDescent="0.25">
      <c r="E432" s="16">
        <v>2</v>
      </c>
      <c r="F432" s="14"/>
      <c r="G432" s="10"/>
    </row>
    <row r="433" spans="5:11" x14ac:dyDescent="0.25">
      <c r="E433" s="16">
        <v>4</v>
      </c>
      <c r="F433" s="14">
        <v>2</v>
      </c>
      <c r="G433" s="10"/>
    </row>
    <row r="434" spans="5:11" x14ac:dyDescent="0.25">
      <c r="E434" s="16">
        <v>12</v>
      </c>
      <c r="F434" s="14">
        <v>2</v>
      </c>
      <c r="G434" s="10"/>
    </row>
    <row r="435" spans="5:11" x14ac:dyDescent="0.25">
      <c r="E435" s="16">
        <v>3</v>
      </c>
      <c r="F435" s="14"/>
      <c r="G435" s="10"/>
    </row>
    <row r="436" spans="5:11" x14ac:dyDescent="0.25">
      <c r="E436" s="16">
        <v>2</v>
      </c>
      <c r="F436" s="14"/>
      <c r="G436" s="10"/>
    </row>
    <row r="437" spans="5:11" x14ac:dyDescent="0.25">
      <c r="E437" s="16">
        <v>1</v>
      </c>
      <c r="F437" s="14"/>
      <c r="G437" s="10"/>
    </row>
    <row r="438" spans="5:11" x14ac:dyDescent="0.25">
      <c r="E438" s="16">
        <v>2</v>
      </c>
      <c r="F438" s="14"/>
      <c r="G438" s="10"/>
    </row>
    <row r="439" spans="5:11" x14ac:dyDescent="0.25">
      <c r="E439" s="20">
        <v>3</v>
      </c>
      <c r="F439" s="15">
        <v>2</v>
      </c>
      <c r="G439" s="12"/>
    </row>
    <row r="440" spans="5:11" x14ac:dyDescent="0.25">
      <c r="K440" s="30">
        <v>10</v>
      </c>
    </row>
    <row r="441" spans="5:11" x14ac:dyDescent="0.25">
      <c r="E441" s="7">
        <v>3</v>
      </c>
      <c r="F441" s="13"/>
      <c r="G441" s="8"/>
    </row>
    <row r="442" spans="5:11" x14ac:dyDescent="0.25">
      <c r="E442" s="9">
        <v>2</v>
      </c>
      <c r="F442" s="14">
        <v>2</v>
      </c>
      <c r="G442" s="10"/>
    </row>
    <row r="443" spans="5:11" x14ac:dyDescent="0.25">
      <c r="E443" s="9">
        <v>2</v>
      </c>
      <c r="F443" s="14">
        <v>2</v>
      </c>
      <c r="G443" s="10"/>
    </row>
    <row r="444" spans="5:11" x14ac:dyDescent="0.25">
      <c r="E444" s="9">
        <v>5</v>
      </c>
      <c r="F444" s="14">
        <v>4</v>
      </c>
      <c r="G444" s="10"/>
    </row>
    <row r="445" spans="5:11" x14ac:dyDescent="0.25">
      <c r="E445" s="9">
        <v>3</v>
      </c>
      <c r="F445" s="14"/>
      <c r="G445" s="10"/>
    </row>
    <row r="446" spans="5:11" x14ac:dyDescent="0.25">
      <c r="E446" s="9">
        <v>4</v>
      </c>
      <c r="F446" s="14"/>
      <c r="G446" s="10"/>
    </row>
    <row r="447" spans="5:11" x14ac:dyDescent="0.25">
      <c r="E447" s="9">
        <v>2</v>
      </c>
      <c r="F447" s="14"/>
      <c r="G447" s="10"/>
    </row>
    <row r="448" spans="5:11" x14ac:dyDescent="0.25">
      <c r="E448" s="11">
        <v>2</v>
      </c>
      <c r="F448" s="15"/>
      <c r="G448" s="12"/>
    </row>
    <row r="449" spans="5:7" x14ac:dyDescent="0.25">
      <c r="E449" s="18">
        <v>3</v>
      </c>
      <c r="F449" s="13"/>
      <c r="G449" s="8"/>
    </row>
    <row r="450" spans="5:7" x14ac:dyDescent="0.25">
      <c r="E450" s="16">
        <v>2</v>
      </c>
      <c r="F450" s="14">
        <v>2</v>
      </c>
      <c r="G450" s="10"/>
    </row>
    <row r="451" spans="5:7" x14ac:dyDescent="0.25">
      <c r="E451" s="20">
        <v>1</v>
      </c>
      <c r="F451" s="15"/>
      <c r="G451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09A4-9585-4592-8AEF-A9C67C87F31B}">
  <dimension ref="B2:K34"/>
  <sheetViews>
    <sheetView workbookViewId="0">
      <selection activeCell="K34" sqref="K34"/>
    </sheetView>
  </sheetViews>
  <sheetFormatPr defaultRowHeight="15" x14ac:dyDescent="0.25"/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E3" s="7">
        <v>3</v>
      </c>
      <c r="F3" s="13"/>
      <c r="G3" s="8"/>
    </row>
    <row r="4" spans="2:11" x14ac:dyDescent="0.25">
      <c r="E4" s="9">
        <v>2</v>
      </c>
      <c r="F4" s="14">
        <v>2</v>
      </c>
      <c r="G4" s="10"/>
    </row>
    <row r="5" spans="2:11" x14ac:dyDescent="0.25">
      <c r="E5" s="9">
        <v>10</v>
      </c>
      <c r="F5" s="14">
        <v>10</v>
      </c>
      <c r="G5" s="10"/>
    </row>
    <row r="6" spans="2:11" x14ac:dyDescent="0.25">
      <c r="E6" s="9">
        <v>3</v>
      </c>
      <c r="F6" s="14">
        <v>1</v>
      </c>
      <c r="G6" s="10"/>
    </row>
    <row r="7" spans="2:11" x14ac:dyDescent="0.25">
      <c r="E7" s="9">
        <v>2</v>
      </c>
      <c r="F7" s="14">
        <v>1</v>
      </c>
      <c r="G7" s="10"/>
    </row>
    <row r="8" spans="2:11" x14ac:dyDescent="0.25">
      <c r="E8" s="9">
        <v>3</v>
      </c>
      <c r="F8" s="14">
        <v>2</v>
      </c>
      <c r="G8" s="10"/>
    </row>
    <row r="9" spans="2:11" x14ac:dyDescent="0.25">
      <c r="E9" s="9">
        <v>3</v>
      </c>
      <c r="F9" s="14">
        <v>2</v>
      </c>
      <c r="G9" s="10"/>
    </row>
    <row r="10" spans="2:11" x14ac:dyDescent="0.25">
      <c r="E10" s="11">
        <v>2</v>
      </c>
      <c r="F10" s="15">
        <v>1</v>
      </c>
      <c r="G10" s="12"/>
    </row>
    <row r="11" spans="2:11" x14ac:dyDescent="0.25">
      <c r="E11" s="18">
        <v>2</v>
      </c>
      <c r="F11" s="13"/>
      <c r="G11" s="8"/>
    </row>
    <row r="12" spans="2:11" x14ac:dyDescent="0.25">
      <c r="E12" s="16">
        <v>2</v>
      </c>
      <c r="F12" s="14">
        <v>2</v>
      </c>
      <c r="G12" s="10"/>
    </row>
    <row r="13" spans="2:11" x14ac:dyDescent="0.25">
      <c r="E13" s="16">
        <v>3</v>
      </c>
      <c r="F13" s="14">
        <v>1</v>
      </c>
      <c r="G13" s="10"/>
    </row>
    <row r="14" spans="2:11" x14ac:dyDescent="0.25">
      <c r="E14" s="16">
        <v>21</v>
      </c>
      <c r="F14" s="14">
        <v>6</v>
      </c>
      <c r="G14" s="10"/>
    </row>
    <row r="15" spans="2:11" x14ac:dyDescent="0.25">
      <c r="E15" s="16">
        <v>2</v>
      </c>
      <c r="F15" s="14"/>
      <c r="G15" s="10"/>
    </row>
    <row r="16" spans="2:11" x14ac:dyDescent="0.25">
      <c r="E16" s="16">
        <v>2</v>
      </c>
      <c r="F16" s="14">
        <v>2</v>
      </c>
      <c r="G16" s="10"/>
    </row>
    <row r="17" spans="2:11" x14ac:dyDescent="0.25">
      <c r="E17" s="20">
        <v>2</v>
      </c>
      <c r="F17" s="15"/>
      <c r="G17" s="12"/>
    </row>
    <row r="18" spans="2:11" x14ac:dyDescent="0.25">
      <c r="B18" s="22">
        <v>50</v>
      </c>
      <c r="C18" s="23"/>
      <c r="D18" s="24">
        <v>50</v>
      </c>
    </row>
    <row r="19" spans="2:11" x14ac:dyDescent="0.25">
      <c r="B19" s="22">
        <v>50</v>
      </c>
      <c r="C19" s="23"/>
      <c r="D19" s="24">
        <v>50</v>
      </c>
    </row>
    <row r="20" spans="2:11" x14ac:dyDescent="0.25">
      <c r="B20" s="7">
        <v>50</v>
      </c>
      <c r="C20" s="13">
        <v>0</v>
      </c>
      <c r="D20" s="8">
        <v>50</v>
      </c>
    </row>
    <row r="21" spans="2:11" x14ac:dyDescent="0.25">
      <c r="B21" s="18">
        <v>12</v>
      </c>
      <c r="C21" s="13"/>
      <c r="D21" s="13"/>
      <c r="E21" s="13"/>
      <c r="F21" s="13"/>
      <c r="G21" s="8"/>
    </row>
    <row r="22" spans="2:11" x14ac:dyDescent="0.25">
      <c r="B22" s="16">
        <v>15</v>
      </c>
      <c r="C22" s="14"/>
      <c r="D22" s="14"/>
      <c r="E22" s="14"/>
      <c r="F22" s="14"/>
      <c r="G22" s="10"/>
    </row>
    <row r="23" spans="2:11" x14ac:dyDescent="0.25">
      <c r="B23" s="9"/>
      <c r="C23" s="14"/>
      <c r="D23" s="14"/>
      <c r="E23" s="14">
        <v>3</v>
      </c>
      <c r="F23" s="14">
        <v>1</v>
      </c>
      <c r="G23" s="10"/>
    </row>
    <row r="24" spans="2:11" x14ac:dyDescent="0.25">
      <c r="B24" s="11"/>
      <c r="C24" s="15"/>
      <c r="D24" s="15"/>
      <c r="E24" s="15">
        <v>2</v>
      </c>
      <c r="F24" s="15"/>
      <c r="G24" s="12"/>
    </row>
    <row r="25" spans="2:11" x14ac:dyDescent="0.25">
      <c r="B25" s="25">
        <v>50</v>
      </c>
      <c r="C25" s="24">
        <v>50</v>
      </c>
      <c r="D25" s="30"/>
    </row>
    <row r="26" spans="2:11" x14ac:dyDescent="0.25">
      <c r="K26" s="30">
        <v>10</v>
      </c>
    </row>
    <row r="27" spans="2:11" x14ac:dyDescent="0.25">
      <c r="E27" s="7">
        <v>6</v>
      </c>
      <c r="F27" s="13">
        <v>2</v>
      </c>
      <c r="G27" s="8">
        <v>2</v>
      </c>
    </row>
    <row r="28" spans="2:11" x14ac:dyDescent="0.25">
      <c r="E28" s="9">
        <v>2</v>
      </c>
      <c r="F28" s="14">
        <v>1</v>
      </c>
      <c r="G28" s="10"/>
    </row>
    <row r="29" spans="2:11" x14ac:dyDescent="0.25">
      <c r="E29" s="9">
        <v>4</v>
      </c>
      <c r="F29" s="14">
        <v>2</v>
      </c>
      <c r="G29" s="10"/>
    </row>
    <row r="30" spans="2:11" x14ac:dyDescent="0.25">
      <c r="E30" s="11">
        <v>3</v>
      </c>
      <c r="F30" s="15"/>
      <c r="G30" s="12"/>
    </row>
    <row r="31" spans="2:11" x14ac:dyDescent="0.25">
      <c r="B31" s="22">
        <v>30</v>
      </c>
      <c r="C31" s="23">
        <v>10</v>
      </c>
      <c r="D31" s="24"/>
    </row>
    <row r="32" spans="2:11" x14ac:dyDescent="0.25">
      <c r="K32" s="30">
        <v>10</v>
      </c>
    </row>
    <row r="33" spans="8:11" x14ac:dyDescent="0.25">
      <c r="H33" s="22">
        <v>56</v>
      </c>
      <c r="I33" s="23">
        <v>56</v>
      </c>
      <c r="J33" s="24"/>
    </row>
    <row r="34" spans="8:11" x14ac:dyDescent="0.25">
      <c r="K34" s="3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9E27-1ACE-4E7F-AE16-4A8375B865F9}">
  <dimension ref="B2:K18"/>
  <sheetViews>
    <sheetView workbookViewId="0">
      <selection activeCell="F18" sqref="F18"/>
    </sheetView>
  </sheetViews>
  <sheetFormatPr defaultRowHeight="15" x14ac:dyDescent="0.25"/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K3" s="30">
        <v>10</v>
      </c>
    </row>
    <row r="4" spans="2:11" x14ac:dyDescent="0.25">
      <c r="B4" s="22">
        <v>68</v>
      </c>
      <c r="C4" s="23">
        <v>68</v>
      </c>
      <c r="D4" s="24"/>
    </row>
    <row r="5" spans="2:11" x14ac:dyDescent="0.25">
      <c r="H5" s="22">
        <v>130</v>
      </c>
      <c r="I5" s="23">
        <v>130</v>
      </c>
      <c r="J5" s="24"/>
    </row>
    <row r="6" spans="2:11" x14ac:dyDescent="0.25">
      <c r="B6" s="22">
        <v>20</v>
      </c>
      <c r="C6" s="23">
        <v>20</v>
      </c>
      <c r="D6" s="24"/>
    </row>
    <row r="7" spans="2:11" x14ac:dyDescent="0.25">
      <c r="H7" s="22">
        <v>50</v>
      </c>
      <c r="I7" s="23">
        <v>45</v>
      </c>
      <c r="J7" s="24">
        <v>5</v>
      </c>
    </row>
    <row r="8" spans="2:11" x14ac:dyDescent="0.25">
      <c r="H8" s="22">
        <v>50</v>
      </c>
      <c r="I8" s="23">
        <v>50</v>
      </c>
      <c r="J8" s="24"/>
    </row>
    <row r="9" spans="2:11" x14ac:dyDescent="0.25">
      <c r="B9" s="22">
        <v>13</v>
      </c>
      <c r="C9" s="23"/>
      <c r="D9" s="24">
        <v>13</v>
      </c>
    </row>
    <row r="10" spans="2:11" x14ac:dyDescent="0.25">
      <c r="K10" s="30">
        <v>10</v>
      </c>
    </row>
    <row r="11" spans="2:11" x14ac:dyDescent="0.25">
      <c r="H11" s="22">
        <v>50</v>
      </c>
      <c r="I11" s="23">
        <v>50</v>
      </c>
      <c r="J11" s="24"/>
    </row>
    <row r="12" spans="2:11" x14ac:dyDescent="0.25">
      <c r="B12" s="22">
        <v>20</v>
      </c>
      <c r="C12" s="23">
        <v>20</v>
      </c>
      <c r="D12" s="24"/>
    </row>
    <row r="13" spans="2:11" x14ac:dyDescent="0.25">
      <c r="H13" s="22">
        <v>50</v>
      </c>
      <c r="I13" s="23">
        <v>50</v>
      </c>
      <c r="J13" s="24"/>
    </row>
    <row r="14" spans="2:11" x14ac:dyDescent="0.25">
      <c r="H14" s="22">
        <v>22</v>
      </c>
      <c r="I14" s="23">
        <v>20</v>
      </c>
      <c r="J14" s="24">
        <v>2</v>
      </c>
    </row>
    <row r="15" spans="2:11" x14ac:dyDescent="0.25">
      <c r="H15" s="25">
        <v>40</v>
      </c>
      <c r="I15" s="26">
        <v>35</v>
      </c>
      <c r="J15" s="24">
        <v>5</v>
      </c>
    </row>
    <row r="16" spans="2:11" x14ac:dyDescent="0.25">
      <c r="B16" s="7">
        <v>14</v>
      </c>
      <c r="C16" s="13">
        <v>14</v>
      </c>
      <c r="D16" s="13"/>
      <c r="E16" s="13"/>
      <c r="F16" s="13"/>
      <c r="G16" s="8"/>
    </row>
    <row r="17" spans="2:7" x14ac:dyDescent="0.25">
      <c r="B17" s="11"/>
      <c r="C17" s="15"/>
      <c r="D17" s="15"/>
      <c r="E17" s="15">
        <v>2</v>
      </c>
      <c r="F17" s="15"/>
      <c r="G17" s="12"/>
    </row>
    <row r="18" spans="2:7" x14ac:dyDescent="0.25">
      <c r="B18" s="22">
        <v>10</v>
      </c>
      <c r="C18" s="23"/>
      <c r="D18" s="23"/>
      <c r="E18" s="23">
        <v>1</v>
      </c>
      <c r="F18" s="23">
        <v>1</v>
      </c>
      <c r="G18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3AB6-73EF-498E-9882-CE15A52EE64B}">
  <dimension ref="B2:K49"/>
  <sheetViews>
    <sheetView topLeftCell="A34" workbookViewId="0">
      <selection activeCell="B49" sqref="B49:D49"/>
    </sheetView>
  </sheetViews>
  <sheetFormatPr defaultRowHeight="15" x14ac:dyDescent="0.25"/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E3" s="7">
        <v>3</v>
      </c>
      <c r="F3" s="13">
        <v>1</v>
      </c>
      <c r="G3" s="8"/>
    </row>
    <row r="4" spans="2:11" x14ac:dyDescent="0.25">
      <c r="E4" s="9">
        <v>2</v>
      </c>
      <c r="F4" s="14">
        <v>1</v>
      </c>
      <c r="G4" s="10"/>
    </row>
    <row r="5" spans="2:11" x14ac:dyDescent="0.25">
      <c r="E5" s="9">
        <v>2</v>
      </c>
      <c r="F5" s="14">
        <v>1</v>
      </c>
      <c r="G5" s="10"/>
    </row>
    <row r="6" spans="2:11" x14ac:dyDescent="0.25">
      <c r="E6" s="9">
        <v>4</v>
      </c>
      <c r="F6" s="14">
        <v>2</v>
      </c>
      <c r="G6" s="10"/>
    </row>
    <row r="7" spans="2:11" x14ac:dyDescent="0.25">
      <c r="E7" s="9">
        <v>2</v>
      </c>
      <c r="F7" s="14">
        <v>1</v>
      </c>
      <c r="G7" s="10"/>
    </row>
    <row r="8" spans="2:11" x14ac:dyDescent="0.25">
      <c r="E8" s="9">
        <v>2</v>
      </c>
      <c r="F8" s="14">
        <v>1</v>
      </c>
      <c r="G8" s="10"/>
    </row>
    <row r="9" spans="2:11" x14ac:dyDescent="0.25">
      <c r="E9" s="9">
        <v>4</v>
      </c>
      <c r="F9" s="14">
        <v>1</v>
      </c>
      <c r="G9" s="10">
        <v>1</v>
      </c>
    </row>
    <row r="10" spans="2:11" x14ac:dyDescent="0.25">
      <c r="E10" s="9">
        <v>4</v>
      </c>
      <c r="F10" s="14">
        <v>2</v>
      </c>
      <c r="G10" s="10"/>
    </row>
    <row r="11" spans="2:11" x14ac:dyDescent="0.25">
      <c r="E11" s="9">
        <v>2</v>
      </c>
      <c r="F11" s="14">
        <v>1</v>
      </c>
      <c r="G11" s="10"/>
    </row>
    <row r="12" spans="2:11" x14ac:dyDescent="0.25">
      <c r="E12" s="9">
        <v>2</v>
      </c>
      <c r="F12" s="14">
        <v>1</v>
      </c>
      <c r="G12" s="10"/>
    </row>
    <row r="13" spans="2:11" x14ac:dyDescent="0.25">
      <c r="E13" s="9">
        <v>4</v>
      </c>
      <c r="F13" s="14">
        <v>2</v>
      </c>
      <c r="G13" s="10"/>
    </row>
    <row r="14" spans="2:11" x14ac:dyDescent="0.25">
      <c r="E14" s="9">
        <v>4</v>
      </c>
      <c r="F14" s="14">
        <v>3</v>
      </c>
      <c r="G14" s="10">
        <v>1</v>
      </c>
    </row>
    <row r="15" spans="2:11" x14ac:dyDescent="0.25">
      <c r="E15" s="9">
        <v>3</v>
      </c>
      <c r="F15" s="14">
        <v>2</v>
      </c>
      <c r="G15" s="10">
        <v>1</v>
      </c>
    </row>
    <row r="16" spans="2:11" x14ac:dyDescent="0.25">
      <c r="E16" s="9">
        <v>4</v>
      </c>
      <c r="F16" s="14">
        <v>2</v>
      </c>
      <c r="G16" s="10"/>
    </row>
    <row r="17" spans="5:7" x14ac:dyDescent="0.25">
      <c r="E17" s="9">
        <v>5</v>
      </c>
      <c r="F17" s="14">
        <v>2</v>
      </c>
      <c r="G17" s="10"/>
    </row>
    <row r="18" spans="5:7" x14ac:dyDescent="0.25">
      <c r="E18" s="9">
        <v>2</v>
      </c>
      <c r="F18" s="14">
        <v>1</v>
      </c>
      <c r="G18" s="10"/>
    </row>
    <row r="19" spans="5:7" x14ac:dyDescent="0.25">
      <c r="E19" s="16">
        <v>4</v>
      </c>
      <c r="F19" s="17">
        <v>2</v>
      </c>
      <c r="G19" s="10"/>
    </row>
    <row r="20" spans="5:7" x14ac:dyDescent="0.25">
      <c r="E20" s="16">
        <v>4</v>
      </c>
      <c r="F20" s="17">
        <v>2</v>
      </c>
      <c r="G20" s="10"/>
    </row>
    <row r="21" spans="5:7" x14ac:dyDescent="0.25">
      <c r="E21" s="16">
        <v>2</v>
      </c>
      <c r="F21" s="17">
        <v>1</v>
      </c>
      <c r="G21" s="10"/>
    </row>
    <row r="22" spans="5:7" x14ac:dyDescent="0.25">
      <c r="E22" s="16">
        <v>3</v>
      </c>
      <c r="F22" s="17">
        <v>2</v>
      </c>
      <c r="G22" s="10"/>
    </row>
    <row r="23" spans="5:7" x14ac:dyDescent="0.25">
      <c r="E23" s="16">
        <v>2</v>
      </c>
      <c r="F23" s="17">
        <v>1</v>
      </c>
      <c r="G23" s="10"/>
    </row>
    <row r="24" spans="5:7" x14ac:dyDescent="0.25">
      <c r="E24" s="16">
        <v>3</v>
      </c>
      <c r="F24" s="17">
        <v>1</v>
      </c>
      <c r="G24" s="10"/>
    </row>
    <row r="25" spans="5:7" x14ac:dyDescent="0.25">
      <c r="E25" s="16">
        <v>3</v>
      </c>
      <c r="F25" s="17">
        <v>1</v>
      </c>
      <c r="G25" s="10"/>
    </row>
    <row r="26" spans="5:7" x14ac:dyDescent="0.25">
      <c r="E26" s="16">
        <v>5</v>
      </c>
      <c r="F26" s="17">
        <v>2</v>
      </c>
      <c r="G26" s="10">
        <v>3</v>
      </c>
    </row>
    <row r="27" spans="5:7" x14ac:dyDescent="0.25">
      <c r="E27" s="16">
        <v>2</v>
      </c>
      <c r="F27" s="17">
        <v>1</v>
      </c>
      <c r="G27" s="10"/>
    </row>
    <row r="28" spans="5:7" x14ac:dyDescent="0.25">
      <c r="E28" s="16">
        <v>3</v>
      </c>
      <c r="F28" s="17">
        <v>2</v>
      </c>
      <c r="G28" s="10">
        <v>1</v>
      </c>
    </row>
    <row r="29" spans="5:7" x14ac:dyDescent="0.25">
      <c r="E29" s="16">
        <v>4</v>
      </c>
      <c r="F29" s="17">
        <v>2</v>
      </c>
      <c r="G29" s="10">
        <v>2</v>
      </c>
    </row>
    <row r="30" spans="5:7" x14ac:dyDescent="0.25">
      <c r="E30" s="16">
        <v>4</v>
      </c>
      <c r="F30" s="17">
        <v>2</v>
      </c>
      <c r="G30" s="10">
        <v>2</v>
      </c>
    </row>
    <row r="31" spans="5:7" x14ac:dyDescent="0.25">
      <c r="E31" s="16">
        <v>3</v>
      </c>
      <c r="F31" s="17">
        <v>2</v>
      </c>
      <c r="G31" s="10">
        <v>1</v>
      </c>
    </row>
    <row r="32" spans="5:7" x14ac:dyDescent="0.25">
      <c r="E32" s="16">
        <v>2</v>
      </c>
      <c r="F32" s="17">
        <v>1</v>
      </c>
      <c r="G32" s="10">
        <v>1</v>
      </c>
    </row>
    <row r="33" spans="2:10" x14ac:dyDescent="0.25">
      <c r="E33" s="20">
        <v>4</v>
      </c>
      <c r="F33" s="21">
        <v>3</v>
      </c>
      <c r="G33" s="12">
        <v>1</v>
      </c>
    </row>
    <row r="34" spans="2:10" x14ac:dyDescent="0.25">
      <c r="B34" s="22">
        <v>10</v>
      </c>
      <c r="C34" s="23"/>
      <c r="D34" s="24"/>
    </row>
    <row r="35" spans="2:10" x14ac:dyDescent="0.25">
      <c r="H35" s="22">
        <v>33</v>
      </c>
      <c r="I35" s="23">
        <v>30</v>
      </c>
      <c r="J35" s="24">
        <v>3</v>
      </c>
    </row>
    <row r="36" spans="2:10" x14ac:dyDescent="0.25">
      <c r="H36" s="22">
        <v>50</v>
      </c>
      <c r="I36" s="23">
        <v>50</v>
      </c>
      <c r="J36" s="24"/>
    </row>
    <row r="37" spans="2:10" x14ac:dyDescent="0.25">
      <c r="H37" s="22">
        <v>50</v>
      </c>
      <c r="I37" s="23">
        <v>50</v>
      </c>
      <c r="J37" s="24"/>
    </row>
    <row r="38" spans="2:10" x14ac:dyDescent="0.25">
      <c r="B38" s="22">
        <v>10</v>
      </c>
      <c r="C38" s="23"/>
      <c r="D38" s="24"/>
    </row>
    <row r="39" spans="2:10" x14ac:dyDescent="0.25">
      <c r="H39" s="22">
        <v>68</v>
      </c>
      <c r="I39" s="23">
        <v>68</v>
      </c>
      <c r="J39" s="24"/>
    </row>
    <row r="40" spans="2:10" x14ac:dyDescent="0.25">
      <c r="H40" s="25">
        <v>44</v>
      </c>
      <c r="I40" s="26">
        <v>40</v>
      </c>
      <c r="J40" s="24">
        <v>4</v>
      </c>
    </row>
    <row r="41" spans="2:10" x14ac:dyDescent="0.25">
      <c r="H41" s="25">
        <v>20</v>
      </c>
      <c r="I41" s="26">
        <v>0</v>
      </c>
      <c r="J41" s="24">
        <v>20</v>
      </c>
    </row>
    <row r="42" spans="2:10" x14ac:dyDescent="0.25">
      <c r="B42" s="7">
        <v>10</v>
      </c>
      <c r="C42" s="13">
        <v>10</v>
      </c>
      <c r="D42" s="13"/>
      <c r="E42" s="13"/>
      <c r="F42" s="13"/>
      <c r="G42" s="8"/>
    </row>
    <row r="43" spans="2:10" x14ac:dyDescent="0.25">
      <c r="B43" s="11"/>
      <c r="C43" s="15"/>
      <c r="D43" s="15"/>
      <c r="E43" s="15">
        <v>2</v>
      </c>
      <c r="F43" s="15"/>
      <c r="G43" s="12"/>
    </row>
    <row r="44" spans="2:10" x14ac:dyDescent="0.25">
      <c r="H44" s="22">
        <v>42</v>
      </c>
      <c r="I44" s="23">
        <v>18</v>
      </c>
      <c r="J44" s="24"/>
    </row>
    <row r="45" spans="2:10" x14ac:dyDescent="0.25">
      <c r="H45" s="25">
        <v>45</v>
      </c>
      <c r="I45" s="26">
        <v>43</v>
      </c>
      <c r="J45" s="24">
        <v>2</v>
      </c>
    </row>
    <row r="46" spans="2:10" x14ac:dyDescent="0.25">
      <c r="B46" s="22">
        <v>10</v>
      </c>
      <c r="C46" s="23"/>
      <c r="D46" s="24"/>
    </row>
    <row r="47" spans="2:10" x14ac:dyDescent="0.25">
      <c r="H47" s="22">
        <v>60</v>
      </c>
      <c r="I47" s="23">
        <v>60</v>
      </c>
      <c r="J47" s="24"/>
    </row>
    <row r="48" spans="2:10" x14ac:dyDescent="0.25">
      <c r="H48" s="25">
        <v>33</v>
      </c>
      <c r="I48" s="26">
        <v>30</v>
      </c>
      <c r="J48" s="24">
        <v>3</v>
      </c>
    </row>
    <row r="49" spans="2:4" x14ac:dyDescent="0.25">
      <c r="B49" s="22">
        <v>10</v>
      </c>
      <c r="C49" s="23"/>
      <c r="D49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6045-1F90-4D47-A621-792CF3FAF021}">
  <dimension ref="B2:K134"/>
  <sheetViews>
    <sheetView topLeftCell="A109" workbookViewId="0">
      <selection activeCell="B134" sqref="B134:D134"/>
    </sheetView>
  </sheetViews>
  <sheetFormatPr defaultRowHeight="15" x14ac:dyDescent="0.25"/>
  <sheetData>
    <row r="2" spans="2:11" x14ac:dyDescent="0.25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</row>
    <row r="3" spans="2:11" x14ac:dyDescent="0.25">
      <c r="B3" s="7">
        <v>10</v>
      </c>
      <c r="C3" s="13">
        <v>10</v>
      </c>
      <c r="D3" s="13"/>
      <c r="E3" s="13"/>
      <c r="F3" s="13"/>
      <c r="G3" s="8"/>
    </row>
    <row r="4" spans="2:11" x14ac:dyDescent="0.25">
      <c r="B4" s="9"/>
      <c r="C4" s="14"/>
      <c r="D4" s="14"/>
      <c r="E4" s="14">
        <v>6</v>
      </c>
      <c r="F4" s="14">
        <v>2</v>
      </c>
      <c r="G4" s="10"/>
    </row>
    <row r="5" spans="2:11" x14ac:dyDescent="0.25">
      <c r="B5" s="9"/>
      <c r="C5" s="14"/>
      <c r="D5" s="14"/>
      <c r="E5" s="14">
        <v>2</v>
      </c>
      <c r="F5" s="14"/>
      <c r="G5" s="10"/>
    </row>
    <row r="6" spans="2:11" x14ac:dyDescent="0.25">
      <c r="B6" s="9"/>
      <c r="C6" s="14"/>
      <c r="D6" s="14"/>
      <c r="E6" s="14">
        <v>2</v>
      </c>
      <c r="F6" s="14">
        <v>1</v>
      </c>
      <c r="G6" s="10"/>
    </row>
    <row r="7" spans="2:11" x14ac:dyDescent="0.25">
      <c r="B7" s="9"/>
      <c r="C7" s="14"/>
      <c r="D7" s="14"/>
      <c r="E7" s="14">
        <v>1</v>
      </c>
      <c r="F7" s="14"/>
      <c r="G7" s="10"/>
    </row>
    <row r="8" spans="2:11" x14ac:dyDescent="0.25">
      <c r="B8" s="9"/>
      <c r="C8" s="14"/>
      <c r="D8" s="14"/>
      <c r="E8" s="14">
        <v>2</v>
      </c>
      <c r="F8" s="14"/>
      <c r="G8" s="10"/>
    </row>
    <row r="9" spans="2:11" x14ac:dyDescent="0.25">
      <c r="B9" s="9"/>
      <c r="C9" s="14"/>
      <c r="D9" s="14"/>
      <c r="E9" s="14">
        <v>3</v>
      </c>
      <c r="F9" s="14">
        <v>2</v>
      </c>
      <c r="G9" s="10"/>
    </row>
    <row r="10" spans="2:11" x14ac:dyDescent="0.25">
      <c r="B10" s="9"/>
      <c r="C10" s="14"/>
      <c r="D10" s="14"/>
      <c r="E10" s="14">
        <v>3</v>
      </c>
      <c r="F10" s="14">
        <v>1</v>
      </c>
      <c r="G10" s="10"/>
    </row>
    <row r="11" spans="2:11" x14ac:dyDescent="0.25">
      <c r="B11" s="11"/>
      <c r="C11" s="15"/>
      <c r="D11" s="15"/>
      <c r="E11" s="15">
        <v>8</v>
      </c>
      <c r="F11" s="15">
        <v>3</v>
      </c>
      <c r="G11" s="12">
        <v>2</v>
      </c>
    </row>
    <row r="12" spans="2:11" x14ac:dyDescent="0.25">
      <c r="B12" s="7">
        <v>39</v>
      </c>
      <c r="C12" s="13">
        <v>17</v>
      </c>
      <c r="D12" s="13"/>
      <c r="E12" s="13"/>
      <c r="F12" s="13"/>
      <c r="G12" s="8"/>
    </row>
    <row r="13" spans="2:11" x14ac:dyDescent="0.25">
      <c r="B13" s="9"/>
      <c r="C13" s="14"/>
      <c r="D13" s="14"/>
      <c r="E13" s="14">
        <v>4</v>
      </c>
      <c r="F13" s="14"/>
      <c r="G13" s="10"/>
    </row>
    <row r="14" spans="2:11" x14ac:dyDescent="0.25">
      <c r="B14" s="11"/>
      <c r="C14" s="15"/>
      <c r="D14" s="15"/>
      <c r="E14" s="15">
        <v>4</v>
      </c>
      <c r="F14" s="15">
        <v>1</v>
      </c>
      <c r="G14" s="12">
        <v>1</v>
      </c>
    </row>
    <row r="15" spans="2:11" x14ac:dyDescent="0.25">
      <c r="H15" s="22">
        <v>70</v>
      </c>
      <c r="I15" s="23">
        <v>70</v>
      </c>
      <c r="J15" s="24"/>
    </row>
    <row r="16" spans="2:11" x14ac:dyDescent="0.25">
      <c r="B16" s="22">
        <v>50</v>
      </c>
      <c r="C16" s="23">
        <v>50</v>
      </c>
      <c r="D16" s="24"/>
    </row>
    <row r="17" spans="2:10" x14ac:dyDescent="0.25">
      <c r="E17" s="7">
        <v>4</v>
      </c>
      <c r="F17" s="13"/>
      <c r="G17" s="8"/>
    </row>
    <row r="18" spans="2:10" x14ac:dyDescent="0.25">
      <c r="E18" s="9">
        <v>2</v>
      </c>
      <c r="F18" s="14"/>
      <c r="G18" s="10"/>
    </row>
    <row r="19" spans="2:10" x14ac:dyDescent="0.25">
      <c r="E19" s="9">
        <v>2</v>
      </c>
      <c r="F19" s="14"/>
      <c r="G19" s="10"/>
    </row>
    <row r="20" spans="2:10" x14ac:dyDescent="0.25">
      <c r="E20" s="9">
        <v>6</v>
      </c>
      <c r="F20" s="14">
        <v>6</v>
      </c>
      <c r="G20" s="10"/>
    </row>
    <row r="21" spans="2:10" x14ac:dyDescent="0.25">
      <c r="E21" s="9">
        <v>2</v>
      </c>
      <c r="F21" s="14">
        <v>1</v>
      </c>
      <c r="G21" s="10"/>
    </row>
    <row r="22" spans="2:10" x14ac:dyDescent="0.25">
      <c r="E22" s="9">
        <v>2</v>
      </c>
      <c r="F22" s="14"/>
      <c r="G22" s="10"/>
    </row>
    <row r="23" spans="2:10" x14ac:dyDescent="0.25">
      <c r="E23" s="9">
        <v>2</v>
      </c>
      <c r="F23" s="14"/>
      <c r="G23" s="10"/>
    </row>
    <row r="24" spans="2:10" x14ac:dyDescent="0.25">
      <c r="E24" s="9">
        <v>2</v>
      </c>
      <c r="F24" s="14"/>
      <c r="G24" s="10"/>
    </row>
    <row r="25" spans="2:10" x14ac:dyDescent="0.25">
      <c r="E25" s="9">
        <v>2</v>
      </c>
      <c r="F25" s="14"/>
      <c r="G25" s="10"/>
    </row>
    <row r="26" spans="2:10" x14ac:dyDescent="0.25">
      <c r="E26" s="9">
        <v>2</v>
      </c>
      <c r="F26" s="14"/>
      <c r="G26" s="10"/>
    </row>
    <row r="27" spans="2:10" x14ac:dyDescent="0.25">
      <c r="E27" s="11">
        <v>4</v>
      </c>
      <c r="F27" s="15">
        <v>1</v>
      </c>
      <c r="G27" s="12">
        <v>1</v>
      </c>
    </row>
    <row r="28" spans="2:10" x14ac:dyDescent="0.25">
      <c r="B28" s="7">
        <v>8</v>
      </c>
      <c r="C28" s="13">
        <v>8</v>
      </c>
      <c r="D28" s="13"/>
      <c r="E28" s="14"/>
      <c r="F28" s="14"/>
      <c r="G28" s="10"/>
    </row>
    <row r="29" spans="2:10" x14ac:dyDescent="0.25">
      <c r="B29" s="11"/>
      <c r="C29" s="15"/>
      <c r="D29" s="15"/>
      <c r="E29" s="15">
        <v>1</v>
      </c>
      <c r="F29" s="15">
        <v>1</v>
      </c>
      <c r="G29" s="12"/>
    </row>
    <row r="30" spans="2:10" x14ac:dyDescent="0.25">
      <c r="H30" s="22">
        <v>50</v>
      </c>
      <c r="I30" s="23">
        <v>50</v>
      </c>
      <c r="J30" s="24"/>
    </row>
    <row r="31" spans="2:10" x14ac:dyDescent="0.25">
      <c r="B31" s="14"/>
      <c r="C31" s="14"/>
      <c r="D31" s="14"/>
      <c r="E31" s="14"/>
      <c r="F31" s="14"/>
      <c r="G31" s="14"/>
      <c r="H31" s="22">
        <v>50</v>
      </c>
      <c r="I31" s="23">
        <v>50</v>
      </c>
      <c r="J31" s="24"/>
    </row>
    <row r="32" spans="2:10" x14ac:dyDescent="0.25">
      <c r="B32" s="14"/>
      <c r="C32" s="14"/>
      <c r="D32" s="14"/>
      <c r="E32" s="7">
        <v>6</v>
      </c>
      <c r="F32" s="13">
        <v>0</v>
      </c>
      <c r="G32" s="8">
        <v>6</v>
      </c>
    </row>
    <row r="33" spans="2:7" x14ac:dyDescent="0.25">
      <c r="E33" s="9">
        <v>2</v>
      </c>
      <c r="F33" s="14"/>
      <c r="G33" s="10"/>
    </row>
    <row r="34" spans="2:7" x14ac:dyDescent="0.25">
      <c r="E34" s="9">
        <v>1</v>
      </c>
      <c r="F34" s="14"/>
      <c r="G34" s="10"/>
    </row>
    <row r="35" spans="2:7" x14ac:dyDescent="0.25">
      <c r="E35" s="9">
        <v>2</v>
      </c>
      <c r="F35" s="14"/>
      <c r="G35" s="10"/>
    </row>
    <row r="36" spans="2:7" x14ac:dyDescent="0.25">
      <c r="E36" s="11">
        <v>2</v>
      </c>
      <c r="F36" s="15"/>
      <c r="G36" s="12"/>
    </row>
    <row r="37" spans="2:7" x14ac:dyDescent="0.25">
      <c r="B37" s="22">
        <v>50</v>
      </c>
      <c r="C37" s="23">
        <v>50</v>
      </c>
      <c r="D37" s="24"/>
    </row>
    <row r="38" spans="2:7" x14ac:dyDescent="0.25">
      <c r="E38" s="7">
        <v>8</v>
      </c>
      <c r="F38" s="13"/>
      <c r="G38" s="8"/>
    </row>
    <row r="39" spans="2:7" x14ac:dyDescent="0.25">
      <c r="E39" s="9">
        <v>3</v>
      </c>
      <c r="F39" s="14"/>
      <c r="G39" s="10"/>
    </row>
    <row r="40" spans="2:7" x14ac:dyDescent="0.25">
      <c r="E40" s="9">
        <v>4</v>
      </c>
      <c r="F40" s="14"/>
      <c r="G40" s="10">
        <v>2</v>
      </c>
    </row>
    <row r="41" spans="2:7" x14ac:dyDescent="0.25">
      <c r="B41" s="7">
        <v>15</v>
      </c>
      <c r="C41" s="13">
        <v>0</v>
      </c>
      <c r="D41" s="13">
        <v>15</v>
      </c>
      <c r="E41" s="13"/>
      <c r="F41" s="13"/>
      <c r="G41" s="8"/>
    </row>
    <row r="42" spans="2:7" x14ac:dyDescent="0.25">
      <c r="B42" s="11"/>
      <c r="C42" s="15"/>
      <c r="D42" s="15"/>
      <c r="E42" s="15">
        <v>3</v>
      </c>
      <c r="F42" s="15"/>
      <c r="G42" s="12"/>
    </row>
    <row r="43" spans="2:7" x14ac:dyDescent="0.25">
      <c r="E43" s="18">
        <v>10</v>
      </c>
      <c r="F43" s="13">
        <v>10</v>
      </c>
      <c r="G43" s="8"/>
    </row>
    <row r="44" spans="2:7" x14ac:dyDescent="0.25">
      <c r="E44" s="16">
        <v>4</v>
      </c>
      <c r="F44" s="14">
        <v>2</v>
      </c>
      <c r="G44" s="10"/>
    </row>
    <row r="45" spans="2:7" x14ac:dyDescent="0.25">
      <c r="E45" s="16">
        <v>3</v>
      </c>
      <c r="F45" s="14">
        <v>3</v>
      </c>
      <c r="G45" s="10"/>
    </row>
    <row r="46" spans="2:7" x14ac:dyDescent="0.25">
      <c r="E46" s="16">
        <v>4</v>
      </c>
      <c r="F46" s="14">
        <v>2</v>
      </c>
      <c r="G46" s="10"/>
    </row>
    <row r="47" spans="2:7" x14ac:dyDescent="0.25">
      <c r="E47" s="20">
        <v>3</v>
      </c>
      <c r="F47" s="15">
        <v>3</v>
      </c>
      <c r="G47" s="12"/>
    </row>
    <row r="48" spans="2:7" x14ac:dyDescent="0.25">
      <c r="B48" s="22">
        <v>30</v>
      </c>
      <c r="C48" s="23"/>
      <c r="D48" s="24"/>
    </row>
    <row r="49" spans="2:7" x14ac:dyDescent="0.25">
      <c r="E49" s="7">
        <v>7</v>
      </c>
      <c r="F49" s="13">
        <v>2</v>
      </c>
      <c r="G49" s="8"/>
    </row>
    <row r="50" spans="2:7" x14ac:dyDescent="0.25">
      <c r="E50" s="9">
        <v>9</v>
      </c>
      <c r="F50" s="14">
        <v>3</v>
      </c>
      <c r="G50" s="10"/>
    </row>
    <row r="51" spans="2:7" x14ac:dyDescent="0.25">
      <c r="E51" s="9">
        <v>3</v>
      </c>
      <c r="F51" s="14"/>
      <c r="G51" s="10"/>
    </row>
    <row r="52" spans="2:7" x14ac:dyDescent="0.25">
      <c r="E52" s="9">
        <v>1</v>
      </c>
      <c r="F52" s="14"/>
      <c r="G52" s="10"/>
    </row>
    <row r="53" spans="2:7" x14ac:dyDescent="0.25">
      <c r="E53" s="9">
        <v>4</v>
      </c>
      <c r="F53" s="14">
        <v>2</v>
      </c>
      <c r="G53" s="10"/>
    </row>
    <row r="54" spans="2:7" x14ac:dyDescent="0.25">
      <c r="E54" s="9">
        <v>5</v>
      </c>
      <c r="F54" s="14">
        <v>1</v>
      </c>
      <c r="G54" s="10"/>
    </row>
    <row r="55" spans="2:7" x14ac:dyDescent="0.25">
      <c r="E55" s="9">
        <v>2</v>
      </c>
      <c r="F55" s="14"/>
      <c r="G55" s="10"/>
    </row>
    <row r="56" spans="2:7" x14ac:dyDescent="0.25">
      <c r="E56" s="9">
        <v>4</v>
      </c>
      <c r="F56" s="14">
        <v>1</v>
      </c>
      <c r="G56" s="10"/>
    </row>
    <row r="57" spans="2:7" x14ac:dyDescent="0.25">
      <c r="E57" s="9">
        <v>3</v>
      </c>
      <c r="F57" s="14"/>
      <c r="G57" s="10">
        <v>1</v>
      </c>
    </row>
    <row r="58" spans="2:7" x14ac:dyDescent="0.25">
      <c r="E58" s="9">
        <v>2</v>
      </c>
      <c r="F58" s="14"/>
      <c r="G58" s="10"/>
    </row>
    <row r="59" spans="2:7" x14ac:dyDescent="0.25">
      <c r="E59" s="9">
        <v>4</v>
      </c>
      <c r="F59" s="14"/>
      <c r="G59" s="10">
        <v>4</v>
      </c>
    </row>
    <row r="60" spans="2:7" x14ac:dyDescent="0.25">
      <c r="E60" s="9">
        <v>2</v>
      </c>
      <c r="F60" s="14"/>
      <c r="G60" s="10"/>
    </row>
    <row r="61" spans="2:7" x14ac:dyDescent="0.25">
      <c r="E61" s="11">
        <v>4</v>
      </c>
      <c r="F61" s="15">
        <v>2</v>
      </c>
      <c r="G61" s="12"/>
    </row>
    <row r="62" spans="2:7" x14ac:dyDescent="0.25">
      <c r="E62" s="25">
        <v>3</v>
      </c>
      <c r="F62" s="23">
        <v>1</v>
      </c>
      <c r="G62" s="24"/>
    </row>
    <row r="63" spans="2:7" x14ac:dyDescent="0.25">
      <c r="B63" s="22">
        <v>15</v>
      </c>
      <c r="C63" s="23">
        <v>15</v>
      </c>
      <c r="D63" s="24"/>
    </row>
    <row r="64" spans="2:7" x14ac:dyDescent="0.25">
      <c r="E64" s="7">
        <v>4</v>
      </c>
      <c r="F64" s="13"/>
      <c r="G64" s="8"/>
    </row>
    <row r="65" spans="5:7" x14ac:dyDescent="0.25">
      <c r="E65" s="9">
        <v>3</v>
      </c>
      <c r="F65" s="14"/>
      <c r="G65" s="10"/>
    </row>
    <row r="66" spans="5:7" x14ac:dyDescent="0.25">
      <c r="E66" s="9">
        <v>7</v>
      </c>
      <c r="F66" s="14"/>
      <c r="G66" s="10"/>
    </row>
    <row r="67" spans="5:7" x14ac:dyDescent="0.25">
      <c r="E67" s="9">
        <v>8</v>
      </c>
      <c r="F67" s="14">
        <v>3</v>
      </c>
      <c r="G67" s="10"/>
    </row>
    <row r="68" spans="5:7" x14ac:dyDescent="0.25">
      <c r="E68" s="9">
        <v>4</v>
      </c>
      <c r="F68" s="14">
        <v>1</v>
      </c>
      <c r="G68" s="10">
        <v>1</v>
      </c>
    </row>
    <row r="69" spans="5:7" x14ac:dyDescent="0.25">
      <c r="E69" s="9">
        <v>3</v>
      </c>
      <c r="F69" s="14">
        <v>1</v>
      </c>
      <c r="G69" s="10"/>
    </row>
    <row r="70" spans="5:7" x14ac:dyDescent="0.25">
      <c r="E70" s="9">
        <v>3</v>
      </c>
      <c r="F70" s="14"/>
      <c r="G70" s="10"/>
    </row>
    <row r="71" spans="5:7" x14ac:dyDescent="0.25">
      <c r="E71" s="9">
        <v>2</v>
      </c>
      <c r="F71" s="14"/>
      <c r="G71" s="10"/>
    </row>
    <row r="72" spans="5:7" x14ac:dyDescent="0.25">
      <c r="E72" s="9">
        <v>2</v>
      </c>
      <c r="F72" s="14"/>
      <c r="G72" s="10"/>
    </row>
    <row r="73" spans="5:7" x14ac:dyDescent="0.25">
      <c r="E73" s="9">
        <v>3</v>
      </c>
      <c r="F73" s="14"/>
      <c r="G73" s="10"/>
    </row>
    <row r="74" spans="5:7" x14ac:dyDescent="0.25">
      <c r="E74" s="9">
        <v>2</v>
      </c>
      <c r="F74" s="14"/>
      <c r="G74" s="10"/>
    </row>
    <row r="75" spans="5:7" x14ac:dyDescent="0.25">
      <c r="E75" s="9">
        <v>6</v>
      </c>
      <c r="F75" s="14"/>
      <c r="G75" s="10"/>
    </row>
    <row r="76" spans="5:7" x14ac:dyDescent="0.25">
      <c r="E76" s="9">
        <v>2</v>
      </c>
      <c r="F76" s="14"/>
      <c r="G76" s="10"/>
    </row>
    <row r="77" spans="5:7" x14ac:dyDescent="0.25">
      <c r="E77" s="11">
        <v>3</v>
      </c>
      <c r="F77" s="15">
        <v>1</v>
      </c>
      <c r="G77" s="12"/>
    </row>
    <row r="78" spans="5:7" x14ac:dyDescent="0.25">
      <c r="E78" s="18">
        <v>3</v>
      </c>
      <c r="F78" s="13"/>
      <c r="G78" s="8"/>
    </row>
    <row r="79" spans="5:7" x14ac:dyDescent="0.25">
      <c r="E79" s="16">
        <v>3</v>
      </c>
      <c r="F79" s="14">
        <v>2</v>
      </c>
      <c r="G79" s="10"/>
    </row>
    <row r="80" spans="5:7" x14ac:dyDescent="0.25">
      <c r="E80" s="16">
        <v>3</v>
      </c>
      <c r="F80" s="14">
        <v>1</v>
      </c>
      <c r="G80" s="10"/>
    </row>
    <row r="81" spans="2:7" x14ac:dyDescent="0.25">
      <c r="E81" s="16">
        <v>6</v>
      </c>
      <c r="F81" s="14"/>
      <c r="G81" s="10"/>
    </row>
    <row r="82" spans="2:7" x14ac:dyDescent="0.25">
      <c r="E82" s="16">
        <v>3</v>
      </c>
      <c r="F82" s="14"/>
      <c r="G82" s="10"/>
    </row>
    <row r="83" spans="2:7" x14ac:dyDescent="0.25">
      <c r="E83" s="16">
        <v>4</v>
      </c>
      <c r="F83" s="14"/>
      <c r="G83" s="10"/>
    </row>
    <row r="84" spans="2:7" x14ac:dyDescent="0.25">
      <c r="E84" s="16">
        <v>2</v>
      </c>
      <c r="F84" s="14">
        <v>2</v>
      </c>
      <c r="G84" s="10"/>
    </row>
    <row r="85" spans="2:7" x14ac:dyDescent="0.25">
      <c r="E85" s="16">
        <v>3</v>
      </c>
      <c r="F85" s="14">
        <v>2</v>
      </c>
      <c r="G85" s="10"/>
    </row>
    <row r="86" spans="2:7" x14ac:dyDescent="0.25">
      <c r="E86" s="16">
        <v>2</v>
      </c>
      <c r="F86" s="14"/>
      <c r="G86" s="10"/>
    </row>
    <row r="87" spans="2:7" x14ac:dyDescent="0.25">
      <c r="B87" s="7"/>
      <c r="C87" s="13"/>
      <c r="D87" s="13"/>
      <c r="E87" s="19">
        <v>2</v>
      </c>
      <c r="F87" s="13"/>
      <c r="G87" s="8"/>
    </row>
    <row r="88" spans="2:7" x14ac:dyDescent="0.25">
      <c r="B88" s="9"/>
      <c r="C88" s="14"/>
      <c r="D88" s="14"/>
      <c r="E88" s="17">
        <v>2</v>
      </c>
      <c r="F88" s="14"/>
      <c r="G88" s="10"/>
    </row>
    <row r="89" spans="2:7" x14ac:dyDescent="0.25">
      <c r="B89" s="9">
        <v>22</v>
      </c>
      <c r="C89" s="14">
        <v>14</v>
      </c>
      <c r="D89" s="14"/>
      <c r="E89" s="14"/>
      <c r="F89" s="14"/>
      <c r="G89" s="10"/>
    </row>
    <row r="90" spans="2:7" x14ac:dyDescent="0.25">
      <c r="B90" s="9"/>
      <c r="C90" s="14"/>
      <c r="D90" s="14"/>
      <c r="E90" s="14">
        <v>2</v>
      </c>
      <c r="F90" s="14"/>
      <c r="G90" s="10"/>
    </row>
    <row r="91" spans="2:7" x14ac:dyDescent="0.25">
      <c r="B91" s="9"/>
      <c r="C91" s="14"/>
      <c r="D91" s="14"/>
      <c r="E91" s="14">
        <v>4</v>
      </c>
      <c r="F91" s="14"/>
      <c r="G91" s="10"/>
    </row>
    <row r="92" spans="2:7" x14ac:dyDescent="0.25">
      <c r="B92" s="9"/>
      <c r="C92" s="14"/>
      <c r="D92" s="14"/>
      <c r="E92" s="14">
        <v>4</v>
      </c>
      <c r="F92" s="14"/>
      <c r="G92" s="10"/>
    </row>
    <row r="93" spans="2:7" x14ac:dyDescent="0.25">
      <c r="B93" s="9"/>
      <c r="C93" s="14"/>
      <c r="D93" s="14"/>
      <c r="E93" s="14">
        <v>2</v>
      </c>
      <c r="F93" s="14"/>
      <c r="G93" s="10"/>
    </row>
    <row r="94" spans="2:7" x14ac:dyDescent="0.25">
      <c r="B94" s="9"/>
      <c r="C94" s="14"/>
      <c r="D94" s="14"/>
      <c r="E94" s="14">
        <v>4</v>
      </c>
      <c r="F94" s="14">
        <v>4</v>
      </c>
      <c r="G94" s="10"/>
    </row>
    <row r="95" spans="2:7" x14ac:dyDescent="0.25">
      <c r="B95" s="9"/>
      <c r="C95" s="14"/>
      <c r="D95" s="14"/>
      <c r="E95" s="14">
        <v>2</v>
      </c>
      <c r="F95" s="14">
        <v>1</v>
      </c>
      <c r="G95" s="10"/>
    </row>
    <row r="96" spans="2:7" x14ac:dyDescent="0.25">
      <c r="B96" s="9"/>
      <c r="C96" s="14"/>
      <c r="D96" s="14"/>
      <c r="E96" s="14">
        <v>3</v>
      </c>
      <c r="F96" s="14"/>
      <c r="G96" s="10"/>
    </row>
    <row r="97" spans="2:7" x14ac:dyDescent="0.25">
      <c r="B97" s="9"/>
      <c r="C97" s="14"/>
      <c r="D97" s="14"/>
      <c r="E97" s="14">
        <v>4</v>
      </c>
      <c r="F97" s="14"/>
      <c r="G97" s="10"/>
    </row>
    <row r="98" spans="2:7" x14ac:dyDescent="0.25">
      <c r="B98" s="9"/>
      <c r="C98" s="14"/>
      <c r="D98" s="14"/>
      <c r="E98" s="14">
        <v>4</v>
      </c>
      <c r="F98" s="14">
        <v>1</v>
      </c>
      <c r="G98" s="10"/>
    </row>
    <row r="99" spans="2:7" x14ac:dyDescent="0.25">
      <c r="B99" s="11"/>
      <c r="C99" s="15"/>
      <c r="D99" s="15"/>
      <c r="E99" s="15">
        <v>2</v>
      </c>
      <c r="F99" s="15"/>
      <c r="G99" s="12"/>
    </row>
    <row r="100" spans="2:7" x14ac:dyDescent="0.25">
      <c r="E100" s="18">
        <v>5</v>
      </c>
      <c r="F100" s="13"/>
      <c r="G100" s="8"/>
    </row>
    <row r="101" spans="2:7" x14ac:dyDescent="0.25">
      <c r="E101" s="16">
        <v>2</v>
      </c>
      <c r="F101" s="14"/>
      <c r="G101" s="10"/>
    </row>
    <row r="102" spans="2:7" x14ac:dyDescent="0.25">
      <c r="E102" s="16">
        <v>1</v>
      </c>
      <c r="F102" s="14"/>
      <c r="G102" s="10">
        <v>1</v>
      </c>
    </row>
    <row r="103" spans="2:7" x14ac:dyDescent="0.25">
      <c r="E103" s="16">
        <v>4</v>
      </c>
      <c r="F103" s="14">
        <v>2</v>
      </c>
      <c r="G103" s="10"/>
    </row>
    <row r="104" spans="2:7" x14ac:dyDescent="0.25">
      <c r="E104" s="16">
        <v>4</v>
      </c>
      <c r="F104" s="14">
        <v>2</v>
      </c>
      <c r="G104" s="10"/>
    </row>
    <row r="105" spans="2:7" x14ac:dyDescent="0.25">
      <c r="E105" s="16">
        <v>1</v>
      </c>
      <c r="F105" s="14"/>
      <c r="G105" s="10"/>
    </row>
    <row r="106" spans="2:7" x14ac:dyDescent="0.25">
      <c r="E106" s="16">
        <v>3</v>
      </c>
      <c r="F106" s="14">
        <v>1</v>
      </c>
      <c r="G106" s="10"/>
    </row>
    <row r="107" spans="2:7" x14ac:dyDescent="0.25">
      <c r="E107" s="16">
        <v>2</v>
      </c>
      <c r="F107" s="14">
        <v>2</v>
      </c>
      <c r="G107" s="10"/>
    </row>
    <row r="108" spans="2:7" x14ac:dyDescent="0.25">
      <c r="E108" s="16">
        <v>2</v>
      </c>
      <c r="F108" s="14"/>
      <c r="G108" s="10"/>
    </row>
    <row r="109" spans="2:7" x14ac:dyDescent="0.25">
      <c r="E109" s="16">
        <v>3</v>
      </c>
      <c r="F109" s="14">
        <v>1</v>
      </c>
      <c r="G109" s="10"/>
    </row>
    <row r="110" spans="2:7" x14ac:dyDescent="0.25">
      <c r="E110" s="16">
        <v>2</v>
      </c>
      <c r="F110" s="14">
        <v>1</v>
      </c>
      <c r="G110" s="10"/>
    </row>
    <row r="111" spans="2:7" x14ac:dyDescent="0.25">
      <c r="E111" s="16">
        <v>7</v>
      </c>
      <c r="F111" s="14">
        <v>3</v>
      </c>
      <c r="G111" s="10"/>
    </row>
    <row r="112" spans="2:7" x14ac:dyDescent="0.25">
      <c r="E112" s="16">
        <v>3</v>
      </c>
      <c r="F112" s="14">
        <v>3</v>
      </c>
      <c r="G112" s="10"/>
    </row>
    <row r="113" spans="2:11" x14ac:dyDescent="0.25">
      <c r="E113" s="16">
        <v>5</v>
      </c>
      <c r="F113" s="14">
        <v>2</v>
      </c>
      <c r="G113" s="10"/>
    </row>
    <row r="114" spans="2:11" x14ac:dyDescent="0.25">
      <c r="E114" s="16">
        <v>4</v>
      </c>
      <c r="F114" s="14">
        <v>2</v>
      </c>
      <c r="G114" s="10"/>
    </row>
    <row r="115" spans="2:11" x14ac:dyDescent="0.25">
      <c r="E115" s="20">
        <v>2</v>
      </c>
      <c r="F115" s="15"/>
      <c r="G115" s="12"/>
    </row>
    <row r="116" spans="2:11" x14ac:dyDescent="0.25">
      <c r="B116" s="22">
        <v>15</v>
      </c>
      <c r="C116" s="23">
        <v>15</v>
      </c>
      <c r="D116" s="24"/>
    </row>
    <row r="117" spans="2:11" x14ac:dyDescent="0.25">
      <c r="K117" s="30">
        <v>10</v>
      </c>
    </row>
    <row r="118" spans="2:11" x14ac:dyDescent="0.25">
      <c r="E118" s="7">
        <v>3</v>
      </c>
      <c r="F118" s="13">
        <v>1</v>
      </c>
      <c r="G118" s="8"/>
    </row>
    <row r="119" spans="2:11" x14ac:dyDescent="0.25">
      <c r="E119" s="9">
        <v>2</v>
      </c>
      <c r="F119" s="14"/>
      <c r="G119" s="10"/>
    </row>
    <row r="120" spans="2:11" x14ac:dyDescent="0.25">
      <c r="E120" s="9">
        <v>2</v>
      </c>
      <c r="F120" s="14"/>
      <c r="G120" s="10"/>
    </row>
    <row r="121" spans="2:11" x14ac:dyDescent="0.25">
      <c r="E121" s="9">
        <v>2</v>
      </c>
      <c r="F121" s="14"/>
      <c r="G121" s="10"/>
    </row>
    <row r="122" spans="2:11" x14ac:dyDescent="0.25">
      <c r="E122" s="9">
        <v>8</v>
      </c>
      <c r="F122" s="14"/>
      <c r="G122" s="10"/>
    </row>
    <row r="123" spans="2:11" x14ac:dyDescent="0.25">
      <c r="E123" s="9">
        <v>4</v>
      </c>
      <c r="F123" s="14">
        <v>2</v>
      </c>
      <c r="G123" s="10"/>
    </row>
    <row r="124" spans="2:11" x14ac:dyDescent="0.25">
      <c r="E124" s="9">
        <v>4</v>
      </c>
      <c r="F124" s="14"/>
      <c r="G124" s="10"/>
    </row>
    <row r="125" spans="2:11" x14ac:dyDescent="0.25">
      <c r="E125" s="9">
        <v>4</v>
      </c>
      <c r="F125" s="14"/>
      <c r="G125" s="10"/>
    </row>
    <row r="126" spans="2:11" x14ac:dyDescent="0.25">
      <c r="E126" s="9">
        <v>2</v>
      </c>
      <c r="F126" s="14">
        <v>2</v>
      </c>
      <c r="G126" s="10"/>
    </row>
    <row r="127" spans="2:11" x14ac:dyDescent="0.25">
      <c r="E127" s="9">
        <v>4</v>
      </c>
      <c r="F127" s="14">
        <v>2</v>
      </c>
      <c r="G127" s="10"/>
    </row>
    <row r="128" spans="2:11" x14ac:dyDescent="0.25">
      <c r="E128" s="9">
        <v>2</v>
      </c>
      <c r="F128" s="14"/>
      <c r="G128" s="10"/>
    </row>
    <row r="129" spans="2:7" x14ac:dyDescent="0.25">
      <c r="E129" s="9">
        <v>3</v>
      </c>
      <c r="F129" s="14">
        <v>3</v>
      </c>
      <c r="G129" s="10"/>
    </row>
    <row r="130" spans="2:7" x14ac:dyDescent="0.25">
      <c r="E130" s="9">
        <v>2</v>
      </c>
      <c r="F130" s="14"/>
      <c r="G130" s="10"/>
    </row>
    <row r="131" spans="2:7" x14ac:dyDescent="0.25">
      <c r="E131" s="9">
        <v>4</v>
      </c>
      <c r="F131" s="14">
        <v>4</v>
      </c>
      <c r="G131" s="10"/>
    </row>
    <row r="132" spans="2:7" x14ac:dyDescent="0.25">
      <c r="E132" s="9">
        <v>7</v>
      </c>
      <c r="F132" s="14">
        <v>1</v>
      </c>
      <c r="G132" s="10"/>
    </row>
    <row r="133" spans="2:7" x14ac:dyDescent="0.25">
      <c r="E133" s="11">
        <v>2</v>
      </c>
      <c r="F133" s="15"/>
      <c r="G133" s="12"/>
    </row>
    <row r="134" spans="2:7" x14ac:dyDescent="0.25">
      <c r="B134" s="22">
        <v>37</v>
      </c>
      <c r="C134" s="23">
        <v>17</v>
      </c>
      <c r="D134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796D-3DE7-44E2-9D2F-774DF3C2569E}">
  <dimension ref="A1:Q35"/>
  <sheetViews>
    <sheetView workbookViewId="0">
      <selection activeCell="N35" sqref="N35"/>
    </sheetView>
  </sheetViews>
  <sheetFormatPr defaultRowHeight="15" x14ac:dyDescent="0.25"/>
  <cols>
    <col min="13" max="13" width="10.85546875" customWidth="1"/>
    <col min="14" max="14" width="9.7109375" bestFit="1" customWidth="1"/>
    <col min="15" max="15" width="12.28515625" customWidth="1"/>
    <col min="16" max="16" width="12.5703125" customWidth="1"/>
    <col min="17" max="17" width="18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2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43499</v>
      </c>
      <c r="B3">
        <v>16</v>
      </c>
      <c r="C3">
        <v>4</v>
      </c>
      <c r="M3" t="s">
        <v>12</v>
      </c>
      <c r="N3">
        <f>SUM(N4:N7)</f>
        <v>370</v>
      </c>
      <c r="O3">
        <f t="shared" ref="O3:P3" si="0">SUM(O4:O7)</f>
        <v>150</v>
      </c>
      <c r="P3">
        <f t="shared" si="0"/>
        <v>5</v>
      </c>
      <c r="Q3">
        <f>SUM(Q4:Q7)</f>
        <v>215</v>
      </c>
    </row>
    <row r="4" spans="1:17" x14ac:dyDescent="0.25">
      <c r="A4" s="3">
        <v>43503</v>
      </c>
      <c r="H4">
        <v>42</v>
      </c>
      <c r="I4">
        <v>40</v>
      </c>
      <c r="J4">
        <v>2</v>
      </c>
      <c r="M4" t="s">
        <v>11</v>
      </c>
      <c r="N4">
        <f>SUM(B3:B100)</f>
        <v>155</v>
      </c>
      <c r="O4">
        <f t="shared" ref="O4:P4" si="1">SUM(C3:C26)</f>
        <v>59</v>
      </c>
      <c r="P4">
        <f t="shared" si="1"/>
        <v>0</v>
      </c>
      <c r="Q4">
        <f>N4-O4-P4</f>
        <v>96</v>
      </c>
    </row>
    <row r="5" spans="1:17" x14ac:dyDescent="0.25">
      <c r="A5" s="3">
        <v>43510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7</v>
      </c>
      <c r="N5">
        <f>SUM(E3:E100)</f>
        <v>60</v>
      </c>
      <c r="O5">
        <f t="shared" ref="O5:P5" si="2">SUM(F3:F26)</f>
        <v>9</v>
      </c>
      <c r="P5">
        <f t="shared" si="2"/>
        <v>3</v>
      </c>
      <c r="Q5">
        <f>N5-O5-P5</f>
        <v>48</v>
      </c>
    </row>
    <row r="6" spans="1:17" x14ac:dyDescent="0.25">
      <c r="A6" s="3">
        <v>43511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t="s">
        <v>8</v>
      </c>
      <c r="N6">
        <f>SUM(H3:H100)</f>
        <v>155</v>
      </c>
      <c r="O6">
        <f t="shared" ref="O6:P6" si="3">SUM(I3:I26)</f>
        <v>82</v>
      </c>
      <c r="P6">
        <f t="shared" si="3"/>
        <v>2</v>
      </c>
      <c r="Q6">
        <f>N6-O6-P6</f>
        <v>71</v>
      </c>
    </row>
    <row r="7" spans="1:17" x14ac:dyDescent="0.25">
      <c r="A7" s="3">
        <v>43512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9</v>
      </c>
      <c r="N7">
        <f>SUM(K3:K100)</f>
        <v>0</v>
      </c>
      <c r="O7">
        <f t="shared" ref="O7:P7" si="4">SUM(L3:L26)</f>
        <v>0</v>
      </c>
      <c r="P7">
        <f t="shared" si="4"/>
        <v>0</v>
      </c>
      <c r="Q7">
        <f>N7-O7-P7</f>
        <v>0</v>
      </c>
    </row>
    <row r="8" spans="1:17" x14ac:dyDescent="0.25">
      <c r="A8" s="3">
        <v>43517</v>
      </c>
      <c r="B8">
        <v>34</v>
      </c>
    </row>
    <row r="9" spans="1:17" x14ac:dyDescent="0.25">
      <c r="A9" s="3">
        <v>43518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s="38" t="s">
        <v>19</v>
      </c>
      <c r="N9" s="38"/>
      <c r="O9" s="38"/>
    </row>
    <row r="10" spans="1:17" x14ac:dyDescent="0.25">
      <c r="B10" s="38" t="s">
        <v>2</v>
      </c>
      <c r="C10" s="38"/>
      <c r="D10" s="38"/>
      <c r="E10" s="38"/>
      <c r="F10" s="38"/>
      <c r="G10" s="38"/>
      <c r="H10" s="38"/>
      <c r="I10" s="38"/>
      <c r="J10" s="38"/>
      <c r="K10" s="38"/>
      <c r="N10" s="38" t="s">
        <v>17</v>
      </c>
      <c r="O10" s="38"/>
    </row>
    <row r="11" spans="1:17" x14ac:dyDescent="0.25">
      <c r="A11" s="2" t="s">
        <v>0</v>
      </c>
      <c r="B11" t="s">
        <v>4</v>
      </c>
      <c r="C11" t="s">
        <v>5</v>
      </c>
      <c r="D11" t="s">
        <v>6</v>
      </c>
      <c r="E11" t="s">
        <v>7</v>
      </c>
      <c r="F11" t="s">
        <v>5</v>
      </c>
      <c r="G11" t="s">
        <v>6</v>
      </c>
      <c r="H11" t="s">
        <v>8</v>
      </c>
      <c r="I11" t="s">
        <v>5</v>
      </c>
      <c r="J11" t="s">
        <v>6</v>
      </c>
      <c r="K11" t="s">
        <v>9</v>
      </c>
      <c r="M11" t="s">
        <v>11</v>
      </c>
      <c r="N11" s="39">
        <f>N4/N3</f>
        <v>0.41891891891891891</v>
      </c>
      <c r="O11" s="39"/>
    </row>
    <row r="12" spans="1:17" x14ac:dyDescent="0.25">
      <c r="A12" s="3">
        <v>43499</v>
      </c>
      <c r="B12">
        <v>20</v>
      </c>
      <c r="E12">
        <v>23</v>
      </c>
      <c r="F12">
        <v>3</v>
      </c>
      <c r="G12">
        <v>2</v>
      </c>
      <c r="M12" t="s">
        <v>7</v>
      </c>
      <c r="N12" s="39">
        <f>N5/N3</f>
        <v>0.16216216216216217</v>
      </c>
      <c r="O12" s="39"/>
    </row>
    <row r="13" spans="1:17" x14ac:dyDescent="0.25">
      <c r="A13" s="3">
        <v>43503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8</v>
      </c>
      <c r="N13" s="39">
        <f>N6/N3</f>
        <v>0.41891891891891891</v>
      </c>
      <c r="O13" s="39"/>
    </row>
    <row r="14" spans="1:17" x14ac:dyDescent="0.25">
      <c r="A14" s="3">
        <v>43510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9</v>
      </c>
      <c r="N14" s="39">
        <f>N7/N3</f>
        <v>0</v>
      </c>
      <c r="O14" s="39"/>
    </row>
    <row r="15" spans="1:17" x14ac:dyDescent="0.25">
      <c r="A15" s="3">
        <v>43511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25">
      <c r="A16" s="3">
        <v>43512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s="38" t="s">
        <v>20</v>
      </c>
      <c r="N16" s="38"/>
      <c r="O16" s="38"/>
    </row>
    <row r="17" spans="1:17" x14ac:dyDescent="0.25">
      <c r="A17" s="3">
        <v>43516</v>
      </c>
      <c r="H17">
        <v>30</v>
      </c>
      <c r="I17">
        <v>2</v>
      </c>
      <c r="M17" t="s">
        <v>18</v>
      </c>
      <c r="N17" s="39">
        <f>Q3/N3</f>
        <v>0.58108108108108103</v>
      </c>
      <c r="O17" s="39"/>
    </row>
    <row r="18" spans="1:17" x14ac:dyDescent="0.25">
      <c r="A18" s="3">
        <v>43517</v>
      </c>
      <c r="B18">
        <v>30</v>
      </c>
      <c r="C18">
        <v>20</v>
      </c>
      <c r="M18" t="s">
        <v>5</v>
      </c>
      <c r="N18" s="39">
        <f>O3/N3</f>
        <v>0.40540540540540543</v>
      </c>
      <c r="O18" s="39"/>
    </row>
    <row r="19" spans="1:17" x14ac:dyDescent="0.25">
      <c r="A19" s="3">
        <v>43518</v>
      </c>
      <c r="H19">
        <v>40</v>
      </c>
      <c r="I19">
        <v>40</v>
      </c>
      <c r="M19" t="s">
        <v>6</v>
      </c>
      <c r="N19" s="39">
        <f>P3/N3</f>
        <v>1.3513513513513514E-2</v>
      </c>
      <c r="O19" s="39"/>
    </row>
    <row r="20" spans="1:17" x14ac:dyDescent="0.25">
      <c r="B20" s="38" t="s">
        <v>3</v>
      </c>
      <c r="C20" s="38"/>
      <c r="D20" s="38"/>
      <c r="E20" s="38"/>
      <c r="F20" s="38"/>
      <c r="G20" s="38"/>
      <c r="H20" s="38"/>
      <c r="I20" s="38"/>
      <c r="J20" s="38"/>
      <c r="K20" s="38"/>
    </row>
    <row r="21" spans="1:17" x14ac:dyDescent="0.25">
      <c r="A21" s="2" t="s">
        <v>0</v>
      </c>
      <c r="B21" t="s">
        <v>4</v>
      </c>
      <c r="C21" t="s">
        <v>5</v>
      </c>
      <c r="D21" t="s">
        <v>6</v>
      </c>
      <c r="E21" t="s">
        <v>7</v>
      </c>
      <c r="F21" t="s">
        <v>5</v>
      </c>
      <c r="G21" t="s">
        <v>6</v>
      </c>
      <c r="H21" t="s">
        <v>8</v>
      </c>
      <c r="I21" t="s">
        <v>5</v>
      </c>
      <c r="J21" t="s">
        <v>6</v>
      </c>
      <c r="K21" t="s">
        <v>9</v>
      </c>
      <c r="N21" t="s">
        <v>18</v>
      </c>
      <c r="O21" t="s">
        <v>5</v>
      </c>
      <c r="P21" t="s">
        <v>6</v>
      </c>
    </row>
    <row r="22" spans="1:17" x14ac:dyDescent="0.25">
      <c r="A22" s="3">
        <v>43499</v>
      </c>
      <c r="B22">
        <v>35</v>
      </c>
      <c r="C22">
        <v>35</v>
      </c>
      <c r="E22">
        <v>15</v>
      </c>
      <c r="F22">
        <v>2</v>
      </c>
      <c r="G22">
        <v>1</v>
      </c>
      <c r="M22" t="s">
        <v>11</v>
      </c>
      <c r="N22" s="32">
        <f>Q4/N4</f>
        <v>0.61935483870967745</v>
      </c>
      <c r="O22" s="32">
        <f>O4/N4</f>
        <v>0.38064516129032255</v>
      </c>
      <c r="P22" s="32">
        <f>P4/N4</f>
        <v>0</v>
      </c>
    </row>
    <row r="23" spans="1:17" x14ac:dyDescent="0.25">
      <c r="A23" s="3">
        <v>43503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7</v>
      </c>
      <c r="N23" s="32">
        <f t="shared" ref="N23:N24" si="5">Q5/N5</f>
        <v>0.8</v>
      </c>
      <c r="O23" s="32">
        <f t="shared" ref="O23:O24" si="6">O5/N5</f>
        <v>0.15</v>
      </c>
      <c r="P23" s="32">
        <f t="shared" ref="P23:P24" si="7">P5/N5</f>
        <v>0.05</v>
      </c>
    </row>
    <row r="24" spans="1:17" x14ac:dyDescent="0.25">
      <c r="A24" s="3">
        <v>43509</v>
      </c>
      <c r="E24">
        <v>22</v>
      </c>
      <c r="F24">
        <v>4</v>
      </c>
      <c r="M24" t="s">
        <v>8</v>
      </c>
      <c r="N24" s="32">
        <f t="shared" si="5"/>
        <v>0.45806451612903226</v>
      </c>
      <c r="O24" s="32">
        <f t="shared" si="6"/>
        <v>0.52903225806451615</v>
      </c>
      <c r="P24" s="32">
        <f t="shared" si="7"/>
        <v>1.2903225806451613E-2</v>
      </c>
    </row>
    <row r="25" spans="1:17" x14ac:dyDescent="0.25">
      <c r="A25" s="3">
        <v>43510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7" x14ac:dyDescent="0.25">
      <c r="A26" s="3">
        <v>43511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s="38" t="s">
        <v>21</v>
      </c>
      <c r="N26" s="38"/>
      <c r="O26" s="38"/>
    </row>
    <row r="27" spans="1:17" x14ac:dyDescent="0.25">
      <c r="A27" s="3">
        <v>43512</v>
      </c>
      <c r="B27">
        <v>20</v>
      </c>
      <c r="C27">
        <v>10</v>
      </c>
      <c r="D27">
        <v>5</v>
      </c>
      <c r="M27" t="s">
        <v>11</v>
      </c>
      <c r="N27" s="38">
        <f>AVERAGE('Febbraio Raw'!B3:B100)</f>
        <v>26.5</v>
      </c>
      <c r="O27" s="38"/>
    </row>
    <row r="28" spans="1:17" x14ac:dyDescent="0.25">
      <c r="A28" s="3">
        <v>43517</v>
      </c>
      <c r="H28">
        <v>43</v>
      </c>
      <c r="J28">
        <v>3</v>
      </c>
      <c r="M28" t="s">
        <v>7</v>
      </c>
      <c r="N28" s="40">
        <f>AVERAGE('Febbraio Raw'!E3:E100)</f>
        <v>2.4545454545454546</v>
      </c>
      <c r="O28" s="40"/>
    </row>
    <row r="29" spans="1:17" x14ac:dyDescent="0.25">
      <c r="A29" s="3">
        <v>43518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 t="s">
        <v>8</v>
      </c>
      <c r="N29" s="38">
        <f>AVERAGE('Febbraio Raw'!H3:H102)</f>
        <v>38.75</v>
      </c>
      <c r="O29" s="38"/>
    </row>
    <row r="31" spans="1:17" x14ac:dyDescent="0.25">
      <c r="N31" s="38" t="s">
        <v>49</v>
      </c>
      <c r="O31" s="38"/>
      <c r="P31" s="38"/>
      <c r="Q31" s="38"/>
    </row>
    <row r="32" spans="1:17" x14ac:dyDescent="0.25">
      <c r="N32" t="s">
        <v>1</v>
      </c>
      <c r="O32" t="s">
        <v>2</v>
      </c>
      <c r="P32" t="s">
        <v>3</v>
      </c>
      <c r="Q32" t="s">
        <v>16</v>
      </c>
    </row>
    <row r="33" spans="13:17" x14ac:dyDescent="0.25">
      <c r="M33" t="s">
        <v>11</v>
      </c>
      <c r="N33">
        <f>SUM(B3:B9)</f>
        <v>50</v>
      </c>
      <c r="O33">
        <f>SUM(B12:B19)</f>
        <v>50</v>
      </c>
      <c r="P33" s="5">
        <f>SUM(B22:B34)</f>
        <v>55</v>
      </c>
      <c r="Q33">
        <f>SUM(B45:B47)</f>
        <v>0</v>
      </c>
    </row>
    <row r="34" spans="13:17" x14ac:dyDescent="0.25">
      <c r="M34" t="s">
        <v>7</v>
      </c>
      <c r="N34" s="5">
        <f>SUM(E3:E9)</f>
        <v>0</v>
      </c>
      <c r="O34">
        <f>SUM(E12:E19)</f>
        <v>23</v>
      </c>
      <c r="P34" s="5">
        <f>SUM(E22:E34)</f>
        <v>37</v>
      </c>
      <c r="Q34">
        <f>SUM(E45:E47)</f>
        <v>0</v>
      </c>
    </row>
    <row r="35" spans="13:17" x14ac:dyDescent="0.25">
      <c r="M35" t="s">
        <v>8</v>
      </c>
      <c r="N35">
        <f>SUM(H3:H9)</f>
        <v>42</v>
      </c>
      <c r="O35">
        <f>SUM(H12:H19)</f>
        <v>70</v>
      </c>
      <c r="P35" s="5">
        <f>SUM(H22:H34)</f>
        <v>43</v>
      </c>
      <c r="Q35">
        <f>SUM(H45:H47)</f>
        <v>0</v>
      </c>
    </row>
  </sheetData>
  <mergeCells count="18">
    <mergeCell ref="N14:O14"/>
    <mergeCell ref="N17:O17"/>
    <mergeCell ref="N31:Q31"/>
    <mergeCell ref="N18:O18"/>
    <mergeCell ref="N19:O19"/>
    <mergeCell ref="B1:K1"/>
    <mergeCell ref="B10:K10"/>
    <mergeCell ref="B20:K20"/>
    <mergeCell ref="M9:O9"/>
    <mergeCell ref="N10:O10"/>
    <mergeCell ref="M16:O16"/>
    <mergeCell ref="N27:O27"/>
    <mergeCell ref="N28:O28"/>
    <mergeCell ref="N29:O29"/>
    <mergeCell ref="M26:O26"/>
    <mergeCell ref="N11:O11"/>
    <mergeCell ref="N12:O12"/>
    <mergeCell ref="N13:O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FB7F-281C-47DF-ABDE-DC6979AE8AC0}">
  <dimension ref="A1:Q52"/>
  <sheetViews>
    <sheetView topLeftCell="A19" workbookViewId="0">
      <selection activeCell="N31" sqref="N31:Q31"/>
    </sheetView>
  </sheetViews>
  <sheetFormatPr defaultRowHeight="15" x14ac:dyDescent="0.25"/>
  <cols>
    <col min="15" max="15" width="11.5703125" customWidth="1"/>
    <col min="16" max="16" width="13" customWidth="1"/>
    <col min="17" max="17" width="17.285156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2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43525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12</v>
      </c>
      <c r="N3">
        <f>SUM(N4:N7)</f>
        <v>564</v>
      </c>
      <c r="O3">
        <f t="shared" ref="O3:P3" si="0">SUM(O4:O7)</f>
        <v>219</v>
      </c>
      <c r="P3">
        <f t="shared" si="0"/>
        <v>12</v>
      </c>
      <c r="Q3">
        <f>SUM(Q4:Q7)</f>
        <v>333</v>
      </c>
    </row>
    <row r="4" spans="1:17" x14ac:dyDescent="0.25">
      <c r="A4" s="3">
        <v>43526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11</v>
      </c>
      <c r="N4">
        <f>SUM(B3:B100)</f>
        <v>40</v>
      </c>
      <c r="O4">
        <f t="shared" ref="O4:P4" si="1">SUM(C3:C26)</f>
        <v>0</v>
      </c>
      <c r="P4">
        <f t="shared" si="1"/>
        <v>0</v>
      </c>
      <c r="Q4">
        <f>N4-O4-P4</f>
        <v>40</v>
      </c>
    </row>
    <row r="5" spans="1:17" x14ac:dyDescent="0.25">
      <c r="A5" s="3">
        <v>43527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7</v>
      </c>
      <c r="N5">
        <f>SUM(E3:E100)</f>
        <v>8</v>
      </c>
      <c r="O5">
        <f t="shared" ref="O5:P5" si="2">SUM(F3:F26)</f>
        <v>0</v>
      </c>
      <c r="P5">
        <f t="shared" si="2"/>
        <v>0</v>
      </c>
      <c r="Q5">
        <f>N5-O5-P5</f>
        <v>8</v>
      </c>
    </row>
    <row r="6" spans="1:17" x14ac:dyDescent="0.25">
      <c r="A6" s="3">
        <v>43530</v>
      </c>
      <c r="H6">
        <v>42</v>
      </c>
      <c r="I6">
        <v>39</v>
      </c>
      <c r="J6">
        <v>3</v>
      </c>
      <c r="M6" t="s">
        <v>8</v>
      </c>
      <c r="N6">
        <f>SUM(H3:H100)</f>
        <v>516</v>
      </c>
      <c r="O6">
        <f t="shared" ref="O6:P6" si="3">SUM(I3:I26)</f>
        <v>219</v>
      </c>
      <c r="P6">
        <f t="shared" si="3"/>
        <v>12</v>
      </c>
      <c r="Q6">
        <f>N6-O6-P6</f>
        <v>285</v>
      </c>
    </row>
    <row r="7" spans="1:17" x14ac:dyDescent="0.25">
      <c r="A7" s="3">
        <v>43532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9</v>
      </c>
      <c r="N7">
        <f>SUM(K3:K100)</f>
        <v>0</v>
      </c>
      <c r="O7">
        <f t="shared" ref="O7:P7" si="4">SUM(L3:L26)</f>
        <v>0</v>
      </c>
      <c r="P7">
        <f t="shared" si="4"/>
        <v>0</v>
      </c>
      <c r="Q7">
        <f>N7-O7-P7</f>
        <v>0</v>
      </c>
    </row>
    <row r="8" spans="1:17" x14ac:dyDescent="0.25">
      <c r="A8" s="3">
        <v>43533</v>
      </c>
      <c r="H8">
        <v>50</v>
      </c>
      <c r="I8">
        <v>50</v>
      </c>
    </row>
    <row r="9" spans="1:17" x14ac:dyDescent="0.25">
      <c r="A9" s="3">
        <v>43537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s="38" t="s">
        <v>19</v>
      </c>
      <c r="N9" s="38"/>
      <c r="O9" s="38"/>
    </row>
    <row r="10" spans="1:17" x14ac:dyDescent="0.25">
      <c r="A10" s="3">
        <v>43538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 s="38" t="s">
        <v>17</v>
      </c>
      <c r="O10" s="38"/>
    </row>
    <row r="11" spans="1:17" x14ac:dyDescent="0.25">
      <c r="A11" s="3">
        <v>43539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11</v>
      </c>
      <c r="N11" s="39">
        <f>N4/N3</f>
        <v>7.0921985815602842E-2</v>
      </c>
      <c r="O11" s="39"/>
    </row>
    <row r="12" spans="1:17" x14ac:dyDescent="0.25">
      <c r="A12" s="3">
        <v>43540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7</v>
      </c>
      <c r="N12" s="39">
        <f>N5/N3</f>
        <v>1.4184397163120567E-2</v>
      </c>
      <c r="O12" s="39"/>
    </row>
    <row r="13" spans="1:17" x14ac:dyDescent="0.25">
      <c r="A13" s="3">
        <v>43545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8</v>
      </c>
      <c r="N13" s="39">
        <f>N6/N3</f>
        <v>0.91489361702127658</v>
      </c>
      <c r="O13" s="39"/>
    </row>
    <row r="14" spans="1:17" x14ac:dyDescent="0.25">
      <c r="A14" s="3">
        <v>43547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9</v>
      </c>
      <c r="N14" s="39">
        <f>N7/N3</f>
        <v>0</v>
      </c>
      <c r="O14" s="39"/>
    </row>
    <row r="15" spans="1:17" x14ac:dyDescent="0.25">
      <c r="A15" s="3">
        <v>43551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25">
      <c r="B16" s="38" t="s">
        <v>2</v>
      </c>
      <c r="C16" s="38"/>
      <c r="D16" s="38"/>
      <c r="E16" s="38"/>
      <c r="F16" s="38"/>
      <c r="G16" s="38"/>
      <c r="H16" s="38"/>
      <c r="I16" s="38"/>
      <c r="J16" s="38"/>
      <c r="K16" s="38"/>
      <c r="M16" s="38" t="s">
        <v>20</v>
      </c>
      <c r="N16" s="38"/>
      <c r="O16" s="38"/>
    </row>
    <row r="17" spans="1:17" x14ac:dyDescent="0.25">
      <c r="A17" s="2" t="s">
        <v>0</v>
      </c>
      <c r="B17" t="s">
        <v>4</v>
      </c>
      <c r="C17" t="s">
        <v>5</v>
      </c>
      <c r="D17" t="s">
        <v>6</v>
      </c>
      <c r="E17" t="s">
        <v>7</v>
      </c>
      <c r="F17" t="s">
        <v>5</v>
      </c>
      <c r="G17" t="s">
        <v>6</v>
      </c>
      <c r="H17" t="s">
        <v>8</v>
      </c>
      <c r="I17" t="s">
        <v>5</v>
      </c>
      <c r="J17" t="s">
        <v>6</v>
      </c>
      <c r="K17" t="s">
        <v>9</v>
      </c>
      <c r="M17" t="s">
        <v>18</v>
      </c>
      <c r="N17" s="39">
        <f>Q3/N3</f>
        <v>0.59042553191489366</v>
      </c>
      <c r="O17" s="39"/>
    </row>
    <row r="18" spans="1:17" x14ac:dyDescent="0.25">
      <c r="A18" s="3">
        <v>43525</v>
      </c>
      <c r="H18">
        <v>28</v>
      </c>
      <c r="I18">
        <v>24</v>
      </c>
      <c r="J18">
        <v>4</v>
      </c>
      <c r="M18" t="s">
        <v>5</v>
      </c>
      <c r="N18" s="39">
        <f>O3/N3</f>
        <v>0.38829787234042551</v>
      </c>
      <c r="O18" s="39"/>
    </row>
    <row r="19" spans="1:17" x14ac:dyDescent="0.25">
      <c r="A19" s="3">
        <v>43526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6</v>
      </c>
      <c r="N19" s="39">
        <f>P3/N3</f>
        <v>2.1276595744680851E-2</v>
      </c>
      <c r="O19" s="39"/>
    </row>
    <row r="20" spans="1:17" x14ac:dyDescent="0.25">
      <c r="A20" s="3">
        <v>43527</v>
      </c>
      <c r="H20">
        <v>34</v>
      </c>
      <c r="I20">
        <v>31</v>
      </c>
      <c r="J20">
        <v>3</v>
      </c>
    </row>
    <row r="21" spans="1:17" x14ac:dyDescent="0.25">
      <c r="A21" s="3">
        <v>43528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N21" t="s">
        <v>18</v>
      </c>
      <c r="O21" t="s">
        <v>5</v>
      </c>
      <c r="P21" t="s">
        <v>6</v>
      </c>
    </row>
    <row r="22" spans="1:17" x14ac:dyDescent="0.25">
      <c r="A22" s="3">
        <v>43530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11</v>
      </c>
      <c r="N22" s="32">
        <f>Q4/N4</f>
        <v>1</v>
      </c>
      <c r="O22" s="32">
        <f>O4/N4</f>
        <v>0</v>
      </c>
      <c r="P22" s="32">
        <f>P4/N4</f>
        <v>0</v>
      </c>
    </row>
    <row r="23" spans="1:17" x14ac:dyDescent="0.25">
      <c r="A23" s="3">
        <v>43531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7</v>
      </c>
      <c r="N23" s="32">
        <f t="shared" ref="N23:N24" si="5">Q5/N5</f>
        <v>1</v>
      </c>
      <c r="O23" s="32">
        <f t="shared" ref="O23:O24" si="6">O5/N5</f>
        <v>0</v>
      </c>
      <c r="P23" s="32">
        <f t="shared" ref="P23:P24" si="7">P5/N5</f>
        <v>0</v>
      </c>
    </row>
    <row r="24" spans="1:17" x14ac:dyDescent="0.25">
      <c r="A24" s="3">
        <v>43532</v>
      </c>
      <c r="H24">
        <v>27</v>
      </c>
      <c r="I24">
        <v>25</v>
      </c>
      <c r="J24">
        <v>2</v>
      </c>
      <c r="M24" t="s">
        <v>8</v>
      </c>
      <c r="N24" s="32">
        <f t="shared" si="5"/>
        <v>0.55232558139534882</v>
      </c>
      <c r="O24" s="32">
        <f t="shared" si="6"/>
        <v>0.42441860465116277</v>
      </c>
      <c r="P24" s="32">
        <f t="shared" si="7"/>
        <v>2.3255813953488372E-2</v>
      </c>
    </row>
    <row r="25" spans="1:17" x14ac:dyDescent="0.25">
      <c r="A25" s="3">
        <v>43533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7" x14ac:dyDescent="0.25">
      <c r="A26" s="3">
        <v>43537</v>
      </c>
      <c r="H26">
        <v>50</v>
      </c>
      <c r="I26">
        <v>50</v>
      </c>
      <c r="M26" s="38" t="s">
        <v>21</v>
      </c>
      <c r="N26" s="38"/>
      <c r="O26" s="38"/>
    </row>
    <row r="27" spans="1:17" x14ac:dyDescent="0.25">
      <c r="A27" s="3">
        <v>43539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 t="s">
        <v>11</v>
      </c>
      <c r="N27" s="38">
        <f>AVERAGE('Marzo Raw'!B3:B100)</f>
        <v>40</v>
      </c>
      <c r="O27" s="38"/>
    </row>
    <row r="28" spans="1:17" x14ac:dyDescent="0.25">
      <c r="A28" s="3">
        <v>43540</v>
      </c>
      <c r="H28">
        <v>54</v>
      </c>
      <c r="I28">
        <v>26</v>
      </c>
      <c r="M28" t="s">
        <v>7</v>
      </c>
      <c r="N28" s="40">
        <f>AVERAGE('Marzo Raw'!E3:E100)</f>
        <v>4</v>
      </c>
      <c r="O28" s="40"/>
    </row>
    <row r="29" spans="1:17" x14ac:dyDescent="0.25">
      <c r="A29" s="3">
        <v>43545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 t="s">
        <v>8</v>
      </c>
      <c r="N29" s="38">
        <f>AVERAGE('Marzo Raw'!H3:H102)</f>
        <v>43</v>
      </c>
      <c r="O29" s="38"/>
    </row>
    <row r="30" spans="1:17" x14ac:dyDescent="0.25">
      <c r="A30" s="3">
        <v>43547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7" x14ac:dyDescent="0.25">
      <c r="A31" s="3">
        <v>43550</v>
      </c>
      <c r="H31">
        <v>20</v>
      </c>
      <c r="J31">
        <v>20</v>
      </c>
      <c r="N31" s="38" t="s">
        <v>49</v>
      </c>
      <c r="O31" s="38"/>
      <c r="P31" s="38"/>
      <c r="Q31" s="38"/>
    </row>
    <row r="32" spans="1:17" x14ac:dyDescent="0.25">
      <c r="A32" s="3">
        <v>43551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N32" t="s">
        <v>1</v>
      </c>
      <c r="O32" t="s">
        <v>2</v>
      </c>
      <c r="P32" t="s">
        <v>3</v>
      </c>
      <c r="Q32" t="s">
        <v>16</v>
      </c>
    </row>
    <row r="33" spans="1:17" x14ac:dyDescent="0.25">
      <c r="B33" s="38" t="s">
        <v>3</v>
      </c>
      <c r="C33" s="38"/>
      <c r="D33" s="38"/>
      <c r="E33" s="38"/>
      <c r="F33" s="38"/>
      <c r="G33" s="38"/>
      <c r="H33" s="38"/>
      <c r="I33" s="38"/>
      <c r="J33" s="38"/>
      <c r="K33" s="38"/>
      <c r="M33" t="s">
        <v>11</v>
      </c>
      <c r="N33">
        <f>SUM(B3:B15)</f>
        <v>0</v>
      </c>
      <c r="O33">
        <f>SUM(B18:B32)</f>
        <v>0</v>
      </c>
      <c r="P33" s="5">
        <f>SUM(B35:B48)</f>
        <v>40</v>
      </c>
      <c r="Q33">
        <f>SUM(B50:B52)</f>
        <v>0</v>
      </c>
    </row>
    <row r="34" spans="1:17" x14ac:dyDescent="0.25">
      <c r="A34" s="2" t="s">
        <v>0</v>
      </c>
      <c r="B34" t="s">
        <v>4</v>
      </c>
      <c r="C34" t="s">
        <v>5</v>
      </c>
      <c r="D34" t="s">
        <v>6</v>
      </c>
      <c r="E34" t="s">
        <v>7</v>
      </c>
      <c r="F34" t="s">
        <v>5</v>
      </c>
      <c r="G34" t="s">
        <v>6</v>
      </c>
      <c r="H34" t="s">
        <v>8</v>
      </c>
      <c r="I34" t="s">
        <v>5</v>
      </c>
      <c r="J34" t="s">
        <v>6</v>
      </c>
      <c r="K34" t="s">
        <v>9</v>
      </c>
      <c r="M34" t="s">
        <v>7</v>
      </c>
      <c r="N34" s="5">
        <f>SUM(E3:E15)</f>
        <v>0</v>
      </c>
      <c r="O34">
        <f>SUM(E18:E32)</f>
        <v>0</v>
      </c>
      <c r="P34" s="5">
        <f>SUM(E35:E48)</f>
        <v>8</v>
      </c>
      <c r="Q34">
        <f>SUM(E50:E52)</f>
        <v>0</v>
      </c>
    </row>
    <row r="35" spans="1:17" x14ac:dyDescent="0.25">
      <c r="A35" s="3">
        <v>43525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 t="s">
        <v>8</v>
      </c>
      <c r="N35">
        <f>SUM(H3:H15)</f>
        <v>92</v>
      </c>
      <c r="O35">
        <f>SUM(H18:H32)</f>
        <v>213</v>
      </c>
      <c r="P35" s="5">
        <f>SUM(H35:H48)</f>
        <v>211</v>
      </c>
      <c r="Q35">
        <f>SUM(H50:H52)</f>
        <v>0</v>
      </c>
    </row>
    <row r="36" spans="1:17" x14ac:dyDescent="0.25">
      <c r="A36" s="3">
        <v>43527</v>
      </c>
      <c r="E36">
        <v>8</v>
      </c>
      <c r="F36">
        <v>3</v>
      </c>
    </row>
    <row r="37" spans="1:17" x14ac:dyDescent="0.25">
      <c r="A37" s="3">
        <v>43530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7" x14ac:dyDescent="0.25">
      <c r="A38" s="3">
        <v>43531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7" x14ac:dyDescent="0.25">
      <c r="A39" s="3">
        <v>43532</v>
      </c>
      <c r="H39">
        <v>37</v>
      </c>
      <c r="J39">
        <v>2</v>
      </c>
    </row>
    <row r="40" spans="1:17" x14ac:dyDescent="0.25">
      <c r="A40" s="3">
        <v>43533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7" x14ac:dyDescent="0.25">
      <c r="A41" s="3">
        <v>43537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7" x14ac:dyDescent="0.25">
      <c r="A42" s="3">
        <v>43538</v>
      </c>
      <c r="H42">
        <v>104</v>
      </c>
      <c r="I42">
        <v>104</v>
      </c>
    </row>
    <row r="43" spans="1:17" x14ac:dyDescent="0.25">
      <c r="A43" s="3">
        <v>43539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7" x14ac:dyDescent="0.25">
      <c r="A44" s="3">
        <v>43540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7" x14ac:dyDescent="0.25">
      <c r="A45" s="3">
        <v>43545</v>
      </c>
      <c r="H45">
        <v>20</v>
      </c>
      <c r="I45">
        <v>18</v>
      </c>
    </row>
    <row r="46" spans="1:17" x14ac:dyDescent="0.25">
      <c r="A46" s="3">
        <v>43547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7" x14ac:dyDescent="0.25">
      <c r="A47" s="3">
        <v>43548</v>
      </c>
      <c r="B47">
        <v>40</v>
      </c>
      <c r="C47">
        <v>10</v>
      </c>
    </row>
    <row r="48" spans="1:17" x14ac:dyDescent="0.25">
      <c r="A48" s="3">
        <v>43551</v>
      </c>
      <c r="H48">
        <v>50</v>
      </c>
      <c r="I48">
        <v>50</v>
      </c>
    </row>
    <row r="49" spans="1:11" x14ac:dyDescent="0.25">
      <c r="B49" s="38" t="s">
        <v>16</v>
      </c>
      <c r="C49" s="38"/>
      <c r="D49" s="38"/>
      <c r="E49" s="38"/>
      <c r="F49" s="38"/>
      <c r="G49" s="38"/>
      <c r="H49" s="38"/>
      <c r="I49" s="38"/>
      <c r="J49" s="38"/>
      <c r="K49" s="38"/>
    </row>
    <row r="50" spans="1:11" x14ac:dyDescent="0.25">
      <c r="A50" s="2" t="s">
        <v>0</v>
      </c>
      <c r="B50" t="s">
        <v>4</v>
      </c>
      <c r="C50" t="s">
        <v>5</v>
      </c>
      <c r="D50" t="s">
        <v>6</v>
      </c>
      <c r="E50" t="s">
        <v>7</v>
      </c>
      <c r="F50" t="s">
        <v>5</v>
      </c>
      <c r="G50" t="s">
        <v>6</v>
      </c>
      <c r="H50" t="s">
        <v>8</v>
      </c>
      <c r="I50" t="s">
        <v>5</v>
      </c>
      <c r="J50" t="s">
        <v>6</v>
      </c>
      <c r="K50" t="s">
        <v>9</v>
      </c>
    </row>
    <row r="51" spans="1:11" x14ac:dyDescent="0.25">
      <c r="A51" s="3">
        <v>43538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3">
        <v>43548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mergeCells count="19">
    <mergeCell ref="N28:O28"/>
    <mergeCell ref="N29:O29"/>
    <mergeCell ref="N31:Q31"/>
    <mergeCell ref="B1:K1"/>
    <mergeCell ref="B16:K16"/>
    <mergeCell ref="B33:K33"/>
    <mergeCell ref="B49:K49"/>
    <mergeCell ref="M9:O9"/>
    <mergeCell ref="N10:O10"/>
    <mergeCell ref="N11:O11"/>
    <mergeCell ref="N12:O12"/>
    <mergeCell ref="N13:O13"/>
    <mergeCell ref="N14:O14"/>
    <mergeCell ref="M16:O16"/>
    <mergeCell ref="N17:O17"/>
    <mergeCell ref="N18:O18"/>
    <mergeCell ref="N19:O19"/>
    <mergeCell ref="M26:O26"/>
    <mergeCell ref="N27:O2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FBF1-DD5D-40B2-B869-7750853B15DC}">
  <dimension ref="A1:Q47"/>
  <sheetViews>
    <sheetView topLeftCell="A13" workbookViewId="0">
      <selection activeCell="N31" sqref="N31:Q31"/>
    </sheetView>
  </sheetViews>
  <sheetFormatPr defaultRowHeight="15" x14ac:dyDescent="0.25"/>
  <cols>
    <col min="15" max="15" width="11.5703125" customWidth="1"/>
    <col min="16" max="16" width="12.42578125" customWidth="1"/>
    <col min="17" max="17" width="17.57031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2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43560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12</v>
      </c>
      <c r="N3">
        <f>SUM(N4:N7)</f>
        <v>1282</v>
      </c>
      <c r="O3">
        <f t="shared" ref="O3:P3" si="0">SUM(O4:O7)</f>
        <v>560</v>
      </c>
      <c r="P3">
        <f t="shared" si="0"/>
        <v>144</v>
      </c>
      <c r="Q3">
        <f>SUM(Q4:Q7)</f>
        <v>578</v>
      </c>
    </row>
    <row r="4" spans="1:17" x14ac:dyDescent="0.25">
      <c r="A4" s="3">
        <v>43565</v>
      </c>
      <c r="H4">
        <v>39</v>
      </c>
      <c r="I4">
        <v>34</v>
      </c>
      <c r="J4">
        <v>5</v>
      </c>
      <c r="M4" t="s">
        <v>11</v>
      </c>
      <c r="N4">
        <f>SUM(B3:B100)</f>
        <v>208</v>
      </c>
      <c r="O4">
        <f t="shared" ref="O4:P4" si="1">SUM(C3:C26)</f>
        <v>10</v>
      </c>
      <c r="P4">
        <f t="shared" si="1"/>
        <v>50</v>
      </c>
      <c r="Q4">
        <f>N4-O4-P4</f>
        <v>148</v>
      </c>
    </row>
    <row r="5" spans="1:17" x14ac:dyDescent="0.25">
      <c r="A5" s="3">
        <v>43566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7</v>
      </c>
      <c r="N5">
        <f>SUM(E3:E100)</f>
        <v>54</v>
      </c>
      <c r="O5">
        <f t="shared" ref="O5:P5" si="2">SUM(F3:F26)</f>
        <v>0</v>
      </c>
      <c r="P5">
        <f t="shared" si="2"/>
        <v>0</v>
      </c>
      <c r="Q5">
        <f>N5-O5-P5</f>
        <v>54</v>
      </c>
    </row>
    <row r="6" spans="1:17" x14ac:dyDescent="0.25">
      <c r="A6" s="3">
        <v>43567</v>
      </c>
      <c r="H6">
        <v>23</v>
      </c>
      <c r="I6">
        <v>21</v>
      </c>
      <c r="J6">
        <v>2</v>
      </c>
      <c r="M6" t="s">
        <v>8</v>
      </c>
      <c r="N6">
        <f>SUM(H3:H100)</f>
        <v>1020</v>
      </c>
      <c r="O6">
        <f t="shared" ref="O6:P6" si="3">SUM(I3:I26)</f>
        <v>550</v>
      </c>
      <c r="P6">
        <f t="shared" si="3"/>
        <v>94</v>
      </c>
      <c r="Q6">
        <f>N6-O6-P6</f>
        <v>376</v>
      </c>
    </row>
    <row r="7" spans="1:17" x14ac:dyDescent="0.25">
      <c r="A7" s="3">
        <v>43568</v>
      </c>
      <c r="B7">
        <v>50</v>
      </c>
      <c r="C7">
        <v>0</v>
      </c>
      <c r="D7">
        <v>50</v>
      </c>
      <c r="M7" t="s">
        <v>9</v>
      </c>
      <c r="N7">
        <f>SUM(K3:K100)</f>
        <v>0</v>
      </c>
      <c r="O7">
        <f t="shared" ref="O7:P7" si="4">SUM(L3:L26)</f>
        <v>0</v>
      </c>
      <c r="P7">
        <f t="shared" si="4"/>
        <v>0</v>
      </c>
      <c r="Q7">
        <f>N7-O7-P7</f>
        <v>0</v>
      </c>
    </row>
    <row r="8" spans="1:17" x14ac:dyDescent="0.25">
      <c r="A8" s="3">
        <v>43572</v>
      </c>
      <c r="H8">
        <v>50</v>
      </c>
      <c r="I8">
        <v>50</v>
      </c>
    </row>
    <row r="9" spans="1:17" x14ac:dyDescent="0.25">
      <c r="A9" s="3">
        <v>43573</v>
      </c>
      <c r="H9">
        <v>38</v>
      </c>
      <c r="I9">
        <v>34</v>
      </c>
      <c r="J9">
        <v>4</v>
      </c>
      <c r="M9" s="38" t="s">
        <v>19</v>
      </c>
      <c r="N9" s="38"/>
      <c r="O9" s="38"/>
    </row>
    <row r="10" spans="1:17" x14ac:dyDescent="0.25">
      <c r="A10" s="3">
        <v>43574</v>
      </c>
      <c r="H10">
        <v>42</v>
      </c>
      <c r="I10">
        <v>40</v>
      </c>
      <c r="J10">
        <v>2</v>
      </c>
      <c r="N10" s="38" t="s">
        <v>17</v>
      </c>
      <c r="O10" s="38"/>
    </row>
    <row r="11" spans="1:17" x14ac:dyDescent="0.25">
      <c r="A11" s="3">
        <v>43575</v>
      </c>
      <c r="H11">
        <v>17</v>
      </c>
      <c r="I11">
        <v>15</v>
      </c>
      <c r="J11">
        <v>2</v>
      </c>
      <c r="M11" t="s">
        <v>11</v>
      </c>
      <c r="N11" s="39">
        <f>N4/N3</f>
        <v>0.16224648985959439</v>
      </c>
      <c r="O11" s="39"/>
    </row>
    <row r="12" spans="1:17" x14ac:dyDescent="0.25">
      <c r="A12" s="3">
        <v>43579</v>
      </c>
      <c r="H12">
        <v>47</v>
      </c>
      <c r="I12">
        <v>43</v>
      </c>
      <c r="J12">
        <v>4</v>
      </c>
      <c r="M12" t="s">
        <v>7</v>
      </c>
      <c r="N12" s="39">
        <f>N5/N3</f>
        <v>4.2121684867394697E-2</v>
      </c>
      <c r="O12" s="39"/>
    </row>
    <row r="13" spans="1:17" x14ac:dyDescent="0.25">
      <c r="A13" s="3">
        <v>43581</v>
      </c>
      <c r="H13">
        <v>48</v>
      </c>
      <c r="I13">
        <v>48</v>
      </c>
      <c r="M13" t="s">
        <v>8</v>
      </c>
      <c r="N13" s="39">
        <f>N6/N3</f>
        <v>0.79563182527301091</v>
      </c>
      <c r="O13" s="39"/>
    </row>
    <row r="14" spans="1:17" x14ac:dyDescent="0.25">
      <c r="A14" s="3">
        <v>43582</v>
      </c>
      <c r="H14">
        <v>36</v>
      </c>
      <c r="I14">
        <v>32</v>
      </c>
      <c r="J14">
        <v>4</v>
      </c>
      <c r="M14" t="s">
        <v>9</v>
      </c>
      <c r="N14" s="39">
        <f>N7/N3</f>
        <v>0</v>
      </c>
      <c r="O14" s="39"/>
    </row>
    <row r="15" spans="1:17" x14ac:dyDescent="0.25">
      <c r="B15" s="38" t="s">
        <v>2</v>
      </c>
      <c r="C15" s="38"/>
      <c r="D15" s="38"/>
      <c r="E15" s="38"/>
      <c r="F15" s="38"/>
      <c r="G15" s="38"/>
      <c r="H15" s="38"/>
      <c r="I15" s="38"/>
      <c r="J15" s="38"/>
      <c r="K15" s="38"/>
    </row>
    <row r="16" spans="1:17" x14ac:dyDescent="0.25">
      <c r="A16" s="2" t="s">
        <v>0</v>
      </c>
      <c r="B16" t="s">
        <v>4</v>
      </c>
      <c r="C16" t="s">
        <v>5</v>
      </c>
      <c r="D16" t="s">
        <v>6</v>
      </c>
      <c r="E16" t="s">
        <v>7</v>
      </c>
      <c r="F16" t="s">
        <v>5</v>
      </c>
      <c r="G16" t="s">
        <v>6</v>
      </c>
      <c r="H16" t="s">
        <v>8</v>
      </c>
      <c r="I16" t="s">
        <v>5</v>
      </c>
      <c r="J16" t="s">
        <v>6</v>
      </c>
      <c r="K16" t="s">
        <v>9</v>
      </c>
      <c r="M16" s="38" t="s">
        <v>20</v>
      </c>
      <c r="N16" s="38"/>
      <c r="O16" s="38"/>
    </row>
    <row r="17" spans="1:17" x14ac:dyDescent="0.25">
      <c r="A17" s="3">
        <v>43560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18</v>
      </c>
      <c r="N17" s="39">
        <f>Q3/N3</f>
        <v>0.45085803432137284</v>
      </c>
      <c r="O17" s="39"/>
    </row>
    <row r="18" spans="1:17" x14ac:dyDescent="0.25">
      <c r="A18" s="3">
        <v>43564</v>
      </c>
      <c r="H18">
        <v>50</v>
      </c>
      <c r="I18">
        <v>48</v>
      </c>
      <c r="J18">
        <v>2</v>
      </c>
      <c r="M18" t="s">
        <v>5</v>
      </c>
      <c r="N18" s="39">
        <f>O3/N3</f>
        <v>0.43681747269890797</v>
      </c>
      <c r="O18" s="39"/>
    </row>
    <row r="19" spans="1:17" x14ac:dyDescent="0.25">
      <c r="A19" s="3">
        <v>43566</v>
      </c>
      <c r="H19">
        <v>23</v>
      </c>
      <c r="I19">
        <v>21</v>
      </c>
      <c r="J19">
        <v>2</v>
      </c>
      <c r="M19" t="s">
        <v>6</v>
      </c>
      <c r="N19" s="39">
        <f>P3/N3</f>
        <v>0.11232449297971919</v>
      </c>
      <c r="O19" s="39"/>
    </row>
    <row r="20" spans="1:17" x14ac:dyDescent="0.25">
      <c r="A20" s="3">
        <v>43567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7" x14ac:dyDescent="0.25">
      <c r="A21" s="3">
        <v>43568</v>
      </c>
      <c r="H21">
        <v>64</v>
      </c>
      <c r="J21">
        <v>64</v>
      </c>
      <c r="N21" t="s">
        <v>18</v>
      </c>
      <c r="O21" t="s">
        <v>5</v>
      </c>
      <c r="P21" t="s">
        <v>6</v>
      </c>
    </row>
    <row r="22" spans="1:17" x14ac:dyDescent="0.25">
      <c r="A22" s="3">
        <v>43572</v>
      </c>
      <c r="H22">
        <v>50</v>
      </c>
      <c r="I22">
        <v>50</v>
      </c>
      <c r="M22" t="s">
        <v>11</v>
      </c>
      <c r="N22" s="32">
        <f>Q4/N4</f>
        <v>0.71153846153846156</v>
      </c>
      <c r="O22" s="32">
        <f>O4/N4</f>
        <v>4.807692307692308E-2</v>
      </c>
      <c r="P22" s="32">
        <f>P4/N4</f>
        <v>0.24038461538461539</v>
      </c>
    </row>
    <row r="23" spans="1:17" x14ac:dyDescent="0.25">
      <c r="A23" s="3">
        <v>43573</v>
      </c>
      <c r="H23">
        <v>42</v>
      </c>
      <c r="I23">
        <v>39</v>
      </c>
      <c r="J23">
        <v>3</v>
      </c>
      <c r="M23" t="s">
        <v>7</v>
      </c>
      <c r="N23" s="32">
        <f t="shared" ref="N23:N24" si="5">Q5/N5</f>
        <v>1</v>
      </c>
      <c r="O23" s="32">
        <f t="shared" ref="O23:O24" si="6">O5/N5</f>
        <v>0</v>
      </c>
      <c r="P23" s="32">
        <f t="shared" ref="P23:P24" si="7">P5/N5</f>
        <v>0</v>
      </c>
    </row>
    <row r="24" spans="1:17" x14ac:dyDescent="0.25">
      <c r="A24" s="3">
        <v>43574</v>
      </c>
      <c r="H24">
        <v>50</v>
      </c>
      <c r="I24">
        <v>50</v>
      </c>
      <c r="M24" t="s">
        <v>8</v>
      </c>
      <c r="N24" s="32">
        <f t="shared" si="5"/>
        <v>0.36862745098039218</v>
      </c>
      <c r="O24" s="32">
        <f t="shared" si="6"/>
        <v>0.53921568627450978</v>
      </c>
      <c r="P24" s="32">
        <f t="shared" si="7"/>
        <v>9.2156862745098045E-2</v>
      </c>
    </row>
    <row r="25" spans="1:17" x14ac:dyDescent="0.25">
      <c r="A25" s="3">
        <v>43575</v>
      </c>
      <c r="H25">
        <v>25</v>
      </c>
      <c r="I25">
        <v>25</v>
      </c>
    </row>
    <row r="26" spans="1:17" x14ac:dyDescent="0.25">
      <c r="A26" s="3">
        <v>43576</v>
      </c>
      <c r="B26">
        <v>10</v>
      </c>
      <c r="C26">
        <v>10</v>
      </c>
      <c r="M26" s="38" t="s">
        <v>21</v>
      </c>
      <c r="N26" s="38"/>
      <c r="O26" s="38"/>
    </row>
    <row r="27" spans="1:17" x14ac:dyDescent="0.25">
      <c r="A27" s="3">
        <v>43582</v>
      </c>
      <c r="H27">
        <v>49</v>
      </c>
      <c r="I27">
        <v>45</v>
      </c>
      <c r="J27">
        <v>4</v>
      </c>
      <c r="M27" t="s">
        <v>11</v>
      </c>
      <c r="N27" s="38">
        <f>AVERAGE('Aprile Raw'!B3:B100)</f>
        <v>26</v>
      </c>
      <c r="O27" s="38"/>
    </row>
    <row r="28" spans="1:17" x14ac:dyDescent="0.25">
      <c r="B28" s="38" t="s">
        <v>3</v>
      </c>
      <c r="C28" s="38"/>
      <c r="D28" s="38"/>
      <c r="E28" s="38"/>
      <c r="F28" s="38"/>
      <c r="G28" s="38"/>
      <c r="H28" s="38"/>
      <c r="I28" s="38"/>
      <c r="J28" s="38"/>
      <c r="K28" s="38"/>
      <c r="M28" t="s">
        <v>7</v>
      </c>
      <c r="N28" s="40">
        <f>AVERAGE('Aprile Raw'!E3:E100)</f>
        <v>2.8421052631578947</v>
      </c>
      <c r="O28" s="40"/>
    </row>
    <row r="29" spans="1:17" x14ac:dyDescent="0.25">
      <c r="A29" s="2" t="s">
        <v>0</v>
      </c>
      <c r="B29" t="s">
        <v>4</v>
      </c>
      <c r="C29" t="s">
        <v>5</v>
      </c>
      <c r="D29" t="s">
        <v>6</v>
      </c>
      <c r="E29" t="s">
        <v>7</v>
      </c>
      <c r="F29" t="s">
        <v>5</v>
      </c>
      <c r="G29" t="s">
        <v>6</v>
      </c>
      <c r="H29" t="s">
        <v>8</v>
      </c>
      <c r="I29" t="s">
        <v>5</v>
      </c>
      <c r="J29" t="s">
        <v>6</v>
      </c>
      <c r="K29" t="s">
        <v>9</v>
      </c>
      <c r="M29" t="s">
        <v>8</v>
      </c>
      <c r="N29" s="38">
        <f>AVERAGE('Aprile Raw'!H3:H102)</f>
        <v>42.5</v>
      </c>
      <c r="O29" s="38"/>
    </row>
    <row r="30" spans="1:17" x14ac:dyDescent="0.25">
      <c r="A30" s="3">
        <v>43557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7" x14ac:dyDescent="0.25">
      <c r="A31" s="3">
        <v>43560</v>
      </c>
      <c r="H31">
        <v>65</v>
      </c>
      <c r="I31">
        <v>65</v>
      </c>
      <c r="N31" s="38" t="s">
        <v>49</v>
      </c>
      <c r="O31" s="38"/>
      <c r="P31" s="38"/>
      <c r="Q31" s="38"/>
    </row>
    <row r="32" spans="1:17" x14ac:dyDescent="0.25">
      <c r="A32" s="3">
        <v>43566</v>
      </c>
      <c r="H32">
        <v>23</v>
      </c>
      <c r="I32">
        <v>21</v>
      </c>
      <c r="J32">
        <v>2</v>
      </c>
      <c r="N32" t="s">
        <v>1</v>
      </c>
      <c r="O32" t="s">
        <v>2</v>
      </c>
      <c r="P32" t="s">
        <v>3</v>
      </c>
      <c r="Q32" t="s">
        <v>16</v>
      </c>
    </row>
    <row r="33" spans="1:17" x14ac:dyDescent="0.25">
      <c r="A33" s="3">
        <v>43567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11</v>
      </c>
      <c r="N33">
        <f>SUM(B3:B14)</f>
        <v>50</v>
      </c>
      <c r="O33">
        <f>SUM(B17:B27)</f>
        <v>10</v>
      </c>
      <c r="P33" s="5">
        <f>SUM(B30:B42)</f>
        <v>129</v>
      </c>
      <c r="Q33">
        <f>SUM(B45:B47)</f>
        <v>19</v>
      </c>
    </row>
    <row r="34" spans="1:17" x14ac:dyDescent="0.25">
      <c r="A34" s="3">
        <v>43571</v>
      </c>
      <c r="B34">
        <v>50</v>
      </c>
      <c r="C34">
        <v>50</v>
      </c>
      <c r="M34" t="s">
        <v>7</v>
      </c>
      <c r="N34" s="5">
        <f>SUM(E3:E14)</f>
        <v>0</v>
      </c>
      <c r="O34">
        <f>SUM(E17:E27)</f>
        <v>0</v>
      </c>
      <c r="P34" s="5">
        <f>SUM(E30:E42)</f>
        <v>35</v>
      </c>
      <c r="Q34">
        <f>SUM(E45:E47)</f>
        <v>19</v>
      </c>
    </row>
    <row r="35" spans="1:17" x14ac:dyDescent="0.25">
      <c r="A35" s="3">
        <v>43572</v>
      </c>
      <c r="H35">
        <v>50</v>
      </c>
      <c r="I35">
        <v>50</v>
      </c>
      <c r="M35" t="s">
        <v>8</v>
      </c>
      <c r="N35">
        <f>SUM(H3:H14)</f>
        <v>340</v>
      </c>
      <c r="O35">
        <f>SUM(H17:H27)</f>
        <v>353</v>
      </c>
      <c r="P35" s="5">
        <f>SUM(H30:H42)</f>
        <v>327</v>
      </c>
      <c r="Q35">
        <f>SUM(H45:H47)</f>
        <v>0</v>
      </c>
    </row>
    <row r="36" spans="1:17" x14ac:dyDescent="0.25">
      <c r="A36" s="3">
        <v>43573</v>
      </c>
      <c r="H36">
        <v>50</v>
      </c>
      <c r="I36">
        <v>50</v>
      </c>
    </row>
    <row r="37" spans="1:17" x14ac:dyDescent="0.25">
      <c r="A37" s="3">
        <v>43574</v>
      </c>
      <c r="H37">
        <v>50</v>
      </c>
      <c r="I37">
        <v>50</v>
      </c>
    </row>
    <row r="38" spans="1:17" x14ac:dyDescent="0.25">
      <c r="A38" s="3">
        <v>43575</v>
      </c>
      <c r="B38">
        <v>20</v>
      </c>
      <c r="C38">
        <v>10</v>
      </c>
    </row>
    <row r="39" spans="1:17" x14ac:dyDescent="0.25">
      <c r="A39" s="3">
        <v>43576</v>
      </c>
      <c r="B39">
        <v>9</v>
      </c>
      <c r="E39">
        <v>35</v>
      </c>
      <c r="F39">
        <v>8</v>
      </c>
    </row>
    <row r="40" spans="1:17" x14ac:dyDescent="0.25">
      <c r="A40" s="3">
        <v>43578</v>
      </c>
      <c r="H40">
        <v>43</v>
      </c>
      <c r="I40">
        <v>40</v>
      </c>
      <c r="J40">
        <v>3</v>
      </c>
    </row>
    <row r="41" spans="1:17" x14ac:dyDescent="0.25">
      <c r="A41" s="3">
        <v>43582</v>
      </c>
      <c r="H41">
        <v>46</v>
      </c>
      <c r="I41">
        <v>42</v>
      </c>
      <c r="J41">
        <v>4</v>
      </c>
    </row>
    <row r="42" spans="1:17" x14ac:dyDescent="0.25">
      <c r="A42" s="3">
        <v>43585</v>
      </c>
      <c r="B42">
        <v>50</v>
      </c>
      <c r="C42">
        <v>20</v>
      </c>
    </row>
    <row r="43" spans="1:17" x14ac:dyDescent="0.25">
      <c r="B43" s="38" t="s">
        <v>16</v>
      </c>
      <c r="C43" s="38"/>
      <c r="D43" s="38"/>
      <c r="E43" s="38"/>
      <c r="F43" s="38"/>
      <c r="G43" s="38"/>
      <c r="H43" s="38"/>
      <c r="I43" s="38"/>
      <c r="J43" s="38"/>
      <c r="K43" s="38"/>
    </row>
    <row r="44" spans="1:17" x14ac:dyDescent="0.25">
      <c r="A44" s="2" t="s">
        <v>0</v>
      </c>
      <c r="B44" t="s">
        <v>4</v>
      </c>
      <c r="C44" t="s">
        <v>5</v>
      </c>
      <c r="D44" t="s">
        <v>6</v>
      </c>
      <c r="E44" t="s">
        <v>7</v>
      </c>
      <c r="F44" t="s">
        <v>5</v>
      </c>
      <c r="G44" t="s">
        <v>6</v>
      </c>
      <c r="H44" t="s">
        <v>8</v>
      </c>
      <c r="I44" t="s">
        <v>5</v>
      </c>
      <c r="J44" t="s">
        <v>6</v>
      </c>
      <c r="K44" t="s">
        <v>9</v>
      </c>
    </row>
    <row r="45" spans="1:17" x14ac:dyDescent="0.25">
      <c r="A45" s="3">
        <v>43575</v>
      </c>
      <c r="B45">
        <v>10</v>
      </c>
      <c r="C45">
        <v>10</v>
      </c>
    </row>
    <row r="46" spans="1:17" x14ac:dyDescent="0.25">
      <c r="A46" s="3">
        <v>43582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7" x14ac:dyDescent="0.25">
      <c r="A47" s="3">
        <v>43585</v>
      </c>
      <c r="B47">
        <v>9</v>
      </c>
      <c r="E47">
        <v>19</v>
      </c>
      <c r="F47">
        <v>2</v>
      </c>
      <c r="G47">
        <v>2</v>
      </c>
    </row>
  </sheetData>
  <mergeCells count="19">
    <mergeCell ref="N28:O28"/>
    <mergeCell ref="N29:O29"/>
    <mergeCell ref="N31:Q31"/>
    <mergeCell ref="B1:K1"/>
    <mergeCell ref="B15:K15"/>
    <mergeCell ref="B28:K28"/>
    <mergeCell ref="B43:K43"/>
    <mergeCell ref="M9:O9"/>
    <mergeCell ref="N10:O10"/>
    <mergeCell ref="N11:O11"/>
    <mergeCell ref="N12:O12"/>
    <mergeCell ref="N13:O13"/>
    <mergeCell ref="N14:O14"/>
    <mergeCell ref="M16:O16"/>
    <mergeCell ref="N17:O17"/>
    <mergeCell ref="N18:O18"/>
    <mergeCell ref="N19:O19"/>
    <mergeCell ref="M26:O26"/>
    <mergeCell ref="N27:O2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9079-0DC7-45AF-AB7A-CE336622293C}">
  <dimension ref="A1:Q60"/>
  <sheetViews>
    <sheetView topLeftCell="A24" workbookViewId="0">
      <selection activeCell="N31" sqref="N31:Q31"/>
    </sheetView>
  </sheetViews>
  <sheetFormatPr defaultRowHeight="15" x14ac:dyDescent="0.25"/>
  <cols>
    <col min="15" max="15" width="11.42578125" customWidth="1"/>
    <col min="16" max="16" width="12.85546875" customWidth="1"/>
    <col min="17" max="17" width="17.57031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2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43589</v>
      </c>
      <c r="H3">
        <v>35</v>
      </c>
      <c r="I3">
        <v>32</v>
      </c>
      <c r="J3">
        <v>3</v>
      </c>
      <c r="M3" t="s">
        <v>12</v>
      </c>
      <c r="N3">
        <f>SUM(N4:N7)</f>
        <v>1631</v>
      </c>
      <c r="O3">
        <f t="shared" ref="O3:P3" si="0">SUM(O4:O7)</f>
        <v>808</v>
      </c>
      <c r="P3">
        <f t="shared" si="0"/>
        <v>43</v>
      </c>
      <c r="Q3">
        <f>SUM(Q4:Q7)</f>
        <v>780</v>
      </c>
    </row>
    <row r="4" spans="1:17" x14ac:dyDescent="0.25">
      <c r="A4" s="3">
        <v>43593</v>
      </c>
      <c r="H4">
        <v>50</v>
      </c>
      <c r="I4">
        <v>47</v>
      </c>
      <c r="J4">
        <v>3</v>
      </c>
      <c r="M4" t="s">
        <v>11</v>
      </c>
      <c r="N4">
        <f>SUM(B3:B100)</f>
        <v>281</v>
      </c>
      <c r="O4">
        <f t="shared" ref="O4:P4" si="1">SUM(C3:C26)</f>
        <v>70</v>
      </c>
      <c r="P4">
        <f t="shared" si="1"/>
        <v>0</v>
      </c>
      <c r="Q4">
        <f>N4-O4-P4</f>
        <v>211</v>
      </c>
    </row>
    <row r="5" spans="1:17" x14ac:dyDescent="0.25">
      <c r="A5" s="3">
        <v>43594</v>
      </c>
      <c r="H5">
        <v>32</v>
      </c>
      <c r="I5">
        <v>30</v>
      </c>
      <c r="J5">
        <v>2</v>
      </c>
      <c r="M5" t="s">
        <v>7</v>
      </c>
      <c r="N5">
        <f>SUM(E3:E100)</f>
        <v>30</v>
      </c>
      <c r="O5">
        <f t="shared" ref="O5:P5" si="2">SUM(F3:F26)</f>
        <v>0</v>
      </c>
      <c r="P5">
        <f t="shared" si="2"/>
        <v>0</v>
      </c>
      <c r="Q5">
        <f>N5-O5-P5</f>
        <v>30</v>
      </c>
    </row>
    <row r="6" spans="1:17" x14ac:dyDescent="0.25">
      <c r="A6" s="3">
        <v>43595</v>
      </c>
      <c r="H6">
        <v>30</v>
      </c>
      <c r="I6">
        <v>20</v>
      </c>
      <c r="J6">
        <v>5</v>
      </c>
      <c r="M6" t="s">
        <v>8</v>
      </c>
      <c r="N6">
        <f>SUM(H3:H100)</f>
        <v>1320</v>
      </c>
      <c r="O6">
        <f t="shared" ref="O6:P6" si="3">SUM(I3:I26)</f>
        <v>738</v>
      </c>
      <c r="P6">
        <f t="shared" si="3"/>
        <v>43</v>
      </c>
      <c r="Q6">
        <f>N6-O6-P6</f>
        <v>539</v>
      </c>
    </row>
    <row r="7" spans="1:17" x14ac:dyDescent="0.25">
      <c r="A7" s="3">
        <v>43596</v>
      </c>
      <c r="H7">
        <v>50</v>
      </c>
      <c r="I7">
        <v>50</v>
      </c>
      <c r="M7" t="s">
        <v>9</v>
      </c>
      <c r="N7">
        <f>SUM(K3:K100)</f>
        <v>0</v>
      </c>
      <c r="O7">
        <f t="shared" ref="O7:P7" si="4">SUM(L3:L26)</f>
        <v>0</v>
      </c>
      <c r="P7">
        <f t="shared" si="4"/>
        <v>0</v>
      </c>
      <c r="Q7">
        <f>N7-O7-P7</f>
        <v>0</v>
      </c>
    </row>
    <row r="8" spans="1:17" x14ac:dyDescent="0.25">
      <c r="A8" s="3">
        <v>43597</v>
      </c>
      <c r="B8">
        <v>20</v>
      </c>
      <c r="C8">
        <v>20</v>
      </c>
    </row>
    <row r="9" spans="1:17" x14ac:dyDescent="0.25">
      <c r="A9" s="3">
        <v>43600</v>
      </c>
      <c r="H9">
        <v>50</v>
      </c>
      <c r="I9">
        <v>50</v>
      </c>
      <c r="M9" s="38" t="s">
        <v>19</v>
      </c>
      <c r="N9" s="38"/>
      <c r="O9" s="38"/>
    </row>
    <row r="10" spans="1:17" x14ac:dyDescent="0.25">
      <c r="A10" s="3">
        <v>43601</v>
      </c>
      <c r="H10">
        <v>45</v>
      </c>
      <c r="I10">
        <v>42</v>
      </c>
      <c r="J10">
        <v>3</v>
      </c>
      <c r="N10" s="38" t="s">
        <v>17</v>
      </c>
      <c r="O10" s="38"/>
    </row>
    <row r="11" spans="1:17" x14ac:dyDescent="0.25">
      <c r="A11" s="3">
        <v>43602</v>
      </c>
      <c r="H11">
        <v>50</v>
      </c>
      <c r="I11">
        <v>50</v>
      </c>
      <c r="M11" t="s">
        <v>11</v>
      </c>
      <c r="N11" s="39">
        <f>N4/N3</f>
        <v>0.17228694052728388</v>
      </c>
      <c r="O11" s="39"/>
    </row>
    <row r="12" spans="1:17" x14ac:dyDescent="0.25">
      <c r="A12" s="3">
        <v>43603</v>
      </c>
      <c r="H12">
        <v>25</v>
      </c>
      <c r="I12">
        <v>23</v>
      </c>
      <c r="J12">
        <v>2</v>
      </c>
      <c r="M12" t="s">
        <v>7</v>
      </c>
      <c r="N12" s="39">
        <f>N5/N3</f>
        <v>1.8393623543838136E-2</v>
      </c>
      <c r="O12" s="39"/>
    </row>
    <row r="13" spans="1:17" x14ac:dyDescent="0.25">
      <c r="A13" s="3">
        <v>43605</v>
      </c>
      <c r="B13">
        <v>50</v>
      </c>
      <c r="C13">
        <v>50</v>
      </c>
      <c r="M13" t="s">
        <v>8</v>
      </c>
      <c r="N13" s="39">
        <f>N6/N3</f>
        <v>0.80931943592887801</v>
      </c>
      <c r="O13" s="39"/>
    </row>
    <row r="14" spans="1:17" x14ac:dyDescent="0.25">
      <c r="A14" s="3">
        <v>43606</v>
      </c>
      <c r="H14">
        <v>50</v>
      </c>
      <c r="I14">
        <v>50</v>
      </c>
      <c r="M14" t="s">
        <v>9</v>
      </c>
      <c r="N14" s="39">
        <f>N7/N3</f>
        <v>0</v>
      </c>
      <c r="O14" s="39"/>
    </row>
    <row r="15" spans="1:17" x14ac:dyDescent="0.25">
      <c r="A15" s="3">
        <v>43607</v>
      </c>
      <c r="H15">
        <v>50</v>
      </c>
      <c r="I15">
        <v>50</v>
      </c>
    </row>
    <row r="16" spans="1:17" x14ac:dyDescent="0.25">
      <c r="A16" s="3">
        <v>43609</v>
      </c>
      <c r="H16">
        <v>33</v>
      </c>
      <c r="I16">
        <v>30</v>
      </c>
      <c r="J16">
        <v>3</v>
      </c>
      <c r="M16" s="38" t="s">
        <v>20</v>
      </c>
      <c r="N16" s="38"/>
      <c r="O16" s="38"/>
    </row>
    <row r="17" spans="1:17" x14ac:dyDescent="0.25">
      <c r="A17" s="3">
        <v>43610</v>
      </c>
      <c r="H17">
        <v>44</v>
      </c>
      <c r="I17">
        <v>40</v>
      </c>
      <c r="J17">
        <v>4</v>
      </c>
      <c r="M17" t="s">
        <v>18</v>
      </c>
      <c r="N17" s="39">
        <f>Q3/N3</f>
        <v>0.47823421213979156</v>
      </c>
      <c r="O17" s="39"/>
    </row>
    <row r="18" spans="1:17" x14ac:dyDescent="0.25">
      <c r="A18" s="3">
        <v>43616</v>
      </c>
      <c r="H18">
        <v>45</v>
      </c>
      <c r="I18">
        <v>41</v>
      </c>
      <c r="J18">
        <v>4</v>
      </c>
      <c r="M18" t="s">
        <v>5</v>
      </c>
      <c r="N18" s="39">
        <f>O3/N3</f>
        <v>0.49540159411404044</v>
      </c>
      <c r="O18" s="39"/>
    </row>
    <row r="19" spans="1:17" x14ac:dyDescent="0.25">
      <c r="B19" s="38" t="s">
        <v>2</v>
      </c>
      <c r="C19" s="38"/>
      <c r="D19" s="38"/>
      <c r="E19" s="38"/>
      <c r="F19" s="38"/>
      <c r="G19" s="38"/>
      <c r="H19" s="38"/>
      <c r="I19" s="38"/>
      <c r="J19" s="38"/>
      <c r="K19" s="38"/>
      <c r="M19" t="s">
        <v>6</v>
      </c>
      <c r="N19" s="39">
        <f>P3/N3</f>
        <v>2.6364193746167996E-2</v>
      </c>
      <c r="O19" s="39"/>
    </row>
    <row r="20" spans="1:17" x14ac:dyDescent="0.25">
      <c r="A20" s="2" t="s">
        <v>0</v>
      </c>
      <c r="B20" t="s">
        <v>4</v>
      </c>
      <c r="C20" t="s">
        <v>5</v>
      </c>
      <c r="D20" t="s">
        <v>6</v>
      </c>
      <c r="E20" t="s">
        <v>7</v>
      </c>
      <c r="F20" t="s">
        <v>5</v>
      </c>
      <c r="G20" t="s">
        <v>6</v>
      </c>
      <c r="H20" t="s">
        <v>8</v>
      </c>
      <c r="I20" t="s">
        <v>5</v>
      </c>
      <c r="J20" t="s">
        <v>6</v>
      </c>
      <c r="K20" t="s">
        <v>9</v>
      </c>
    </row>
    <row r="21" spans="1:17" x14ac:dyDescent="0.25">
      <c r="A21" s="3">
        <v>43588</v>
      </c>
      <c r="H21">
        <v>50</v>
      </c>
      <c r="I21">
        <v>50</v>
      </c>
      <c r="N21" t="s">
        <v>18</v>
      </c>
      <c r="O21" t="s">
        <v>5</v>
      </c>
      <c r="P21" t="s">
        <v>6</v>
      </c>
    </row>
    <row r="22" spans="1:17" x14ac:dyDescent="0.25">
      <c r="A22" s="3">
        <v>43589</v>
      </c>
      <c r="H22">
        <v>35</v>
      </c>
      <c r="I22">
        <v>32</v>
      </c>
      <c r="J22">
        <v>3</v>
      </c>
      <c r="M22" t="s">
        <v>11</v>
      </c>
      <c r="N22" s="32">
        <f>Q4/N4</f>
        <v>0.75088967971530252</v>
      </c>
      <c r="O22" s="32">
        <f>O4/N4</f>
        <v>0.24911032028469751</v>
      </c>
      <c r="P22" s="32">
        <f>P4/N4</f>
        <v>0</v>
      </c>
    </row>
    <row r="23" spans="1:17" x14ac:dyDescent="0.25">
      <c r="A23" s="3">
        <v>43592</v>
      </c>
      <c r="H23">
        <v>50</v>
      </c>
      <c r="I23">
        <v>45</v>
      </c>
      <c r="J23">
        <v>5</v>
      </c>
      <c r="M23" t="s">
        <v>7</v>
      </c>
      <c r="N23" s="32">
        <f t="shared" ref="N23:N24" si="5">Q5/N5</f>
        <v>1</v>
      </c>
      <c r="O23" s="32">
        <f t="shared" ref="O23:O24" si="6">O5/N5</f>
        <v>0</v>
      </c>
      <c r="P23" s="32">
        <f t="shared" ref="P23:P24" si="7">P5/N5</f>
        <v>0</v>
      </c>
    </row>
    <row r="24" spans="1:17" x14ac:dyDescent="0.25">
      <c r="A24" s="3">
        <v>43593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 t="s">
        <v>8</v>
      </c>
      <c r="N24" s="32">
        <f t="shared" si="5"/>
        <v>0.40833333333333333</v>
      </c>
      <c r="O24" s="32">
        <f t="shared" si="6"/>
        <v>0.55909090909090908</v>
      </c>
      <c r="P24" s="32">
        <f t="shared" si="7"/>
        <v>3.2575757575757577E-2</v>
      </c>
    </row>
    <row r="25" spans="1:17" x14ac:dyDescent="0.25">
      <c r="A25" s="3">
        <v>43594</v>
      </c>
      <c r="H25">
        <v>40</v>
      </c>
      <c r="I25">
        <v>36</v>
      </c>
      <c r="J25">
        <v>4</v>
      </c>
    </row>
    <row r="26" spans="1:17" x14ac:dyDescent="0.25">
      <c r="A26" s="3">
        <v>43595</v>
      </c>
      <c r="H26">
        <v>22</v>
      </c>
      <c r="I26">
        <v>20</v>
      </c>
      <c r="J26">
        <v>2</v>
      </c>
      <c r="M26" s="38" t="s">
        <v>21</v>
      </c>
      <c r="N26" s="38"/>
      <c r="O26" s="38"/>
    </row>
    <row r="27" spans="1:17" x14ac:dyDescent="0.25">
      <c r="A27" s="3">
        <v>43597</v>
      </c>
      <c r="B27">
        <v>20</v>
      </c>
      <c r="C27">
        <v>20</v>
      </c>
      <c r="M27" t="s">
        <v>11</v>
      </c>
      <c r="N27" s="38">
        <f>AVERAGE('Maggio Raw'!B3:B100)</f>
        <v>28.1</v>
      </c>
      <c r="O27" s="38"/>
    </row>
    <row r="28" spans="1:17" x14ac:dyDescent="0.25">
      <c r="A28" s="3">
        <v>43601</v>
      </c>
      <c r="H28">
        <v>34</v>
      </c>
      <c r="I28">
        <v>30</v>
      </c>
      <c r="J28">
        <v>4</v>
      </c>
      <c r="M28" t="s">
        <v>7</v>
      </c>
      <c r="N28" s="40">
        <f>AVERAGE('Maggio Raw'!E3:E100)</f>
        <v>4.2857142857142856</v>
      </c>
      <c r="O28" s="40"/>
    </row>
    <row r="29" spans="1:17" x14ac:dyDescent="0.25">
      <c r="A29" s="3">
        <v>43602</v>
      </c>
      <c r="H29">
        <v>35</v>
      </c>
      <c r="I29">
        <v>31</v>
      </c>
      <c r="J29">
        <v>4</v>
      </c>
      <c r="M29" t="s">
        <v>8</v>
      </c>
      <c r="N29" s="40">
        <f>AVERAGE('Maggio Raw'!H3:H102)</f>
        <v>38.823529411764703</v>
      </c>
      <c r="O29" s="40"/>
    </row>
    <row r="30" spans="1:17" x14ac:dyDescent="0.25">
      <c r="A30" s="3">
        <v>43603</v>
      </c>
      <c r="H30">
        <v>43</v>
      </c>
      <c r="I30">
        <v>39</v>
      </c>
      <c r="J30">
        <v>4</v>
      </c>
    </row>
    <row r="31" spans="1:17" x14ac:dyDescent="0.25">
      <c r="A31" s="3">
        <v>43606</v>
      </c>
      <c r="H31">
        <v>12</v>
      </c>
      <c r="I31">
        <v>0</v>
      </c>
      <c r="J31">
        <v>12</v>
      </c>
      <c r="N31" s="38" t="s">
        <v>49</v>
      </c>
      <c r="O31" s="38"/>
      <c r="P31" s="38"/>
      <c r="Q31" s="38"/>
    </row>
    <row r="32" spans="1:17" x14ac:dyDescent="0.25">
      <c r="A32" s="3">
        <v>43607</v>
      </c>
      <c r="B32">
        <v>12</v>
      </c>
      <c r="D32">
        <v>12</v>
      </c>
      <c r="N32" t="s">
        <v>1</v>
      </c>
      <c r="O32" t="s">
        <v>2</v>
      </c>
      <c r="P32" t="s">
        <v>3</v>
      </c>
      <c r="Q32" t="s">
        <v>16</v>
      </c>
    </row>
    <row r="33" spans="1:17" x14ac:dyDescent="0.25">
      <c r="A33" s="3">
        <v>43610</v>
      </c>
      <c r="H33">
        <v>50</v>
      </c>
      <c r="I33">
        <v>50</v>
      </c>
      <c r="M33" t="s">
        <v>11</v>
      </c>
      <c r="N33">
        <f>SUM(B3:B18)</f>
        <v>70</v>
      </c>
      <c r="O33">
        <f>SUM(B21:B34)</f>
        <v>32</v>
      </c>
      <c r="P33" s="5">
        <f>SUM(B37:B49)</f>
        <v>155</v>
      </c>
      <c r="Q33">
        <f>SUM(B52:B60)</f>
        <v>24</v>
      </c>
    </row>
    <row r="34" spans="1:17" x14ac:dyDescent="0.25">
      <c r="A34" s="3">
        <v>43616</v>
      </c>
      <c r="H34">
        <v>20</v>
      </c>
      <c r="I34">
        <v>0</v>
      </c>
      <c r="J34">
        <v>20</v>
      </c>
      <c r="M34" t="s">
        <v>7</v>
      </c>
      <c r="N34" s="5">
        <f>SUM(E3:E18)</f>
        <v>0</v>
      </c>
      <c r="O34">
        <f>SUM(E21:E34)</f>
        <v>0</v>
      </c>
      <c r="P34" s="5">
        <f>SUM(E37:E49)</f>
        <v>0</v>
      </c>
      <c r="Q34">
        <f>SUM(E52:E60)</f>
        <v>30</v>
      </c>
    </row>
    <row r="35" spans="1:17" x14ac:dyDescent="0.25">
      <c r="B35" s="38" t="s">
        <v>3</v>
      </c>
      <c r="C35" s="38"/>
      <c r="D35" s="38"/>
      <c r="E35" s="38"/>
      <c r="F35" s="38"/>
      <c r="G35" s="38"/>
      <c r="H35" s="38"/>
      <c r="I35" s="38"/>
      <c r="J35" s="38"/>
      <c r="K35" s="38"/>
      <c r="M35" t="s">
        <v>8</v>
      </c>
      <c r="N35">
        <f>SUM(H3:H18)</f>
        <v>589</v>
      </c>
      <c r="O35">
        <f>SUM(H21:H34)</f>
        <v>391</v>
      </c>
      <c r="P35" s="5">
        <f>SUM(H37:H49)</f>
        <v>290</v>
      </c>
      <c r="Q35">
        <f>SUM(H52:H60)</f>
        <v>50</v>
      </c>
    </row>
    <row r="36" spans="1:17" x14ac:dyDescent="0.25">
      <c r="A36" s="2" t="s">
        <v>0</v>
      </c>
      <c r="B36" t="s">
        <v>4</v>
      </c>
      <c r="C36" t="s">
        <v>5</v>
      </c>
      <c r="D36" t="s">
        <v>6</v>
      </c>
      <c r="E36" t="s">
        <v>7</v>
      </c>
      <c r="F36" t="s">
        <v>5</v>
      </c>
      <c r="G36" t="s">
        <v>6</v>
      </c>
      <c r="H36" t="s">
        <v>8</v>
      </c>
      <c r="I36" t="s">
        <v>5</v>
      </c>
      <c r="J36" t="s">
        <v>6</v>
      </c>
      <c r="K36" t="s">
        <v>9</v>
      </c>
    </row>
    <row r="37" spans="1:17" x14ac:dyDescent="0.25">
      <c r="A37" s="3">
        <v>43588</v>
      </c>
      <c r="H37">
        <v>45</v>
      </c>
      <c r="I37">
        <v>41</v>
      </c>
      <c r="J37">
        <v>4</v>
      </c>
    </row>
    <row r="38" spans="1:17" x14ac:dyDescent="0.25">
      <c r="A38" s="3">
        <v>43589</v>
      </c>
      <c r="B38">
        <v>50</v>
      </c>
      <c r="C38">
        <v>50</v>
      </c>
    </row>
    <row r="39" spans="1:17" x14ac:dyDescent="0.25">
      <c r="A39" s="3">
        <v>43594</v>
      </c>
      <c r="B39">
        <v>45</v>
      </c>
      <c r="C39">
        <v>45</v>
      </c>
    </row>
    <row r="40" spans="1:17" x14ac:dyDescent="0.25">
      <c r="A40" s="3">
        <v>43595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7" x14ac:dyDescent="0.25">
      <c r="A41" s="3">
        <v>43597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7" x14ac:dyDescent="0.25">
      <c r="A42" s="3">
        <v>43599</v>
      </c>
      <c r="H42">
        <v>25</v>
      </c>
      <c r="I42">
        <v>23</v>
      </c>
      <c r="J42">
        <v>2</v>
      </c>
    </row>
    <row r="43" spans="1:17" x14ac:dyDescent="0.25">
      <c r="A43" s="3">
        <v>43601</v>
      </c>
      <c r="H43">
        <v>50</v>
      </c>
      <c r="I43">
        <v>44</v>
      </c>
      <c r="J43">
        <v>6</v>
      </c>
    </row>
    <row r="44" spans="1:17" x14ac:dyDescent="0.25">
      <c r="A44" s="3">
        <v>43602</v>
      </c>
      <c r="H44">
        <v>50</v>
      </c>
      <c r="I44">
        <v>47</v>
      </c>
      <c r="J44">
        <v>3</v>
      </c>
    </row>
    <row r="45" spans="1:17" x14ac:dyDescent="0.25">
      <c r="A45" s="3">
        <v>43603</v>
      </c>
    </row>
    <row r="46" spans="1:17" x14ac:dyDescent="0.25">
      <c r="A46" s="3">
        <v>43605</v>
      </c>
      <c r="B46">
        <v>50</v>
      </c>
      <c r="C46">
        <v>50</v>
      </c>
    </row>
    <row r="47" spans="1:17" x14ac:dyDescent="0.25">
      <c r="A47" s="3">
        <v>43609</v>
      </c>
      <c r="B47">
        <v>10</v>
      </c>
      <c r="C47">
        <v>10</v>
      </c>
    </row>
    <row r="48" spans="1:17" x14ac:dyDescent="0.25">
      <c r="A48" s="3">
        <v>43610</v>
      </c>
      <c r="H48">
        <v>50</v>
      </c>
      <c r="I48">
        <v>50</v>
      </c>
    </row>
    <row r="49" spans="1:11" x14ac:dyDescent="0.25">
      <c r="A49" s="3">
        <v>43611</v>
      </c>
      <c r="H49">
        <v>70</v>
      </c>
      <c r="I49">
        <v>35</v>
      </c>
    </row>
    <row r="50" spans="1:11" x14ac:dyDescent="0.25">
      <c r="B50" s="38" t="s">
        <v>16</v>
      </c>
      <c r="C50" s="38"/>
      <c r="D50" s="38"/>
      <c r="E50" s="38"/>
      <c r="F50" s="38"/>
      <c r="G50" s="38"/>
      <c r="H50" s="38"/>
      <c r="I50" s="38"/>
      <c r="J50" s="38"/>
      <c r="K50" s="38"/>
    </row>
    <row r="51" spans="1:11" x14ac:dyDescent="0.25">
      <c r="A51" s="2" t="s">
        <v>0</v>
      </c>
      <c r="B51" t="s">
        <v>4</v>
      </c>
      <c r="C51" t="s">
        <v>5</v>
      </c>
      <c r="D51" t="s">
        <v>6</v>
      </c>
      <c r="E51" t="s">
        <v>7</v>
      </c>
      <c r="F51" t="s">
        <v>5</v>
      </c>
      <c r="G51" t="s">
        <v>6</v>
      </c>
      <c r="H51" t="s">
        <v>8</v>
      </c>
      <c r="I51" t="s">
        <v>5</v>
      </c>
      <c r="J51" t="s">
        <v>6</v>
      </c>
      <c r="K51" t="s">
        <v>9</v>
      </c>
    </row>
    <row r="52" spans="1:11" x14ac:dyDescent="0.25">
      <c r="A52" s="3">
        <v>43594</v>
      </c>
      <c r="B52">
        <v>4</v>
      </c>
      <c r="C52">
        <v>4</v>
      </c>
    </row>
    <row r="53" spans="1:11" x14ac:dyDescent="0.25">
      <c r="A53" s="3">
        <v>43595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s="3">
        <v>43597</v>
      </c>
      <c r="B54">
        <v>20</v>
      </c>
      <c r="E54">
        <v>30</v>
      </c>
      <c r="F54">
        <v>3</v>
      </c>
      <c r="G54">
        <v>13</v>
      </c>
    </row>
    <row r="55" spans="1:11" x14ac:dyDescent="0.25">
      <c r="A55" s="3">
        <v>43599</v>
      </c>
      <c r="H55">
        <v>50</v>
      </c>
      <c r="I55">
        <v>47</v>
      </c>
      <c r="J55">
        <v>3</v>
      </c>
    </row>
    <row r="56" spans="1:11" x14ac:dyDescent="0.25">
      <c r="A56" s="3">
        <v>43601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s="3">
        <v>43602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s="3">
        <v>43603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s="3">
        <v>43609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3">
        <v>43610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</sheetData>
  <mergeCells count="19">
    <mergeCell ref="N28:O28"/>
    <mergeCell ref="N29:O29"/>
    <mergeCell ref="N31:Q31"/>
    <mergeCell ref="B1:K1"/>
    <mergeCell ref="B19:K19"/>
    <mergeCell ref="B35:K35"/>
    <mergeCell ref="B50:K50"/>
    <mergeCell ref="M9:O9"/>
    <mergeCell ref="N10:O10"/>
    <mergeCell ref="N11:O11"/>
    <mergeCell ref="N12:O12"/>
    <mergeCell ref="N13:O13"/>
    <mergeCell ref="N14:O14"/>
    <mergeCell ref="M16:O16"/>
    <mergeCell ref="N17:O17"/>
    <mergeCell ref="N18:O18"/>
    <mergeCell ref="N19:O19"/>
    <mergeCell ref="M26:O26"/>
    <mergeCell ref="N27:O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B952-559B-4A2F-AF00-1D58880965C1}">
  <dimension ref="A1:Q35"/>
  <sheetViews>
    <sheetView workbookViewId="0">
      <selection activeCell="N31" sqref="N31:Q31"/>
    </sheetView>
  </sheetViews>
  <sheetFormatPr defaultRowHeight="15" x14ac:dyDescent="0.25"/>
  <cols>
    <col min="15" max="15" width="12" customWidth="1"/>
    <col min="16" max="16" width="12.85546875" customWidth="1"/>
    <col min="17" max="17" width="17.8554687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2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43619</v>
      </c>
      <c r="B3">
        <v>14</v>
      </c>
      <c r="E3">
        <v>13</v>
      </c>
      <c r="F3">
        <v>3</v>
      </c>
      <c r="G3">
        <v>1</v>
      </c>
      <c r="M3" t="s">
        <v>12</v>
      </c>
      <c r="N3">
        <f>SUM(N4:N7)</f>
        <v>591</v>
      </c>
      <c r="O3">
        <f t="shared" ref="O3:P3" si="0">SUM(O4:O7)</f>
        <v>252</v>
      </c>
      <c r="P3">
        <f t="shared" si="0"/>
        <v>79</v>
      </c>
      <c r="Q3">
        <f>SUM(Q4:Q7)</f>
        <v>260</v>
      </c>
    </row>
    <row r="4" spans="1:17" x14ac:dyDescent="0.25">
      <c r="A4" s="3">
        <v>43622</v>
      </c>
      <c r="H4">
        <v>36</v>
      </c>
      <c r="I4">
        <v>32</v>
      </c>
      <c r="J4">
        <v>4</v>
      </c>
      <c r="M4" t="s">
        <v>11</v>
      </c>
      <c r="N4">
        <f>SUM(B3:B100)</f>
        <v>375</v>
      </c>
      <c r="O4">
        <f t="shared" ref="O4:P4" si="1">SUM(C3:C26)</f>
        <v>164</v>
      </c>
      <c r="P4">
        <f t="shared" si="1"/>
        <v>9</v>
      </c>
      <c r="Q4">
        <f>N4-O4-P4</f>
        <v>202</v>
      </c>
    </row>
    <row r="5" spans="1:17" x14ac:dyDescent="0.25">
      <c r="A5" s="3">
        <v>43631</v>
      </c>
      <c r="B5">
        <v>3</v>
      </c>
      <c r="D5">
        <v>3</v>
      </c>
      <c r="M5" t="s">
        <v>7</v>
      </c>
      <c r="N5">
        <f>SUM(E3:E100)</f>
        <v>144</v>
      </c>
      <c r="O5">
        <f t="shared" ref="O5:P5" si="2">SUM(F3:F26)</f>
        <v>24</v>
      </c>
      <c r="P5">
        <f t="shared" si="2"/>
        <v>62</v>
      </c>
      <c r="Q5">
        <f>N5-O5-P5</f>
        <v>58</v>
      </c>
    </row>
    <row r="6" spans="1:17" x14ac:dyDescent="0.25">
      <c r="A6" s="3">
        <v>43632</v>
      </c>
      <c r="E6">
        <v>5</v>
      </c>
      <c r="F6">
        <v>1</v>
      </c>
      <c r="M6" t="s">
        <v>8</v>
      </c>
      <c r="N6">
        <f>SUM(H3:H100)</f>
        <v>72</v>
      </c>
      <c r="O6">
        <f t="shared" ref="O6:P6" si="3">SUM(I3:I26)</f>
        <v>64</v>
      </c>
      <c r="P6">
        <f t="shared" si="3"/>
        <v>8</v>
      </c>
      <c r="Q6">
        <f>N6-O6-P6</f>
        <v>0</v>
      </c>
    </row>
    <row r="7" spans="1:17" x14ac:dyDescent="0.25">
      <c r="A7" s="3">
        <v>43638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9</v>
      </c>
      <c r="N7">
        <f>SUM(K3:K100)</f>
        <v>0</v>
      </c>
      <c r="O7">
        <f t="shared" ref="O7:P7" si="4">SUM(L3:L26)</f>
        <v>0</v>
      </c>
      <c r="P7">
        <f t="shared" si="4"/>
        <v>0</v>
      </c>
      <c r="Q7">
        <f>N7-O7-P7</f>
        <v>0</v>
      </c>
    </row>
    <row r="8" spans="1:17" x14ac:dyDescent="0.25">
      <c r="A8" s="3">
        <v>43639</v>
      </c>
      <c r="B8">
        <v>26</v>
      </c>
      <c r="C8">
        <v>10</v>
      </c>
    </row>
    <row r="9" spans="1:17" x14ac:dyDescent="0.25">
      <c r="A9" s="3">
        <v>43737</v>
      </c>
      <c r="E9">
        <v>27</v>
      </c>
      <c r="F9">
        <v>0</v>
      </c>
      <c r="G9">
        <v>27</v>
      </c>
      <c r="M9" s="38" t="s">
        <v>19</v>
      </c>
      <c r="N9" s="38"/>
      <c r="O9" s="38"/>
    </row>
    <row r="10" spans="1:17" x14ac:dyDescent="0.25">
      <c r="B10" s="38" t="s">
        <v>2</v>
      </c>
      <c r="C10" s="38"/>
      <c r="D10" s="38"/>
      <c r="E10" s="38"/>
      <c r="F10" s="38"/>
      <c r="G10" s="38"/>
      <c r="H10" s="38"/>
      <c r="I10" s="38"/>
      <c r="J10" s="38"/>
      <c r="K10" s="38"/>
      <c r="N10" s="38" t="s">
        <v>17</v>
      </c>
      <c r="O10" s="38"/>
    </row>
    <row r="11" spans="1:17" x14ac:dyDescent="0.25">
      <c r="A11" s="2" t="s">
        <v>0</v>
      </c>
      <c r="B11" t="s">
        <v>4</v>
      </c>
      <c r="C11" t="s">
        <v>5</v>
      </c>
      <c r="D11" t="s">
        <v>6</v>
      </c>
      <c r="E11" t="s">
        <v>7</v>
      </c>
      <c r="F11" t="s">
        <v>5</v>
      </c>
      <c r="G11" t="s">
        <v>6</v>
      </c>
      <c r="H11" t="s">
        <v>8</v>
      </c>
      <c r="I11" t="s">
        <v>5</v>
      </c>
      <c r="J11" t="s">
        <v>6</v>
      </c>
      <c r="K11" t="s">
        <v>9</v>
      </c>
      <c r="M11" t="s">
        <v>11</v>
      </c>
      <c r="N11" s="39">
        <f>N4/N3</f>
        <v>0.63451776649746194</v>
      </c>
      <c r="O11" s="39"/>
    </row>
    <row r="12" spans="1:17" x14ac:dyDescent="0.25">
      <c r="A12" s="3">
        <v>43622</v>
      </c>
      <c r="H12">
        <v>36</v>
      </c>
      <c r="I12">
        <v>32</v>
      </c>
      <c r="J12">
        <v>4</v>
      </c>
      <c r="M12" t="s">
        <v>7</v>
      </c>
      <c r="N12" s="39">
        <f>N5/N3</f>
        <v>0.24365482233502539</v>
      </c>
      <c r="O12" s="39"/>
    </row>
    <row r="13" spans="1:17" x14ac:dyDescent="0.25">
      <c r="A13" s="3">
        <v>43631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8</v>
      </c>
      <c r="N13" s="39">
        <f>N6/N3</f>
        <v>0.12182741116751269</v>
      </c>
      <c r="O13" s="39"/>
    </row>
    <row r="14" spans="1:17" x14ac:dyDescent="0.25">
      <c r="A14" s="3">
        <v>43632</v>
      </c>
      <c r="B14">
        <v>13</v>
      </c>
      <c r="C14">
        <v>3</v>
      </c>
      <c r="E14">
        <v>29</v>
      </c>
      <c r="F14">
        <v>10</v>
      </c>
      <c r="G14">
        <v>5</v>
      </c>
      <c r="M14" t="s">
        <v>9</v>
      </c>
      <c r="N14" s="39">
        <f>N7/N3</f>
        <v>0</v>
      </c>
      <c r="O14" s="39"/>
    </row>
    <row r="15" spans="1:17" x14ac:dyDescent="0.25">
      <c r="A15" s="3">
        <v>43638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25">
      <c r="A16" s="3">
        <v>43639</v>
      </c>
      <c r="B16">
        <v>50</v>
      </c>
      <c r="C16">
        <v>50</v>
      </c>
      <c r="M16" s="38" t="s">
        <v>20</v>
      </c>
      <c r="N16" s="38"/>
      <c r="O16" s="38"/>
    </row>
    <row r="17" spans="1:17" x14ac:dyDescent="0.25">
      <c r="B17" s="38" t="s">
        <v>3</v>
      </c>
      <c r="C17" s="38"/>
      <c r="D17" s="38"/>
      <c r="E17" s="38"/>
      <c r="F17" s="38"/>
      <c r="G17" s="38"/>
      <c r="H17" s="38"/>
      <c r="I17" s="38"/>
      <c r="J17" s="38"/>
      <c r="K17" s="38"/>
      <c r="M17" t="s">
        <v>18</v>
      </c>
      <c r="N17" s="39">
        <f>Q3/N3</f>
        <v>0.43993231810490696</v>
      </c>
      <c r="O17" s="39"/>
    </row>
    <row r="18" spans="1:17" x14ac:dyDescent="0.25">
      <c r="A18" s="2" t="s">
        <v>0</v>
      </c>
      <c r="B18" t="s">
        <v>4</v>
      </c>
      <c r="C18" t="s">
        <v>5</v>
      </c>
      <c r="D18" t="s">
        <v>6</v>
      </c>
      <c r="E18" t="s">
        <v>7</v>
      </c>
      <c r="F18" t="s">
        <v>5</v>
      </c>
      <c r="G18" t="s">
        <v>6</v>
      </c>
      <c r="H18" t="s">
        <v>8</v>
      </c>
      <c r="I18" t="s">
        <v>5</v>
      </c>
      <c r="J18" t="s">
        <v>6</v>
      </c>
      <c r="K18" t="s">
        <v>9</v>
      </c>
      <c r="M18" t="s">
        <v>5</v>
      </c>
      <c r="N18" s="39">
        <f>O3/N3</f>
        <v>0.42639593908629442</v>
      </c>
      <c r="O18" s="39"/>
    </row>
    <row r="19" spans="1:17" x14ac:dyDescent="0.25">
      <c r="A19" s="3">
        <v>43618</v>
      </c>
      <c r="B19">
        <v>40</v>
      </c>
      <c r="C19">
        <v>10</v>
      </c>
      <c r="E19">
        <v>10</v>
      </c>
      <c r="F19">
        <v>7</v>
      </c>
      <c r="M19" t="s">
        <v>6</v>
      </c>
      <c r="N19" s="39">
        <f>P3/N3</f>
        <v>0.13367174280879865</v>
      </c>
      <c r="O19" s="39"/>
    </row>
    <row r="20" spans="1:17" x14ac:dyDescent="0.25">
      <c r="A20" s="3">
        <v>43624</v>
      </c>
      <c r="B20">
        <v>40</v>
      </c>
      <c r="C20">
        <v>1</v>
      </c>
      <c r="D20">
        <v>6</v>
      </c>
    </row>
    <row r="21" spans="1:17" x14ac:dyDescent="0.25">
      <c r="A21" s="3">
        <v>43631</v>
      </c>
      <c r="B21">
        <v>40</v>
      </c>
      <c r="C21">
        <v>40</v>
      </c>
      <c r="E21">
        <v>6</v>
      </c>
      <c r="G21">
        <v>2</v>
      </c>
      <c r="N21" t="s">
        <v>18</v>
      </c>
      <c r="O21" t="s">
        <v>5</v>
      </c>
      <c r="P21" t="s">
        <v>6</v>
      </c>
    </row>
    <row r="22" spans="1:17" x14ac:dyDescent="0.25">
      <c r="A22" s="3">
        <v>43632</v>
      </c>
      <c r="E22">
        <v>6</v>
      </c>
      <c r="F22">
        <v>3</v>
      </c>
      <c r="M22" t="s">
        <v>11</v>
      </c>
      <c r="N22" s="32">
        <f>Q4/N4</f>
        <v>0.53866666666666663</v>
      </c>
      <c r="O22" s="32">
        <f>O4/N4</f>
        <v>0.43733333333333335</v>
      </c>
      <c r="P22" s="32">
        <f>P4/N4</f>
        <v>2.4E-2</v>
      </c>
    </row>
    <row r="23" spans="1:17" x14ac:dyDescent="0.25">
      <c r="A23" s="3">
        <v>43638</v>
      </c>
      <c r="B23">
        <v>9</v>
      </c>
      <c r="M23" t="s">
        <v>7</v>
      </c>
      <c r="N23" s="32">
        <f t="shared" ref="N23:N24" si="5">Q5/N5</f>
        <v>0.40277777777777779</v>
      </c>
      <c r="O23" s="32">
        <f t="shared" ref="O23:O24" si="6">O5/N5</f>
        <v>0.16666666666666666</v>
      </c>
      <c r="P23" s="32">
        <f t="shared" ref="P23:P24" si="7">P5/N5</f>
        <v>0.43055555555555558</v>
      </c>
    </row>
    <row r="24" spans="1:17" x14ac:dyDescent="0.25">
      <c r="A24" s="3">
        <v>43639</v>
      </c>
      <c r="B24">
        <v>50</v>
      </c>
      <c r="C24">
        <v>50</v>
      </c>
      <c r="M24" t="s">
        <v>8</v>
      </c>
      <c r="N24" s="32">
        <f t="shared" si="5"/>
        <v>0</v>
      </c>
      <c r="O24" s="32">
        <f t="shared" si="6"/>
        <v>0.88888888888888884</v>
      </c>
      <c r="P24" s="32">
        <f t="shared" si="7"/>
        <v>0.1111111111111111</v>
      </c>
    </row>
    <row r="25" spans="1:17" x14ac:dyDescent="0.25">
      <c r="A25" s="3">
        <v>43644</v>
      </c>
      <c r="E25">
        <v>27</v>
      </c>
      <c r="F25">
        <v>0</v>
      </c>
      <c r="G25">
        <v>27</v>
      </c>
    </row>
    <row r="26" spans="1:17" x14ac:dyDescent="0.25">
      <c r="B26" s="38" t="s">
        <v>16</v>
      </c>
      <c r="C26" s="38"/>
      <c r="D26" s="38"/>
      <c r="E26" s="38"/>
      <c r="F26" s="38"/>
      <c r="G26" s="38"/>
      <c r="H26" s="38"/>
      <c r="I26" s="38"/>
      <c r="J26" s="38"/>
      <c r="K26" s="38"/>
      <c r="M26" s="38" t="s">
        <v>21</v>
      </c>
      <c r="N26" s="38"/>
      <c r="O26" s="38"/>
    </row>
    <row r="27" spans="1:17" x14ac:dyDescent="0.25">
      <c r="A27" s="2" t="s">
        <v>0</v>
      </c>
      <c r="B27" t="s">
        <v>4</v>
      </c>
      <c r="C27" t="s">
        <v>5</v>
      </c>
      <c r="D27" t="s">
        <v>6</v>
      </c>
      <c r="E27" t="s">
        <v>7</v>
      </c>
      <c r="F27" t="s">
        <v>5</v>
      </c>
      <c r="G27" t="s">
        <v>6</v>
      </c>
      <c r="H27" t="s">
        <v>8</v>
      </c>
      <c r="I27" t="s">
        <v>5</v>
      </c>
      <c r="J27" t="s">
        <v>6</v>
      </c>
      <c r="K27" t="s">
        <v>9</v>
      </c>
      <c r="M27" t="s">
        <v>11</v>
      </c>
      <c r="N27" s="38">
        <f>AVERAGE('Giugno Raw'!B3:B100)</f>
        <v>31.25</v>
      </c>
      <c r="O27" s="38"/>
    </row>
    <row r="28" spans="1:17" x14ac:dyDescent="0.25">
      <c r="A28" s="3">
        <v>43632</v>
      </c>
      <c r="B28">
        <v>40</v>
      </c>
      <c r="C28">
        <v>10</v>
      </c>
      <c r="E28">
        <v>21</v>
      </c>
      <c r="F28">
        <v>6</v>
      </c>
      <c r="G28">
        <v>2</v>
      </c>
      <c r="M28" t="s">
        <v>7</v>
      </c>
      <c r="N28" s="40">
        <f>AVERAGE('Giugno Raw'!E3:E100)</f>
        <v>4.645161290322581</v>
      </c>
      <c r="O28" s="40"/>
    </row>
    <row r="29" spans="1:17" x14ac:dyDescent="0.25">
      <c r="A29" s="3">
        <v>43639</v>
      </c>
      <c r="B29">
        <v>50</v>
      </c>
      <c r="C29">
        <v>10</v>
      </c>
      <c r="M29" t="s">
        <v>8</v>
      </c>
      <c r="N29" s="38">
        <f>AVERAGE('Giugno Raw'!H3:H102)</f>
        <v>36</v>
      </c>
      <c r="O29" s="38"/>
    </row>
    <row r="31" spans="1:17" x14ac:dyDescent="0.25">
      <c r="N31" s="38" t="s">
        <v>49</v>
      </c>
      <c r="O31" s="38"/>
      <c r="P31" s="38"/>
      <c r="Q31" s="38"/>
    </row>
    <row r="32" spans="1:17" x14ac:dyDescent="0.25">
      <c r="N32" t="s">
        <v>1</v>
      </c>
      <c r="O32" t="s">
        <v>2</v>
      </c>
      <c r="P32" t="s">
        <v>3</v>
      </c>
      <c r="Q32" t="s">
        <v>16</v>
      </c>
    </row>
    <row r="33" spans="13:17" x14ac:dyDescent="0.25">
      <c r="M33" t="s">
        <v>11</v>
      </c>
      <c r="N33">
        <f>SUM(B3:B9)</f>
        <v>43</v>
      </c>
      <c r="O33">
        <f>SUM(B12:B16)</f>
        <v>63</v>
      </c>
      <c r="P33" s="5">
        <f>SUM(B19:B26)</f>
        <v>179</v>
      </c>
      <c r="Q33">
        <f>SUM(B28:B29)</f>
        <v>90</v>
      </c>
    </row>
    <row r="34" spans="13:17" x14ac:dyDescent="0.25">
      <c r="M34" t="s">
        <v>7</v>
      </c>
      <c r="N34" s="5">
        <f>SUM(E3:E9)</f>
        <v>45</v>
      </c>
      <c r="O34">
        <f>SUM(E12:E16)</f>
        <v>29</v>
      </c>
      <c r="P34" s="5">
        <f>SUM(E19:E26)</f>
        <v>49</v>
      </c>
      <c r="Q34">
        <f>SUM(E28:E29)</f>
        <v>21</v>
      </c>
    </row>
    <row r="35" spans="13:17" x14ac:dyDescent="0.25">
      <c r="M35" t="s">
        <v>8</v>
      </c>
      <c r="N35">
        <f>SUM(H3:H9)</f>
        <v>36</v>
      </c>
      <c r="O35">
        <f>SUM(H12:H16)</f>
        <v>36</v>
      </c>
      <c r="P35" s="5">
        <f>SUM(H19:H26)</f>
        <v>0</v>
      </c>
      <c r="Q35">
        <v>0</v>
      </c>
    </row>
  </sheetData>
  <mergeCells count="19">
    <mergeCell ref="N27:O27"/>
    <mergeCell ref="N28:O28"/>
    <mergeCell ref="N29:O29"/>
    <mergeCell ref="N31:Q31"/>
    <mergeCell ref="B1:K1"/>
    <mergeCell ref="B10:K10"/>
    <mergeCell ref="B17:K17"/>
    <mergeCell ref="B26:K26"/>
    <mergeCell ref="M9:O9"/>
    <mergeCell ref="N10:O10"/>
    <mergeCell ref="N11:O11"/>
    <mergeCell ref="N12:O12"/>
    <mergeCell ref="N13:O13"/>
    <mergeCell ref="N14:O14"/>
    <mergeCell ref="M16:O16"/>
    <mergeCell ref="N17:O17"/>
    <mergeCell ref="N18:O18"/>
    <mergeCell ref="N19:O19"/>
    <mergeCell ref="M26:O2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82A2-D312-4894-9465-9B40AEF0159E}">
  <dimension ref="A1:Q35"/>
  <sheetViews>
    <sheetView workbookViewId="0">
      <selection activeCell="N34" sqref="N34"/>
    </sheetView>
  </sheetViews>
  <sheetFormatPr defaultRowHeight="15" x14ac:dyDescent="0.25"/>
  <cols>
    <col min="15" max="15" width="11.5703125" customWidth="1"/>
    <col min="16" max="16" width="13.140625" customWidth="1"/>
    <col min="17" max="17" width="17.57031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2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43665</v>
      </c>
      <c r="H3">
        <v>15</v>
      </c>
      <c r="I3">
        <v>0</v>
      </c>
      <c r="J3">
        <v>15</v>
      </c>
      <c r="M3" t="s">
        <v>12</v>
      </c>
      <c r="N3">
        <f>SUM(N4:N7)</f>
        <v>774</v>
      </c>
      <c r="O3">
        <f t="shared" ref="O3:P3" si="0">SUM(O4:O7)</f>
        <v>286</v>
      </c>
      <c r="P3">
        <f t="shared" si="0"/>
        <v>39</v>
      </c>
      <c r="Q3">
        <f>SUM(Q4:Q7)</f>
        <v>449</v>
      </c>
    </row>
    <row r="4" spans="1:17" x14ac:dyDescent="0.25">
      <c r="A4" s="3">
        <v>43666</v>
      </c>
      <c r="E4">
        <v>15</v>
      </c>
      <c r="F4">
        <v>4</v>
      </c>
      <c r="M4" t="s">
        <v>11</v>
      </c>
      <c r="N4">
        <f>SUM(B3:B100)</f>
        <v>431</v>
      </c>
      <c r="O4">
        <f t="shared" ref="O4:P4" si="1">SUM(C3:C26)</f>
        <v>203</v>
      </c>
      <c r="P4">
        <f t="shared" si="1"/>
        <v>3</v>
      </c>
      <c r="Q4">
        <f>N4-O4-P4</f>
        <v>225</v>
      </c>
    </row>
    <row r="5" spans="1:17" x14ac:dyDescent="0.25">
      <c r="A5" s="3">
        <v>43667</v>
      </c>
      <c r="E5">
        <v>34</v>
      </c>
      <c r="F5">
        <v>13</v>
      </c>
      <c r="M5" t="s">
        <v>7</v>
      </c>
      <c r="N5">
        <f>SUM(E3:E100)</f>
        <v>308</v>
      </c>
      <c r="O5">
        <f t="shared" ref="O5:P5" si="2">SUM(F3:F26)</f>
        <v>83</v>
      </c>
      <c r="P5">
        <f t="shared" si="2"/>
        <v>1</v>
      </c>
      <c r="Q5">
        <f>N5-O5-P5</f>
        <v>224</v>
      </c>
    </row>
    <row r="6" spans="1:17" x14ac:dyDescent="0.25">
      <c r="A6" s="3">
        <v>43668</v>
      </c>
      <c r="E6">
        <v>5</v>
      </c>
      <c r="F6">
        <v>1</v>
      </c>
      <c r="M6" t="s">
        <v>8</v>
      </c>
      <c r="N6">
        <f>SUM(H3:H100)</f>
        <v>35</v>
      </c>
      <c r="O6">
        <f t="shared" ref="O6:P6" si="3">SUM(I3:I26)</f>
        <v>0</v>
      </c>
      <c r="P6">
        <f t="shared" si="3"/>
        <v>35</v>
      </c>
      <c r="Q6">
        <f>N6-O6-P6</f>
        <v>0</v>
      </c>
    </row>
    <row r="7" spans="1:17" x14ac:dyDescent="0.25">
      <c r="A7" s="3">
        <v>43670</v>
      </c>
      <c r="B7">
        <v>20</v>
      </c>
      <c r="C7">
        <v>20</v>
      </c>
      <c r="M7" t="s">
        <v>9</v>
      </c>
      <c r="N7">
        <f>SUM(K3:K100)</f>
        <v>0</v>
      </c>
      <c r="O7">
        <f t="shared" ref="O7:P7" si="4">SUM(L3:L26)</f>
        <v>0</v>
      </c>
      <c r="P7">
        <f t="shared" si="4"/>
        <v>0</v>
      </c>
      <c r="Q7">
        <f>N7-O7-P7</f>
        <v>0</v>
      </c>
    </row>
    <row r="8" spans="1:17" x14ac:dyDescent="0.25">
      <c r="A8" s="3">
        <v>43671</v>
      </c>
      <c r="B8">
        <v>9</v>
      </c>
      <c r="C8">
        <v>6</v>
      </c>
      <c r="D8">
        <v>3</v>
      </c>
    </row>
    <row r="9" spans="1:17" x14ac:dyDescent="0.25">
      <c r="A9" s="3">
        <v>43672</v>
      </c>
      <c r="H9">
        <v>10</v>
      </c>
      <c r="I9">
        <v>0</v>
      </c>
      <c r="J9">
        <v>10</v>
      </c>
      <c r="M9" s="38" t="s">
        <v>19</v>
      </c>
      <c r="N9" s="38"/>
      <c r="O9" s="38"/>
    </row>
    <row r="10" spans="1:17" x14ac:dyDescent="0.25">
      <c r="A10" s="3">
        <v>43673</v>
      </c>
      <c r="E10">
        <v>16</v>
      </c>
      <c r="F10">
        <v>4</v>
      </c>
      <c r="N10" s="38" t="s">
        <v>17</v>
      </c>
      <c r="O10" s="38"/>
    </row>
    <row r="11" spans="1:17" x14ac:dyDescent="0.25">
      <c r="A11" s="3">
        <v>43674</v>
      </c>
      <c r="E11">
        <v>2</v>
      </c>
      <c r="M11" t="s">
        <v>11</v>
      </c>
      <c r="N11" s="39">
        <f>N4/N3</f>
        <v>0.5568475452196382</v>
      </c>
      <c r="O11" s="39"/>
    </row>
    <row r="12" spans="1:17" x14ac:dyDescent="0.25">
      <c r="A12" s="3">
        <v>43675</v>
      </c>
      <c r="E12">
        <v>10</v>
      </c>
      <c r="F12">
        <v>4</v>
      </c>
      <c r="M12" t="s">
        <v>7</v>
      </c>
      <c r="N12" s="39">
        <f>N5/N3</f>
        <v>0.3979328165374677</v>
      </c>
      <c r="O12" s="39"/>
    </row>
    <row r="13" spans="1:17" x14ac:dyDescent="0.25">
      <c r="B13" s="38" t="s">
        <v>2</v>
      </c>
      <c r="C13" s="38"/>
      <c r="D13" s="38"/>
      <c r="E13" s="38"/>
      <c r="F13" s="38"/>
      <c r="G13" s="38"/>
      <c r="H13" s="38"/>
      <c r="I13" s="38"/>
      <c r="J13" s="38"/>
      <c r="K13" s="38"/>
      <c r="M13" t="s">
        <v>8</v>
      </c>
      <c r="N13" s="39">
        <f>N6/N3</f>
        <v>4.5219638242894059E-2</v>
      </c>
      <c r="O13" s="39"/>
    </row>
    <row r="14" spans="1:17" x14ac:dyDescent="0.25">
      <c r="A14" s="2" t="s">
        <v>0</v>
      </c>
      <c r="B14" t="s">
        <v>4</v>
      </c>
      <c r="C14" t="s">
        <v>5</v>
      </c>
      <c r="D14" t="s">
        <v>6</v>
      </c>
      <c r="E14" t="s">
        <v>7</v>
      </c>
      <c r="F14" t="s">
        <v>5</v>
      </c>
      <c r="G14" t="s">
        <v>6</v>
      </c>
      <c r="H14" t="s">
        <v>8</v>
      </c>
      <c r="I14" t="s">
        <v>5</v>
      </c>
      <c r="J14" t="s">
        <v>6</v>
      </c>
      <c r="K14" t="s">
        <v>9</v>
      </c>
      <c r="M14" t="s">
        <v>9</v>
      </c>
      <c r="N14" s="39">
        <f>N7/N3</f>
        <v>0</v>
      </c>
      <c r="O14" s="39"/>
    </row>
    <row r="15" spans="1:17" x14ac:dyDescent="0.25">
      <c r="A15" s="3">
        <v>43665</v>
      </c>
      <c r="B15">
        <v>80</v>
      </c>
      <c r="C15">
        <v>80</v>
      </c>
    </row>
    <row r="16" spans="1:17" x14ac:dyDescent="0.25">
      <c r="A16" s="3">
        <v>43666</v>
      </c>
      <c r="E16">
        <v>22</v>
      </c>
      <c r="F16">
        <v>11</v>
      </c>
      <c r="G16">
        <v>1</v>
      </c>
      <c r="M16" s="38" t="s">
        <v>20</v>
      </c>
      <c r="N16" s="38"/>
      <c r="O16" s="38"/>
    </row>
    <row r="17" spans="1:17" x14ac:dyDescent="0.25">
      <c r="A17" s="3">
        <v>43667</v>
      </c>
      <c r="E17">
        <v>22</v>
      </c>
      <c r="F17">
        <v>14</v>
      </c>
      <c r="M17" t="s">
        <v>18</v>
      </c>
      <c r="N17" s="39">
        <f>Q3/N3</f>
        <v>0.58010335917312661</v>
      </c>
      <c r="O17" s="39"/>
    </row>
    <row r="18" spans="1:17" x14ac:dyDescent="0.25">
      <c r="A18" s="3">
        <v>43670</v>
      </c>
      <c r="H18">
        <v>10</v>
      </c>
      <c r="I18">
        <v>0</v>
      </c>
      <c r="J18">
        <v>10</v>
      </c>
      <c r="M18" t="s">
        <v>5</v>
      </c>
      <c r="N18" s="39">
        <f>O3/N3</f>
        <v>0.36950904392764861</v>
      </c>
      <c r="O18" s="39"/>
    </row>
    <row r="19" spans="1:17" x14ac:dyDescent="0.25">
      <c r="A19" s="3">
        <v>43671</v>
      </c>
      <c r="E19">
        <v>5</v>
      </c>
      <c r="M19" t="s">
        <v>6</v>
      </c>
      <c r="N19" s="39">
        <f>P3/N3</f>
        <v>5.0387596899224806E-2</v>
      </c>
      <c r="O19" s="39"/>
    </row>
    <row r="20" spans="1:17" x14ac:dyDescent="0.25">
      <c r="A20" s="3">
        <v>43672</v>
      </c>
      <c r="E20">
        <v>53</v>
      </c>
      <c r="F20">
        <v>26</v>
      </c>
    </row>
    <row r="21" spans="1:17" x14ac:dyDescent="0.25">
      <c r="A21" s="3">
        <v>43673</v>
      </c>
      <c r="E21">
        <v>12</v>
      </c>
      <c r="F21">
        <v>5</v>
      </c>
      <c r="N21" t="s">
        <v>18</v>
      </c>
      <c r="O21" t="s">
        <v>5</v>
      </c>
      <c r="P21" t="s">
        <v>6</v>
      </c>
    </row>
    <row r="22" spans="1:17" x14ac:dyDescent="0.25">
      <c r="B22" s="38" t="s">
        <v>3</v>
      </c>
      <c r="C22" s="38"/>
      <c r="D22" s="38"/>
      <c r="E22" s="38"/>
      <c r="F22" s="38"/>
      <c r="G22" s="38"/>
      <c r="H22" s="38"/>
      <c r="I22" s="38"/>
      <c r="J22" s="38"/>
      <c r="K22" s="38"/>
      <c r="M22" t="s">
        <v>11</v>
      </c>
      <c r="N22" s="32">
        <f>Q4/N4</f>
        <v>0.52204176334106733</v>
      </c>
      <c r="O22" s="32">
        <f>O4/N4</f>
        <v>0.47099767981438517</v>
      </c>
      <c r="P22" s="32">
        <f>P4/N4</f>
        <v>6.9605568445475635E-3</v>
      </c>
    </row>
    <row r="23" spans="1:17" x14ac:dyDescent="0.25">
      <c r="A23" s="2" t="s">
        <v>0</v>
      </c>
      <c r="B23" t="s">
        <v>4</v>
      </c>
      <c r="C23" t="s">
        <v>5</v>
      </c>
      <c r="D23" t="s">
        <v>6</v>
      </c>
      <c r="E23" t="s">
        <v>7</v>
      </c>
      <c r="F23" t="s">
        <v>5</v>
      </c>
      <c r="G23" t="s">
        <v>6</v>
      </c>
      <c r="H23" t="s">
        <v>8</v>
      </c>
      <c r="I23" t="s">
        <v>5</v>
      </c>
      <c r="J23" t="s">
        <v>6</v>
      </c>
      <c r="K23" t="s">
        <v>9</v>
      </c>
      <c r="M23" t="s">
        <v>7</v>
      </c>
      <c r="N23" s="32">
        <f t="shared" ref="N23:N24" si="5">Q5/N5</f>
        <v>0.72727272727272729</v>
      </c>
      <c r="O23" s="32">
        <f t="shared" ref="O23:O24" si="6">O5/N5</f>
        <v>0.26948051948051949</v>
      </c>
      <c r="P23" s="32">
        <f t="shared" ref="P23:P24" si="7">P5/N5</f>
        <v>3.246753246753247E-3</v>
      </c>
    </row>
    <row r="24" spans="1:17" x14ac:dyDescent="0.25">
      <c r="A24" s="3">
        <v>43663</v>
      </c>
      <c r="B24">
        <v>17</v>
      </c>
      <c r="C24">
        <v>17</v>
      </c>
      <c r="M24" t="s">
        <v>8</v>
      </c>
      <c r="N24" s="32">
        <f t="shared" si="5"/>
        <v>0</v>
      </c>
      <c r="O24" s="32">
        <f t="shared" si="6"/>
        <v>0</v>
      </c>
      <c r="P24" s="32">
        <f t="shared" si="7"/>
        <v>1</v>
      </c>
    </row>
    <row r="25" spans="1:17" x14ac:dyDescent="0.25">
      <c r="A25" s="3">
        <v>43665</v>
      </c>
      <c r="B25">
        <v>80</v>
      </c>
      <c r="C25">
        <v>80</v>
      </c>
    </row>
    <row r="26" spans="1:17" x14ac:dyDescent="0.25">
      <c r="A26" s="3">
        <v>43666</v>
      </c>
      <c r="B26">
        <v>50</v>
      </c>
      <c r="E26">
        <v>6</v>
      </c>
      <c r="F26">
        <v>1</v>
      </c>
      <c r="M26" s="38" t="s">
        <v>21</v>
      </c>
      <c r="N26" s="38"/>
      <c r="O26" s="38"/>
    </row>
    <row r="27" spans="1:17" x14ac:dyDescent="0.25">
      <c r="A27" s="3">
        <v>43670</v>
      </c>
      <c r="B27">
        <v>30</v>
      </c>
      <c r="C27">
        <v>30</v>
      </c>
      <c r="M27" t="s">
        <v>11</v>
      </c>
      <c r="N27" s="40">
        <f>AVERAGE('Luglio Raw'!B3:B150)</f>
        <v>37.583333333333336</v>
      </c>
      <c r="O27" s="40"/>
    </row>
    <row r="28" spans="1:17" x14ac:dyDescent="0.25">
      <c r="A28" s="3">
        <v>43672</v>
      </c>
      <c r="B28">
        <v>15</v>
      </c>
      <c r="E28">
        <v>40</v>
      </c>
      <c r="F28">
        <v>11</v>
      </c>
      <c r="M28" t="s">
        <v>7</v>
      </c>
      <c r="N28" s="40">
        <f>AVERAGE('Luglio Raw'!E3:E150)</f>
        <v>2.9902912621359223</v>
      </c>
      <c r="O28" s="40"/>
    </row>
    <row r="29" spans="1:17" x14ac:dyDescent="0.25">
      <c r="A29" s="3">
        <v>43673</v>
      </c>
      <c r="E29">
        <v>66</v>
      </c>
      <c r="F29">
        <v>13</v>
      </c>
      <c r="G29">
        <v>4</v>
      </c>
      <c r="M29" t="s">
        <v>8</v>
      </c>
      <c r="N29" s="38">
        <f>AVERAGE('Luglio Raw'!H3:H150)</f>
        <v>15</v>
      </c>
      <c r="O29" s="38"/>
    </row>
    <row r="30" spans="1:17" x14ac:dyDescent="0.25">
      <c r="A30" s="3">
        <v>43674</v>
      </c>
      <c r="B30">
        <v>50</v>
      </c>
      <c r="C30">
        <v>50</v>
      </c>
    </row>
    <row r="31" spans="1:17" x14ac:dyDescent="0.25">
      <c r="B31" s="38" t="s">
        <v>16</v>
      </c>
      <c r="C31" s="38"/>
      <c r="D31" s="38"/>
      <c r="E31" s="38"/>
      <c r="F31" s="38"/>
      <c r="G31" s="38"/>
      <c r="H31" s="38"/>
      <c r="I31" s="38"/>
      <c r="J31" s="38"/>
      <c r="K31" s="38"/>
      <c r="N31" s="38" t="s">
        <v>49</v>
      </c>
      <c r="O31" s="38"/>
      <c r="P31" s="38"/>
      <c r="Q31" s="38"/>
    </row>
    <row r="32" spans="1:17" x14ac:dyDescent="0.25">
      <c r="A32" s="2" t="s">
        <v>0</v>
      </c>
      <c r="B32" t="s">
        <v>4</v>
      </c>
      <c r="C32" t="s">
        <v>5</v>
      </c>
      <c r="D32" t="s">
        <v>6</v>
      </c>
      <c r="E32" t="s">
        <v>7</v>
      </c>
      <c r="F32" t="s">
        <v>5</v>
      </c>
      <c r="G32" t="s">
        <v>6</v>
      </c>
      <c r="H32" t="s">
        <v>8</v>
      </c>
      <c r="I32" t="s">
        <v>5</v>
      </c>
      <c r="J32" t="s">
        <v>6</v>
      </c>
      <c r="K32" t="s">
        <v>9</v>
      </c>
      <c r="N32" t="s">
        <v>1</v>
      </c>
      <c r="O32" t="s">
        <v>2</v>
      </c>
      <c r="P32" t="s">
        <v>3</v>
      </c>
      <c r="Q32" t="s">
        <v>16</v>
      </c>
    </row>
    <row r="33" spans="1:17" x14ac:dyDescent="0.25">
      <c r="A33" s="3">
        <v>43665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11</v>
      </c>
      <c r="N33">
        <f>SUM(B3:B12)</f>
        <v>29</v>
      </c>
      <c r="O33">
        <f>AVERAGE(B11:B16)</f>
        <v>80</v>
      </c>
      <c r="P33" s="5">
        <f>SUM(B24:B30)</f>
        <v>242</v>
      </c>
      <c r="Q33">
        <f>SUM(B33:B34)</f>
        <v>80</v>
      </c>
    </row>
    <row r="34" spans="1:17" x14ac:dyDescent="0.25">
      <c r="A34" s="3">
        <v>43669</v>
      </c>
      <c r="B34">
        <v>80</v>
      </c>
      <c r="M34" t="s">
        <v>7</v>
      </c>
      <c r="N34" s="5">
        <f>SUM(E3:E12)</f>
        <v>82</v>
      </c>
      <c r="O34">
        <f>SUM(E15:E21)</f>
        <v>114</v>
      </c>
      <c r="P34" s="5">
        <f>SUM(E24:E30)</f>
        <v>112</v>
      </c>
      <c r="Q34">
        <v>0</v>
      </c>
    </row>
    <row r="35" spans="1:17" x14ac:dyDescent="0.25">
      <c r="M35" t="s">
        <v>8</v>
      </c>
      <c r="N35">
        <f>SUM(H3:H12)</f>
        <v>25</v>
      </c>
      <c r="O35">
        <f>SUM(H15:H21)</f>
        <v>10</v>
      </c>
      <c r="P35" s="5">
        <f>SUM(H24:H30)</f>
        <v>0</v>
      </c>
      <c r="Q35">
        <v>0</v>
      </c>
    </row>
  </sheetData>
  <mergeCells count="19">
    <mergeCell ref="N28:O28"/>
    <mergeCell ref="N29:O29"/>
    <mergeCell ref="N31:Q31"/>
    <mergeCell ref="B1:K1"/>
    <mergeCell ref="B13:K13"/>
    <mergeCell ref="B22:K22"/>
    <mergeCell ref="B31:K31"/>
    <mergeCell ref="M9:O9"/>
    <mergeCell ref="N10:O10"/>
    <mergeCell ref="N11:O11"/>
    <mergeCell ref="N12:O12"/>
    <mergeCell ref="N13:O13"/>
    <mergeCell ref="N14:O14"/>
    <mergeCell ref="M16:O16"/>
    <mergeCell ref="N17:O17"/>
    <mergeCell ref="N18:O18"/>
    <mergeCell ref="N19:O19"/>
    <mergeCell ref="M26:O26"/>
    <mergeCell ref="N27:O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9332-FC28-43AB-A523-273774BEEBEE}">
  <dimension ref="A1:Q53"/>
  <sheetViews>
    <sheetView topLeftCell="A16" workbookViewId="0">
      <selection activeCell="N31" sqref="N31:Q31"/>
    </sheetView>
  </sheetViews>
  <sheetFormatPr defaultRowHeight="15" x14ac:dyDescent="0.25"/>
  <cols>
    <col min="15" max="15" width="11.5703125" customWidth="1"/>
    <col min="16" max="16" width="12.42578125" customWidth="1"/>
    <col min="17" max="17" width="17.28515625" customWidth="1"/>
  </cols>
  <sheetData>
    <row r="1" spans="1:17" x14ac:dyDescent="0.25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</row>
    <row r="2" spans="1:17" x14ac:dyDescent="0.25">
      <c r="A2" s="6" t="s">
        <v>0</v>
      </c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9</v>
      </c>
      <c r="N2" t="s">
        <v>10</v>
      </c>
      <c r="O2" t="s">
        <v>13</v>
      </c>
      <c r="P2" t="s">
        <v>14</v>
      </c>
      <c r="Q2" t="s">
        <v>15</v>
      </c>
    </row>
    <row r="3" spans="1:17" x14ac:dyDescent="0.25">
      <c r="A3" s="3">
        <v>43680</v>
      </c>
      <c r="E3">
        <v>25</v>
      </c>
      <c r="F3">
        <v>11</v>
      </c>
      <c r="M3" t="s">
        <v>12</v>
      </c>
      <c r="N3">
        <f>SUM(N4:N7)</f>
        <v>1569</v>
      </c>
      <c r="O3">
        <f t="shared" ref="O3:P3" si="0">SUM(O4:O7)</f>
        <v>276</v>
      </c>
      <c r="P3">
        <f t="shared" si="0"/>
        <v>85</v>
      </c>
      <c r="Q3">
        <f>SUM(Q4:Q7)</f>
        <v>1208</v>
      </c>
    </row>
    <row r="4" spans="1:17" x14ac:dyDescent="0.25">
      <c r="A4" s="3">
        <v>43687</v>
      </c>
      <c r="E4">
        <v>24</v>
      </c>
      <c r="F4">
        <v>4</v>
      </c>
      <c r="M4" t="s">
        <v>11</v>
      </c>
      <c r="N4">
        <f>SUM(B3:B100)</f>
        <v>66</v>
      </c>
      <c r="O4">
        <f t="shared" ref="O4:P4" si="1">SUM(C3:C26)</f>
        <v>0</v>
      </c>
      <c r="P4">
        <f t="shared" si="1"/>
        <v>0</v>
      </c>
      <c r="Q4">
        <f>N4-O4-P4</f>
        <v>66</v>
      </c>
    </row>
    <row r="5" spans="1:17" x14ac:dyDescent="0.25">
      <c r="A5" s="3">
        <v>43688</v>
      </c>
      <c r="E5">
        <v>33</v>
      </c>
      <c r="F5">
        <v>1</v>
      </c>
      <c r="G5">
        <v>2</v>
      </c>
      <c r="M5" t="s">
        <v>7</v>
      </c>
      <c r="N5">
        <f>SUM(E3:E100)</f>
        <v>1397</v>
      </c>
      <c r="O5">
        <f t="shared" ref="O5:P5" si="2">SUM(F3:F26)</f>
        <v>276</v>
      </c>
      <c r="P5">
        <f t="shared" si="2"/>
        <v>17</v>
      </c>
      <c r="Q5">
        <f>N5-O5-P5</f>
        <v>1104</v>
      </c>
    </row>
    <row r="6" spans="1:17" x14ac:dyDescent="0.25">
      <c r="A6" s="3">
        <v>43694</v>
      </c>
      <c r="E6">
        <v>44</v>
      </c>
      <c r="F6">
        <v>13</v>
      </c>
      <c r="M6" t="s">
        <v>8</v>
      </c>
      <c r="N6">
        <f>SUM(H3:H100)</f>
        <v>86</v>
      </c>
      <c r="O6">
        <f t="shared" ref="O6:P6" si="3">SUM(I3:I26)</f>
        <v>0</v>
      </c>
      <c r="P6">
        <f t="shared" si="3"/>
        <v>68</v>
      </c>
      <c r="Q6">
        <f>N6-O6-P6</f>
        <v>18</v>
      </c>
    </row>
    <row r="7" spans="1:17" x14ac:dyDescent="0.25">
      <c r="A7" s="3">
        <v>43701</v>
      </c>
      <c r="E7">
        <v>17</v>
      </c>
      <c r="F7">
        <v>7</v>
      </c>
      <c r="G7">
        <v>2</v>
      </c>
      <c r="M7" t="s">
        <v>9</v>
      </c>
      <c r="N7">
        <f>SUM(K3:K100)</f>
        <v>20</v>
      </c>
      <c r="O7">
        <f t="shared" ref="O7:P7" si="4">SUM(L3:L26)</f>
        <v>0</v>
      </c>
      <c r="P7">
        <f t="shared" si="4"/>
        <v>0</v>
      </c>
      <c r="Q7">
        <f>N7-O7-P7</f>
        <v>20</v>
      </c>
    </row>
    <row r="8" spans="1:17" x14ac:dyDescent="0.25">
      <c r="A8" s="3">
        <v>43704</v>
      </c>
      <c r="H8">
        <v>50</v>
      </c>
      <c r="I8">
        <v>0</v>
      </c>
      <c r="J8">
        <v>50</v>
      </c>
    </row>
    <row r="9" spans="1:17" x14ac:dyDescent="0.25">
      <c r="A9" s="3">
        <v>43707</v>
      </c>
      <c r="H9">
        <v>18</v>
      </c>
      <c r="I9">
        <v>0</v>
      </c>
      <c r="J9">
        <v>18</v>
      </c>
      <c r="M9" s="38" t="s">
        <v>19</v>
      </c>
      <c r="N9" s="38"/>
      <c r="O9" s="38"/>
    </row>
    <row r="10" spans="1:17" x14ac:dyDescent="0.25">
      <c r="A10" s="3">
        <v>43708</v>
      </c>
      <c r="E10">
        <v>23</v>
      </c>
      <c r="F10">
        <v>8</v>
      </c>
      <c r="N10" s="38" t="s">
        <v>17</v>
      </c>
      <c r="O10" s="38"/>
    </row>
    <row r="11" spans="1:17" x14ac:dyDescent="0.25">
      <c r="B11" s="38" t="s">
        <v>2</v>
      </c>
      <c r="C11" s="38"/>
      <c r="D11" s="38"/>
      <c r="E11" s="38"/>
      <c r="F11" s="38"/>
      <c r="G11" s="38"/>
      <c r="H11" s="38"/>
      <c r="I11" s="38"/>
      <c r="J11" s="38"/>
      <c r="K11" s="38"/>
      <c r="M11" t="s">
        <v>11</v>
      </c>
      <c r="N11" s="39">
        <f>N4/N3</f>
        <v>4.2065009560229447E-2</v>
      </c>
      <c r="O11" s="39"/>
    </row>
    <row r="12" spans="1:17" x14ac:dyDescent="0.25">
      <c r="A12" s="6" t="s">
        <v>0</v>
      </c>
      <c r="B12" t="s">
        <v>4</v>
      </c>
      <c r="C12" t="s">
        <v>5</v>
      </c>
      <c r="D12" t="s">
        <v>6</v>
      </c>
      <c r="E12" t="s">
        <v>7</v>
      </c>
      <c r="F12" t="s">
        <v>5</v>
      </c>
      <c r="G12" t="s">
        <v>6</v>
      </c>
      <c r="H12" t="s">
        <v>8</v>
      </c>
      <c r="I12" t="s">
        <v>5</v>
      </c>
      <c r="J12" t="s">
        <v>6</v>
      </c>
      <c r="K12" t="s">
        <v>9</v>
      </c>
      <c r="M12" t="s">
        <v>7</v>
      </c>
      <c r="N12" s="39">
        <f>N5/N3</f>
        <v>0.89037603569152324</v>
      </c>
      <c r="O12" s="39"/>
    </row>
    <row r="13" spans="1:17" x14ac:dyDescent="0.25">
      <c r="A13" s="3">
        <v>43679</v>
      </c>
      <c r="E13">
        <v>43</v>
      </c>
      <c r="F13">
        <v>24</v>
      </c>
      <c r="G13">
        <v>1</v>
      </c>
      <c r="M13" t="s">
        <v>8</v>
      </c>
      <c r="N13" s="39">
        <f>N6/N3</f>
        <v>5.4811982154238367E-2</v>
      </c>
      <c r="O13" s="39"/>
    </row>
    <row r="14" spans="1:17" x14ac:dyDescent="0.25">
      <c r="A14" s="3">
        <v>43680</v>
      </c>
      <c r="E14">
        <v>8</v>
      </c>
      <c r="F14">
        <v>2</v>
      </c>
      <c r="M14" t="s">
        <v>9</v>
      </c>
      <c r="N14" s="39">
        <f>N7/N3</f>
        <v>1.2746972594008922E-2</v>
      </c>
      <c r="O14" s="39"/>
    </row>
    <row r="15" spans="1:17" x14ac:dyDescent="0.25">
      <c r="A15" s="3">
        <v>43681</v>
      </c>
      <c r="E15">
        <v>12</v>
      </c>
      <c r="F15">
        <v>5</v>
      </c>
    </row>
    <row r="16" spans="1:17" x14ac:dyDescent="0.25">
      <c r="A16" s="3">
        <v>43686</v>
      </c>
      <c r="E16">
        <v>61</v>
      </c>
      <c r="F16">
        <v>29</v>
      </c>
      <c r="G16">
        <v>2</v>
      </c>
      <c r="M16" s="38" t="s">
        <v>20</v>
      </c>
      <c r="N16" s="38"/>
      <c r="O16" s="38"/>
    </row>
    <row r="17" spans="1:17" x14ac:dyDescent="0.25">
      <c r="A17" s="3">
        <v>43687</v>
      </c>
      <c r="E17">
        <v>38</v>
      </c>
      <c r="F17">
        <v>11</v>
      </c>
      <c r="M17" t="s">
        <v>18</v>
      </c>
      <c r="N17" s="39">
        <f>Q3/N3</f>
        <v>0.76991714467813899</v>
      </c>
      <c r="O17" s="39"/>
    </row>
    <row r="18" spans="1:17" x14ac:dyDescent="0.25">
      <c r="A18" s="3">
        <v>43688</v>
      </c>
      <c r="E18">
        <v>18</v>
      </c>
      <c r="F18">
        <v>5</v>
      </c>
      <c r="G18">
        <v>6</v>
      </c>
      <c r="M18" t="s">
        <v>5</v>
      </c>
      <c r="N18" s="39">
        <f>O3/N3</f>
        <v>0.17590822179732313</v>
      </c>
      <c r="O18" s="39"/>
    </row>
    <row r="19" spans="1:17" x14ac:dyDescent="0.25">
      <c r="A19" s="3">
        <v>43693</v>
      </c>
      <c r="E19">
        <v>60</v>
      </c>
      <c r="F19">
        <v>30</v>
      </c>
      <c r="G19">
        <v>3</v>
      </c>
      <c r="M19" t="s">
        <v>6</v>
      </c>
      <c r="N19" s="39">
        <f>P3/N3</f>
        <v>5.417463352453792E-2</v>
      </c>
      <c r="O19" s="39"/>
    </row>
    <row r="20" spans="1:17" x14ac:dyDescent="0.25">
      <c r="A20" s="3">
        <v>43694</v>
      </c>
      <c r="E20">
        <v>54</v>
      </c>
      <c r="F20">
        <v>18</v>
      </c>
    </row>
    <row r="21" spans="1:17" x14ac:dyDescent="0.25">
      <c r="A21" s="3">
        <v>43695</v>
      </c>
      <c r="E21">
        <v>38</v>
      </c>
      <c r="F21">
        <v>21</v>
      </c>
      <c r="N21" t="s">
        <v>18</v>
      </c>
      <c r="O21" t="s">
        <v>5</v>
      </c>
      <c r="P21" t="s">
        <v>6</v>
      </c>
    </row>
    <row r="22" spans="1:17" x14ac:dyDescent="0.25">
      <c r="A22" s="3">
        <v>43700</v>
      </c>
      <c r="E22">
        <v>49</v>
      </c>
      <c r="F22">
        <v>29</v>
      </c>
      <c r="M22" t="s">
        <v>11</v>
      </c>
      <c r="N22" s="32">
        <f>Q4/N4</f>
        <v>1</v>
      </c>
      <c r="O22" s="32">
        <f>O4/N4</f>
        <v>0</v>
      </c>
      <c r="P22" s="32">
        <f>P4/N4</f>
        <v>0</v>
      </c>
    </row>
    <row r="23" spans="1:17" x14ac:dyDescent="0.25">
      <c r="A23" s="3">
        <v>43701</v>
      </c>
      <c r="E23">
        <v>35</v>
      </c>
      <c r="F23">
        <v>17</v>
      </c>
      <c r="M23" t="s">
        <v>7</v>
      </c>
      <c r="N23" s="32">
        <f t="shared" ref="N23:N24" si="5">Q5/N5</f>
        <v>0.79026485325697926</v>
      </c>
      <c r="O23" s="32">
        <f t="shared" ref="O23:O24" si="6">O5/N5</f>
        <v>0.19756621331424482</v>
      </c>
      <c r="P23" s="32">
        <f t="shared" ref="P23:P24" si="7">P5/N5</f>
        <v>1.2168933428775949E-2</v>
      </c>
    </row>
    <row r="24" spans="1:17" x14ac:dyDescent="0.25">
      <c r="A24" s="3">
        <v>43702</v>
      </c>
      <c r="E24">
        <v>27</v>
      </c>
      <c r="F24">
        <v>16</v>
      </c>
      <c r="G24">
        <v>1</v>
      </c>
      <c r="M24" t="s">
        <v>8</v>
      </c>
      <c r="N24" s="32">
        <f t="shared" si="5"/>
        <v>0.20930232558139536</v>
      </c>
      <c r="O24" s="32">
        <f t="shared" si="6"/>
        <v>0</v>
      </c>
      <c r="P24" s="32">
        <f t="shared" si="7"/>
        <v>0.79069767441860461</v>
      </c>
    </row>
    <row r="25" spans="1:17" x14ac:dyDescent="0.25">
      <c r="A25" s="3">
        <v>43707</v>
      </c>
      <c r="E25">
        <v>32</v>
      </c>
      <c r="F25">
        <v>23</v>
      </c>
    </row>
    <row r="26" spans="1:17" x14ac:dyDescent="0.25">
      <c r="A26" s="3">
        <v>43708</v>
      </c>
      <c r="E26">
        <v>6</v>
      </c>
      <c r="F26">
        <v>2</v>
      </c>
      <c r="M26" s="38" t="s">
        <v>21</v>
      </c>
      <c r="N26" s="38"/>
      <c r="O26" s="38"/>
    </row>
    <row r="27" spans="1:17" x14ac:dyDescent="0.25">
      <c r="B27" s="38" t="s">
        <v>3</v>
      </c>
      <c r="C27" s="38"/>
      <c r="D27" s="38"/>
      <c r="E27" s="38"/>
      <c r="F27" s="38"/>
      <c r="G27" s="38"/>
      <c r="H27" s="38"/>
      <c r="I27" s="38"/>
      <c r="J27" s="38"/>
      <c r="K27" s="38"/>
      <c r="M27" t="s">
        <v>11</v>
      </c>
      <c r="N27" s="38">
        <f>AVERAGE('Agosto Raw'!B3:B100)</f>
        <v>24</v>
      </c>
      <c r="O27" s="38"/>
    </row>
    <row r="28" spans="1:17" x14ac:dyDescent="0.25">
      <c r="A28" s="6" t="s">
        <v>0</v>
      </c>
      <c r="B28" t="s">
        <v>4</v>
      </c>
      <c r="C28" t="s">
        <v>5</v>
      </c>
      <c r="D28" t="s">
        <v>6</v>
      </c>
      <c r="E28" t="s">
        <v>7</v>
      </c>
      <c r="F28" t="s">
        <v>5</v>
      </c>
      <c r="G28" t="s">
        <v>6</v>
      </c>
      <c r="H28" t="s">
        <v>8</v>
      </c>
      <c r="I28" t="s">
        <v>5</v>
      </c>
      <c r="J28" t="s">
        <v>6</v>
      </c>
      <c r="K28" t="s">
        <v>9</v>
      </c>
      <c r="M28" t="s">
        <v>7</v>
      </c>
      <c r="N28" s="40">
        <f>AVERAGE('Agosto Raw'!E3:E500)</f>
        <v>3.1678004535147393</v>
      </c>
      <c r="O28" s="40"/>
    </row>
    <row r="29" spans="1:17" x14ac:dyDescent="0.25">
      <c r="A29" s="3">
        <v>43679</v>
      </c>
      <c r="E29">
        <v>40</v>
      </c>
      <c r="F29">
        <v>1</v>
      </c>
      <c r="M29" t="s">
        <v>8</v>
      </c>
      <c r="N29" s="40">
        <f>AVERAGE('Agosto Raw'!H3:H500)</f>
        <v>28.666666666666668</v>
      </c>
      <c r="O29" s="40"/>
    </row>
    <row r="30" spans="1:17" x14ac:dyDescent="0.25">
      <c r="A30" s="3">
        <v>43680</v>
      </c>
      <c r="E30">
        <v>53</v>
      </c>
      <c r="F30">
        <v>15</v>
      </c>
    </row>
    <row r="31" spans="1:17" x14ac:dyDescent="0.25">
      <c r="A31" s="3">
        <v>43681</v>
      </c>
      <c r="E31">
        <v>12</v>
      </c>
      <c r="F31">
        <v>3</v>
      </c>
      <c r="N31" s="38" t="s">
        <v>49</v>
      </c>
      <c r="O31" s="38"/>
      <c r="P31" s="38"/>
      <c r="Q31" s="38"/>
    </row>
    <row r="32" spans="1:17" x14ac:dyDescent="0.25">
      <c r="A32" s="3">
        <v>43686</v>
      </c>
      <c r="E32">
        <v>48</v>
      </c>
      <c r="F32">
        <v>11</v>
      </c>
      <c r="G32">
        <v>1</v>
      </c>
      <c r="N32" t="s">
        <v>1</v>
      </c>
      <c r="O32" t="s">
        <v>2</v>
      </c>
      <c r="P32" t="s">
        <v>3</v>
      </c>
      <c r="Q32" t="s">
        <v>16</v>
      </c>
    </row>
    <row r="33" spans="1:17" x14ac:dyDescent="0.25">
      <c r="A33" s="3">
        <v>43687</v>
      </c>
      <c r="E33">
        <v>63</v>
      </c>
      <c r="F33">
        <v>9</v>
      </c>
      <c r="G33">
        <v>1</v>
      </c>
      <c r="M33" t="s">
        <v>11</v>
      </c>
      <c r="N33">
        <f>SUM(B3:B10)</f>
        <v>0</v>
      </c>
      <c r="O33">
        <f>SUM(B13:B26)</f>
        <v>0</v>
      </c>
      <c r="P33" s="5">
        <f>SUM(B29:B44)</f>
        <v>42</v>
      </c>
      <c r="Q33">
        <f>SUM(B47:B53)</f>
        <v>24</v>
      </c>
    </row>
    <row r="34" spans="1:17" x14ac:dyDescent="0.25">
      <c r="A34" s="3">
        <v>43688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7</v>
      </c>
      <c r="N34" s="5">
        <f>SUM(E3:E10)</f>
        <v>166</v>
      </c>
      <c r="O34">
        <f>SUM(E13:E26)</f>
        <v>481</v>
      </c>
      <c r="P34" s="5">
        <f>SUM(E29:E44)</f>
        <v>487</v>
      </c>
      <c r="Q34">
        <f>SUM(E47:E52)</f>
        <v>263</v>
      </c>
    </row>
    <row r="35" spans="1:17" x14ac:dyDescent="0.25">
      <c r="A35" s="3">
        <v>43692</v>
      </c>
      <c r="E35">
        <v>60</v>
      </c>
      <c r="F35">
        <v>19</v>
      </c>
      <c r="G35">
        <v>3</v>
      </c>
      <c r="M35" t="s">
        <v>8</v>
      </c>
      <c r="N35">
        <f>SUM(H3:H10)</f>
        <v>68</v>
      </c>
      <c r="O35">
        <f>SUM(H13:H26)</f>
        <v>0</v>
      </c>
      <c r="P35" s="5">
        <f>SUM(H29:H44)</f>
        <v>18</v>
      </c>
      <c r="Q35">
        <f>SUM(H47:H53)</f>
        <v>0</v>
      </c>
    </row>
    <row r="36" spans="1:17" x14ac:dyDescent="0.25">
      <c r="A36" s="3">
        <v>43693</v>
      </c>
      <c r="B36">
        <v>22</v>
      </c>
      <c r="C36">
        <v>22</v>
      </c>
    </row>
    <row r="37" spans="1:17" x14ac:dyDescent="0.25">
      <c r="A37" s="3">
        <v>43694</v>
      </c>
      <c r="E37">
        <v>62</v>
      </c>
      <c r="F37">
        <v>23</v>
      </c>
      <c r="G37">
        <v>2</v>
      </c>
    </row>
    <row r="38" spans="1:17" x14ac:dyDescent="0.25">
      <c r="A38" s="3">
        <v>43695</v>
      </c>
      <c r="E38">
        <v>15</v>
      </c>
      <c r="F38">
        <v>7</v>
      </c>
    </row>
    <row r="39" spans="1:17" x14ac:dyDescent="0.25">
      <c r="A39" s="3">
        <v>43700</v>
      </c>
      <c r="E39">
        <v>56</v>
      </c>
      <c r="F39">
        <v>12</v>
      </c>
      <c r="G39">
        <v>1</v>
      </c>
    </row>
    <row r="40" spans="1:17" x14ac:dyDescent="0.25">
      <c r="A40" s="3">
        <v>43701</v>
      </c>
      <c r="E40">
        <v>8</v>
      </c>
    </row>
    <row r="41" spans="1:17" x14ac:dyDescent="0.25">
      <c r="A41" s="3">
        <v>43702</v>
      </c>
      <c r="E41">
        <v>4</v>
      </c>
      <c r="F41">
        <v>2</v>
      </c>
    </row>
    <row r="42" spans="1:17" x14ac:dyDescent="0.25">
      <c r="A42" s="3">
        <v>43703</v>
      </c>
      <c r="K42">
        <v>10</v>
      </c>
    </row>
    <row r="43" spans="1:17" x14ac:dyDescent="0.25">
      <c r="A43" s="3">
        <v>43704</v>
      </c>
      <c r="B43">
        <v>20</v>
      </c>
      <c r="C43">
        <v>20</v>
      </c>
      <c r="E43">
        <v>15</v>
      </c>
      <c r="F43">
        <v>3</v>
      </c>
      <c r="G43">
        <v>1</v>
      </c>
      <c r="H43">
        <v>18</v>
      </c>
      <c r="I43">
        <v>0</v>
      </c>
      <c r="J43">
        <v>18</v>
      </c>
    </row>
    <row r="44" spans="1:17" x14ac:dyDescent="0.25">
      <c r="A44" s="3">
        <v>43707</v>
      </c>
      <c r="E44">
        <v>51</v>
      </c>
      <c r="F44">
        <v>15</v>
      </c>
    </row>
    <row r="45" spans="1:17" x14ac:dyDescent="0.25">
      <c r="B45" s="38" t="s">
        <v>16</v>
      </c>
      <c r="C45" s="38"/>
      <c r="D45" s="38"/>
      <c r="E45" s="38"/>
      <c r="F45" s="38"/>
      <c r="G45" s="38"/>
      <c r="H45" s="38"/>
      <c r="I45" s="38"/>
      <c r="J45" s="38"/>
      <c r="K45" s="38"/>
    </row>
    <row r="46" spans="1:17" x14ac:dyDescent="0.25">
      <c r="A46" s="6" t="s">
        <v>0</v>
      </c>
      <c r="B46" t="s">
        <v>4</v>
      </c>
      <c r="C46" t="s">
        <v>5</v>
      </c>
      <c r="D46" t="s">
        <v>6</v>
      </c>
      <c r="E46" t="s">
        <v>7</v>
      </c>
      <c r="F46" t="s">
        <v>5</v>
      </c>
      <c r="G46" t="s">
        <v>6</v>
      </c>
      <c r="H46" t="s">
        <v>8</v>
      </c>
      <c r="I46" t="s">
        <v>5</v>
      </c>
      <c r="J46" t="s">
        <v>6</v>
      </c>
      <c r="K46" t="s">
        <v>9</v>
      </c>
    </row>
    <row r="47" spans="1:17" x14ac:dyDescent="0.25">
      <c r="A47" s="3">
        <v>43681</v>
      </c>
      <c r="B47">
        <v>24</v>
      </c>
      <c r="C47">
        <v>11</v>
      </c>
      <c r="E47">
        <v>5</v>
      </c>
      <c r="F47">
        <v>5</v>
      </c>
    </row>
    <row r="48" spans="1:17" x14ac:dyDescent="0.25">
      <c r="A48" s="3">
        <v>43688</v>
      </c>
      <c r="E48">
        <v>51</v>
      </c>
      <c r="F48">
        <v>13</v>
      </c>
    </row>
    <row r="49" spans="1:11" x14ac:dyDescent="0.25">
      <c r="A49" s="3">
        <v>43693</v>
      </c>
      <c r="E49">
        <v>56</v>
      </c>
      <c r="F49">
        <v>9</v>
      </c>
      <c r="G49">
        <v>4</v>
      </c>
    </row>
    <row r="50" spans="1:11" x14ac:dyDescent="0.25">
      <c r="A50" s="3">
        <v>43695</v>
      </c>
      <c r="E50">
        <v>58</v>
      </c>
      <c r="F50">
        <v>15</v>
      </c>
    </row>
    <row r="51" spans="1:11" x14ac:dyDescent="0.25">
      <c r="A51" s="3">
        <v>43700</v>
      </c>
      <c r="E51">
        <v>32</v>
      </c>
      <c r="F51">
        <v>17</v>
      </c>
    </row>
    <row r="52" spans="1:11" x14ac:dyDescent="0.25">
      <c r="A52" s="3">
        <v>43701</v>
      </c>
      <c r="E52">
        <v>61</v>
      </c>
      <c r="F52">
        <v>13</v>
      </c>
    </row>
    <row r="53" spans="1:11" x14ac:dyDescent="0.25">
      <c r="A53" s="3">
        <v>43707</v>
      </c>
      <c r="K53">
        <v>10</v>
      </c>
    </row>
  </sheetData>
  <mergeCells count="19">
    <mergeCell ref="N28:O28"/>
    <mergeCell ref="N29:O29"/>
    <mergeCell ref="N31:Q31"/>
    <mergeCell ref="B1:K1"/>
    <mergeCell ref="B11:K11"/>
    <mergeCell ref="B27:K27"/>
    <mergeCell ref="B45:K45"/>
    <mergeCell ref="M9:O9"/>
    <mergeCell ref="N10:O10"/>
    <mergeCell ref="N11:O11"/>
    <mergeCell ref="N12:O12"/>
    <mergeCell ref="N13:O13"/>
    <mergeCell ref="N14:O14"/>
    <mergeCell ref="M16:O16"/>
    <mergeCell ref="N17:O17"/>
    <mergeCell ref="N18:O18"/>
    <mergeCell ref="N19:O19"/>
    <mergeCell ref="M26:O26"/>
    <mergeCell ref="N27:O27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Recap 2018</vt:lpstr>
      <vt:lpstr>Gennaio Parsed</vt:lpstr>
      <vt:lpstr>Febbraio Parsed</vt:lpstr>
      <vt:lpstr>Marzo Parsed</vt:lpstr>
      <vt:lpstr>Aprile Parsed</vt:lpstr>
      <vt:lpstr>Maggio Parsed</vt:lpstr>
      <vt:lpstr>Giugno Parsed</vt:lpstr>
      <vt:lpstr>Luglio Parsed</vt:lpstr>
      <vt:lpstr>Agosto Parsed</vt:lpstr>
      <vt:lpstr>Settembre Parsed</vt:lpstr>
      <vt:lpstr>Ottobre Parsed</vt:lpstr>
      <vt:lpstr>Novembre Parsed</vt:lpstr>
      <vt:lpstr>Dicembre Parsed</vt:lpstr>
      <vt:lpstr>Gennaio Raw</vt:lpstr>
      <vt:lpstr>Febbraio Raw</vt:lpstr>
      <vt:lpstr>Marzo Raw</vt:lpstr>
      <vt:lpstr>Aprile Raw</vt:lpstr>
      <vt:lpstr>Maggio Raw</vt:lpstr>
      <vt:lpstr>Giugno Raw</vt:lpstr>
      <vt:lpstr>Luglio Raw</vt:lpstr>
      <vt:lpstr>Agosto Raw</vt:lpstr>
      <vt:lpstr>Settembre Raw</vt:lpstr>
      <vt:lpstr>Ottobre Raw</vt:lpstr>
      <vt:lpstr>Novembre Raw</vt:lpstr>
      <vt:lpstr>Dicembre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Devid</dc:creator>
  <cp:lastModifiedBy>Devid</cp:lastModifiedBy>
  <dcterms:created xsi:type="dcterms:W3CDTF">2018-12-30T20:45:53Z</dcterms:created>
  <dcterms:modified xsi:type="dcterms:W3CDTF">2019-01-30T19:51:56Z</dcterms:modified>
</cp:coreProperties>
</file>