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5440" windowHeight="11445"/>
  </bookViews>
  <sheets>
    <sheet name="RJ Control Sites" sheetId="1" r:id="rId1"/>
  </sheets>
  <calcPr calcId="145621"/>
</workbook>
</file>

<file path=xl/calcChain.xml><?xml version="1.0" encoding="utf-8"?>
<calcChain xmlns="http://schemas.openxmlformats.org/spreadsheetml/2006/main">
  <c r="CZ15" i="1" l="1"/>
  <c r="CZ14" i="1"/>
  <c r="CZ13" i="1"/>
  <c r="AX15" i="1"/>
  <c r="AX14" i="1"/>
  <c r="AX13" i="1"/>
  <c r="CF14" i="1"/>
  <c r="CF15" i="1"/>
  <c r="CF13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</calcChain>
</file>

<file path=xl/sharedStrings.xml><?xml version="1.0" encoding="utf-8"?>
<sst xmlns="http://schemas.openxmlformats.org/spreadsheetml/2006/main" count="696" uniqueCount="194">
  <si>
    <t>Mine Code</t>
  </si>
  <si>
    <t>Site Code</t>
  </si>
  <si>
    <t>Site Name</t>
  </si>
  <si>
    <t>Sample Date</t>
  </si>
  <si>
    <t>Sample Number</t>
  </si>
  <si>
    <t>Sample Source</t>
  </si>
  <si>
    <t>Notes</t>
  </si>
  <si>
    <t>Company Site Alias</t>
  </si>
  <si>
    <t>Site Type</t>
  </si>
  <si>
    <t>Ionic Balance</t>
  </si>
  <si>
    <t>Sc_f (ug/L)</t>
  </si>
  <si>
    <t>Lu_f (ug/L)</t>
  </si>
  <si>
    <t>In_f (ug/L)</t>
  </si>
  <si>
    <t>I_f (ug/L)</t>
  </si>
  <si>
    <t>Hf_f (ug/L)</t>
  </si>
  <si>
    <t>Br_f (ug/L)</t>
  </si>
  <si>
    <t>Na_f (mg/L)</t>
  </si>
  <si>
    <t>EC_fd (uS/cm)</t>
  </si>
  <si>
    <t>B_f (ug/L)</t>
  </si>
  <si>
    <t>Sc_t (ug/L)</t>
  </si>
  <si>
    <t>Sb_t (ug/L)</t>
  </si>
  <si>
    <t>Ni_t (ug/L)</t>
  </si>
  <si>
    <t>V_t (ug/L)</t>
  </si>
  <si>
    <t>U_t (ug/L)</t>
  </si>
  <si>
    <t>Cr_t (ug/L)</t>
  </si>
  <si>
    <t>Ba_t (ug/L)</t>
  </si>
  <si>
    <t>B_t (ug/L)</t>
  </si>
  <si>
    <t>Se_f (ug/L)</t>
  </si>
  <si>
    <t>Mo_f (ug/L)</t>
  </si>
  <si>
    <t>Ca_f (mg/L)</t>
  </si>
  <si>
    <t>pH_lab (unit)</t>
  </si>
  <si>
    <t>Se_t (ug/L)</t>
  </si>
  <si>
    <t>Tl_f (ug/L)</t>
  </si>
  <si>
    <t>Te_f (ug/L)</t>
  </si>
  <si>
    <t>Ta_f (ug/L)</t>
  </si>
  <si>
    <t>Pd_t (ug/L)</t>
  </si>
  <si>
    <t>Pb_t (ug/L)</t>
  </si>
  <si>
    <t>Nb_t (ug/L)</t>
  </si>
  <si>
    <t>Zn_t (ug/L)</t>
  </si>
  <si>
    <t>Te_t (ug/L)</t>
  </si>
  <si>
    <t>Eh_fd (mV)</t>
  </si>
  <si>
    <t>Re_f (ug/L)</t>
  </si>
  <si>
    <t>Os_f (ug/L)</t>
  </si>
  <si>
    <t>Ga_f (ug/L)</t>
  </si>
  <si>
    <t>Cr_f (ug/L)</t>
  </si>
  <si>
    <t>Ag_f (ug/L)</t>
  </si>
  <si>
    <t>W_f (ug/L)</t>
  </si>
  <si>
    <t>U_f (ug/L)</t>
  </si>
  <si>
    <t>Ti_f (ug/L)</t>
  </si>
  <si>
    <t>Th_f (ug/L)</t>
  </si>
  <si>
    <t>Os_t (ug/L)</t>
  </si>
  <si>
    <t>Mn_t (ug/L)</t>
  </si>
  <si>
    <t>SO4_t (mg/L)</t>
  </si>
  <si>
    <t>Eu_t (ug/L)</t>
  </si>
  <si>
    <t>Y_t (ug/L)</t>
  </si>
  <si>
    <t>Tm_t (ug/L)</t>
  </si>
  <si>
    <t>Tl_t (ug/L)</t>
  </si>
  <si>
    <t>Au_t (ug/L)</t>
  </si>
  <si>
    <t>CO3_alk (mg/L)</t>
  </si>
  <si>
    <t>HCO3 (mg/L)</t>
  </si>
  <si>
    <t>Alk_fd (mg/L)</t>
  </si>
  <si>
    <t>Pb_f (ug/L)</t>
  </si>
  <si>
    <t>Li_f (ug/L)</t>
  </si>
  <si>
    <t>Ho_f (ug/L)</t>
  </si>
  <si>
    <t>Gd_f (ug/L)</t>
  </si>
  <si>
    <t>Cu_f (ug/L)</t>
  </si>
  <si>
    <t>Cd_f (ug/L)</t>
  </si>
  <si>
    <t>SO4_f (mg/L)</t>
  </si>
  <si>
    <t>K_f (mg/L)</t>
  </si>
  <si>
    <t>Be_f (ug/L)</t>
  </si>
  <si>
    <t>Zn_f (ug/L)</t>
  </si>
  <si>
    <t>Tb_t (ug/L)</t>
  </si>
  <si>
    <t>Ta_t (ug/L)</t>
  </si>
  <si>
    <t>Rb_t (ug/L)</t>
  </si>
  <si>
    <t>Nd_t (ug/L)</t>
  </si>
  <si>
    <t>Lu_t (ug/L)</t>
  </si>
  <si>
    <t>La_t (ug/L)</t>
  </si>
  <si>
    <t>Hg_t (ug/L)</t>
  </si>
  <si>
    <t>Dy_t (ug/L)</t>
  </si>
  <si>
    <t>Th_t (ug/L)</t>
  </si>
  <si>
    <t>Ag_t (ug/L)</t>
  </si>
  <si>
    <t>T_fd (oC)</t>
  </si>
  <si>
    <t>Sb_f (ug/L)</t>
  </si>
  <si>
    <t>Rb_f (ug/L)</t>
  </si>
  <si>
    <t>Pr_f (ug/L)</t>
  </si>
  <si>
    <t>Pd_f (ug/L)</t>
  </si>
  <si>
    <t>Ni_f (ug/L)</t>
  </si>
  <si>
    <t>Nb_f (ug/L)</t>
  </si>
  <si>
    <t>Bi_f (ug/L)</t>
  </si>
  <si>
    <t>Cl_f (mg/L)</t>
  </si>
  <si>
    <t>Au_f (ug/L)</t>
  </si>
  <si>
    <t>Y_f (ug/L)</t>
  </si>
  <si>
    <t>Tm_f (ug/L)</t>
  </si>
  <si>
    <t>Re_t (ug/L)</t>
  </si>
  <si>
    <t>Pr_t (ug/L)</t>
  </si>
  <si>
    <t>Mg_t (mg/L)</t>
  </si>
  <si>
    <t>Ga_t (ug/L)</t>
  </si>
  <si>
    <t>Ce_t (ug/L)</t>
  </si>
  <si>
    <t>Be_t (ug/L)</t>
  </si>
  <si>
    <t>La_f (ug/L)</t>
  </si>
  <si>
    <t>Dy_f (ug/L)</t>
  </si>
  <si>
    <t>EC_lab (uS/cm)</t>
  </si>
  <si>
    <t>Yb_f (ug/L)</t>
  </si>
  <si>
    <t>Sm_t (ug/L)</t>
  </si>
  <si>
    <t>Gd_t (ug/L)</t>
  </si>
  <si>
    <t>Zr_t (ug/L)</t>
  </si>
  <si>
    <t>Fe_t (ug/L)</t>
  </si>
  <si>
    <t>Yb_t (ug/L)</t>
  </si>
  <si>
    <t>Er_t (ug/L)</t>
  </si>
  <si>
    <t>Cd_t (ug/L)</t>
  </si>
  <si>
    <t>Ca_t (mg/L)</t>
  </si>
  <si>
    <t>Br_t (ug/L)</t>
  </si>
  <si>
    <t>Bi_t (ug/L)</t>
  </si>
  <si>
    <t>Mg_f (mg/L)</t>
  </si>
  <si>
    <t>Hg_f (ug/L)</t>
  </si>
  <si>
    <t>Eu_f (ug/L)</t>
  </si>
  <si>
    <t>Er_f (ug/L)</t>
  </si>
  <si>
    <t>Cs_f (ug/L)</t>
  </si>
  <si>
    <t>Ce_f (ug/L)</t>
  </si>
  <si>
    <t>Ba_f (ug/L)</t>
  </si>
  <si>
    <t>Al_f (ug/L)</t>
  </si>
  <si>
    <t>Zr_f (ug/L)</t>
  </si>
  <si>
    <t>V_f (ug/L)</t>
  </si>
  <si>
    <t>Mo_t (ug/L)</t>
  </si>
  <si>
    <t>Li_t (ug/L)</t>
  </si>
  <si>
    <t>In_t (ug/L)</t>
  </si>
  <si>
    <t>I_t (ug/L)</t>
  </si>
  <si>
    <t>Cu_t (ug/L)</t>
  </si>
  <si>
    <t>W_t (ug/L)</t>
  </si>
  <si>
    <t>Ti_t (ug/L)</t>
  </si>
  <si>
    <t>Sr_f (ug/L)</t>
  </si>
  <si>
    <t>Sn_f (ug/L)</t>
  </si>
  <si>
    <t>Sm_f (ug/L)</t>
  </si>
  <si>
    <t>Nd_f (ug/L)</t>
  </si>
  <si>
    <t>Mn_f (ug/L)</t>
  </si>
  <si>
    <t>Fe_f (ug/L)</t>
  </si>
  <si>
    <t>Co_f (ug/L)</t>
  </si>
  <si>
    <t>pH_fd (unit)</t>
  </si>
  <si>
    <t>As_f (ug/L)</t>
  </si>
  <si>
    <t>Sr_t (ug/L)</t>
  </si>
  <si>
    <t>Sn_t (ug/L)</t>
  </si>
  <si>
    <t>Tb_f (ug/L)</t>
  </si>
  <si>
    <t>Ho_t (ug/L)</t>
  </si>
  <si>
    <t>Hf_t (ug/L)</t>
  </si>
  <si>
    <t>Cs_t (ug/L)</t>
  </si>
  <si>
    <t>Co_t (ug/L)</t>
  </si>
  <si>
    <t>As_t (ug/L)</t>
  </si>
  <si>
    <t>Al_t (ug/L)</t>
  </si>
  <si>
    <t>HCO3_alk (mg/L)</t>
  </si>
  <si>
    <t>Cl (mg/L)</t>
  </si>
  <si>
    <t>RJM</t>
  </si>
  <si>
    <t>EBusDOH</t>
  </si>
  <si>
    <t>East Branch Finniss River upstream Dysons Overburden Heap</t>
  </si>
  <si>
    <t>Government</t>
  </si>
  <si>
    <t>USEBFR - Upstream East Branch Finniss River - Evidence of large ammount of Buffalo activity</t>
  </si>
  <si>
    <t>SW</t>
  </si>
  <si>
    <t>&lt;5</t>
  </si>
  <si>
    <t>&lt;0.1</t>
  </si>
  <si>
    <t>&lt;0.01</t>
  </si>
  <si>
    <t>&lt;50</t>
  </si>
  <si>
    <t>&lt;0.5</t>
  </si>
  <si>
    <t>&lt;1</t>
  </si>
  <si>
    <t>&lt;2</t>
  </si>
  <si>
    <t>&lt;0.2</t>
  </si>
  <si>
    <t>&lt;20</t>
  </si>
  <si>
    <t>&lt;200</t>
  </si>
  <si>
    <t>FC@LB</t>
  </si>
  <si>
    <t>Fitch Creek at Lease Boundary</t>
  </si>
  <si>
    <t>USRJ@SWDFCC - Upstream Rum Jungle @ Sweet Water Dam Fitch Creek Confluence -</t>
  </si>
  <si>
    <t>FRDSEB</t>
  </si>
  <si>
    <t>Finniss River Downstream East Branch</t>
  </si>
  <si>
    <t>Sample acidified to 1% in field and later to 5% in lab</t>
  </si>
  <si>
    <t>&lt;0.02</t>
  </si>
  <si>
    <t>FRUSEB</t>
  </si>
  <si>
    <t>Finniss River Upstream East Branch</t>
  </si>
  <si>
    <t>Flow rate 1-2 l/s in EB.  Sample acidified to 1% in field and later to 5% in lab</t>
  </si>
  <si>
    <t>FRUSMB</t>
  </si>
  <si>
    <t>Finnis River Upstream Mount Burton</t>
  </si>
  <si>
    <t>(Calibration data in the comments section.)sample acidified to 1% in field and then acidified to 5% in lab at 17:30 by CE.
Syringe filtered</t>
  </si>
  <si>
    <t>Syringe filtered, field.13.05069, 130.99992. New site</t>
  </si>
  <si>
    <t>Syringe filtered, Field.</t>
  </si>
  <si>
    <t>Fields were taken with logger-TROLL 48140. Logging commenced 12:37 finished 12:53. Results recorded are averages over this period of time. Syringe filtered, field.</t>
  </si>
  <si>
    <t>Flow readings collected.Syringe filtered, field.</t>
  </si>
  <si>
    <t>Syringe Filtered, field. Note EC did not calibrate, under.</t>
  </si>
  <si>
    <t>Syringe filtered, field.</t>
  </si>
  <si>
    <t>Syringe filtered. Field</t>
  </si>
  <si>
    <t>Flow rate also taken. Syringe filter. Field</t>
  </si>
  <si>
    <t>HSusEB</t>
  </si>
  <si>
    <t>Hannah's Spring upstream East Branch Finniss River</t>
  </si>
  <si>
    <t>Spring -  - Talk:P=0 50ml=101HR.Falk:P=0 50ml=91.F:1225 A:1227 MB. E 712922.697 N 8565794.153. filtered 1225 Acidified 1227</t>
  </si>
  <si>
    <t>MBusWR</t>
  </si>
  <si>
    <t>Mt Burton Spring Creek upstream of Whites Rd</t>
  </si>
  <si>
    <t>Mount Burton White's road upstream of Mt Burton. Sample taken upstream of culvert. 52L 713260E, 8564587N.Field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</si>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</sst>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9"/>
  <sheetViews>
    <sheetView tabSelected="1" workbookViewId="0">
      <pane xSplit="8355" topLeftCell="EM1" activePane="topRight"/>
      <selection activeCell="CD3" sqref="CD3:CD19"/>
      <selection pane="topRight" activeCell="CZ13" sqref="CZ13:CZ15"/>
    </sheetView>
  </sheetViews>
  <sheetFormatPr defaultRowHeight="15" x14ac:dyDescent="0.25"/>
  <cols>
    <col min="1" max="1" width="10.5703125" style="1" bestFit="1" customWidth="1"/>
    <col min="2" max="2" width="9.42578125" style="1" bestFit="1" customWidth="1"/>
    <col min="3" max="3" width="55.85546875" style="1" bestFit="1" customWidth="1"/>
    <col min="4" max="4" width="15.85546875" style="1" bestFit="1" customWidth="1"/>
    <col min="5" max="5" width="15.42578125" style="1" bestFit="1" customWidth="1"/>
    <col min="6" max="6" width="14.140625" style="1" bestFit="1" customWidth="1"/>
    <col min="7" max="7" width="55.7109375" style="1" customWidth="1"/>
    <col min="8" max="8" width="18.140625" style="1" bestFit="1" customWidth="1"/>
    <col min="9" max="9" width="9.140625" style="1"/>
    <col min="10" max="10" width="12.5703125" style="1" bestFit="1" customWidth="1"/>
    <col min="11" max="12" width="10.7109375" style="1" bestFit="1" customWidth="1"/>
    <col min="13" max="14" width="10.28515625" style="1" bestFit="1" customWidth="1"/>
    <col min="15" max="15" width="13.140625" style="1" bestFit="1" customWidth="1"/>
    <col min="16" max="17" width="10.5703125" style="1" bestFit="1" customWidth="1"/>
    <col min="18" max="19" width="10.85546875" style="1" bestFit="1" customWidth="1"/>
    <col min="20" max="21" width="9.5703125" style="1" bestFit="1" customWidth="1"/>
    <col min="22" max="23" width="10.5703125" style="1" bestFit="1" customWidth="1"/>
    <col min="24" max="25" width="10.7109375" style="1" bestFit="1" customWidth="1"/>
    <col min="26" max="27" width="10.140625" style="1" bestFit="1" customWidth="1"/>
    <col min="28" max="29" width="10.28515625" style="1" bestFit="1" customWidth="1"/>
    <col min="30" max="31" width="11.140625" style="1" bestFit="1" customWidth="1"/>
    <col min="32" max="35" width="10.7109375" style="1" bestFit="1" customWidth="1"/>
    <col min="36" max="36" width="9" style="1" bestFit="1" customWidth="1"/>
    <col min="37" max="39" width="10.7109375" style="1" bestFit="1" customWidth="1"/>
    <col min="40" max="40" width="14.5703125" style="1" bestFit="1" customWidth="1"/>
    <col min="41" max="42" width="10.28515625" style="1" bestFit="1" customWidth="1"/>
    <col min="43" max="44" width="10.42578125" style="1" bestFit="1" customWidth="1"/>
    <col min="45" max="48" width="10.7109375" style="1" bestFit="1" customWidth="1"/>
    <col min="49" max="49" width="13.5703125" style="1" bestFit="1" customWidth="1"/>
    <col min="50" max="50" width="13.5703125" style="1" customWidth="1"/>
    <col min="51" max="51" width="14.42578125" style="1" bestFit="1" customWidth="1"/>
    <col min="52" max="52" width="10.85546875" style="1" bestFit="1" customWidth="1"/>
    <col min="53" max="54" width="10.140625" style="1" bestFit="1" customWidth="1"/>
    <col min="55" max="58" width="10.5703125" style="1" bestFit="1" customWidth="1"/>
    <col min="59" max="60" width="10.7109375" style="1" bestFit="1" customWidth="1"/>
    <col min="61" max="62" width="10.85546875" style="1" bestFit="1" customWidth="1"/>
    <col min="63" max="63" width="12.140625" style="1" bestFit="1" customWidth="1"/>
    <col min="64" max="64" width="15.85546875" style="1" bestFit="1" customWidth="1"/>
    <col min="65" max="66" width="10.42578125" style="1" bestFit="1" customWidth="1"/>
    <col min="67" max="68" width="10.7109375" style="1" bestFit="1" customWidth="1"/>
    <col min="69" max="70" width="10.85546875" style="1" bestFit="1" customWidth="1"/>
    <col min="71" max="72" width="9" style="1" bestFit="1" customWidth="1"/>
    <col min="73" max="75" width="10.140625" style="1" bestFit="1" customWidth="1"/>
    <col min="76" max="77" width="10.28515625" style="1" bestFit="1" customWidth="1"/>
    <col min="78" max="79" width="9.85546875" style="1" bestFit="1" customWidth="1"/>
    <col min="80" max="81" width="10.42578125" style="1" bestFit="1" customWidth="1"/>
    <col min="82" max="82" width="11.7109375" style="1" bestFit="1" customWidth="1"/>
    <col min="83" max="84" width="11.7109375" style="1" customWidth="1"/>
    <col min="85" max="85" width="11.7109375" style="1" bestFit="1" customWidth="1"/>
    <col min="86" max="89" width="11.28515625" style="1" bestFit="1" customWidth="1"/>
    <col min="90" max="90" width="11.42578125" style="1" bestFit="1" customWidth="1"/>
    <col min="91" max="94" width="11" style="1" bestFit="1" customWidth="1"/>
    <col min="95" max="96" width="10.42578125" style="1" bestFit="1" customWidth="1"/>
    <col min="97" max="102" width="10.7109375" style="1" bestFit="1" customWidth="1"/>
    <col min="103" max="103" width="11.7109375" style="1" bestFit="1" customWidth="1"/>
    <col min="104" max="104" width="11.7109375" style="1" customWidth="1"/>
    <col min="105" max="105" width="12.5703125" style="1" bestFit="1" customWidth="1"/>
    <col min="106" max="107" width="10.28515625" style="1" bestFit="1" customWidth="1"/>
    <col min="108" max="111" width="10.7109375" style="1" bestFit="1" customWidth="1"/>
    <col min="112" max="113" width="10.5703125" style="1" bestFit="1" customWidth="1"/>
    <col min="114" max="115" width="10.28515625" style="1" bestFit="1" customWidth="1"/>
    <col min="116" max="117" width="10.5703125" style="1" bestFit="1" customWidth="1"/>
    <col min="118" max="119" width="11.140625" style="1" bestFit="1" customWidth="1"/>
    <col min="120" max="121" width="10.5703125" style="1" bestFit="1" customWidth="1"/>
    <col min="122" max="123" width="12.42578125" style="1" bestFit="1" customWidth="1"/>
    <col min="124" max="125" width="10.140625" style="1" bestFit="1" customWidth="1"/>
    <col min="126" max="126" width="9" style="1" bestFit="1" customWidth="1"/>
    <col min="127" max="128" width="10.42578125" style="1" bestFit="1" customWidth="1"/>
    <col min="129" max="134" width="10.5703125" style="1" bestFit="1" customWidth="1"/>
    <col min="135" max="138" width="10" style="1" bestFit="1" customWidth="1"/>
    <col min="139" max="140" width="11.140625" style="1" bestFit="1" customWidth="1"/>
    <col min="141" max="144" width="9.7109375" style="1" bestFit="1" customWidth="1"/>
    <col min="145" max="146" width="10.28515625" style="1" bestFit="1" customWidth="1"/>
    <col min="147" max="148" width="9.42578125" style="1" bestFit="1" customWidth="1"/>
    <col min="149" max="152" width="10.5703125" style="1" bestFit="1" customWidth="1"/>
    <col min="153" max="154" width="10.140625" style="1" bestFit="1" customWidth="1"/>
    <col min="155" max="16384" width="9.140625" style="1"/>
  </cols>
  <sheetData>
    <row r="1" spans="1:1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45</v>
      </c>
      <c r="L1" s="1" t="s">
        <v>80</v>
      </c>
      <c r="M1" s="1" t="s">
        <v>120</v>
      </c>
      <c r="N1" s="1" t="s">
        <v>147</v>
      </c>
      <c r="O1" s="1" t="s">
        <v>60</v>
      </c>
      <c r="P1" s="1" t="s">
        <v>138</v>
      </c>
      <c r="Q1" s="1" t="s">
        <v>146</v>
      </c>
      <c r="R1" s="1" t="s">
        <v>90</v>
      </c>
      <c r="S1" s="1" t="s">
        <v>57</v>
      </c>
      <c r="T1" s="1" t="s">
        <v>18</v>
      </c>
      <c r="U1" s="1" t="s">
        <v>26</v>
      </c>
      <c r="V1" s="1" t="s">
        <v>119</v>
      </c>
      <c r="W1" s="1" t="s">
        <v>25</v>
      </c>
      <c r="X1" s="1" t="s">
        <v>69</v>
      </c>
      <c r="Y1" s="1" t="s">
        <v>98</v>
      </c>
      <c r="Z1" s="1" t="s">
        <v>88</v>
      </c>
      <c r="AA1" s="1" t="s">
        <v>112</v>
      </c>
      <c r="AB1" s="1" t="s">
        <v>15</v>
      </c>
      <c r="AC1" s="1" t="s">
        <v>111</v>
      </c>
      <c r="AD1" s="1" t="s">
        <v>29</v>
      </c>
      <c r="AE1" s="1" t="s">
        <v>110</v>
      </c>
      <c r="AF1" s="1" t="s">
        <v>66</v>
      </c>
      <c r="AG1" s="1" t="s">
        <v>109</v>
      </c>
      <c r="AH1" s="1" t="s">
        <v>118</v>
      </c>
      <c r="AI1" s="1" t="s">
        <v>97</v>
      </c>
      <c r="AJ1" s="1" t="s">
        <v>149</v>
      </c>
      <c r="AK1" s="1" t="s">
        <v>89</v>
      </c>
      <c r="AL1" s="1" t="s">
        <v>136</v>
      </c>
      <c r="AM1" s="1" t="s">
        <v>145</v>
      </c>
      <c r="AN1" s="1" t="s">
        <v>58</v>
      </c>
      <c r="AO1" s="1" t="s">
        <v>44</v>
      </c>
      <c r="AP1" s="1" t="s">
        <v>24</v>
      </c>
      <c r="AQ1" s="1" t="s">
        <v>117</v>
      </c>
      <c r="AR1" s="1" t="s">
        <v>144</v>
      </c>
      <c r="AS1" s="1" t="s">
        <v>65</v>
      </c>
      <c r="AT1" s="1" t="s">
        <v>127</v>
      </c>
      <c r="AU1" s="1" t="s">
        <v>100</v>
      </c>
      <c r="AV1" s="1" t="s">
        <v>78</v>
      </c>
      <c r="AW1" s="1" t="s">
        <v>17</v>
      </c>
      <c r="AY1" s="1" t="s">
        <v>101</v>
      </c>
      <c r="AZ1" s="1" t="s">
        <v>40</v>
      </c>
      <c r="BA1" s="1" t="s">
        <v>116</v>
      </c>
      <c r="BB1" s="1" t="s">
        <v>108</v>
      </c>
      <c r="BC1" s="1" t="s">
        <v>115</v>
      </c>
      <c r="BD1" s="1" t="s">
        <v>53</v>
      </c>
      <c r="BE1" s="1" t="s">
        <v>135</v>
      </c>
      <c r="BF1" s="1" t="s">
        <v>106</v>
      </c>
      <c r="BG1" s="1" t="s">
        <v>43</v>
      </c>
      <c r="BH1" s="1" t="s">
        <v>96</v>
      </c>
      <c r="BI1" s="1" t="s">
        <v>64</v>
      </c>
      <c r="BJ1" s="1" t="s">
        <v>104</v>
      </c>
      <c r="BK1" s="1" t="s">
        <v>59</v>
      </c>
      <c r="BL1" s="1" t="s">
        <v>148</v>
      </c>
      <c r="BM1" s="1" t="s">
        <v>14</v>
      </c>
      <c r="BN1" s="1" t="s">
        <v>143</v>
      </c>
      <c r="BO1" s="1" t="s">
        <v>114</v>
      </c>
      <c r="BP1" s="1" t="s">
        <v>77</v>
      </c>
      <c r="BQ1" s="1" t="s">
        <v>63</v>
      </c>
      <c r="BR1" s="1" t="s">
        <v>142</v>
      </c>
      <c r="BS1" s="1" t="s">
        <v>13</v>
      </c>
      <c r="BT1" s="1" t="s">
        <v>126</v>
      </c>
      <c r="BU1" s="1" t="s">
        <v>12</v>
      </c>
      <c r="BV1" s="1" t="s">
        <v>125</v>
      </c>
      <c r="BW1" s="1" t="s">
        <v>68</v>
      </c>
      <c r="BX1" s="1" t="s">
        <v>99</v>
      </c>
      <c r="BY1" s="1" t="s">
        <v>76</v>
      </c>
      <c r="BZ1" s="1" t="s">
        <v>62</v>
      </c>
      <c r="CA1" s="1" t="s">
        <v>124</v>
      </c>
      <c r="CB1" s="1" t="s">
        <v>11</v>
      </c>
      <c r="CC1" s="1" t="s">
        <v>75</v>
      </c>
      <c r="CD1" s="1" t="s">
        <v>113</v>
      </c>
      <c r="CE1" s="1" t="s">
        <v>193</v>
      </c>
      <c r="CG1" s="1" t="s">
        <v>95</v>
      </c>
      <c r="CH1" s="1" t="s">
        <v>134</v>
      </c>
      <c r="CI1" s="1" t="s">
        <v>51</v>
      </c>
      <c r="CJ1" s="1" t="s">
        <v>28</v>
      </c>
      <c r="CK1" s="1" t="s">
        <v>123</v>
      </c>
      <c r="CL1" s="1" t="s">
        <v>16</v>
      </c>
      <c r="CM1" s="1" t="s">
        <v>87</v>
      </c>
      <c r="CN1" s="1" t="s">
        <v>37</v>
      </c>
      <c r="CO1" s="1" t="s">
        <v>133</v>
      </c>
      <c r="CP1" s="1" t="s">
        <v>74</v>
      </c>
      <c r="CQ1" s="1" t="s">
        <v>86</v>
      </c>
      <c r="CR1" s="1" t="s">
        <v>21</v>
      </c>
      <c r="CS1" s="1" t="s">
        <v>42</v>
      </c>
      <c r="CT1" s="1" t="s">
        <v>50</v>
      </c>
      <c r="CU1" s="1" t="s">
        <v>61</v>
      </c>
      <c r="CV1" s="1" t="s">
        <v>36</v>
      </c>
      <c r="CW1" s="1" t="s">
        <v>85</v>
      </c>
      <c r="CX1" s="1" t="s">
        <v>35</v>
      </c>
      <c r="CY1" s="1" t="s">
        <v>137</v>
      </c>
      <c r="DA1" s="1" t="s">
        <v>30</v>
      </c>
      <c r="DB1" s="1" t="s">
        <v>84</v>
      </c>
      <c r="DC1" s="1" t="s">
        <v>94</v>
      </c>
      <c r="DD1" s="1" t="s">
        <v>83</v>
      </c>
      <c r="DE1" s="1" t="s">
        <v>73</v>
      </c>
      <c r="DF1" s="1" t="s">
        <v>41</v>
      </c>
      <c r="DG1" s="1" t="s">
        <v>93</v>
      </c>
      <c r="DH1" s="1" t="s">
        <v>82</v>
      </c>
      <c r="DI1" s="1" t="s">
        <v>20</v>
      </c>
      <c r="DJ1" s="1" t="s">
        <v>10</v>
      </c>
      <c r="DK1" s="1" t="s">
        <v>19</v>
      </c>
      <c r="DL1" s="1" t="s">
        <v>27</v>
      </c>
      <c r="DM1" s="1" t="s">
        <v>31</v>
      </c>
      <c r="DN1" s="1" t="s">
        <v>132</v>
      </c>
      <c r="DO1" s="1" t="s">
        <v>103</v>
      </c>
      <c r="DP1" s="1" t="s">
        <v>131</v>
      </c>
      <c r="DQ1" s="1" t="s">
        <v>140</v>
      </c>
      <c r="DR1" s="1" t="s">
        <v>67</v>
      </c>
      <c r="DS1" s="1" t="s">
        <v>52</v>
      </c>
      <c r="DT1" s="1" t="s">
        <v>130</v>
      </c>
      <c r="DU1" s="1" t="s">
        <v>139</v>
      </c>
      <c r="DV1" s="1" t="s">
        <v>81</v>
      </c>
      <c r="DW1" s="1" t="s">
        <v>34</v>
      </c>
      <c r="DX1" s="1" t="s">
        <v>72</v>
      </c>
      <c r="DY1" s="1" t="s">
        <v>141</v>
      </c>
      <c r="DZ1" s="1" t="s">
        <v>71</v>
      </c>
      <c r="EA1" s="1" t="s">
        <v>33</v>
      </c>
      <c r="EB1" s="1" t="s">
        <v>39</v>
      </c>
      <c r="EC1" s="1" t="s">
        <v>49</v>
      </c>
      <c r="ED1" s="1" t="s">
        <v>79</v>
      </c>
      <c r="EE1" s="1" t="s">
        <v>48</v>
      </c>
      <c r="EF1" s="1" t="s">
        <v>129</v>
      </c>
      <c r="EG1" s="1" t="s">
        <v>32</v>
      </c>
      <c r="EH1" s="1" t="s">
        <v>56</v>
      </c>
      <c r="EI1" s="1" t="s">
        <v>92</v>
      </c>
      <c r="EJ1" s="1" t="s">
        <v>55</v>
      </c>
      <c r="EK1" s="1" t="s">
        <v>47</v>
      </c>
      <c r="EL1" s="1" t="s">
        <v>23</v>
      </c>
      <c r="EM1" s="1" t="s">
        <v>122</v>
      </c>
      <c r="EN1" s="1" t="s">
        <v>22</v>
      </c>
      <c r="EO1" s="1" t="s">
        <v>46</v>
      </c>
      <c r="EP1" s="1" t="s">
        <v>128</v>
      </c>
      <c r="EQ1" s="1" t="s">
        <v>91</v>
      </c>
      <c r="ER1" s="1" t="s">
        <v>54</v>
      </c>
      <c r="ES1" s="1" t="s">
        <v>102</v>
      </c>
      <c r="ET1" s="1" t="s">
        <v>107</v>
      </c>
      <c r="EU1" s="1" t="s">
        <v>70</v>
      </c>
      <c r="EV1" s="1" t="s">
        <v>38</v>
      </c>
      <c r="EW1" s="1" t="s">
        <v>121</v>
      </c>
      <c r="EX1" s="1" t="s">
        <v>105</v>
      </c>
    </row>
    <row r="2" spans="1:154" ht="30" x14ac:dyDescent="0.25">
      <c r="A2" s="1" t="s">
        <v>150</v>
      </c>
      <c r="B2" s="1" t="s">
        <v>151</v>
      </c>
      <c r="C2" s="1" t="s">
        <v>152</v>
      </c>
      <c r="D2" s="2">
        <v>39918.489583333336</v>
      </c>
      <c r="E2" s="1">
        <v>9.0305999999999997</v>
      </c>
      <c r="F2" s="1" t="s">
        <v>153</v>
      </c>
      <c r="G2" s="3" t="s">
        <v>154</v>
      </c>
      <c r="I2" s="1" t="s">
        <v>155</v>
      </c>
      <c r="K2" s="1" t="s">
        <v>157</v>
      </c>
      <c r="L2" s="1" t="s">
        <v>157</v>
      </c>
      <c r="M2" s="1">
        <v>22</v>
      </c>
      <c r="N2" s="1">
        <v>267</v>
      </c>
      <c r="O2" s="1">
        <v>265</v>
      </c>
      <c r="P2" s="1" t="s">
        <v>160</v>
      </c>
      <c r="Q2" s="1">
        <v>0.5</v>
      </c>
      <c r="R2" s="1" t="s">
        <v>157</v>
      </c>
      <c r="S2" s="1" t="s">
        <v>157</v>
      </c>
      <c r="T2" s="1">
        <v>10</v>
      </c>
      <c r="U2" s="1">
        <v>10</v>
      </c>
      <c r="V2" s="1">
        <v>31.4</v>
      </c>
      <c r="W2" s="1">
        <v>53.2</v>
      </c>
      <c r="X2" s="1" t="s">
        <v>160</v>
      </c>
      <c r="Y2" s="1" t="s">
        <v>160</v>
      </c>
      <c r="Z2" s="1" t="s">
        <v>157</v>
      </c>
      <c r="AA2" s="1" t="s">
        <v>157</v>
      </c>
      <c r="AB2" s="1">
        <v>20</v>
      </c>
      <c r="AC2" s="1">
        <v>20</v>
      </c>
      <c r="AD2" s="1">
        <v>2.7</v>
      </c>
      <c r="AE2" s="1">
        <v>2.9</v>
      </c>
      <c r="AF2" s="1" t="s">
        <v>163</v>
      </c>
      <c r="AG2" s="1" t="s">
        <v>163</v>
      </c>
      <c r="AH2" s="1">
        <v>0.2</v>
      </c>
      <c r="AI2" s="1">
        <v>2.2999999999999998</v>
      </c>
      <c r="AK2" s="1" t="s">
        <v>156</v>
      </c>
      <c r="AL2" s="1">
        <v>0.3</v>
      </c>
      <c r="AM2" s="1">
        <v>2.2000000000000002</v>
      </c>
      <c r="AO2" s="1" t="s">
        <v>161</v>
      </c>
      <c r="AP2" s="1" t="s">
        <v>161</v>
      </c>
      <c r="AQ2" s="1" t="s">
        <v>157</v>
      </c>
      <c r="AR2" s="1" t="s">
        <v>157</v>
      </c>
      <c r="AT2" s="1">
        <v>4.5</v>
      </c>
      <c r="AU2" s="1" t="s">
        <v>157</v>
      </c>
      <c r="AV2" s="1" t="s">
        <v>157</v>
      </c>
      <c r="AW2" s="1">
        <v>98.7</v>
      </c>
      <c r="BA2" s="1" t="s">
        <v>157</v>
      </c>
      <c r="BB2" s="1" t="s">
        <v>157</v>
      </c>
      <c r="BC2" s="1" t="s">
        <v>157</v>
      </c>
      <c r="BD2" s="1" t="s">
        <v>157</v>
      </c>
      <c r="BE2" s="1" t="s">
        <v>165</v>
      </c>
      <c r="BF2" s="1">
        <v>1200</v>
      </c>
      <c r="BG2" s="1" t="s">
        <v>157</v>
      </c>
      <c r="BH2" s="1">
        <v>0.1</v>
      </c>
      <c r="BI2" s="1" t="s">
        <v>157</v>
      </c>
      <c r="BJ2" s="1">
        <v>0.1</v>
      </c>
      <c r="BK2" s="1">
        <v>323.03500000000003</v>
      </c>
      <c r="BM2" s="1" t="s">
        <v>157</v>
      </c>
      <c r="BN2" s="1" t="s">
        <v>157</v>
      </c>
      <c r="BO2" s="1" t="s">
        <v>163</v>
      </c>
      <c r="BP2" s="1" t="s">
        <v>163</v>
      </c>
      <c r="BQ2" s="1" t="s">
        <v>157</v>
      </c>
      <c r="BR2" s="1" t="s">
        <v>157</v>
      </c>
      <c r="BS2" s="1" t="s">
        <v>159</v>
      </c>
      <c r="BT2" s="1" t="s">
        <v>159</v>
      </c>
      <c r="BU2" s="1" t="s">
        <v>158</v>
      </c>
      <c r="BV2" s="1" t="s">
        <v>158</v>
      </c>
      <c r="BX2" s="1">
        <v>0.1</v>
      </c>
      <c r="BY2" s="1">
        <v>1.2</v>
      </c>
      <c r="BZ2" s="1">
        <v>0.5</v>
      </c>
      <c r="CA2" s="1">
        <v>1</v>
      </c>
      <c r="CB2" s="1" t="s">
        <v>157</v>
      </c>
      <c r="CC2" s="1" t="s">
        <v>157</v>
      </c>
      <c r="CD2" s="1">
        <v>4.9000000000000004</v>
      </c>
      <c r="CE2" s="4">
        <f>2.497*AD2+4.118*CD2</f>
        <v>26.920100000000005</v>
      </c>
      <c r="CF2" s="4"/>
      <c r="CG2" s="1">
        <v>5.3</v>
      </c>
      <c r="CH2" s="1">
        <v>46.9</v>
      </c>
      <c r="CI2" s="1">
        <v>288</v>
      </c>
      <c r="CJ2" s="1" t="s">
        <v>160</v>
      </c>
      <c r="CK2" s="1" t="s">
        <v>160</v>
      </c>
      <c r="CM2" s="1" t="s">
        <v>163</v>
      </c>
      <c r="CN2" s="1" t="s">
        <v>163</v>
      </c>
      <c r="CO2" s="1">
        <v>0.1</v>
      </c>
      <c r="CP2" s="1">
        <v>1</v>
      </c>
      <c r="CQ2" s="1">
        <v>0.5</v>
      </c>
      <c r="CR2" s="1">
        <v>0.9</v>
      </c>
      <c r="CS2" s="1" t="s">
        <v>161</v>
      </c>
      <c r="CT2" s="1" t="s">
        <v>161</v>
      </c>
      <c r="CU2" s="1">
        <v>0.1</v>
      </c>
      <c r="CV2" s="1">
        <v>0.5</v>
      </c>
      <c r="CW2" s="1" t="s">
        <v>160</v>
      </c>
      <c r="CX2" s="1" t="s">
        <v>160</v>
      </c>
      <c r="CY2" s="1">
        <v>7.91</v>
      </c>
      <c r="DB2" s="1" t="s">
        <v>157</v>
      </c>
      <c r="DC2" s="1">
        <v>0.3</v>
      </c>
      <c r="DD2" s="1">
        <v>3.4</v>
      </c>
      <c r="DE2" s="1">
        <v>4.8</v>
      </c>
      <c r="DF2" s="1" t="s">
        <v>160</v>
      </c>
      <c r="DG2" s="1" t="s">
        <v>160</v>
      </c>
      <c r="DH2" s="1" t="s">
        <v>160</v>
      </c>
      <c r="DI2" s="1" t="s">
        <v>160</v>
      </c>
      <c r="DJ2" s="1" t="s">
        <v>156</v>
      </c>
      <c r="DK2" s="1" t="s">
        <v>156</v>
      </c>
      <c r="DL2" s="1" t="s">
        <v>162</v>
      </c>
      <c r="DM2" s="1" t="s">
        <v>162</v>
      </c>
      <c r="DN2" s="1" t="s">
        <v>157</v>
      </c>
      <c r="DO2" s="1">
        <v>0.2</v>
      </c>
      <c r="DP2" s="1" t="s">
        <v>157</v>
      </c>
      <c r="DQ2" s="1" t="s">
        <v>157</v>
      </c>
      <c r="DR2" s="1">
        <v>0.3</v>
      </c>
      <c r="DS2" s="1">
        <v>0.3</v>
      </c>
      <c r="DT2" s="1">
        <v>13.3</v>
      </c>
      <c r="DU2" s="1">
        <v>14.5</v>
      </c>
      <c r="DV2" s="1">
        <v>30.7</v>
      </c>
      <c r="DW2" s="1" t="s">
        <v>160</v>
      </c>
      <c r="DX2" s="1" t="s">
        <v>160</v>
      </c>
      <c r="DY2" s="1" t="s">
        <v>157</v>
      </c>
      <c r="DZ2" s="1" t="s">
        <v>157</v>
      </c>
      <c r="EA2" s="1" t="s">
        <v>161</v>
      </c>
      <c r="EB2" s="1" t="s">
        <v>161</v>
      </c>
      <c r="EC2" s="1" t="s">
        <v>157</v>
      </c>
      <c r="ED2" s="1">
        <v>0.1</v>
      </c>
      <c r="EE2" s="1" t="s">
        <v>164</v>
      </c>
      <c r="EF2" s="1" t="s">
        <v>164</v>
      </c>
      <c r="EG2" s="1" t="s">
        <v>157</v>
      </c>
      <c r="EH2" s="1" t="s">
        <v>157</v>
      </c>
      <c r="EI2" s="1" t="s">
        <v>157</v>
      </c>
      <c r="EJ2" s="1" t="s">
        <v>157</v>
      </c>
      <c r="EK2" s="1">
        <v>0.18</v>
      </c>
      <c r="EL2" s="1">
        <v>0.36</v>
      </c>
      <c r="EM2" s="1" t="s">
        <v>160</v>
      </c>
      <c r="EN2" s="1">
        <v>1</v>
      </c>
      <c r="EO2" s="1" t="s">
        <v>157</v>
      </c>
      <c r="EP2" s="1" t="s">
        <v>157</v>
      </c>
      <c r="EQ2" s="1" t="s">
        <v>157</v>
      </c>
      <c r="ER2" s="1">
        <v>0.5</v>
      </c>
      <c r="ES2" s="1" t="s">
        <v>157</v>
      </c>
      <c r="ET2" s="1" t="s">
        <v>157</v>
      </c>
      <c r="EU2" s="1" t="s">
        <v>156</v>
      </c>
      <c r="EV2" s="1" t="s">
        <v>156</v>
      </c>
      <c r="EW2" s="1" t="s">
        <v>160</v>
      </c>
      <c r="EX2" s="1" t="s">
        <v>160</v>
      </c>
    </row>
    <row r="3" spans="1:154" ht="30" x14ac:dyDescent="0.25">
      <c r="A3" s="1" t="s">
        <v>150</v>
      </c>
      <c r="B3" s="1" t="s">
        <v>166</v>
      </c>
      <c r="C3" s="1" t="s">
        <v>167</v>
      </c>
      <c r="D3" s="2">
        <v>39918.4375</v>
      </c>
      <c r="E3" s="1">
        <v>9.0304000000000002</v>
      </c>
      <c r="F3" s="1" t="s">
        <v>153</v>
      </c>
      <c r="G3" s="3" t="s">
        <v>168</v>
      </c>
      <c r="I3" s="1" t="s">
        <v>155</v>
      </c>
      <c r="K3" s="1" t="s">
        <v>157</v>
      </c>
      <c r="L3" s="1" t="s">
        <v>157</v>
      </c>
      <c r="M3" s="1">
        <v>40</v>
      </c>
      <c r="N3" s="1">
        <v>40</v>
      </c>
      <c r="O3" s="1">
        <v>440</v>
      </c>
      <c r="P3" s="1" t="s">
        <v>160</v>
      </c>
      <c r="Q3" s="1" t="s">
        <v>160</v>
      </c>
      <c r="R3" s="1" t="s">
        <v>157</v>
      </c>
      <c r="S3" s="1" t="s">
        <v>157</v>
      </c>
      <c r="U3" s="1">
        <v>10</v>
      </c>
      <c r="V3" s="1">
        <v>27.2</v>
      </c>
      <c r="W3" s="1">
        <v>30.2</v>
      </c>
      <c r="X3" s="1" t="s">
        <v>160</v>
      </c>
      <c r="Y3" s="1" t="s">
        <v>160</v>
      </c>
      <c r="Z3" s="1" t="s">
        <v>157</v>
      </c>
      <c r="AA3" s="1" t="s">
        <v>157</v>
      </c>
      <c r="AB3" s="1">
        <v>20</v>
      </c>
      <c r="AC3" s="1">
        <v>20</v>
      </c>
      <c r="AD3" s="1">
        <v>1.9</v>
      </c>
      <c r="AE3" s="1">
        <v>1.9</v>
      </c>
      <c r="AF3" s="1" t="s">
        <v>163</v>
      </c>
      <c r="AG3" s="1" t="s">
        <v>163</v>
      </c>
      <c r="AH3" s="1">
        <v>0.3</v>
      </c>
      <c r="AI3" s="1">
        <v>0.4</v>
      </c>
      <c r="AL3" s="1">
        <v>0.6</v>
      </c>
      <c r="AM3" s="1">
        <v>0.7</v>
      </c>
      <c r="AO3" s="1" t="s">
        <v>161</v>
      </c>
      <c r="AP3" s="1" t="s">
        <v>161</v>
      </c>
      <c r="AQ3" s="1" t="s">
        <v>157</v>
      </c>
      <c r="AR3" s="1" t="s">
        <v>157</v>
      </c>
      <c r="AT3" s="1">
        <v>8.1999999999999993</v>
      </c>
      <c r="AU3" s="1" t="s">
        <v>157</v>
      </c>
      <c r="AV3" s="1" t="s">
        <v>157</v>
      </c>
      <c r="AW3" s="1">
        <v>126.4</v>
      </c>
      <c r="BA3" s="1" t="s">
        <v>157</v>
      </c>
      <c r="BB3" s="1" t="s">
        <v>157</v>
      </c>
      <c r="BC3" s="1" t="s">
        <v>157</v>
      </c>
      <c r="BD3" s="1" t="s">
        <v>157</v>
      </c>
      <c r="BE3" s="1">
        <v>200</v>
      </c>
      <c r="BF3" s="1">
        <v>400</v>
      </c>
      <c r="BG3" s="1" t="s">
        <v>157</v>
      </c>
      <c r="BH3" s="1" t="s">
        <v>157</v>
      </c>
      <c r="BI3" s="1" t="s">
        <v>157</v>
      </c>
      <c r="BJ3" s="1" t="s">
        <v>157</v>
      </c>
      <c r="BK3" s="1">
        <v>536.36</v>
      </c>
      <c r="BM3" s="1" t="s">
        <v>157</v>
      </c>
      <c r="BN3" s="1" t="s">
        <v>157</v>
      </c>
      <c r="BO3" s="1" t="s">
        <v>163</v>
      </c>
      <c r="BP3" s="1" t="s">
        <v>163</v>
      </c>
      <c r="BQ3" s="1" t="s">
        <v>157</v>
      </c>
      <c r="BR3" s="1" t="s">
        <v>157</v>
      </c>
      <c r="BS3" s="1" t="s">
        <v>159</v>
      </c>
      <c r="BT3" s="1" t="s">
        <v>159</v>
      </c>
      <c r="BU3" s="1" t="s">
        <v>158</v>
      </c>
      <c r="BV3" s="1" t="s">
        <v>158</v>
      </c>
      <c r="BX3" s="1">
        <v>0.1</v>
      </c>
      <c r="BY3" s="1">
        <v>0.2</v>
      </c>
      <c r="BZ3" s="1" t="s">
        <v>160</v>
      </c>
      <c r="CA3" s="1" t="s">
        <v>160</v>
      </c>
      <c r="CB3" s="1" t="s">
        <v>157</v>
      </c>
      <c r="CC3" s="1" t="s">
        <v>157</v>
      </c>
      <c r="CD3" s="1">
        <v>10.3</v>
      </c>
      <c r="CE3" s="4">
        <f t="shared" ref="CE3:CE19" si="0">2.497*AD3+4.118*CD3</f>
        <v>47.159700000000008</v>
      </c>
      <c r="CF3" s="4"/>
      <c r="CG3" s="1">
        <v>10.8</v>
      </c>
      <c r="CH3" s="1">
        <v>21.1</v>
      </c>
      <c r="CI3" s="1">
        <v>25</v>
      </c>
      <c r="CJ3" s="1" t="s">
        <v>160</v>
      </c>
      <c r="CK3" s="1" t="s">
        <v>160</v>
      </c>
      <c r="CM3" s="1" t="s">
        <v>163</v>
      </c>
      <c r="CN3" s="1" t="s">
        <v>163</v>
      </c>
      <c r="CO3" s="1" t="s">
        <v>157</v>
      </c>
      <c r="CP3" s="1">
        <v>0.2</v>
      </c>
      <c r="CQ3" s="1">
        <v>0.6</v>
      </c>
      <c r="CR3" s="1">
        <v>1</v>
      </c>
      <c r="CS3" s="1" t="s">
        <v>161</v>
      </c>
      <c r="CT3" s="1" t="s">
        <v>161</v>
      </c>
      <c r="CU3" s="1">
        <v>0.2</v>
      </c>
      <c r="CV3" s="1">
        <v>0.4</v>
      </c>
      <c r="CW3" s="1" t="s">
        <v>160</v>
      </c>
      <c r="CX3" s="1" t="s">
        <v>160</v>
      </c>
      <c r="CY3" s="1">
        <v>7.43</v>
      </c>
      <c r="DB3" s="1" t="s">
        <v>157</v>
      </c>
      <c r="DC3" s="1" t="s">
        <v>157</v>
      </c>
      <c r="DD3" s="1">
        <v>3.5</v>
      </c>
      <c r="DE3" s="1">
        <v>3.9</v>
      </c>
      <c r="DF3" s="1" t="s">
        <v>160</v>
      </c>
      <c r="DG3" s="1" t="s">
        <v>160</v>
      </c>
      <c r="DH3" s="1" t="s">
        <v>160</v>
      </c>
      <c r="DI3" s="1" t="s">
        <v>160</v>
      </c>
      <c r="DJ3" s="1" t="s">
        <v>156</v>
      </c>
      <c r="DK3" s="1" t="s">
        <v>156</v>
      </c>
      <c r="DL3" s="1" t="s">
        <v>162</v>
      </c>
      <c r="DM3" s="1" t="s">
        <v>162</v>
      </c>
      <c r="DN3" s="1" t="s">
        <v>157</v>
      </c>
      <c r="DO3" s="1" t="s">
        <v>157</v>
      </c>
      <c r="DP3" s="1" t="s">
        <v>157</v>
      </c>
      <c r="DQ3" s="1" t="s">
        <v>157</v>
      </c>
      <c r="DR3" s="1">
        <v>0.6</v>
      </c>
      <c r="DS3" s="1">
        <v>0.8</v>
      </c>
      <c r="DT3" s="1">
        <v>6.3</v>
      </c>
      <c r="DU3" s="1">
        <v>6.5</v>
      </c>
      <c r="DV3" s="1">
        <v>28.4</v>
      </c>
      <c r="DW3" s="1" t="s">
        <v>160</v>
      </c>
      <c r="DX3" s="1" t="s">
        <v>160</v>
      </c>
      <c r="DY3" s="1" t="s">
        <v>157</v>
      </c>
      <c r="DZ3" s="1" t="s">
        <v>157</v>
      </c>
      <c r="EA3" s="1" t="s">
        <v>161</v>
      </c>
      <c r="EB3" s="1" t="s">
        <v>161</v>
      </c>
      <c r="EC3" s="1" t="s">
        <v>157</v>
      </c>
      <c r="ED3" s="1" t="s">
        <v>157</v>
      </c>
      <c r="EE3" s="1" t="s">
        <v>164</v>
      </c>
      <c r="EF3" s="1" t="s">
        <v>164</v>
      </c>
      <c r="EG3" s="1" t="s">
        <v>157</v>
      </c>
      <c r="EH3" s="1" t="s">
        <v>157</v>
      </c>
      <c r="EI3" s="1" t="s">
        <v>157</v>
      </c>
      <c r="EJ3" s="1" t="s">
        <v>157</v>
      </c>
      <c r="EK3" s="1">
        <v>0.3</v>
      </c>
      <c r="EL3" s="1">
        <v>0.35</v>
      </c>
      <c r="EM3" s="1" t="s">
        <v>160</v>
      </c>
      <c r="EN3" s="1" t="s">
        <v>160</v>
      </c>
      <c r="EO3" s="1" t="s">
        <v>157</v>
      </c>
      <c r="EP3" s="1" t="s">
        <v>157</v>
      </c>
      <c r="EQ3" s="1" t="s">
        <v>157</v>
      </c>
      <c r="ER3" s="1" t="s">
        <v>157</v>
      </c>
      <c r="ES3" s="1" t="s">
        <v>157</v>
      </c>
      <c r="ET3" s="1" t="s">
        <v>157</v>
      </c>
      <c r="EU3" s="1">
        <v>5</v>
      </c>
      <c r="EV3" s="1">
        <v>10</v>
      </c>
      <c r="EW3" s="1" t="s">
        <v>160</v>
      </c>
      <c r="EX3" s="1" t="s">
        <v>160</v>
      </c>
    </row>
    <row r="4" spans="1:154" x14ac:dyDescent="0.25">
      <c r="A4" s="1" t="s">
        <v>150</v>
      </c>
      <c r="B4" s="1" t="s">
        <v>169</v>
      </c>
      <c r="C4" s="1" t="s">
        <v>170</v>
      </c>
      <c r="D4" s="2">
        <v>41115.504861111112</v>
      </c>
      <c r="E4" s="1">
        <v>12.092499999999999</v>
      </c>
      <c r="F4" s="1" t="s">
        <v>153</v>
      </c>
      <c r="G4" s="3" t="s">
        <v>171</v>
      </c>
      <c r="I4" s="1" t="s">
        <v>155</v>
      </c>
      <c r="M4" s="1">
        <v>1.5</v>
      </c>
      <c r="N4" s="1">
        <v>44.9</v>
      </c>
      <c r="P4" s="1">
        <v>0.55000000000000004</v>
      </c>
      <c r="Q4" s="1">
        <v>0.6</v>
      </c>
      <c r="AE4" s="1">
        <v>22.4</v>
      </c>
      <c r="AF4" s="1" t="s">
        <v>172</v>
      </c>
      <c r="AG4" s="1" t="s">
        <v>172</v>
      </c>
      <c r="AL4" s="1">
        <v>0.17</v>
      </c>
      <c r="AM4" s="1">
        <v>1</v>
      </c>
      <c r="AS4" s="1">
        <v>2.38</v>
      </c>
      <c r="AT4" s="1">
        <v>4.24</v>
      </c>
      <c r="AW4" s="1">
        <v>339.5</v>
      </c>
      <c r="BE4" s="1">
        <v>24</v>
      </c>
      <c r="BF4" s="1">
        <v>270</v>
      </c>
      <c r="BL4" s="1">
        <v>182</v>
      </c>
      <c r="BW4" s="1">
        <v>0.6</v>
      </c>
      <c r="CE4" s="4">
        <f t="shared" si="0"/>
        <v>0</v>
      </c>
      <c r="CF4" s="4"/>
      <c r="CG4" s="1">
        <v>34.5</v>
      </c>
      <c r="CH4" s="1">
        <v>9.52</v>
      </c>
      <c r="CI4" s="1">
        <v>37.5</v>
      </c>
      <c r="CL4" s="1">
        <v>3.5</v>
      </c>
      <c r="CQ4" s="1">
        <v>0.62</v>
      </c>
      <c r="CR4" s="1">
        <v>1</v>
      </c>
      <c r="CU4" s="1" t="s">
        <v>158</v>
      </c>
      <c r="CV4" s="1">
        <v>0.16</v>
      </c>
      <c r="CY4" s="1">
        <v>7.96</v>
      </c>
      <c r="DR4" s="1">
        <v>2.7</v>
      </c>
      <c r="DS4" s="1">
        <v>2.7</v>
      </c>
      <c r="DV4" s="1">
        <v>21.6</v>
      </c>
      <c r="EK4" s="1">
        <v>1.8</v>
      </c>
      <c r="EL4" s="1">
        <v>1.78</v>
      </c>
      <c r="EU4" s="1">
        <v>1.5</v>
      </c>
      <c r="EV4" s="1">
        <v>2.2999999999999998</v>
      </c>
    </row>
    <row r="5" spans="1:154" ht="30" x14ac:dyDescent="0.25">
      <c r="A5" s="1" t="s">
        <v>150</v>
      </c>
      <c r="B5" s="1" t="s">
        <v>173</v>
      </c>
      <c r="C5" s="1" t="s">
        <v>174</v>
      </c>
      <c r="D5" s="2">
        <v>41115.5</v>
      </c>
      <c r="E5" s="1">
        <v>12.0924</v>
      </c>
      <c r="F5" s="1" t="s">
        <v>153</v>
      </c>
      <c r="G5" s="3" t="s">
        <v>175</v>
      </c>
      <c r="I5" s="1" t="s">
        <v>155</v>
      </c>
      <c r="M5" s="1">
        <v>1.9</v>
      </c>
      <c r="N5" s="1">
        <v>29.4</v>
      </c>
      <c r="P5" s="1">
        <v>0.5</v>
      </c>
      <c r="Q5" s="1">
        <v>0.6</v>
      </c>
      <c r="AE5" s="1">
        <v>22.2</v>
      </c>
      <c r="AF5" s="1" t="s">
        <v>172</v>
      </c>
      <c r="AG5" s="1" t="s">
        <v>172</v>
      </c>
      <c r="AL5" s="1">
        <v>0.06</v>
      </c>
      <c r="AM5" s="1">
        <v>0.12</v>
      </c>
      <c r="AS5" s="1">
        <v>2.14</v>
      </c>
      <c r="AT5" s="1">
        <v>2.86</v>
      </c>
      <c r="AW5" s="1">
        <v>340.2</v>
      </c>
      <c r="BE5" s="1">
        <v>26</v>
      </c>
      <c r="BF5" s="1">
        <v>184</v>
      </c>
      <c r="BL5" s="1">
        <v>184</v>
      </c>
      <c r="BW5" s="1">
        <v>0.6</v>
      </c>
      <c r="CD5" s="1">
        <v>35.1</v>
      </c>
      <c r="CE5" s="4">
        <f t="shared" si="0"/>
        <v>144.54180000000002</v>
      </c>
      <c r="CF5" s="4"/>
      <c r="CG5" s="1">
        <v>34.700000000000003</v>
      </c>
      <c r="CH5" s="1">
        <v>7.61</v>
      </c>
      <c r="CI5" s="1">
        <v>17.600000000000001</v>
      </c>
      <c r="CL5" s="1">
        <v>3.4</v>
      </c>
      <c r="CQ5" s="1">
        <v>0.42</v>
      </c>
      <c r="CR5" s="1">
        <v>0.45</v>
      </c>
      <c r="CU5" s="1">
        <v>0.01</v>
      </c>
      <c r="CV5" s="1">
        <v>0.05</v>
      </c>
      <c r="CY5" s="1">
        <v>7.91</v>
      </c>
      <c r="DR5" s="1">
        <v>1.8</v>
      </c>
      <c r="DS5" s="1">
        <v>1.9</v>
      </c>
      <c r="DV5" s="1">
        <v>21.6</v>
      </c>
      <c r="EK5" s="1">
        <v>1.52</v>
      </c>
      <c r="EL5" s="1">
        <v>1.55</v>
      </c>
      <c r="EU5" s="1">
        <v>1.6</v>
      </c>
      <c r="EV5" s="1">
        <v>1.2</v>
      </c>
    </row>
    <row r="6" spans="1:154" ht="45" x14ac:dyDescent="0.25">
      <c r="A6" s="1" t="s">
        <v>150</v>
      </c>
      <c r="B6" s="1" t="s">
        <v>176</v>
      </c>
      <c r="C6" s="1" t="s">
        <v>177</v>
      </c>
      <c r="D6" s="2">
        <v>41115.43472222222</v>
      </c>
      <c r="E6" s="1">
        <v>12.0922</v>
      </c>
      <c r="F6" s="1" t="s">
        <v>153</v>
      </c>
      <c r="G6" s="3" t="s">
        <v>178</v>
      </c>
      <c r="I6" s="1" t="s">
        <v>155</v>
      </c>
      <c r="N6" s="1">
        <v>5.3</v>
      </c>
      <c r="P6" s="1">
        <v>0.4</v>
      </c>
      <c r="Q6" s="1">
        <v>0.4</v>
      </c>
      <c r="AE6" s="1">
        <v>22.5</v>
      </c>
      <c r="AF6" s="1" t="s">
        <v>172</v>
      </c>
      <c r="AG6" s="1" t="s">
        <v>172</v>
      </c>
      <c r="AL6" s="1">
        <v>0.08</v>
      </c>
      <c r="AM6" s="1">
        <v>0.06</v>
      </c>
      <c r="AS6" s="1">
        <v>0.31</v>
      </c>
      <c r="AT6" s="1">
        <v>0.4</v>
      </c>
      <c r="AW6" s="1">
        <v>327.3</v>
      </c>
      <c r="BF6" s="1">
        <v>64</v>
      </c>
      <c r="BL6" s="1">
        <v>164</v>
      </c>
      <c r="BW6" s="1">
        <v>0.6</v>
      </c>
      <c r="CD6" s="1">
        <v>33.4</v>
      </c>
      <c r="CE6" s="4">
        <f t="shared" si="0"/>
        <v>137.5412</v>
      </c>
      <c r="CF6" s="4"/>
      <c r="CG6" s="1">
        <v>33.6</v>
      </c>
      <c r="CI6" s="1">
        <v>8.65</v>
      </c>
      <c r="CL6" s="1">
        <v>3.5</v>
      </c>
      <c r="CQ6" s="1">
        <v>0.24</v>
      </c>
      <c r="CR6" s="1">
        <v>0.25</v>
      </c>
      <c r="CU6" s="1">
        <v>0.05</v>
      </c>
      <c r="CV6" s="1">
        <v>0.03</v>
      </c>
      <c r="CY6" s="1">
        <v>7.39</v>
      </c>
      <c r="DR6" s="1">
        <v>0.8</v>
      </c>
      <c r="DS6" s="1">
        <v>0.9</v>
      </c>
      <c r="DV6" s="1">
        <v>21.1</v>
      </c>
      <c r="EK6" s="1">
        <v>1.51</v>
      </c>
      <c r="EL6" s="1">
        <v>1.55</v>
      </c>
      <c r="EU6" s="1">
        <v>1.3</v>
      </c>
      <c r="EV6" s="1">
        <v>1.5</v>
      </c>
    </row>
    <row r="7" spans="1:154" x14ac:dyDescent="0.25">
      <c r="A7" s="1" t="s">
        <v>150</v>
      </c>
      <c r="B7" s="1" t="s">
        <v>176</v>
      </c>
      <c r="C7" s="1" t="s">
        <v>177</v>
      </c>
      <c r="D7" s="2">
        <v>40995.390277777777</v>
      </c>
      <c r="E7" s="1">
        <v>12.034000000000001</v>
      </c>
      <c r="F7" s="1" t="s">
        <v>153</v>
      </c>
      <c r="G7" s="3" t="s">
        <v>179</v>
      </c>
      <c r="I7" s="1" t="s">
        <v>155</v>
      </c>
      <c r="J7" s="1">
        <v>23.832542</v>
      </c>
      <c r="K7" s="1" t="s">
        <v>160</v>
      </c>
      <c r="L7" s="1" t="s">
        <v>160</v>
      </c>
      <c r="M7" s="1">
        <v>15</v>
      </c>
      <c r="N7" s="1">
        <v>389</v>
      </c>
      <c r="P7" s="1" t="s">
        <v>160</v>
      </c>
      <c r="Q7" s="1" t="s">
        <v>160</v>
      </c>
      <c r="R7" s="1" t="s">
        <v>157</v>
      </c>
      <c r="S7" s="1" t="s">
        <v>157</v>
      </c>
      <c r="T7" s="1">
        <v>10</v>
      </c>
      <c r="U7" s="1">
        <v>10</v>
      </c>
      <c r="V7" s="1">
        <v>15.4</v>
      </c>
      <c r="W7" s="1">
        <v>18.399999999999999</v>
      </c>
      <c r="X7" s="1" t="s">
        <v>160</v>
      </c>
      <c r="Y7" s="1" t="s">
        <v>160</v>
      </c>
      <c r="Z7" s="1" t="s">
        <v>157</v>
      </c>
      <c r="AA7" s="1" t="s">
        <v>157</v>
      </c>
      <c r="AB7" s="1">
        <v>20</v>
      </c>
      <c r="AC7" s="1">
        <v>20</v>
      </c>
      <c r="AD7" s="1">
        <v>5</v>
      </c>
      <c r="AE7" s="1">
        <v>5.2</v>
      </c>
      <c r="AF7" s="1" t="s">
        <v>163</v>
      </c>
      <c r="AG7" s="1" t="s">
        <v>163</v>
      </c>
      <c r="AH7" s="1">
        <v>0.2</v>
      </c>
      <c r="AI7" s="1">
        <v>1.2</v>
      </c>
      <c r="AK7" s="1" t="s">
        <v>156</v>
      </c>
      <c r="AL7" s="1" t="s">
        <v>157</v>
      </c>
      <c r="AM7" s="1">
        <v>0.2</v>
      </c>
      <c r="AO7" s="1" t="s">
        <v>161</v>
      </c>
      <c r="AP7" s="1" t="s">
        <v>161</v>
      </c>
      <c r="AQ7" s="1" t="s">
        <v>157</v>
      </c>
      <c r="AR7" s="1" t="s">
        <v>157</v>
      </c>
      <c r="AS7" s="1">
        <v>0.5</v>
      </c>
      <c r="AT7" s="1">
        <v>0.7</v>
      </c>
      <c r="AU7" s="1" t="s">
        <v>157</v>
      </c>
      <c r="AV7" s="1" t="s">
        <v>157</v>
      </c>
      <c r="AW7" s="1">
        <v>101</v>
      </c>
      <c r="BA7" s="1" t="s">
        <v>157</v>
      </c>
      <c r="BB7" s="1" t="s">
        <v>157</v>
      </c>
      <c r="BC7" s="1" t="s">
        <v>157</v>
      </c>
      <c r="BD7" s="1" t="s">
        <v>157</v>
      </c>
      <c r="BE7" s="1">
        <v>180</v>
      </c>
      <c r="BF7" s="1">
        <v>880</v>
      </c>
      <c r="BG7" s="1" t="s">
        <v>157</v>
      </c>
      <c r="BH7" s="1">
        <v>0.1</v>
      </c>
      <c r="BI7" s="1" t="s">
        <v>157</v>
      </c>
      <c r="BJ7" s="1" t="s">
        <v>157</v>
      </c>
      <c r="BL7" s="1">
        <v>27.2</v>
      </c>
      <c r="BM7" s="1" t="s">
        <v>157</v>
      </c>
      <c r="BN7" s="1" t="s">
        <v>157</v>
      </c>
      <c r="BO7" s="1" t="s">
        <v>163</v>
      </c>
      <c r="BP7" s="1" t="s">
        <v>163</v>
      </c>
      <c r="BQ7" s="1" t="s">
        <v>157</v>
      </c>
      <c r="BR7" s="1" t="s">
        <v>157</v>
      </c>
      <c r="BS7" s="1" t="s">
        <v>159</v>
      </c>
      <c r="BT7" s="1" t="s">
        <v>159</v>
      </c>
      <c r="BU7" s="1" t="s">
        <v>157</v>
      </c>
      <c r="BV7" s="1" t="s">
        <v>157</v>
      </c>
      <c r="BW7" s="1">
        <v>0.3</v>
      </c>
      <c r="BX7" s="1">
        <v>0.1</v>
      </c>
      <c r="BY7" s="1">
        <v>0.6</v>
      </c>
      <c r="BZ7" s="1">
        <v>1</v>
      </c>
      <c r="CA7" s="1">
        <v>1.5</v>
      </c>
      <c r="CB7" s="1" t="s">
        <v>157</v>
      </c>
      <c r="CC7" s="1" t="s">
        <v>157</v>
      </c>
      <c r="CD7" s="1">
        <v>7.3</v>
      </c>
      <c r="CE7" s="4">
        <f t="shared" si="0"/>
        <v>42.546400000000006</v>
      </c>
      <c r="CF7" s="4"/>
      <c r="CG7" s="1">
        <v>7.7</v>
      </c>
      <c r="CH7" s="1">
        <v>5.5</v>
      </c>
      <c r="CI7" s="1">
        <v>14.3</v>
      </c>
      <c r="CJ7" s="1" t="s">
        <v>160</v>
      </c>
      <c r="CK7" s="1" t="s">
        <v>160</v>
      </c>
      <c r="CL7" s="1">
        <v>2.6</v>
      </c>
      <c r="CM7" s="1" t="s">
        <v>163</v>
      </c>
      <c r="CN7" s="1" t="s">
        <v>163</v>
      </c>
      <c r="CO7" s="1">
        <v>0.1</v>
      </c>
      <c r="CP7" s="1">
        <v>0.5</v>
      </c>
      <c r="CQ7" s="1">
        <v>0.3</v>
      </c>
      <c r="CR7" s="1">
        <v>0.6</v>
      </c>
      <c r="CS7" s="1" t="s">
        <v>161</v>
      </c>
      <c r="CT7" s="1" t="s">
        <v>161</v>
      </c>
      <c r="CU7" s="1" t="s">
        <v>157</v>
      </c>
      <c r="CV7" s="1">
        <v>0.3</v>
      </c>
      <c r="CW7" s="1" t="s">
        <v>160</v>
      </c>
      <c r="CX7" s="1" t="s">
        <v>160</v>
      </c>
      <c r="CY7" s="1">
        <v>6.02</v>
      </c>
      <c r="DB7" s="1" t="s">
        <v>157</v>
      </c>
      <c r="DC7" s="1">
        <v>0.1</v>
      </c>
      <c r="DD7" s="1">
        <v>1.6</v>
      </c>
      <c r="DE7" s="1">
        <v>2.2999999999999998</v>
      </c>
      <c r="DF7" s="1" t="s">
        <v>157</v>
      </c>
      <c r="DG7" s="1" t="s">
        <v>157</v>
      </c>
      <c r="DH7" s="1" t="s">
        <v>160</v>
      </c>
      <c r="DI7" s="1" t="s">
        <v>160</v>
      </c>
      <c r="DJ7" s="1" t="s">
        <v>156</v>
      </c>
      <c r="DK7" s="1" t="s">
        <v>156</v>
      </c>
      <c r="DL7" s="1" t="s">
        <v>162</v>
      </c>
      <c r="DM7" s="1" t="s">
        <v>162</v>
      </c>
      <c r="DN7" s="1" t="s">
        <v>157</v>
      </c>
      <c r="DO7" s="1" t="s">
        <v>157</v>
      </c>
      <c r="DP7" s="1" t="s">
        <v>161</v>
      </c>
      <c r="DQ7" s="1" t="s">
        <v>161</v>
      </c>
      <c r="DR7" s="1">
        <v>0.5</v>
      </c>
      <c r="DT7" s="1">
        <v>8.1999999999999993</v>
      </c>
      <c r="DU7" s="1">
        <v>8.6999999999999993</v>
      </c>
      <c r="DV7" s="1">
        <v>27.5</v>
      </c>
      <c r="DW7" s="1" t="s">
        <v>160</v>
      </c>
      <c r="DX7" s="1" t="s">
        <v>160</v>
      </c>
      <c r="DY7" s="1" t="s">
        <v>157</v>
      </c>
      <c r="DZ7" s="1" t="s">
        <v>157</v>
      </c>
      <c r="EA7" s="1" t="s">
        <v>161</v>
      </c>
      <c r="EB7" s="1" t="s">
        <v>161</v>
      </c>
      <c r="EC7" s="1" t="s">
        <v>157</v>
      </c>
      <c r="ED7" s="1" t="s">
        <v>157</v>
      </c>
      <c r="EE7" s="1" t="s">
        <v>164</v>
      </c>
      <c r="EF7" s="1" t="s">
        <v>164</v>
      </c>
      <c r="EG7" s="1" t="s">
        <v>157</v>
      </c>
      <c r="EH7" s="1" t="s">
        <v>157</v>
      </c>
      <c r="EI7" s="1" t="s">
        <v>157</v>
      </c>
      <c r="EJ7" s="1" t="s">
        <v>157</v>
      </c>
      <c r="EK7" s="1">
        <v>0.24</v>
      </c>
      <c r="EL7" s="1">
        <v>0.34</v>
      </c>
      <c r="EM7" s="1" t="s">
        <v>160</v>
      </c>
      <c r="EN7" s="1">
        <v>1</v>
      </c>
      <c r="EO7" s="1" t="s">
        <v>160</v>
      </c>
      <c r="EP7" s="1" t="s">
        <v>160</v>
      </c>
      <c r="EQ7" s="1">
        <v>0.2</v>
      </c>
      <c r="ER7" s="1">
        <v>0.4</v>
      </c>
      <c r="ES7" s="1" t="s">
        <v>157</v>
      </c>
      <c r="ET7" s="1" t="s">
        <v>157</v>
      </c>
      <c r="EU7" s="1">
        <v>2</v>
      </c>
      <c r="EV7" s="1">
        <v>3</v>
      </c>
      <c r="EW7" s="1" t="s">
        <v>160</v>
      </c>
      <c r="EX7" s="1" t="s">
        <v>160</v>
      </c>
    </row>
    <row r="8" spans="1:154" x14ac:dyDescent="0.25">
      <c r="A8" s="1" t="s">
        <v>150</v>
      </c>
      <c r="B8" s="1" t="s">
        <v>176</v>
      </c>
      <c r="C8" s="1" t="s">
        <v>177</v>
      </c>
      <c r="D8" s="2">
        <v>41023.470138888886</v>
      </c>
      <c r="E8" s="1">
        <v>12.055999999999999</v>
      </c>
      <c r="F8" s="1" t="s">
        <v>153</v>
      </c>
      <c r="G8" s="3" t="s">
        <v>180</v>
      </c>
      <c r="I8" s="1" t="s">
        <v>155</v>
      </c>
      <c r="J8" s="1">
        <v>9.9204819999999998</v>
      </c>
      <c r="M8" s="1">
        <v>9.8000000000000007</v>
      </c>
      <c r="N8" s="1">
        <v>84</v>
      </c>
      <c r="P8" s="1">
        <v>0.35</v>
      </c>
      <c r="Q8" s="1">
        <v>0.55000000000000004</v>
      </c>
      <c r="AD8" s="1">
        <v>10.5</v>
      </c>
      <c r="AE8" s="1">
        <v>11.2</v>
      </c>
      <c r="AF8" s="1" t="s">
        <v>172</v>
      </c>
      <c r="AG8" s="1" t="s">
        <v>172</v>
      </c>
      <c r="AK8" s="1" t="s">
        <v>156</v>
      </c>
      <c r="AL8" s="1">
        <v>0.02</v>
      </c>
      <c r="AM8" s="1">
        <v>0.13</v>
      </c>
      <c r="AS8" s="1">
        <v>0.28000000000000003</v>
      </c>
      <c r="AT8" s="1">
        <v>0.47</v>
      </c>
      <c r="AW8" s="1">
        <v>207.1</v>
      </c>
      <c r="BE8" s="1">
        <v>60</v>
      </c>
      <c r="BF8" s="1">
        <v>634</v>
      </c>
      <c r="BL8" s="1">
        <v>89</v>
      </c>
      <c r="BW8" s="1">
        <v>0.5</v>
      </c>
      <c r="CD8" s="1">
        <v>15.9</v>
      </c>
      <c r="CE8" s="4">
        <f t="shared" si="0"/>
        <v>91.694700000000012</v>
      </c>
      <c r="CF8" s="4"/>
      <c r="CG8" s="1">
        <v>16.7</v>
      </c>
      <c r="CH8" s="1">
        <v>7.25</v>
      </c>
      <c r="CI8" s="1">
        <v>15.1</v>
      </c>
      <c r="CL8" s="1">
        <v>3.1</v>
      </c>
      <c r="CQ8" s="1">
        <v>0.18</v>
      </c>
      <c r="CR8" s="1">
        <v>0.28000000000000003</v>
      </c>
      <c r="CU8" s="1" t="s">
        <v>158</v>
      </c>
      <c r="CV8" s="1">
        <v>0.19</v>
      </c>
      <c r="CY8" s="1">
        <v>6.17</v>
      </c>
      <c r="DR8" s="1">
        <v>1.1000000000000001</v>
      </c>
      <c r="DS8" s="1">
        <v>1.2</v>
      </c>
      <c r="DV8" s="1">
        <v>27.8</v>
      </c>
      <c r="EK8" s="1">
        <v>0.46300000000000002</v>
      </c>
      <c r="EL8" s="1">
        <v>0.499</v>
      </c>
      <c r="EU8" s="1">
        <v>0.5</v>
      </c>
      <c r="EV8" s="1">
        <v>1</v>
      </c>
    </row>
    <row r="9" spans="1:154" ht="45" x14ac:dyDescent="0.25">
      <c r="A9" s="1" t="s">
        <v>150</v>
      </c>
      <c r="B9" s="1" t="s">
        <v>176</v>
      </c>
      <c r="C9" s="1" t="s">
        <v>177</v>
      </c>
      <c r="D9" s="2">
        <v>41052.503472222219</v>
      </c>
      <c r="E9" s="1">
        <v>12.0764</v>
      </c>
      <c r="F9" s="1" t="s">
        <v>153</v>
      </c>
      <c r="G9" s="3" t="s">
        <v>181</v>
      </c>
      <c r="I9" s="1" t="s">
        <v>155</v>
      </c>
      <c r="J9" s="1">
        <v>19.716597</v>
      </c>
      <c r="M9" s="1">
        <v>4.8</v>
      </c>
      <c r="N9" s="1">
        <v>103</v>
      </c>
      <c r="P9" s="1">
        <v>0.3</v>
      </c>
      <c r="Q9" s="1">
        <v>0.5</v>
      </c>
      <c r="AD9" s="1">
        <v>14.7</v>
      </c>
      <c r="AE9" s="1">
        <v>15.4</v>
      </c>
      <c r="AF9" s="1" t="s">
        <v>172</v>
      </c>
      <c r="AG9" s="1" t="s">
        <v>172</v>
      </c>
      <c r="AK9" s="1" t="s">
        <v>156</v>
      </c>
      <c r="AL9" s="1">
        <v>0.08</v>
      </c>
      <c r="AM9" s="1">
        <v>0.18</v>
      </c>
      <c r="AN9" s="1">
        <v>0</v>
      </c>
      <c r="AS9" s="1">
        <v>0.28999999999999998</v>
      </c>
      <c r="AT9" s="1">
        <v>0.41</v>
      </c>
      <c r="AW9" s="1">
        <v>251.2</v>
      </c>
      <c r="AZ9" s="1">
        <v>408.7</v>
      </c>
      <c r="BE9" s="1">
        <v>70</v>
      </c>
      <c r="BF9" s="1">
        <v>578</v>
      </c>
      <c r="BL9" s="1">
        <v>98</v>
      </c>
      <c r="BW9" s="1">
        <v>0.5</v>
      </c>
      <c r="CD9" s="1">
        <v>21.3</v>
      </c>
      <c r="CE9" s="4">
        <f t="shared" si="0"/>
        <v>124.41930000000001</v>
      </c>
      <c r="CF9" s="4"/>
      <c r="CG9" s="1">
        <v>22.4</v>
      </c>
      <c r="CH9" s="1">
        <v>8.33</v>
      </c>
      <c r="CI9" s="1">
        <v>14.2</v>
      </c>
      <c r="CL9" s="1">
        <v>3.3</v>
      </c>
      <c r="CQ9" s="1">
        <v>0.61</v>
      </c>
      <c r="CR9" s="1">
        <v>0.73</v>
      </c>
      <c r="CU9" s="1">
        <v>0.02</v>
      </c>
      <c r="CV9" s="1">
        <v>0.12</v>
      </c>
      <c r="CY9" s="1">
        <v>7.11</v>
      </c>
      <c r="DR9" s="1">
        <v>1.2</v>
      </c>
      <c r="DS9" s="1">
        <v>1</v>
      </c>
      <c r="DV9" s="1">
        <v>27</v>
      </c>
      <c r="EK9" s="1">
        <v>0.73799999999999999</v>
      </c>
      <c r="EL9" s="1">
        <v>0.78200000000000003</v>
      </c>
      <c r="EU9" s="1">
        <v>4.8</v>
      </c>
      <c r="EV9" s="1">
        <v>2.1</v>
      </c>
    </row>
    <row r="10" spans="1:154" x14ac:dyDescent="0.25">
      <c r="A10" s="1" t="s">
        <v>150</v>
      </c>
      <c r="B10" s="1" t="s">
        <v>176</v>
      </c>
      <c r="C10" s="1" t="s">
        <v>177</v>
      </c>
      <c r="D10" s="2">
        <v>41193.568055555559</v>
      </c>
      <c r="E10" s="1">
        <v>12.1175</v>
      </c>
      <c r="F10" s="1" t="s">
        <v>153</v>
      </c>
      <c r="G10" s="3" t="s">
        <v>182</v>
      </c>
      <c r="I10" s="1" t="s">
        <v>155</v>
      </c>
      <c r="AW10" s="1">
        <v>443.4</v>
      </c>
      <c r="BL10" s="1">
        <v>206</v>
      </c>
      <c r="CE10" s="4">
        <f t="shared" si="0"/>
        <v>0</v>
      </c>
      <c r="CF10" s="4"/>
      <c r="CY10" s="1">
        <v>7.63</v>
      </c>
      <c r="DV10" s="1">
        <v>30.9</v>
      </c>
    </row>
    <row r="11" spans="1:154" x14ac:dyDescent="0.25">
      <c r="A11" s="1" t="s">
        <v>150</v>
      </c>
      <c r="B11" s="1" t="s">
        <v>176</v>
      </c>
      <c r="C11" s="1" t="s">
        <v>177</v>
      </c>
      <c r="D11" s="2">
        <v>41162.563888888886</v>
      </c>
      <c r="E11" s="1">
        <v>12.103999999999999</v>
      </c>
      <c r="F11" s="1" t="s">
        <v>153</v>
      </c>
      <c r="G11" s="3" t="s">
        <v>183</v>
      </c>
      <c r="I11" s="1" t="s">
        <v>155</v>
      </c>
      <c r="P11" s="1">
        <v>0.65</v>
      </c>
      <c r="Q11" s="1">
        <v>0.65</v>
      </c>
      <c r="AD11" s="1">
        <v>25.7</v>
      </c>
      <c r="AE11" s="1">
        <v>25.4</v>
      </c>
      <c r="AF11" s="1" t="s">
        <v>172</v>
      </c>
      <c r="AG11" s="1" t="s">
        <v>172</v>
      </c>
      <c r="AK11" s="1" t="s">
        <v>156</v>
      </c>
      <c r="AL11" s="1">
        <v>0.1</v>
      </c>
      <c r="AM11" s="1">
        <v>0.12</v>
      </c>
      <c r="AS11" s="1">
        <v>1.2</v>
      </c>
      <c r="AT11" s="1">
        <v>1.0900000000000001</v>
      </c>
      <c r="BE11" s="1">
        <v>80</v>
      </c>
      <c r="BF11" s="1">
        <v>184</v>
      </c>
      <c r="CD11" s="1">
        <v>35</v>
      </c>
      <c r="CE11" s="4">
        <f t="shared" si="0"/>
        <v>208.30290000000002</v>
      </c>
      <c r="CF11" s="4"/>
      <c r="CG11" s="1">
        <v>35.299999999999997</v>
      </c>
      <c r="CH11" s="1">
        <v>16.399999999999999</v>
      </c>
      <c r="CI11" s="1">
        <v>29.9</v>
      </c>
      <c r="CQ11" s="1">
        <v>0.26</v>
      </c>
      <c r="CR11" s="1">
        <v>0.24</v>
      </c>
      <c r="CU11" s="1" t="s">
        <v>158</v>
      </c>
      <c r="CV11" s="1">
        <v>0.05</v>
      </c>
      <c r="DR11" s="1">
        <v>0.6</v>
      </c>
      <c r="DS11" s="1">
        <v>0.6</v>
      </c>
      <c r="EK11" s="1">
        <v>1.53</v>
      </c>
      <c r="EL11" s="1">
        <v>1.46</v>
      </c>
      <c r="EU11" s="1">
        <v>0.5</v>
      </c>
      <c r="EV11" s="1">
        <v>0.6</v>
      </c>
    </row>
    <row r="12" spans="1:154" x14ac:dyDescent="0.25">
      <c r="A12" s="1" t="s">
        <v>150</v>
      </c>
      <c r="B12" s="1" t="s">
        <v>176</v>
      </c>
      <c r="C12" s="1" t="s">
        <v>177</v>
      </c>
      <c r="D12" s="2">
        <v>41162.563888888886</v>
      </c>
      <c r="E12" s="1">
        <v>12.103999999999999</v>
      </c>
      <c r="F12" s="1" t="s">
        <v>153</v>
      </c>
      <c r="G12" s="3" t="s">
        <v>183</v>
      </c>
      <c r="I12" s="1" t="s">
        <v>155</v>
      </c>
      <c r="AW12" s="1">
        <v>383.6</v>
      </c>
      <c r="BL12" s="1">
        <v>200</v>
      </c>
      <c r="CE12" s="4">
        <f t="shared" si="0"/>
        <v>0</v>
      </c>
      <c r="CF12" s="4"/>
      <c r="CY12" s="1">
        <v>7.53</v>
      </c>
      <c r="DV12" s="1">
        <v>27</v>
      </c>
    </row>
    <row r="13" spans="1:154" x14ac:dyDescent="0.25">
      <c r="A13" s="1" t="s">
        <v>150</v>
      </c>
      <c r="B13" s="1" t="s">
        <v>176</v>
      </c>
      <c r="C13" s="1" t="s">
        <v>177</v>
      </c>
      <c r="D13" s="2">
        <v>41135.489583333336</v>
      </c>
      <c r="E13" s="1">
        <v>12.099600000000001</v>
      </c>
      <c r="F13" s="1" t="s">
        <v>153</v>
      </c>
      <c r="G13" s="3" t="s">
        <v>184</v>
      </c>
      <c r="I13" s="1" t="s">
        <v>155</v>
      </c>
      <c r="P13" s="1">
        <v>0.4</v>
      </c>
      <c r="Q13" s="1">
        <v>0.4</v>
      </c>
      <c r="AD13" s="1">
        <v>24.4</v>
      </c>
      <c r="AE13" s="1">
        <v>24.6</v>
      </c>
      <c r="AF13" s="1" t="s">
        <v>172</v>
      </c>
      <c r="AG13" s="1" t="s">
        <v>172</v>
      </c>
      <c r="AK13" s="1" t="s">
        <v>156</v>
      </c>
      <c r="AL13" s="1">
        <v>0.05</v>
      </c>
      <c r="AM13" s="1">
        <v>0.08</v>
      </c>
      <c r="AS13" s="1">
        <v>0.78</v>
      </c>
      <c r="AT13" s="1">
        <v>0.9</v>
      </c>
      <c r="AW13" s="1">
        <v>319.89999999999998</v>
      </c>
      <c r="AX13" s="4">
        <f>_xlfn.PERCENTILE.INC(AW$6:AW$15,0.2)</f>
        <v>233.56</v>
      </c>
      <c r="BE13" s="1">
        <v>26</v>
      </c>
      <c r="BF13" s="1">
        <v>156</v>
      </c>
      <c r="BL13" s="1">
        <v>196</v>
      </c>
      <c r="CD13" s="1">
        <v>34.1</v>
      </c>
      <c r="CE13" s="4">
        <f t="shared" si="0"/>
        <v>201.35060000000001</v>
      </c>
      <c r="CF13" s="4">
        <f>_xlfn.PERCENTILE.INC(CE$6:CE$15,0.2)</f>
        <v>34.037119999999994</v>
      </c>
      <c r="CG13" s="1">
        <v>34.4</v>
      </c>
      <c r="CH13" s="1">
        <v>9.7899999999999991</v>
      </c>
      <c r="CI13" s="1">
        <v>15.3</v>
      </c>
      <c r="CQ13" s="1">
        <v>0.18</v>
      </c>
      <c r="CR13" s="1">
        <v>0.22</v>
      </c>
      <c r="CU13" s="1" t="s">
        <v>158</v>
      </c>
      <c r="CV13" s="1">
        <v>0.05</v>
      </c>
      <c r="CY13" s="1">
        <v>6.92</v>
      </c>
      <c r="CZ13" s="4">
        <f>_xlfn.PERCENTILE.INC(CY$6:CY$15,0.2)</f>
        <v>6.62</v>
      </c>
      <c r="DR13" s="1">
        <v>0.6</v>
      </c>
      <c r="DS13" s="1">
        <v>0.6</v>
      </c>
      <c r="DV13" s="1">
        <v>20.6</v>
      </c>
      <c r="EK13" s="1">
        <v>1.56</v>
      </c>
      <c r="EL13" s="1">
        <v>1.54</v>
      </c>
      <c r="EU13" s="1">
        <v>0.6</v>
      </c>
      <c r="EV13" s="1">
        <v>1.1000000000000001</v>
      </c>
    </row>
    <row r="14" spans="1:154" x14ac:dyDescent="0.25">
      <c r="A14" s="1" t="s">
        <v>150</v>
      </c>
      <c r="B14" s="1" t="s">
        <v>176</v>
      </c>
      <c r="C14" s="1" t="s">
        <v>177</v>
      </c>
      <c r="D14" s="2">
        <v>41106.577777777777</v>
      </c>
      <c r="E14" s="1">
        <v>12.0893</v>
      </c>
      <c r="F14" s="1" t="s">
        <v>153</v>
      </c>
      <c r="G14" s="3" t="s">
        <v>185</v>
      </c>
      <c r="I14" s="1" t="s">
        <v>155</v>
      </c>
      <c r="P14" s="1">
        <v>0.4</v>
      </c>
      <c r="Q14" s="1">
        <v>0.45</v>
      </c>
      <c r="AD14" s="1">
        <v>23</v>
      </c>
      <c r="AE14" s="1">
        <v>23.1</v>
      </c>
      <c r="AF14" s="1" t="s">
        <v>172</v>
      </c>
      <c r="AG14" s="1" t="s">
        <v>172</v>
      </c>
      <c r="AL14" s="1">
        <v>0.06</v>
      </c>
      <c r="AM14" s="1">
        <v>0.1</v>
      </c>
      <c r="AS14" s="1">
        <v>0.31</v>
      </c>
      <c r="AT14" s="1">
        <v>0.36</v>
      </c>
      <c r="AW14" s="1">
        <v>367.6</v>
      </c>
      <c r="AX14" s="4">
        <f>_xlfn.PERCENTILE.INC(AW$6:AW$15,0.5)</f>
        <v>319.89999999999998</v>
      </c>
      <c r="BE14" s="1">
        <v>24</v>
      </c>
      <c r="BF14" s="1">
        <v>166</v>
      </c>
      <c r="BL14" s="1">
        <v>170</v>
      </c>
      <c r="CD14" s="1">
        <v>32.299999999999997</v>
      </c>
      <c r="CE14" s="4">
        <f t="shared" si="0"/>
        <v>190.44240000000002</v>
      </c>
      <c r="CF14" s="4">
        <f>_xlfn.PERCENTILE.INC(CE$6:CE$15,0.5)</f>
        <v>130.98025000000001</v>
      </c>
      <c r="CG14" s="1">
        <v>32.6</v>
      </c>
      <c r="CH14" s="1">
        <v>13.1</v>
      </c>
      <c r="CI14" s="1">
        <v>22.7</v>
      </c>
      <c r="CQ14" s="1">
        <v>0.5</v>
      </c>
      <c r="CR14" s="1">
        <v>0.57999999999999996</v>
      </c>
      <c r="CU14" s="1" t="s">
        <v>158</v>
      </c>
      <c r="CV14" s="1">
        <v>0.05</v>
      </c>
      <c r="CY14" s="1">
        <v>7.16</v>
      </c>
      <c r="CZ14" s="4">
        <f>_xlfn.PERCENTILE.INC(CY$6:CY$15,0.5)</f>
        <v>7.12</v>
      </c>
      <c r="DR14" s="1">
        <v>0.6</v>
      </c>
      <c r="DS14" s="1">
        <v>0.6</v>
      </c>
      <c r="DV14" s="1">
        <v>25.6</v>
      </c>
      <c r="EK14" s="1">
        <v>1.32</v>
      </c>
      <c r="EL14" s="1">
        <v>1.4</v>
      </c>
      <c r="EU14" s="1">
        <v>1.6</v>
      </c>
      <c r="EV14" s="1">
        <v>1.7</v>
      </c>
    </row>
    <row r="15" spans="1:154" x14ac:dyDescent="0.25">
      <c r="A15" s="1" t="s">
        <v>150</v>
      </c>
      <c r="B15" s="1" t="s">
        <v>176</v>
      </c>
      <c r="C15" s="1" t="s">
        <v>177</v>
      </c>
      <c r="D15" s="2">
        <v>41079.576388888891</v>
      </c>
      <c r="E15" s="1">
        <v>12.0722</v>
      </c>
      <c r="F15" s="1" t="s">
        <v>153</v>
      </c>
      <c r="G15" s="3" t="s">
        <v>186</v>
      </c>
      <c r="I15" s="1" t="s">
        <v>155</v>
      </c>
      <c r="P15" s="1">
        <v>0.35</v>
      </c>
      <c r="Q15" s="1">
        <v>0.35</v>
      </c>
      <c r="AD15" s="1">
        <v>20.2</v>
      </c>
      <c r="AE15" s="1">
        <v>18.5</v>
      </c>
      <c r="AF15" s="1">
        <v>0.06</v>
      </c>
      <c r="AG15" s="1" t="s">
        <v>172</v>
      </c>
      <c r="AJ15" s="1" t="s">
        <v>156</v>
      </c>
      <c r="AL15" s="1">
        <v>0.04</v>
      </c>
      <c r="AM15" s="1">
        <v>7.0000000000000007E-2</v>
      </c>
      <c r="AS15" s="1">
        <v>0.4</v>
      </c>
      <c r="AT15" s="1">
        <v>0.36</v>
      </c>
      <c r="AW15" s="1">
        <v>300</v>
      </c>
      <c r="AX15" s="4">
        <f>_xlfn.PERCENTILE.INC(AW$6:AW$15,0.8)</f>
        <v>374</v>
      </c>
      <c r="BE15" s="1">
        <v>170</v>
      </c>
      <c r="BF15" s="1">
        <v>288</v>
      </c>
      <c r="BL15" s="1">
        <v>156</v>
      </c>
      <c r="CD15" s="1">
        <v>29.4</v>
      </c>
      <c r="CE15" s="4">
        <f t="shared" si="0"/>
        <v>171.5086</v>
      </c>
      <c r="CF15" s="4">
        <f>_xlfn.PERCENTILE.INC(CE$6:CE$15,0.8)</f>
        <v>192.62404000000001</v>
      </c>
      <c r="CG15" s="1">
        <v>27.1</v>
      </c>
      <c r="CH15" s="1">
        <v>8.33</v>
      </c>
      <c r="CI15" s="1">
        <v>13.6</v>
      </c>
      <c r="CQ15" s="1">
        <v>0.57999999999999996</v>
      </c>
      <c r="CR15" s="1">
        <v>0.62</v>
      </c>
      <c r="CU15" s="1">
        <v>0.08</v>
      </c>
      <c r="CV15" s="1">
        <v>0.12</v>
      </c>
      <c r="CY15" s="1">
        <v>7.12</v>
      </c>
      <c r="CZ15" s="4">
        <f>_xlfn.PERCENTILE.INC(CY$6:CY$15,0.8)</f>
        <v>7.4459999999999997</v>
      </c>
      <c r="DR15" s="1">
        <v>0.8</v>
      </c>
      <c r="DS15" s="1">
        <v>0.6</v>
      </c>
      <c r="DV15" s="1">
        <v>22.6</v>
      </c>
      <c r="EK15" s="1">
        <v>0.995</v>
      </c>
      <c r="EL15" s="1">
        <v>1</v>
      </c>
      <c r="EV15" s="1">
        <v>2.1</v>
      </c>
    </row>
    <row r="16" spans="1:154" ht="45" x14ac:dyDescent="0.25">
      <c r="A16" s="1" t="s">
        <v>150</v>
      </c>
      <c r="B16" s="1" t="s">
        <v>187</v>
      </c>
      <c r="C16" s="1" t="s">
        <v>188</v>
      </c>
      <c r="D16" s="2">
        <v>40396</v>
      </c>
      <c r="E16" s="1">
        <v>10.0944</v>
      </c>
      <c r="F16" s="1" t="s">
        <v>153</v>
      </c>
      <c r="G16" s="3" t="s">
        <v>189</v>
      </c>
      <c r="I16" s="1" t="s">
        <v>155</v>
      </c>
      <c r="K16" s="1" t="s">
        <v>160</v>
      </c>
      <c r="L16" s="1" t="s">
        <v>160</v>
      </c>
      <c r="M16" s="1">
        <v>3</v>
      </c>
      <c r="N16" s="1">
        <v>393</v>
      </c>
      <c r="P16" s="1" t="s">
        <v>160</v>
      </c>
      <c r="Q16" s="1" t="s">
        <v>160</v>
      </c>
      <c r="R16" s="1" t="s">
        <v>157</v>
      </c>
      <c r="S16" s="1" t="s">
        <v>157</v>
      </c>
      <c r="T16" s="1">
        <v>10</v>
      </c>
      <c r="U16" s="1">
        <v>10</v>
      </c>
      <c r="V16" s="1">
        <v>4</v>
      </c>
      <c r="W16" s="1">
        <v>4.5999999999999996</v>
      </c>
      <c r="X16" s="1" t="s">
        <v>160</v>
      </c>
      <c r="Y16" s="1" t="s">
        <v>160</v>
      </c>
      <c r="Z16" s="1" t="s">
        <v>157</v>
      </c>
      <c r="AA16" s="1" t="s">
        <v>157</v>
      </c>
      <c r="AB16" s="1">
        <v>20</v>
      </c>
      <c r="AC16" s="1">
        <v>20</v>
      </c>
      <c r="AD16" s="1">
        <v>31.9</v>
      </c>
      <c r="AE16" s="1">
        <v>33.700000000000003</v>
      </c>
      <c r="AF16" s="1" t="s">
        <v>163</v>
      </c>
      <c r="AG16" s="1" t="s">
        <v>163</v>
      </c>
      <c r="AH16" s="1" t="s">
        <v>157</v>
      </c>
      <c r="AI16" s="1">
        <v>1.5</v>
      </c>
      <c r="AK16" s="1">
        <v>5</v>
      </c>
      <c r="AL16" s="1" t="s">
        <v>157</v>
      </c>
      <c r="AM16" s="1">
        <v>0.3</v>
      </c>
      <c r="AO16" s="1" t="s">
        <v>161</v>
      </c>
      <c r="AP16" s="1" t="s">
        <v>161</v>
      </c>
      <c r="AQ16" s="1" t="s">
        <v>157</v>
      </c>
      <c r="AR16" s="1">
        <v>0.1</v>
      </c>
      <c r="AS16" s="1">
        <v>0.2</v>
      </c>
      <c r="AT16" s="1">
        <v>1.8</v>
      </c>
      <c r="AU16" s="1" t="s">
        <v>157</v>
      </c>
      <c r="AV16" s="1" t="s">
        <v>157</v>
      </c>
      <c r="AW16" s="1">
        <v>427</v>
      </c>
      <c r="AY16" s="1">
        <v>389.1</v>
      </c>
      <c r="BA16" s="1" t="s">
        <v>157</v>
      </c>
      <c r="BB16" s="1" t="s">
        <v>157</v>
      </c>
      <c r="BC16" s="1" t="s">
        <v>157</v>
      </c>
      <c r="BD16" s="1" t="s">
        <v>157</v>
      </c>
      <c r="BE16" s="1" t="s">
        <v>165</v>
      </c>
      <c r="BF16" s="1">
        <v>400</v>
      </c>
      <c r="BG16" s="1" t="s">
        <v>157</v>
      </c>
      <c r="BH16" s="1">
        <v>0.1</v>
      </c>
      <c r="BI16" s="1" t="s">
        <v>157</v>
      </c>
      <c r="BJ16" s="1" t="s">
        <v>157</v>
      </c>
      <c r="BM16" s="1" t="s">
        <v>157</v>
      </c>
      <c r="BN16" s="1" t="s">
        <v>157</v>
      </c>
      <c r="BO16" s="1" t="s">
        <v>163</v>
      </c>
      <c r="BP16" s="1" t="s">
        <v>163</v>
      </c>
      <c r="BQ16" s="1" t="s">
        <v>157</v>
      </c>
      <c r="BR16" s="1" t="s">
        <v>157</v>
      </c>
      <c r="BS16" s="1" t="s">
        <v>159</v>
      </c>
      <c r="BT16" s="1" t="s">
        <v>159</v>
      </c>
      <c r="BU16" s="1" t="s">
        <v>157</v>
      </c>
      <c r="BV16" s="1" t="s">
        <v>157</v>
      </c>
      <c r="BW16" s="1">
        <v>0.8</v>
      </c>
      <c r="BX16" s="1" t="s">
        <v>157</v>
      </c>
      <c r="BY16" s="1">
        <v>0.8</v>
      </c>
      <c r="BZ16" s="1" t="s">
        <v>156</v>
      </c>
      <c r="CA16" s="1" t="s">
        <v>156</v>
      </c>
      <c r="CB16" s="1" t="s">
        <v>157</v>
      </c>
      <c r="CC16" s="1" t="s">
        <v>157</v>
      </c>
      <c r="CD16" s="1">
        <v>36.6</v>
      </c>
      <c r="CE16" s="4">
        <f t="shared" si="0"/>
        <v>230.37310000000002</v>
      </c>
      <c r="CF16" s="4"/>
      <c r="CG16" s="1">
        <v>40.200000000000003</v>
      </c>
      <c r="CH16" s="1">
        <v>10.1</v>
      </c>
      <c r="CI16" s="1">
        <v>17</v>
      </c>
      <c r="CJ16" s="1" t="s">
        <v>160</v>
      </c>
      <c r="CK16" s="1" t="s">
        <v>160</v>
      </c>
      <c r="CL16" s="1">
        <v>2.6</v>
      </c>
      <c r="CM16" s="1" t="s">
        <v>163</v>
      </c>
      <c r="CN16" s="1" t="s">
        <v>163</v>
      </c>
      <c r="CO16" s="1" t="s">
        <v>157</v>
      </c>
      <c r="CP16" s="1">
        <v>0.6</v>
      </c>
      <c r="CQ16" s="1">
        <v>0.1</v>
      </c>
      <c r="CR16" s="1">
        <v>0.5</v>
      </c>
      <c r="CS16" s="1" t="s">
        <v>161</v>
      </c>
      <c r="CT16" s="1" t="s">
        <v>161</v>
      </c>
      <c r="CU16" s="1">
        <v>0.1</v>
      </c>
      <c r="CV16" s="1">
        <v>0.9</v>
      </c>
      <c r="CW16" s="1" t="s">
        <v>160</v>
      </c>
      <c r="CX16" s="1" t="s">
        <v>160</v>
      </c>
      <c r="CY16" s="1">
        <v>7.4</v>
      </c>
      <c r="DA16" s="1">
        <v>7.2</v>
      </c>
      <c r="DB16" s="1" t="s">
        <v>157</v>
      </c>
      <c r="DC16" s="1">
        <v>0.2</v>
      </c>
      <c r="DD16" s="1">
        <v>2.2999999999999998</v>
      </c>
      <c r="DE16" s="1">
        <v>2.7</v>
      </c>
      <c r="DF16" s="1" t="s">
        <v>157</v>
      </c>
      <c r="DG16" s="1" t="s">
        <v>157</v>
      </c>
      <c r="DH16" s="1" t="s">
        <v>160</v>
      </c>
      <c r="DI16" s="1" t="s">
        <v>160</v>
      </c>
      <c r="DJ16" s="1" t="s">
        <v>156</v>
      </c>
      <c r="DK16" s="1" t="s">
        <v>156</v>
      </c>
      <c r="DL16" s="1" t="s">
        <v>162</v>
      </c>
      <c r="DM16" s="1" t="s">
        <v>162</v>
      </c>
      <c r="DN16" s="1" t="s">
        <v>157</v>
      </c>
      <c r="DO16" s="1">
        <v>0.1</v>
      </c>
      <c r="DP16" s="1" t="s">
        <v>161</v>
      </c>
      <c r="DQ16" s="1" t="s">
        <v>161</v>
      </c>
      <c r="DR16" s="1">
        <v>18.2</v>
      </c>
      <c r="DS16" s="1">
        <v>19.3</v>
      </c>
      <c r="DT16" s="1">
        <v>13.8</v>
      </c>
      <c r="DU16" s="1">
        <v>13.9</v>
      </c>
      <c r="DW16" s="1" t="s">
        <v>160</v>
      </c>
      <c r="DX16" s="1" t="s">
        <v>160</v>
      </c>
      <c r="DY16" s="1" t="s">
        <v>157</v>
      </c>
      <c r="DZ16" s="1" t="s">
        <v>157</v>
      </c>
      <c r="EA16" s="1" t="s">
        <v>161</v>
      </c>
      <c r="EB16" s="1" t="s">
        <v>161</v>
      </c>
      <c r="EC16" s="1" t="s">
        <v>157</v>
      </c>
      <c r="ED16" s="1">
        <v>0.1</v>
      </c>
      <c r="EE16" s="1" t="s">
        <v>164</v>
      </c>
      <c r="EF16" s="1" t="s">
        <v>164</v>
      </c>
      <c r="EG16" s="1" t="s">
        <v>157</v>
      </c>
      <c r="EH16" s="1" t="s">
        <v>157</v>
      </c>
      <c r="EI16" s="1" t="s">
        <v>157</v>
      </c>
      <c r="EJ16" s="1" t="s">
        <v>157</v>
      </c>
      <c r="EK16" s="1">
        <v>0.61</v>
      </c>
      <c r="EL16" s="1">
        <v>0.65</v>
      </c>
      <c r="EM16" s="1">
        <v>1</v>
      </c>
      <c r="EN16" s="1">
        <v>1.5</v>
      </c>
      <c r="EO16" s="1" t="s">
        <v>160</v>
      </c>
      <c r="EP16" s="1" t="s">
        <v>160</v>
      </c>
      <c r="EQ16" s="1" t="s">
        <v>157</v>
      </c>
      <c r="ER16" s="1">
        <v>0.4</v>
      </c>
      <c r="ES16" s="1" t="s">
        <v>157</v>
      </c>
      <c r="ET16" s="1" t="s">
        <v>157</v>
      </c>
      <c r="EU16" s="1" t="s">
        <v>161</v>
      </c>
      <c r="EV16" s="1">
        <v>1</v>
      </c>
      <c r="EW16" s="1" t="s">
        <v>160</v>
      </c>
      <c r="EX16" s="1" t="s">
        <v>160</v>
      </c>
    </row>
    <row r="17" spans="1:154" x14ac:dyDescent="0.25">
      <c r="A17" s="1" t="s">
        <v>150</v>
      </c>
      <c r="B17" s="1" t="s">
        <v>190</v>
      </c>
      <c r="C17" s="1" t="s">
        <v>191</v>
      </c>
      <c r="D17" s="2">
        <v>41023.545138888891</v>
      </c>
      <c r="E17" s="1">
        <v>12.0565</v>
      </c>
      <c r="F17" s="1" t="s">
        <v>153</v>
      </c>
      <c r="G17" s="3" t="s">
        <v>184</v>
      </c>
      <c r="I17" s="1" t="s">
        <v>155</v>
      </c>
      <c r="J17" s="1">
        <v>13.530376</v>
      </c>
      <c r="M17" s="1">
        <v>11.8</v>
      </c>
      <c r="N17" s="1">
        <v>150</v>
      </c>
      <c r="P17" s="1">
        <v>0.6</v>
      </c>
      <c r="Q17" s="1">
        <v>0.65</v>
      </c>
      <c r="AD17" s="1">
        <v>24.3</v>
      </c>
      <c r="AE17" s="1">
        <v>25.8</v>
      </c>
      <c r="AF17" s="1" t="s">
        <v>172</v>
      </c>
      <c r="AG17" s="1" t="s">
        <v>172</v>
      </c>
      <c r="AK17" s="1" t="s">
        <v>156</v>
      </c>
      <c r="AL17" s="1">
        <v>0.47</v>
      </c>
      <c r="AM17" s="1">
        <v>0.69</v>
      </c>
      <c r="AS17" s="1">
        <v>1.56</v>
      </c>
      <c r="AT17" s="1">
        <v>1.43</v>
      </c>
      <c r="AW17" s="1">
        <v>337.7</v>
      </c>
      <c r="BE17" s="1">
        <v>170</v>
      </c>
      <c r="BF17" s="1">
        <v>648</v>
      </c>
      <c r="BL17" s="1">
        <v>138</v>
      </c>
      <c r="BW17" s="1">
        <v>0.2</v>
      </c>
      <c r="CD17" s="1">
        <v>23.4</v>
      </c>
      <c r="CE17" s="4">
        <f t="shared" si="0"/>
        <v>157.03829999999999</v>
      </c>
      <c r="CF17" s="4"/>
      <c r="CG17" s="1">
        <v>25</v>
      </c>
      <c r="CH17" s="1">
        <v>98.3</v>
      </c>
      <c r="CI17" s="1">
        <v>116</v>
      </c>
      <c r="CL17" s="1">
        <v>2.4</v>
      </c>
      <c r="CQ17" s="1">
        <v>0.41</v>
      </c>
      <c r="CR17" s="1">
        <v>0.56999999999999995</v>
      </c>
      <c r="CU17" s="1">
        <v>0.3</v>
      </c>
      <c r="CV17" s="1">
        <v>1.83</v>
      </c>
      <c r="CY17" s="1">
        <v>6.52</v>
      </c>
      <c r="DR17" s="1">
        <v>3.4</v>
      </c>
      <c r="DS17" s="1">
        <v>3.6</v>
      </c>
      <c r="DV17" s="1">
        <v>29.7</v>
      </c>
      <c r="EK17" s="1">
        <v>0.69799999999999995</v>
      </c>
      <c r="EL17" s="1">
        <v>0.74199999999999999</v>
      </c>
      <c r="EU17" s="1">
        <v>1.2</v>
      </c>
      <c r="EV17" s="1">
        <v>2.2000000000000002</v>
      </c>
    </row>
    <row r="18" spans="1:154" ht="30" x14ac:dyDescent="0.25">
      <c r="A18" s="1" t="s">
        <v>150</v>
      </c>
      <c r="B18" s="1" t="s">
        <v>190</v>
      </c>
      <c r="C18" s="1" t="s">
        <v>191</v>
      </c>
      <c r="D18" s="2">
        <v>40967.680555555555</v>
      </c>
      <c r="E18" s="1">
        <v>12.0175</v>
      </c>
      <c r="F18" s="1" t="s">
        <v>153</v>
      </c>
      <c r="G18" s="3" t="s">
        <v>192</v>
      </c>
      <c r="I18" s="1" t="s">
        <v>155</v>
      </c>
      <c r="J18" s="1">
        <v>-28.930657</v>
      </c>
      <c r="K18" s="1" t="s">
        <v>160</v>
      </c>
      <c r="L18" s="1" t="s">
        <v>160</v>
      </c>
      <c r="M18" s="1">
        <v>287</v>
      </c>
      <c r="N18" s="1">
        <v>359</v>
      </c>
      <c r="P18" s="1">
        <v>0.5</v>
      </c>
      <c r="Q18" s="1">
        <v>0.5</v>
      </c>
      <c r="R18" s="1" t="s">
        <v>157</v>
      </c>
      <c r="S18" s="1" t="s">
        <v>157</v>
      </c>
      <c r="T18" s="1">
        <v>15</v>
      </c>
      <c r="U18" s="1">
        <v>15</v>
      </c>
      <c r="V18" s="1">
        <v>15.4</v>
      </c>
      <c r="W18" s="1">
        <v>16.399999999999999</v>
      </c>
      <c r="X18" s="1" t="s">
        <v>160</v>
      </c>
      <c r="Y18" s="1" t="s">
        <v>160</v>
      </c>
      <c r="Z18" s="1" t="s">
        <v>157</v>
      </c>
      <c r="AA18" s="1" t="s">
        <v>157</v>
      </c>
      <c r="AB18" s="1">
        <v>20</v>
      </c>
      <c r="AC18" s="1">
        <v>20</v>
      </c>
      <c r="AD18" s="1">
        <v>13.8</v>
      </c>
      <c r="AE18" s="1">
        <v>14.8</v>
      </c>
      <c r="AF18" s="1" t="s">
        <v>163</v>
      </c>
      <c r="AG18" s="1" t="s">
        <v>163</v>
      </c>
      <c r="AH18" s="1">
        <v>0.9</v>
      </c>
      <c r="AI18" s="1">
        <v>1</v>
      </c>
      <c r="AK18" s="1" t="s">
        <v>156</v>
      </c>
      <c r="AL18" s="1">
        <v>0.5</v>
      </c>
      <c r="AM18" s="1">
        <v>0.6</v>
      </c>
      <c r="AO18" s="1" t="s">
        <v>161</v>
      </c>
      <c r="AP18" s="1" t="s">
        <v>161</v>
      </c>
      <c r="AQ18" s="1" t="s">
        <v>157</v>
      </c>
      <c r="AR18" s="1">
        <v>0.1</v>
      </c>
      <c r="AS18" s="1">
        <v>5</v>
      </c>
      <c r="AT18" s="1">
        <v>5.7</v>
      </c>
      <c r="AU18" s="1" t="s">
        <v>157</v>
      </c>
      <c r="AV18" s="1">
        <v>0.1</v>
      </c>
      <c r="AW18" s="1">
        <v>197.2</v>
      </c>
      <c r="BA18" s="1" t="s">
        <v>157</v>
      </c>
      <c r="BB18" s="1" t="s">
        <v>157</v>
      </c>
      <c r="BC18" s="1" t="s">
        <v>157</v>
      </c>
      <c r="BD18" s="1" t="s">
        <v>157</v>
      </c>
      <c r="BE18" s="1">
        <v>360</v>
      </c>
      <c r="BF18" s="1">
        <v>400</v>
      </c>
      <c r="BG18" s="1" t="s">
        <v>157</v>
      </c>
      <c r="BH18" s="1">
        <v>0.1</v>
      </c>
      <c r="BI18" s="1">
        <v>0.1</v>
      </c>
      <c r="BJ18" s="1">
        <v>0.1</v>
      </c>
      <c r="BL18" s="1">
        <v>188</v>
      </c>
      <c r="BM18" s="1" t="s">
        <v>157</v>
      </c>
      <c r="BN18" s="1" t="s">
        <v>157</v>
      </c>
      <c r="BO18" s="1" t="s">
        <v>163</v>
      </c>
      <c r="BP18" s="1" t="s">
        <v>163</v>
      </c>
      <c r="BQ18" s="1" t="s">
        <v>157</v>
      </c>
      <c r="BR18" s="1" t="s">
        <v>157</v>
      </c>
      <c r="BS18" s="1" t="s">
        <v>159</v>
      </c>
      <c r="BT18" s="1" t="s">
        <v>159</v>
      </c>
      <c r="BU18" s="1" t="s">
        <v>157</v>
      </c>
      <c r="BV18" s="1" t="s">
        <v>157</v>
      </c>
      <c r="BW18" s="1">
        <v>0.1</v>
      </c>
      <c r="BX18" s="1">
        <v>0.8</v>
      </c>
      <c r="BY18" s="1">
        <v>0.9</v>
      </c>
      <c r="BZ18" s="1" t="s">
        <v>160</v>
      </c>
      <c r="CA18" s="1">
        <v>0.5</v>
      </c>
      <c r="CB18" s="1" t="s">
        <v>157</v>
      </c>
      <c r="CC18" s="1" t="s">
        <v>157</v>
      </c>
      <c r="CD18" s="1">
        <v>12.1</v>
      </c>
      <c r="CE18" s="4">
        <f t="shared" si="0"/>
        <v>84.2864</v>
      </c>
      <c r="CF18" s="4"/>
      <c r="CG18" s="1">
        <v>13.1</v>
      </c>
      <c r="CH18" s="1">
        <v>53.3</v>
      </c>
      <c r="CI18" s="1">
        <v>58.2</v>
      </c>
      <c r="CJ18" s="1" t="s">
        <v>160</v>
      </c>
      <c r="CK18" s="1" t="s">
        <v>160</v>
      </c>
      <c r="CL18" s="1">
        <v>2.2000000000000002</v>
      </c>
      <c r="CM18" s="1" t="s">
        <v>163</v>
      </c>
      <c r="CN18" s="1" t="s">
        <v>163</v>
      </c>
      <c r="CO18" s="1">
        <v>0.8</v>
      </c>
      <c r="CP18" s="1">
        <v>0.8</v>
      </c>
      <c r="CQ18" s="1">
        <v>0.6</v>
      </c>
      <c r="CR18" s="1">
        <v>0.8</v>
      </c>
      <c r="CS18" s="1" t="s">
        <v>161</v>
      </c>
      <c r="CT18" s="1" t="s">
        <v>161</v>
      </c>
      <c r="CU18" s="1">
        <v>1.3</v>
      </c>
      <c r="CV18" s="1">
        <v>1.4</v>
      </c>
      <c r="CW18" s="1" t="s">
        <v>160</v>
      </c>
      <c r="CX18" s="1" t="s">
        <v>160</v>
      </c>
      <c r="CY18" s="1">
        <v>6.84</v>
      </c>
      <c r="DB18" s="1">
        <v>0.2</v>
      </c>
      <c r="DC18" s="1">
        <v>0.2</v>
      </c>
      <c r="DD18" s="1">
        <v>1.3</v>
      </c>
      <c r="DE18" s="1">
        <v>1.5</v>
      </c>
      <c r="DF18" s="1" t="s">
        <v>157</v>
      </c>
      <c r="DG18" s="1" t="s">
        <v>157</v>
      </c>
      <c r="DH18" s="1" t="s">
        <v>160</v>
      </c>
      <c r="DI18" s="1" t="s">
        <v>160</v>
      </c>
      <c r="DJ18" s="1" t="s">
        <v>156</v>
      </c>
      <c r="DK18" s="1" t="s">
        <v>156</v>
      </c>
      <c r="DL18" s="1" t="s">
        <v>162</v>
      </c>
      <c r="DM18" s="1" t="s">
        <v>162</v>
      </c>
      <c r="DN18" s="1">
        <v>0.2</v>
      </c>
      <c r="DO18" s="1">
        <v>0.2</v>
      </c>
      <c r="DP18" s="1" t="s">
        <v>161</v>
      </c>
      <c r="DQ18" s="1" t="s">
        <v>161</v>
      </c>
      <c r="DR18" s="1">
        <v>0.7</v>
      </c>
      <c r="DS18" s="1">
        <v>0.9</v>
      </c>
      <c r="DT18" s="1">
        <v>8.1999999999999993</v>
      </c>
      <c r="DU18" s="1">
        <v>8.4</v>
      </c>
      <c r="DV18" s="1">
        <v>31.7</v>
      </c>
      <c r="DW18" s="1" t="s">
        <v>160</v>
      </c>
      <c r="DX18" s="1" t="s">
        <v>160</v>
      </c>
      <c r="DY18" s="1" t="s">
        <v>157</v>
      </c>
      <c r="DZ18" s="1" t="s">
        <v>157</v>
      </c>
      <c r="EA18" s="1" t="s">
        <v>161</v>
      </c>
      <c r="EB18" s="1" t="s">
        <v>161</v>
      </c>
      <c r="EC18" s="1" t="s">
        <v>157</v>
      </c>
      <c r="ED18" s="1" t="s">
        <v>157</v>
      </c>
      <c r="EE18" s="1" t="s">
        <v>164</v>
      </c>
      <c r="EF18" s="1" t="s">
        <v>164</v>
      </c>
      <c r="EG18" s="1" t="s">
        <v>157</v>
      </c>
      <c r="EH18" s="1" t="s">
        <v>157</v>
      </c>
      <c r="EI18" s="1" t="s">
        <v>157</v>
      </c>
      <c r="EJ18" s="1" t="s">
        <v>157</v>
      </c>
      <c r="EK18" s="1">
        <v>0.34</v>
      </c>
      <c r="EL18" s="1">
        <v>0.33</v>
      </c>
      <c r="EM18" s="1">
        <v>1</v>
      </c>
      <c r="EN18" s="1">
        <v>1</v>
      </c>
      <c r="EO18" s="1" t="s">
        <v>160</v>
      </c>
      <c r="EP18" s="1" t="s">
        <v>160</v>
      </c>
      <c r="EQ18" s="1">
        <v>0.6</v>
      </c>
      <c r="ER18" s="1">
        <v>0.6</v>
      </c>
      <c r="ES18" s="1" t="s">
        <v>157</v>
      </c>
      <c r="ET18" s="1" t="s">
        <v>157</v>
      </c>
      <c r="EU18" s="1">
        <v>2</v>
      </c>
      <c r="EV18" s="1">
        <v>2</v>
      </c>
      <c r="EW18" s="1">
        <v>0.5</v>
      </c>
      <c r="EX18" s="1" t="s">
        <v>160</v>
      </c>
    </row>
    <row r="19" spans="1:154" x14ac:dyDescent="0.25">
      <c r="A19" s="1" t="s">
        <v>150</v>
      </c>
      <c r="B19" s="1" t="s">
        <v>190</v>
      </c>
      <c r="C19" s="1" t="s">
        <v>191</v>
      </c>
      <c r="D19" s="2">
        <v>40995.557638888888</v>
      </c>
      <c r="E19" s="1">
        <v>12.0345</v>
      </c>
      <c r="F19" s="1" t="s">
        <v>153</v>
      </c>
      <c r="G19" s="3" t="s">
        <v>184</v>
      </c>
      <c r="I19" s="1" t="s">
        <v>155</v>
      </c>
      <c r="J19" s="1">
        <v>18.790251999999999</v>
      </c>
      <c r="M19" s="1">
        <v>11.9</v>
      </c>
      <c r="N19" s="1">
        <v>148</v>
      </c>
      <c r="P19" s="1">
        <v>0.4</v>
      </c>
      <c r="Q19" s="1">
        <v>0.5</v>
      </c>
      <c r="AD19" s="1">
        <v>21.5</v>
      </c>
      <c r="AE19" s="1">
        <v>22.2</v>
      </c>
      <c r="AF19" s="1" t="s">
        <v>172</v>
      </c>
      <c r="AG19" s="1" t="s">
        <v>172</v>
      </c>
      <c r="AK19" s="1" t="s">
        <v>156</v>
      </c>
      <c r="AL19" s="1">
        <v>0.31</v>
      </c>
      <c r="AM19" s="1">
        <v>0.48</v>
      </c>
      <c r="AS19" s="1">
        <v>0.52</v>
      </c>
      <c r="AT19" s="1">
        <v>0.7</v>
      </c>
      <c r="AW19" s="1">
        <v>285.39999999999998</v>
      </c>
      <c r="BE19" s="1">
        <v>128</v>
      </c>
      <c r="BF19" s="1">
        <v>486</v>
      </c>
      <c r="BL19" s="1">
        <v>106</v>
      </c>
      <c r="BW19" s="1" t="s">
        <v>157</v>
      </c>
      <c r="CD19" s="1">
        <v>19.399999999999999</v>
      </c>
      <c r="CE19" s="4">
        <f t="shared" si="0"/>
        <v>133.57470000000001</v>
      </c>
      <c r="CF19" s="4"/>
      <c r="CG19" s="1">
        <v>20.3</v>
      </c>
      <c r="CH19" s="1">
        <v>58.3</v>
      </c>
      <c r="CI19" s="1">
        <v>75.8</v>
      </c>
      <c r="CL19" s="1">
        <v>2.2999999999999998</v>
      </c>
      <c r="CQ19" s="1">
        <v>0.27</v>
      </c>
      <c r="CR19" s="1">
        <v>0.37</v>
      </c>
      <c r="CU19" s="1">
        <v>0.23</v>
      </c>
      <c r="CV19" s="1">
        <v>1.71</v>
      </c>
      <c r="CY19" s="1">
        <v>7.72</v>
      </c>
      <c r="DR19" s="1">
        <v>0.8</v>
      </c>
      <c r="DS19" s="1">
        <v>0.8</v>
      </c>
      <c r="DV19" s="1">
        <v>32.9</v>
      </c>
      <c r="EK19" s="1">
        <v>0.53700000000000003</v>
      </c>
      <c r="EL19" s="1">
        <v>0.63400000000000001</v>
      </c>
      <c r="EU19" s="1">
        <v>2.5</v>
      </c>
      <c r="EV19" s="1">
        <v>2.8</v>
      </c>
    </row>
  </sheetData>
  <sortState columnSort="1" ref="K1:ET19">
    <sortCondition ref="K1:E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RJ Control 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created xsi:type="dcterms:W3CDTF">2012-10-23T03:38:53Z</dcterms:created>
  <dcterms:modified xsi:type="dcterms:W3CDTF">2012-10-24T01:22:42Z</dcterms:modified>
</cp:coreProperties>
</file>