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pivotTables/pivotTable3.xml" ContentType="application/vnd.openxmlformats-officedocument.spreadsheetml.pivotTable+xml"/>
  <Override PartName="/xl/comments3.xml" ContentType="application/vnd.openxmlformats-officedocument.spreadsheetml.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https://themindconsulting-my.sharepoint.com/personal/felipe_sanchez_mindco_cl/Documents/Escritorio/plataforma/"/>
    </mc:Choice>
  </mc:AlternateContent>
  <xr:revisionPtr revIDLastSave="121" documentId="13_ncr:1_{96B88CE4-16CF-4884-BEB6-265527E4AC69}" xr6:coauthVersionLast="47" xr6:coauthVersionMax="47" xr10:uidLastSave="{046AD6A0-2712-4BCB-AB97-98358862B1BB}"/>
  <bookViews>
    <workbookView xWindow="-28170" yWindow="-1200" windowWidth="24660" windowHeight="8670" tabRatio="847" firstSheet="2" activeTab="3" xr2:uid="{E29F58D9-979E-48C5-BC1F-3FB429E6D598}"/>
  </bookViews>
  <sheets>
    <sheet name="TD Fx a Tareas" sheetId="5" state="hidden" r:id="rId1"/>
    <sheet name="Consultas VQ" sheetId="76" r:id="rId2"/>
    <sheet name="Hoja4" sheetId="80" r:id="rId3"/>
    <sheet name="RCM" sheetId="61" r:id="rId4"/>
    <sheet name="NPR" sheetId="42" r:id="rId5"/>
    <sheet name="PLAN SAP ACTUAL" sheetId="47" r:id="rId6"/>
    <sheet name="PLAN SAP PROPUESTO" sheetId="84" r:id="rId7"/>
    <sheet name="Consideraciones" sheetId="48" r:id="rId8"/>
    <sheet name="Hoja2" sheetId="55" state="hidden" r:id="rId9"/>
    <sheet name="Hoja1" sheetId="54" state="hidden" r:id="rId10"/>
    <sheet name="Contexto Operacional" sheetId="59" r:id="rId11"/>
    <sheet name="Empaquetamiento" sheetId="56" r:id="rId12"/>
    <sheet name="Hoja5" sheetId="83" r:id="rId13"/>
    <sheet name="Estrategia" sheetId="63" r:id="rId14"/>
    <sheet name="Empaquetamiento planes" sheetId="10" state="hidden" r:id="rId15"/>
    <sheet name="HH Anual" sheetId="11" state="hidden" r:id="rId16"/>
    <sheet name="TD Tareas y recursos" sheetId="6" state="hidden" r:id="rId17"/>
    <sheet name="TD Pautas" sheetId="7" state="hidden" r:id="rId18"/>
    <sheet name="Hoja2 (2)" sheetId="9" state="hidden" r:id="rId19"/>
    <sheet name="Equipos SAP" sheetId="34" r:id="rId20"/>
    <sheet name="Graficos" sheetId="51" r:id="rId21"/>
    <sheet name="Planificación" sheetId="36" r:id="rId22"/>
    <sheet name="ACA" sheetId="65" r:id="rId23"/>
    <sheet name="Historial Sap" sheetId="78" r:id="rId24"/>
    <sheet name="Registro de inspección" sheetId="58" r:id="rId25"/>
  </sheets>
  <externalReferences>
    <externalReference r:id="rId26"/>
    <externalReference r:id="rId27"/>
    <externalReference r:id="rId28"/>
    <externalReference r:id="rId29"/>
    <externalReference r:id="rId30"/>
    <externalReference r:id="rId31"/>
  </externalReferences>
  <definedNames>
    <definedName name="_xlnm._FilterDatabase" localSheetId="19" hidden="1">'Equipos SAP'!$A$2:$C$40</definedName>
    <definedName name="_xlnm._FilterDatabase" localSheetId="23" hidden="1">'Historial Sap'!$A$1:$L$316</definedName>
    <definedName name="_xlnm._FilterDatabase" localSheetId="9" hidden="1">Hoja1!$B$1:$G$29</definedName>
    <definedName name="_xlnm._FilterDatabase" localSheetId="5" hidden="1">'PLAN SAP ACTUAL'!$B$4:$BA$16</definedName>
    <definedName name="_xlnm._FilterDatabase" localSheetId="6" hidden="1">'PLAN SAP PROPUESTO'!$B$4:$BA$13</definedName>
    <definedName name="_xlnm._FilterDatabase" localSheetId="3" hidden="1">RCM!$A$6:$BY$209</definedName>
    <definedName name="_xlcn.WorksheetConnection_RCMHORNOB1.xlsxRCM" hidden="1">#REF!</definedName>
    <definedName name="AcumularA">#REF!</definedName>
    <definedName name="analisis">'[1]LISTADO DESPLEGABLE'!$F$65:$F$67</definedName>
    <definedName name="AñoT10A_17">#REF!</definedName>
    <definedName name="AñoT10B_17">#REF!</definedName>
    <definedName name="Area">#REF!</definedName>
    <definedName name="_xlnm.Print_Area" localSheetId="7">Consideraciones!$A$1:$B$35</definedName>
    <definedName name="Area_LU">#REF!</definedName>
    <definedName name="AreaLookup">#REF!</definedName>
    <definedName name="ARM">#REF!</definedName>
    <definedName name="Asia">#REF!</definedName>
    <definedName name="AvailDetailTotalPages">#REF!</definedName>
    <definedName name="AvailNoP">#REF!</definedName>
    <definedName name="AvgPriceAVGAS">#REF!</definedName>
    <definedName name="AvgPriceDHO">#REF!</definedName>
    <definedName name="AvgPriceDMAR">#REF!</definedName>
    <definedName name="AvgPriceDTF">#REF!</definedName>
    <definedName name="AvgPriceKJET">#REF!</definedName>
    <definedName name="AvgPriceLLP">#REF!</definedName>
    <definedName name="AvgPriceLLR">#REF!</definedName>
    <definedName name="AvgPriceLOL">#REF!</definedName>
    <definedName name="AvgPriceLOU">#REF!</definedName>
    <definedName name="AvgPriceLP">#REF!</definedName>
    <definedName name="AvgPriceLR">#REF!</definedName>
    <definedName name="AvgPriceMBNC">#REF!</definedName>
    <definedName name="AvgPriceMBOTH">#REF!</definedName>
    <definedName name="AvgPriceNJET">#REF!</definedName>
    <definedName name="AvgPriceR_03">#REF!</definedName>
    <definedName name="AvgPriceR_10">#REF!</definedName>
    <definedName name="AvgPriceR_20">#REF!</definedName>
    <definedName name="AvgPriceR_30">#REF!</definedName>
    <definedName name="AvgPriceR03">#REF!</definedName>
    <definedName name="AvgPriceR10">#REF!</definedName>
    <definedName name="AvgPriceR20">#REF!</definedName>
    <definedName name="AvgPriceR30">#REF!</definedName>
    <definedName name="AvgPriceRG3">#REF!</definedName>
    <definedName name="AvgPriceRXV">#REF!</definedName>
    <definedName name="AvgPriceUM">#REF!</definedName>
    <definedName name="AvgPriceUP">#REF!</definedName>
    <definedName name="AvgPriceUR">#REF!</definedName>
    <definedName name="AvgPriceUSP">#REF!</definedName>
    <definedName name="BlockOpUnits">#REF!</definedName>
    <definedName name="CalcDate">#REF!</definedName>
    <definedName name="Cap">#REF!</definedName>
    <definedName name="Carolina">'[1]LISTADO DESPLEGABLE'!$G$65</definedName>
    <definedName name="ClearAvail">#REF!</definedName>
    <definedName name="ClearCEI">#REF!,#REF!,#REF!,#REF!,#REF!,#REF!,#REF!,#REF!,#REF!,#REF!,#REF!,#REF!,#REF!,#REF!,#REF!</definedName>
    <definedName name="ClearCSRank1">#REF!</definedName>
    <definedName name="ClearCSRank2">#REF!</definedName>
    <definedName name="ClearCSRank3">#REF!</definedName>
    <definedName name="ClearEII">#REF!,#REF!</definedName>
    <definedName name="ClearFactors">#REF!,#REF!,#REF!,#REF!,#REF!,#REF!</definedName>
    <definedName name="ClearFLRank1">#REF!</definedName>
    <definedName name="ClearFLRank2">#REF!</definedName>
    <definedName name="ClearFLRank3">#REF!</definedName>
    <definedName name="ClearGPV1">#REF!,#REF!,#REF!</definedName>
    <definedName name="ClearLookup">#REF!</definedName>
    <definedName name="ClearMaint">#REF!,#REF!,#REF!,#REF!,#REF!,#REF!</definedName>
    <definedName name="ClearPers">#REF!,#REF!</definedName>
    <definedName name="ClearPrice1">#REF!,#REF!,#REF!,#REF!,#REF!</definedName>
    <definedName name="ClearPrice2">#REF!,#REF!,#REF!,#REF!</definedName>
    <definedName name="ClearRank3">#REF!</definedName>
    <definedName name="ClearRMC1">#REF!,#REF!,#REF!,#REF!,#REF!</definedName>
    <definedName name="ClearVEI">#REF!,#REF!</definedName>
    <definedName name="ClientUOM">#REF!</definedName>
    <definedName name="CoLoc">#REF!</definedName>
    <definedName name="Company">#REF!</definedName>
    <definedName name="Complexity">#REF!</definedName>
    <definedName name="conse">'[2]LISTADO DESPLEGABLE'!$G$65</definedName>
    <definedName name="Consecuencia">'[3]LISTADO DESPLEGABLE'!$G$65</definedName>
    <definedName name="Consultant">#REF!</definedName>
    <definedName name="Conversion">#REF!</definedName>
    <definedName name="ConvRate">#REF!</definedName>
    <definedName name="CR">#REF!</definedName>
    <definedName name="CrudeNoP">#REF!</definedName>
    <definedName name="cs">#REF!</definedName>
    <definedName name="csArea">#REF!</definedName>
    <definedName name="csDate">#REF!</definedName>
    <definedName name="csEDCGroup">#REF!</definedName>
    <definedName name="csNSA">#REF!</definedName>
    <definedName name="csPADD">#REF!</definedName>
    <definedName name="csPROGroup">#REF!</definedName>
    <definedName name="csRankNumPages">#REF!</definedName>
    <definedName name="csRPGGroup">#REF!</definedName>
    <definedName name="csRSC">#REF!</definedName>
    <definedName name="csSecondScenario">#REF!</definedName>
    <definedName name="csStudy">#REF!</definedName>
    <definedName name="csTest">#REF!</definedName>
    <definedName name="CT_UOM">#REF!</definedName>
    <definedName name="CTIndex">#REF!</definedName>
    <definedName name="CTLookup">#REF!</definedName>
    <definedName name="CTorPT">#REF!</definedName>
    <definedName name="cttest">#REF!</definedName>
    <definedName name="CurrT1SortKeys">#REF!</definedName>
    <definedName name="CurrT1Table">#REF!</definedName>
    <definedName name="CurrT9SortKeys">#REF!</definedName>
    <definedName name="CurrT9Table">#REF!</definedName>
    <definedName name="DataYear">#REF!</definedName>
    <definedName name="Date">#REF!</definedName>
    <definedName name="DaysPerYear">#REF!</definedName>
    <definedName name="Deg">#REF!</definedName>
    <definedName name="di">'[2]LISTADO DESPLEGABLE'!$B$65:$B$68</definedName>
    <definedName name="DieselEURPAC">#REF!</definedName>
    <definedName name="DieselEURPACFormat">#REF!</definedName>
    <definedName name="DieselUSA">#REF!</definedName>
    <definedName name="DieselUSAFormat">#REF!</definedName>
    <definedName name="Diseño" localSheetId="21">'[3]LISTADO DESPLEGABLE'!$B$65:$B$68</definedName>
    <definedName name="Diseño">'[4]LISTADO DESPLEGABLE'!$B$65:$B$68</definedName>
    <definedName name="EDCDetailNoP">#REF!</definedName>
    <definedName name="EDCDetailTotalPages">#REF!</definedName>
    <definedName name="EDCGroup">#REF!</definedName>
    <definedName name="EDCNoP">#REF!</definedName>
    <definedName name="EFICIENCIA" localSheetId="20">#REF!</definedName>
    <definedName name="EFICIENCIA" localSheetId="4">#REF!</definedName>
    <definedName name="EFICIENCIA" localSheetId="21">'[5]0.- Estructura'!$H$4</definedName>
    <definedName name="EFICIENCIA">#REF!</definedName>
    <definedName name="EIINoP">#REF!</definedName>
    <definedName name="Eléct.Inst.Analizador" localSheetId="21">'[3]LISTADO DESPLEGABLE'!$D$36:$D$49</definedName>
    <definedName name="Eléct.Inst.Analizador">'[4]LISTADO DESPLEGABLE'!$D$36:$D$49</definedName>
    <definedName name="enDash">#REF!</definedName>
    <definedName name="ERPF">#REF!</definedName>
    <definedName name="Especialidad" localSheetId="7">#REF!</definedName>
    <definedName name="Especialidad" localSheetId="20">#REF!</definedName>
    <definedName name="Especialidad" localSheetId="4">#REF!</definedName>
    <definedName name="Especialidad">#REF!</definedName>
    <definedName name="EUR">#REF!</definedName>
    <definedName name="EUR_RSC_LU">#REF!</definedName>
    <definedName name="Europe">#REF!</definedName>
    <definedName name="Externo">'[3]LISTADO DESPLEGABLE'!$E$36:$E$40</definedName>
    <definedName name="ExtraTitle">#REF!</definedName>
    <definedName name="Fabricación.Instalación">'[3]LISTADO DESPLEGABLE'!$C$65:$C$66</definedName>
    <definedName name="FactorClear">#REF!</definedName>
    <definedName name="FCCMessage">#REF!</definedName>
    <definedName name="FL">#REF!</definedName>
    <definedName name="flArea">#REF!</definedName>
    <definedName name="flDate">#REF!</definedName>
    <definedName name="flEDCGroup">#REF!</definedName>
    <definedName name="flRankNumPages">#REF!</definedName>
    <definedName name="flRankPcnt">#REF!</definedName>
    <definedName name="flSecondScenario">#REF!</definedName>
    <definedName name="FOYTitle">#REF!</definedName>
    <definedName name="FuelsLubesListName">#REF!</definedName>
    <definedName name="FuelsOnlyEDCGroup">#REF!</definedName>
    <definedName name="FuelsOnlyPROGroup">#REF!</definedName>
    <definedName name="FuelsOnlyRPGGroup">#REF!</definedName>
    <definedName name="FuelsRefnum">#REF!</definedName>
    <definedName name="Gasoline">#REF!</definedName>
    <definedName name="GasolineFormat">#REF!</definedName>
    <definedName name="GPV1Compare">#REF!</definedName>
    <definedName name="GPV1Header">#REF!</definedName>
    <definedName name="GPV1NoP">#REF!</definedName>
    <definedName name="GPV1PageNum">#REF!</definedName>
    <definedName name="GPV1TotalPages">#REF!</definedName>
    <definedName name="GPV2_Clear">#REF!,#REF!,#REF!,#REF!</definedName>
    <definedName name="gpv2clear">#REF!</definedName>
    <definedName name="GPV2Compare">#REF!</definedName>
    <definedName name="GPV2Header">#REF!</definedName>
    <definedName name="GPV2Lookup">#REF!</definedName>
    <definedName name="GPV2NoP">#REF!</definedName>
    <definedName name="GPV2PageNum">#REF!</definedName>
    <definedName name="GPV2TotalPages">#REF!</definedName>
    <definedName name="GPVErrorTol">#REF!</definedName>
    <definedName name="GPVFormatLine">#REF!</definedName>
    <definedName name="GPVTitle">#REF!</definedName>
    <definedName name="GPVTol">#REF!</definedName>
    <definedName name="HideNGPP">#REF!</definedName>
    <definedName name="HideUSD">#REF!</definedName>
    <definedName name="Histórico" localSheetId="7">#REF!</definedName>
    <definedName name="Histórico" localSheetId="20">#REF!</definedName>
    <definedName name="Histórico" localSheetId="4">#REF!</definedName>
    <definedName name="Histórico">#REF!</definedName>
    <definedName name="HoursPerYear">#REF!</definedName>
    <definedName name="HOY">#REF!</definedName>
    <definedName name="IndiaPSU">#REF!</definedName>
    <definedName name="InServicePcnt">#REF!</definedName>
    <definedName name="ISP">#REF!</definedName>
    <definedName name="Item" localSheetId="7">#REF!</definedName>
    <definedName name="Item" localSheetId="20">#REF!</definedName>
    <definedName name="Item" localSheetId="4">#REF!</definedName>
    <definedName name="Item">#REF!</definedName>
    <definedName name="Item_oreda" localSheetId="7">#REF!</definedName>
    <definedName name="Item_oreda" localSheetId="20">#REF!</definedName>
    <definedName name="Item_oreda" localSheetId="4">#REF!</definedName>
    <definedName name="Item_oreda">#REF!</definedName>
    <definedName name="K_Curr">#REF!</definedName>
    <definedName name="KBBLErrorTol">#REF!</definedName>
    <definedName name="Kerosene">#REF!</definedName>
    <definedName name="KeroseneFormat">#REF!</definedName>
    <definedName name="Leaded">#REF!</definedName>
    <definedName name="LeadedFormat">#REF!</definedName>
    <definedName name="Location">#REF!</definedName>
    <definedName name="LubesRefnum">#REF!</definedName>
    <definedName name="MaintNoP">#REF!</definedName>
    <definedName name="MaintTotalPages">#REF!</definedName>
    <definedName name="Mantenimiento">'[3]LISTADO DESPLEGABLE'!$D$65:$D$70</definedName>
    <definedName name="MarginClear">#REF!,#REF!,#REF!</definedName>
    <definedName name="Marine">#REF!</definedName>
    <definedName name="MarineFormat">#REF!</definedName>
    <definedName name="Material">'[3]LISTADO DESPLEGABLE'!$C$36:$C$62</definedName>
    <definedName name="Material1">'[6]LISTADO DESPLEGABLE'!$C$36:$C$62</definedName>
    <definedName name="MBTUperGJ">#REF!</definedName>
    <definedName name="MBTUperTJ">#REF!</definedName>
    <definedName name="Mec_esp" localSheetId="7">#REF!</definedName>
    <definedName name="Mec_esp" localSheetId="20">#REF!</definedName>
    <definedName name="Mec_esp" localSheetId="4">#REF!</definedName>
    <definedName name="Mec_esp">#REF!</definedName>
    <definedName name="Mec_hist" localSheetId="7">#REF!</definedName>
    <definedName name="Mec_hist" localSheetId="20">#REF!</definedName>
    <definedName name="Mec_hist" localSheetId="4">#REF!</definedName>
    <definedName name="Mec_hist">#REF!</definedName>
    <definedName name="Mec_oreda" localSheetId="7">#REF!</definedName>
    <definedName name="Mec_oreda" localSheetId="20">#REF!</definedName>
    <definedName name="Mec_oreda" localSheetId="4">#REF!</definedName>
    <definedName name="Mec_oreda">#REF!</definedName>
    <definedName name="mecaníco">'[1]LISTADO DESPLEGABLE'!$B$36:$B$49</definedName>
    <definedName name="Mecánico">'[3]LISTADO DESPLEGABLE'!$B$36:$B$49</definedName>
    <definedName name="Metric">#REF!</definedName>
    <definedName name="MissingCrudePrice">#REF!</definedName>
    <definedName name="MissingCrudeTrans">#REF!</definedName>
    <definedName name="MissingProdPriceBase">#REF!</definedName>
    <definedName name="MissingProdPriceSpot">#REF!</definedName>
    <definedName name="NA_Pounds">#REF!</definedName>
    <definedName name="NA_Tons">#REF!</definedName>
    <definedName name="NonHCFlag">#REF!</definedName>
    <definedName name="NSA">#REF!</definedName>
    <definedName name="Operación">'[3]LISTADO DESPLEGABLE'!$E$65:$E$69</definedName>
    <definedName name="OPEXNoP">#REF!</definedName>
    <definedName name="Oreda" localSheetId="7">#REF!</definedName>
    <definedName name="Oreda" localSheetId="20">#REF!</definedName>
    <definedName name="Oreda" localSheetId="4">#REF!</definedName>
    <definedName name="Oreda">#REF!</definedName>
    <definedName name="Otro">'[3]LISTADO DESPLEGABLE'!$F$36:$F$38</definedName>
    <definedName name="Otross" localSheetId="21">'[3]LISTADO DESPLEGABLE'!$F$65:$F$67</definedName>
    <definedName name="Otross">'[4]LISTADO DESPLEGABLE'!$F$65:$F$67</definedName>
    <definedName name="P2RefineryGroup">#REF!</definedName>
    <definedName name="PAC">#REF!</definedName>
    <definedName name="PACRSCLookup">#REF!</definedName>
    <definedName name="PAD">#REF!</definedName>
    <definedName name="PADD">#REF!</definedName>
    <definedName name="PADLookup">#REF!</definedName>
    <definedName name="ParoMasReciente">#REF!</definedName>
    <definedName name="Percentile_LU">#REF!</definedName>
    <definedName name="PersCostClear">#REF!,#REF!,#REF!</definedName>
    <definedName name="PersNoP">#REF!</definedName>
    <definedName name="PIDs">#REF!</definedName>
    <definedName name="PIDTable">#REF!</definedName>
    <definedName name="PlannedAsOfCurr">#REF!</definedName>
    <definedName name="PlannedAsOfPrev">#REF!</definedName>
    <definedName name="PPR">#REF!</definedName>
    <definedName name="Press">#REF!</definedName>
    <definedName name="Price1NoP">#REF!</definedName>
    <definedName name="Price1TotalPages">#REF!</definedName>
    <definedName name="Price2_LU">#REF!</definedName>
    <definedName name="Price2NoP">#REF!</definedName>
    <definedName name="Price2TotalPages">#REF!</definedName>
    <definedName name="PriceErrorTol">#REF!</definedName>
    <definedName name="PriceTitle">#REF!</definedName>
    <definedName name="PricingBasis">#REF!</definedName>
    <definedName name="PricingBasis1">#REF!</definedName>
    <definedName name="PricingBasis2">#REF!</definedName>
    <definedName name="PricingBasisMT">#REF!</definedName>
    <definedName name="PrimerA_Solomon">#REF!</definedName>
    <definedName name="Prior1">#REF!</definedName>
    <definedName name="PROGroup">#REF!</definedName>
    <definedName name="PROLookup">#REF!</definedName>
    <definedName name="ProperPricingBasis1">#REF!</definedName>
    <definedName name="ProperPricingBasis2">#REF!</definedName>
    <definedName name="PYConvRate">#REF!</definedName>
    <definedName name="PYHoursPerYear">#REF!</definedName>
    <definedName name="RankDate">#REF!</definedName>
    <definedName name="RankListName">#REF!</definedName>
    <definedName name="RankNumPages">#REF!</definedName>
    <definedName name="RankPcnt">#REF!</definedName>
    <definedName name="RankRefineryGroup">#REF!</definedName>
    <definedName name="RefNum">#REF!</definedName>
    <definedName name="Resid">#REF!</definedName>
    <definedName name="ResidFormat">#REF!</definedName>
    <definedName name="Residual">#REF!</definedName>
    <definedName name="RM1Header">#REF!</definedName>
    <definedName name="RM2Header">#REF!</definedName>
    <definedName name="RMC1NoP">#REF!</definedName>
    <definedName name="RMC2_Clear">#REF!,#REF!,#REF!,#REF!</definedName>
    <definedName name="RMC2NoP">#REF!</definedName>
    <definedName name="RMTitle">#REF!</definedName>
    <definedName name="RomanLookup">#REF!</definedName>
    <definedName name="RPFNoP">#REF!</definedName>
    <definedName name="RPGGroup">#REF!</definedName>
    <definedName name="RPGLookup">#REF!</definedName>
    <definedName name="RPTCurrency">#REF!</definedName>
    <definedName name="RSC">#REF!</definedName>
    <definedName name="RVPFormat">#REF!</definedName>
    <definedName name="ScenarioLookup">#REF!</definedName>
    <definedName name="SecondScenario">#REF!</definedName>
    <definedName name="SecondScenarioLink">#REF!</definedName>
    <definedName name="ShortFOYTitle">#REF!</definedName>
    <definedName name="ShowCTF">#REF!</definedName>
    <definedName name="ShowEIIDetail">#REF!</definedName>
    <definedName name="ShowMTCol">#REF!</definedName>
    <definedName name="ShowVEIDetail">#REF!</definedName>
    <definedName name="STUDY">#REF!</definedName>
    <definedName name="StudyName">#REF!</definedName>
    <definedName name="StudyName_LU">#REF!</definedName>
    <definedName name="StudyTitleTable">#REF!</definedName>
    <definedName name="StudyTitleTableHeader">#REF!</definedName>
    <definedName name="StudyYear">#REF!</definedName>
    <definedName name="SumBBL">#REF!</definedName>
    <definedName name="SumBBLAVGAS">#REF!</definedName>
    <definedName name="SumBBLDHO">#REF!</definedName>
    <definedName name="SumBBLDMAR">#REF!</definedName>
    <definedName name="SumBBLDTF">#REF!</definedName>
    <definedName name="SumBBLKJET">#REF!</definedName>
    <definedName name="SumBBLLLP">#REF!</definedName>
    <definedName name="SumBBLLLR">#REF!</definedName>
    <definedName name="SumBBLLOL">#REF!</definedName>
    <definedName name="SumBBLLOU">#REF!</definedName>
    <definedName name="SumBBLLP">#REF!</definedName>
    <definedName name="SumBBLLR">#REF!</definedName>
    <definedName name="SumBBLMBNC">#REF!</definedName>
    <definedName name="SumBBLMBOTH">#REF!</definedName>
    <definedName name="SumBBLNJET">#REF!</definedName>
    <definedName name="SumBBLR_03">#REF!</definedName>
    <definedName name="SumBBLR_10">#REF!</definedName>
    <definedName name="SumBBLR_20">#REF!</definedName>
    <definedName name="SumBBLR_30">#REF!</definedName>
    <definedName name="SumBBLR03">#REF!</definedName>
    <definedName name="SumBBLR10">#REF!</definedName>
    <definedName name="SumBBLR20">#REF!</definedName>
    <definedName name="SumBBLR30">#REF!</definedName>
    <definedName name="SumBBLRG3">#REF!</definedName>
    <definedName name="SumBBLRXV">#REF!</definedName>
    <definedName name="SumBBLUM">#REF!</definedName>
    <definedName name="SumBBLUP">#REF!</definedName>
    <definedName name="SumBBLUR">#REF!</definedName>
    <definedName name="SumBBLUSP">#REF!</definedName>
    <definedName name="Super1">#REF!</definedName>
    <definedName name="Super2">#REF!</definedName>
    <definedName name="Super3">#REF!</definedName>
    <definedName name="Temp">#REF!</definedName>
    <definedName name="Titles1">#REF!</definedName>
    <definedName name="Titles2">#REF!</definedName>
    <definedName name="Titles3">#REF!</definedName>
    <definedName name="Today">#REF!</definedName>
    <definedName name="Total_Pounds">#REF!</definedName>
    <definedName name="Total_Tons">#REF!</definedName>
    <definedName name="TotalList">#REF!</definedName>
    <definedName name="TotalMeses">#REF!</definedName>
    <definedName name="TotNoP">#REF!</definedName>
    <definedName name="TSDate">#REF!</definedName>
    <definedName name="TwoDigitCode">#REF!</definedName>
    <definedName name="UpLoadDate">#REF!</definedName>
    <definedName name="UseMetric">#REF!</definedName>
    <definedName name="Value">#REF!</definedName>
    <definedName name="ValueAVGAS">#REF!</definedName>
    <definedName name="ValueDHO">#REF!</definedName>
    <definedName name="ValueDMAR">#REF!</definedName>
    <definedName name="ValueDTF">#REF!</definedName>
    <definedName name="ValueKJET">#REF!</definedName>
    <definedName name="ValueLLP">#REF!</definedName>
    <definedName name="ValueLLR">#REF!</definedName>
    <definedName name="ValueLOL">#REF!</definedName>
    <definedName name="ValueLOU">#REF!</definedName>
    <definedName name="ValueLP">#REF!</definedName>
    <definedName name="ValueLR">#REF!</definedName>
    <definedName name="ValueMBNC">#REF!</definedName>
    <definedName name="ValueMBOTH">#REF!</definedName>
    <definedName name="ValueNJET">#REF!</definedName>
    <definedName name="ValueR_03">#REF!</definedName>
    <definedName name="ValueR_10">#REF!</definedName>
    <definedName name="ValueR_20">#REF!</definedName>
    <definedName name="ValueR_30">#REF!</definedName>
    <definedName name="ValueR03">#REF!</definedName>
    <definedName name="ValueR10">#REF!</definedName>
    <definedName name="ValueR20">#REF!</definedName>
    <definedName name="ValueR30">#REF!</definedName>
    <definedName name="ValueRG3">#REF!</definedName>
    <definedName name="ValueRXV">#REF!</definedName>
    <definedName name="ValueUM">#REF!</definedName>
    <definedName name="ValueUP">#REF!</definedName>
    <definedName name="ValueUR">#REF!</definedName>
    <definedName name="ValueUSP">#REF!</definedName>
    <definedName name="VEINoP">#REF!</definedName>
    <definedName name="ViscTemp">#REF!</definedName>
    <definedName name="VolRate">#REF!</definedName>
    <definedName name="WeightRate1">#REF!</definedName>
    <definedName name="WeightRate2">#REF!</definedName>
    <definedName name="WeightRate3">#REF!</definedName>
  </definedNames>
  <calcPr calcId="191028" concurrentCalc="0"/>
  <pivotCaches>
    <pivotCache cacheId="0" r:id="rId32"/>
    <pivotCache cacheId="1" r:id="rId33"/>
    <pivotCache cacheId="2" r:id="rId34"/>
    <pivotCache cacheId="3" r:id="rId35"/>
    <pivotCache cacheId="4" r:id="rId3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3" i="61" l="1"/>
  <c r="AB73" i="61"/>
  <c r="Y84" i="61"/>
  <c r="AB84" i="61"/>
  <c r="AB82" i="61"/>
  <c r="Y98" i="61"/>
  <c r="AB98" i="61"/>
  <c r="AZ80" i="61"/>
  <c r="AZ84" i="61"/>
  <c r="AY43" i="61"/>
  <c r="BA43" i="61"/>
  <c r="Y43" i="61"/>
  <c r="AB43" i="61"/>
  <c r="AY199" i="61"/>
  <c r="Y199" i="61"/>
  <c r="AB199" i="61"/>
  <c r="BA42" i="61"/>
  <c r="Y42" i="61"/>
  <c r="AB42" i="61"/>
  <c r="BA39" i="61"/>
  <c r="Y39" i="61"/>
  <c r="AB39" i="61"/>
  <c r="BA41" i="61"/>
  <c r="AY41" i="61"/>
  <c r="Y41" i="61"/>
  <c r="AB41" i="61"/>
  <c r="BA40" i="61"/>
  <c r="AY40" i="61"/>
  <c r="Y40" i="61"/>
  <c r="AB40" i="61"/>
  <c r="BA202" i="61"/>
  <c r="AY202" i="61"/>
  <c r="Y202" i="61"/>
  <c r="AB202" i="61"/>
  <c r="BA197" i="61"/>
  <c r="AY197" i="61"/>
  <c r="Y197" i="61"/>
  <c r="AB197" i="61"/>
  <c r="BA196" i="61"/>
  <c r="AY196" i="61"/>
  <c r="Y196" i="61"/>
  <c r="AB196" i="61"/>
  <c r="BA195" i="61"/>
  <c r="AY195" i="61"/>
  <c r="Y195" i="61"/>
  <c r="AB195" i="61"/>
  <c r="BA26" i="61"/>
  <c r="AY14" i="61"/>
  <c r="AY28" i="61"/>
  <c r="AY17" i="61"/>
  <c r="AY16" i="61"/>
  <c r="BA17" i="61"/>
  <c r="Y17" i="61"/>
  <c r="AB17" i="61"/>
  <c r="BA16" i="61"/>
  <c r="Y16" i="61"/>
  <c r="AB16" i="61"/>
  <c r="BA18" i="61"/>
  <c r="BA20" i="61"/>
  <c r="AY20" i="61"/>
  <c r="Y20" i="61"/>
  <c r="AB20" i="61"/>
  <c r="AY21" i="61"/>
  <c r="BA28" i="61"/>
  <c r="Y28" i="61"/>
  <c r="AB28" i="61"/>
  <c r="Y26" i="61"/>
  <c r="AB26" i="61"/>
  <c r="AY22" i="61"/>
  <c r="BA22" i="61"/>
  <c r="Y22" i="61"/>
  <c r="AB22" i="61"/>
  <c r="AY19" i="61"/>
  <c r="BA23" i="61"/>
  <c r="AY23" i="61"/>
  <c r="BA21" i="61"/>
  <c r="Y21" i="61"/>
  <c r="AB21" i="61"/>
  <c r="AY186" i="61"/>
  <c r="BA186" i="61"/>
  <c r="Y186" i="61"/>
  <c r="AB186" i="61"/>
  <c r="BA188" i="61"/>
  <c r="AY188" i="61"/>
  <c r="Y188" i="61"/>
  <c r="AB188" i="61"/>
  <c r="AY171" i="61"/>
  <c r="BA174" i="61"/>
  <c r="AY174" i="61"/>
  <c r="Y174" i="61"/>
  <c r="AB174" i="61"/>
  <c r="AY173" i="61"/>
  <c r="BA173" i="61"/>
  <c r="Y173" i="61"/>
  <c r="AB173" i="61"/>
  <c r="AY108" i="61"/>
  <c r="BA58" i="61"/>
  <c r="Y58" i="61"/>
  <c r="AB58" i="61"/>
  <c r="BA55" i="61"/>
  <c r="AY55" i="61"/>
  <c r="Y55" i="61"/>
  <c r="AB55" i="61"/>
  <c r="BA51" i="61"/>
  <c r="Y51" i="61"/>
  <c r="AB51" i="61"/>
  <c r="BA61" i="61"/>
  <c r="Y61" i="61"/>
  <c r="AB61" i="61"/>
  <c r="BA59" i="61"/>
  <c r="AY59" i="61"/>
  <c r="Y59" i="61"/>
  <c r="AB59" i="61"/>
  <c r="Y53" i="61"/>
  <c r="AB53" i="61"/>
  <c r="BA57" i="61"/>
  <c r="AY57" i="61"/>
  <c r="Y57" i="61"/>
  <c r="AB57" i="61"/>
  <c r="AY47" i="61"/>
  <c r="Y120" i="61"/>
  <c r="AB120" i="61"/>
  <c r="AY123" i="61"/>
  <c r="AY124" i="61"/>
  <c r="AY129" i="61"/>
  <c r="AY132" i="61"/>
  <c r="AY127" i="61"/>
  <c r="AY133" i="61"/>
  <c r="AY134" i="61"/>
  <c r="AY128" i="61"/>
  <c r="BA128" i="61"/>
  <c r="BA60" i="61"/>
  <c r="BA50" i="61"/>
  <c r="BA56" i="61"/>
  <c r="AY56" i="61"/>
  <c r="Y50" i="61"/>
  <c r="AB50" i="61"/>
  <c r="Y60" i="61"/>
  <c r="AB60" i="61"/>
  <c r="Y56" i="61"/>
  <c r="AB56" i="61"/>
  <c r="Y52" i="61"/>
  <c r="AB52" i="61"/>
  <c r="Y54" i="61"/>
  <c r="AB54" i="61"/>
  <c r="Y37" i="61"/>
  <c r="AB37" i="61"/>
  <c r="BA37" i="61"/>
  <c r="AY37" i="61"/>
  <c r="BA46" i="61"/>
  <c r="AY46" i="61"/>
  <c r="BA34" i="61"/>
  <c r="AY34" i="61"/>
  <c r="Y34" i="61"/>
  <c r="AB34" i="61"/>
  <c r="BA209" i="61"/>
  <c r="AY209" i="61"/>
  <c r="Y209" i="61"/>
  <c r="AB209" i="61"/>
  <c r="Y31" i="61"/>
  <c r="AY29" i="61"/>
  <c r="AY79" i="61"/>
  <c r="BA79" i="61"/>
  <c r="Y79" i="61"/>
  <c r="AB79" i="61"/>
  <c r="AY81" i="61"/>
  <c r="AY92" i="61"/>
  <c r="BA92" i="61"/>
  <c r="Y92" i="61"/>
  <c r="AB92" i="61"/>
  <c r="BA70" i="61"/>
  <c r="AY70" i="61"/>
  <c r="Y70" i="61"/>
  <c r="AB70" i="61"/>
  <c r="BA67" i="61"/>
  <c r="AY67" i="61"/>
  <c r="Y67" i="61"/>
  <c r="AB67" i="61"/>
  <c r="BA82" i="61"/>
  <c r="AY82" i="61"/>
  <c r="BA68" i="61"/>
  <c r="AY68" i="61"/>
  <c r="Y68" i="61"/>
  <c r="AB68" i="61"/>
  <c r="AB75" i="61"/>
  <c r="AY164" i="61"/>
  <c r="AY141" i="61"/>
  <c r="AY142" i="61"/>
  <c r="AY143" i="61"/>
  <c r="AY163" i="61"/>
  <c r="AY147" i="61"/>
  <c r="AY148" i="61"/>
  <c r="AY149" i="61"/>
  <c r="AY162" i="61"/>
  <c r="AY153" i="61"/>
  <c r="AY154" i="61"/>
  <c r="AY155" i="61"/>
  <c r="AY161" i="61"/>
  <c r="AY160" i="61"/>
  <c r="AY165" i="61"/>
  <c r="AY166" i="61"/>
  <c r="AY159" i="61"/>
  <c r="AY144" i="61"/>
  <c r="AY145" i="61"/>
  <c r="AY146" i="61"/>
  <c r="AY158" i="61"/>
  <c r="AY150" i="61"/>
  <c r="AY151" i="61"/>
  <c r="AY152" i="61"/>
  <c r="BA157" i="61"/>
  <c r="AY157" i="61"/>
  <c r="BA135" i="61"/>
  <c r="AY135" i="61"/>
  <c r="BA136" i="61"/>
  <c r="AY136" i="61"/>
  <c r="BA137" i="61"/>
  <c r="AY137" i="61"/>
  <c r="AY156" i="61"/>
  <c r="AY138" i="61"/>
  <c r="AY139" i="61"/>
  <c r="AY140" i="61"/>
  <c r="Y169" i="61"/>
  <c r="AB169" i="61"/>
  <c r="Y170" i="61"/>
  <c r="AB170" i="61"/>
  <c r="Y171" i="61"/>
  <c r="AB171" i="61"/>
  <c r="Y157" i="61"/>
  <c r="AB157" i="61"/>
  <c r="BA156" i="61"/>
  <c r="Y156" i="61"/>
  <c r="AB156" i="61"/>
  <c r="BA163" i="61"/>
  <c r="Y163" i="61"/>
  <c r="AB163" i="61"/>
  <c r="BA164" i="61"/>
  <c r="Y164" i="61"/>
  <c r="AB164" i="61"/>
  <c r="BA159" i="61"/>
  <c r="Y159" i="61"/>
  <c r="AB159" i="61"/>
  <c r="BA158" i="61"/>
  <c r="Y158" i="61"/>
  <c r="AB158" i="61"/>
  <c r="BA162" i="61"/>
  <c r="Y162" i="61"/>
  <c r="AB162" i="61"/>
  <c r="BA161" i="61"/>
  <c r="Y161" i="61"/>
  <c r="AB161" i="61"/>
  <c r="BA131" i="61"/>
  <c r="AY131" i="61"/>
  <c r="Y131" i="61"/>
  <c r="AB131" i="61"/>
  <c r="BA12" i="61"/>
  <c r="AY12" i="61"/>
  <c r="Y12" i="61"/>
  <c r="AB12" i="61"/>
  <c r="BA65" i="61"/>
  <c r="AY65" i="61"/>
  <c r="Y65" i="61"/>
  <c r="AB65" i="61"/>
  <c r="AY13" i="61"/>
  <c r="AY49" i="61"/>
  <c r="AY73" i="61"/>
  <c r="BA95" i="61"/>
  <c r="AY95" i="61"/>
  <c r="Y95" i="61"/>
  <c r="AB95" i="61"/>
  <c r="AY96" i="61"/>
  <c r="BA200" i="61"/>
  <c r="BA198" i="61"/>
  <c r="AY64" i="61"/>
  <c r="AY109" i="61"/>
  <c r="AY125" i="61"/>
  <c r="AY126" i="61"/>
  <c r="AY130" i="61"/>
  <c r="BA72" i="61"/>
  <c r="BA71" i="61"/>
  <c r="AY71" i="61"/>
  <c r="Y71" i="61"/>
  <c r="AB71" i="61"/>
  <c r="AY72" i="61"/>
  <c r="AY74" i="61"/>
  <c r="BA73" i="61"/>
  <c r="Y72" i="61"/>
  <c r="AB72" i="61"/>
  <c r="AZ31" i="61"/>
  <c r="BA31" i="61"/>
  <c r="AY44" i="61"/>
  <c r="AY90" i="61"/>
  <c r="AY93" i="61"/>
  <c r="AY38" i="61"/>
  <c r="BA14" i="61"/>
  <c r="BA15" i="61"/>
  <c r="BA19" i="61"/>
  <c r="BA24" i="61"/>
  <c r="BA25" i="61"/>
  <c r="BA27" i="61"/>
  <c r="BA32" i="61"/>
  <c r="BA33" i="61"/>
  <c r="BA45" i="61"/>
  <c r="BA49" i="61"/>
  <c r="BA62" i="61"/>
  <c r="BA63" i="61"/>
  <c r="BA66" i="61"/>
  <c r="BA69" i="61"/>
  <c r="BA74" i="61"/>
  <c r="BA76" i="61"/>
  <c r="BA77" i="61"/>
  <c r="BA78" i="61"/>
  <c r="BA83" i="61"/>
  <c r="BA94" i="61"/>
  <c r="BA96" i="61"/>
  <c r="BA97" i="61"/>
  <c r="BA98" i="61"/>
  <c r="BA101" i="61"/>
  <c r="BA102" i="61"/>
  <c r="BA103" i="61"/>
  <c r="BA104" i="61"/>
  <c r="BA106" i="61"/>
  <c r="BA138" i="61"/>
  <c r="BA139" i="61"/>
  <c r="BA140" i="61"/>
  <c r="BA141" i="61"/>
  <c r="BA142" i="61"/>
  <c r="BA143" i="61"/>
  <c r="BA144" i="61"/>
  <c r="BA145" i="61"/>
  <c r="BA146" i="61"/>
  <c r="BA147" i="61"/>
  <c r="BA148" i="61"/>
  <c r="BA149" i="61"/>
  <c r="BA150" i="61"/>
  <c r="BA151" i="61"/>
  <c r="BA152" i="61"/>
  <c r="BA153" i="61"/>
  <c r="BA154" i="61"/>
  <c r="BA155" i="61"/>
  <c r="BA160" i="61"/>
  <c r="BA165" i="61"/>
  <c r="BA166" i="61"/>
  <c r="BA182" i="61"/>
  <c r="AZ178" i="61"/>
  <c r="AZ11" i="61"/>
  <c r="BA11" i="61"/>
  <c r="AZ107" i="61"/>
  <c r="BA107" i="61"/>
  <c r="AY32" i="61"/>
  <c r="AY45" i="61"/>
  <c r="AY69" i="61"/>
  <c r="AY76" i="61"/>
  <c r="AY77" i="61"/>
  <c r="AY83" i="61"/>
  <c r="AY97" i="61"/>
  <c r="Y121" i="61"/>
  <c r="Y122" i="61"/>
  <c r="AB122" i="61"/>
  <c r="Y135" i="61"/>
  <c r="AB135" i="61"/>
  <c r="Y136" i="61"/>
  <c r="AB136" i="61"/>
  <c r="Y137" i="61"/>
  <c r="AB137" i="61"/>
  <c r="AB138" i="61"/>
  <c r="AB139" i="61"/>
  <c r="Y140" i="61"/>
  <c r="AB140" i="61"/>
  <c r="Y141" i="61"/>
  <c r="AB141" i="61"/>
  <c r="Y142" i="61"/>
  <c r="AB142" i="61"/>
  <c r="Y143" i="61"/>
  <c r="AB143" i="61"/>
  <c r="Y144" i="61"/>
  <c r="AB144" i="61"/>
  <c r="Y145" i="61"/>
  <c r="AB145" i="61"/>
  <c r="Y146" i="61"/>
  <c r="AB146" i="61"/>
  <c r="Y147" i="61"/>
  <c r="AB147" i="61"/>
  <c r="Y148" i="61"/>
  <c r="AB148" i="61"/>
  <c r="Y149" i="61"/>
  <c r="AB149" i="61"/>
  <c r="Y150" i="61"/>
  <c r="AB150" i="61"/>
  <c r="Y151" i="61"/>
  <c r="AB151" i="61"/>
  <c r="Y152" i="61"/>
  <c r="AB152" i="61"/>
  <c r="Y153" i="61"/>
  <c r="AB153" i="61"/>
  <c r="Y154" i="61"/>
  <c r="AB154" i="61"/>
  <c r="Y155" i="61"/>
  <c r="AB155" i="61"/>
  <c r="Y160" i="61"/>
  <c r="AB160" i="61"/>
  <c r="Y165" i="61"/>
  <c r="AB165" i="61"/>
  <c r="Y166" i="61"/>
  <c r="AB166" i="61"/>
  <c r="Y190" i="61"/>
  <c r="AB190" i="61"/>
  <c r="Y100" i="61"/>
  <c r="AB100" i="61"/>
  <c r="Y128" i="61"/>
  <c r="AB128" i="61"/>
  <c r="Y127" i="61"/>
  <c r="AB127" i="61"/>
  <c r="BA127" i="61"/>
  <c r="Y112" i="61"/>
  <c r="AB112" i="61"/>
  <c r="AZ7" i="61"/>
  <c r="BA7" i="61"/>
  <c r="AZ9" i="61"/>
  <c r="BA9" i="61"/>
  <c r="AZ8" i="61"/>
  <c r="BA8" i="61"/>
  <c r="BA10" i="61"/>
  <c r="Y7" i="61"/>
  <c r="AB7" i="61"/>
  <c r="Y8" i="61"/>
  <c r="AB8" i="61"/>
  <c r="Y9" i="61"/>
  <c r="AB9" i="61"/>
  <c r="Y10" i="61"/>
  <c r="AB10" i="61"/>
  <c r="Y207" i="61"/>
  <c r="Y198" i="61"/>
  <c r="Y33" i="61"/>
  <c r="AB33" i="61"/>
  <c r="AZ105" i="61"/>
  <c r="BA105" i="61"/>
  <c r="AZ168" i="61"/>
  <c r="AZ167" i="61"/>
  <c r="BA167" i="61"/>
  <c r="BA169" i="61"/>
  <c r="BA171" i="61"/>
  <c r="BA13" i="61"/>
  <c r="BA29" i="61"/>
  <c r="BA30" i="61"/>
  <c r="BA35" i="61"/>
  <c r="BA38" i="61"/>
  <c r="BA44" i="61"/>
  <c r="BA47" i="61"/>
  <c r="BA48" i="61"/>
  <c r="BA64" i="61"/>
  <c r="BA80" i="61"/>
  <c r="BA81" i="61"/>
  <c r="BA84" i="61"/>
  <c r="BA90" i="61"/>
  <c r="BA91" i="61"/>
  <c r="BA93" i="61"/>
  <c r="BA108" i="61"/>
  <c r="BA109" i="61"/>
  <c r="BA110" i="61"/>
  <c r="BA111" i="61"/>
  <c r="BA113" i="61"/>
  <c r="BA114" i="61"/>
  <c r="BA115" i="61"/>
  <c r="BA116" i="61"/>
  <c r="BA117" i="61"/>
  <c r="BA118" i="61"/>
  <c r="BA119" i="61"/>
  <c r="BA121" i="61"/>
  <c r="BA123" i="61"/>
  <c r="BA124" i="61"/>
  <c r="BA125" i="61"/>
  <c r="BA126" i="61"/>
  <c r="BA129" i="61"/>
  <c r="BA130" i="61"/>
  <c r="BA132" i="61"/>
  <c r="BA133" i="61"/>
  <c r="BA134" i="61"/>
  <c r="BA172" i="61"/>
  <c r="BA178" i="61"/>
  <c r="BA183" i="61"/>
  <c r="BA204" i="61"/>
  <c r="Y29" i="61"/>
  <c r="AB29" i="61"/>
  <c r="Y30" i="61"/>
  <c r="AB30" i="61"/>
  <c r="Y69" i="61"/>
  <c r="AB69" i="61"/>
  <c r="Y78" i="61"/>
  <c r="AB78" i="61"/>
  <c r="Y80" i="61"/>
  <c r="AB80" i="61"/>
  <c r="AZ175" i="61"/>
  <c r="BA175" i="61"/>
  <c r="AZ176" i="61"/>
  <c r="BA176" i="61"/>
  <c r="AZ184" i="61"/>
  <c r="BA184" i="61"/>
  <c r="BA187" i="61"/>
  <c r="AY187" i="61"/>
  <c r="BA189" i="61"/>
  <c r="AY189" i="61"/>
  <c r="AZ179" i="61"/>
  <c r="BA179" i="61"/>
  <c r="AZ177" i="61"/>
  <c r="BA177" i="61"/>
  <c r="AZ180" i="61"/>
  <c r="AZ190" i="61"/>
  <c r="BA190" i="61"/>
  <c r="AZ192" i="61"/>
  <c r="BA192" i="61"/>
  <c r="AZ191" i="61"/>
  <c r="BA191" i="61"/>
  <c r="AZ100" i="61"/>
  <c r="BA100" i="61"/>
  <c r="AZ99" i="61"/>
  <c r="BA99" i="61"/>
  <c r="Y85" i="61"/>
  <c r="AB85" i="61"/>
  <c r="Y86" i="61"/>
  <c r="AB86" i="61"/>
  <c r="Y87" i="61"/>
  <c r="AB87" i="61"/>
  <c r="Y88" i="61"/>
  <c r="AB88" i="61"/>
  <c r="Y117" i="61"/>
  <c r="AB117" i="61"/>
  <c r="Y118" i="61"/>
  <c r="AB118" i="61"/>
  <c r="Y206" i="61"/>
  <c r="AB206" i="61"/>
  <c r="Y205" i="61"/>
  <c r="AB205" i="61"/>
  <c r="Y204" i="61"/>
  <c r="AB204" i="61"/>
  <c r="Y203" i="61"/>
  <c r="AB203" i="61"/>
  <c r="Y201" i="61"/>
  <c r="AB201" i="61"/>
  <c r="Y200" i="61"/>
  <c r="AB200" i="61"/>
  <c r="AB198" i="61"/>
  <c r="Y194" i="61"/>
  <c r="AB194" i="61"/>
  <c r="Y193" i="61"/>
  <c r="AB193" i="61"/>
  <c r="Y192" i="61"/>
  <c r="AB192" i="61"/>
  <c r="Y191" i="61"/>
  <c r="AB191" i="61"/>
  <c r="Y189" i="61"/>
  <c r="AB189" i="61"/>
  <c r="Y187" i="61"/>
  <c r="AB187" i="61"/>
  <c r="Y185" i="61"/>
  <c r="AB185" i="61"/>
  <c r="Y184" i="61"/>
  <c r="AB184" i="61"/>
  <c r="Y183" i="61"/>
  <c r="AB183" i="61"/>
  <c r="Y182" i="61"/>
  <c r="AB182" i="61"/>
  <c r="Y181" i="61"/>
  <c r="AB181" i="61"/>
  <c r="Y180" i="61"/>
  <c r="AB180" i="61"/>
  <c r="Y179" i="61"/>
  <c r="AB179" i="61"/>
  <c r="Y178" i="61"/>
  <c r="AB178" i="61"/>
  <c r="Y177" i="61"/>
  <c r="AB177" i="61"/>
  <c r="Y176" i="61"/>
  <c r="AB176" i="61"/>
  <c r="Y175" i="61"/>
  <c r="AB175" i="61"/>
  <c r="Y172" i="61"/>
  <c r="AB172" i="61"/>
  <c r="Y168" i="61"/>
  <c r="AB168" i="61"/>
  <c r="Y167" i="61"/>
  <c r="AB167" i="61"/>
  <c r="Y134" i="61"/>
  <c r="AB134" i="61"/>
  <c r="Y133" i="61"/>
  <c r="AB133" i="61"/>
  <c r="Y132" i="61"/>
  <c r="AB132" i="61"/>
  <c r="Y130" i="61"/>
  <c r="AB130" i="61"/>
  <c r="Y129" i="61"/>
  <c r="AB129" i="61"/>
  <c r="Y126" i="61"/>
  <c r="AB126" i="61"/>
  <c r="Y125" i="61"/>
  <c r="AB125" i="61"/>
  <c r="Y124" i="61"/>
  <c r="AB124" i="61"/>
  <c r="Y123" i="61"/>
  <c r="AB123" i="61"/>
  <c r="AB121" i="61"/>
  <c r="Y119" i="61"/>
  <c r="AB119" i="61"/>
  <c r="Y116" i="61"/>
  <c r="AB116" i="61"/>
  <c r="Y115" i="61"/>
  <c r="AB115" i="61"/>
  <c r="Y114" i="61"/>
  <c r="AB114" i="61"/>
  <c r="Y113" i="61"/>
  <c r="AB113" i="61"/>
  <c r="Y111" i="61"/>
  <c r="AB111" i="61"/>
  <c r="Y110" i="61"/>
  <c r="AB110" i="61"/>
  <c r="Y109" i="61"/>
  <c r="AB109" i="61"/>
  <c r="Y108" i="61"/>
  <c r="AB108" i="61"/>
  <c r="Y107" i="61"/>
  <c r="AB107" i="61"/>
  <c r="Y106" i="61"/>
  <c r="AB106" i="61"/>
  <c r="Y105" i="61"/>
  <c r="AB105" i="61"/>
  <c r="Y104" i="61"/>
  <c r="AB104" i="61"/>
  <c r="Y103" i="61"/>
  <c r="AB103" i="61"/>
  <c r="Y102" i="61"/>
  <c r="AB102" i="61"/>
  <c r="Y101" i="61"/>
  <c r="AB101" i="61"/>
  <c r="Y99" i="61"/>
  <c r="AB99" i="61"/>
  <c r="Y97" i="61"/>
  <c r="AB97" i="61"/>
  <c r="Y96" i="61"/>
  <c r="AB96" i="61"/>
  <c r="Y94" i="61"/>
  <c r="AB94" i="61"/>
  <c r="Y93" i="61"/>
  <c r="AB93" i="61"/>
  <c r="Y91" i="61"/>
  <c r="AB91" i="61"/>
  <c r="Y90" i="61"/>
  <c r="AB90" i="61"/>
  <c r="Y89" i="61"/>
  <c r="AB89" i="61"/>
  <c r="Y83" i="61"/>
  <c r="AB83" i="61"/>
  <c r="Y81" i="61"/>
  <c r="AB81" i="61"/>
  <c r="Y77" i="61"/>
  <c r="AB77" i="61"/>
  <c r="Y76" i="61"/>
  <c r="AB76" i="61"/>
  <c r="Y74" i="61"/>
  <c r="AB74" i="61"/>
  <c r="Y66" i="61"/>
  <c r="AB66" i="61"/>
  <c r="Y64" i="61"/>
  <c r="AB64" i="61"/>
  <c r="Y63" i="61"/>
  <c r="AB63" i="61"/>
  <c r="Y62" i="61"/>
  <c r="AB62" i="61"/>
  <c r="Y49" i="61"/>
  <c r="AB49" i="61"/>
  <c r="Y48" i="61"/>
  <c r="AB48" i="61"/>
  <c r="Y47" i="61"/>
  <c r="AB47" i="61"/>
  <c r="Y46" i="61"/>
  <c r="AB46" i="61"/>
  <c r="Y45" i="61"/>
  <c r="AB45" i="61"/>
  <c r="Y44" i="61"/>
  <c r="AB44" i="61"/>
  <c r="Y38" i="61"/>
  <c r="AB38" i="61"/>
  <c r="Y36" i="61"/>
  <c r="AB36" i="61"/>
  <c r="Y35" i="61"/>
  <c r="AB35" i="61"/>
  <c r="Y32" i="61"/>
  <c r="AB32" i="61"/>
  <c r="AB31" i="61"/>
  <c r="Y27" i="61"/>
  <c r="AB27" i="61"/>
  <c r="Y25" i="61"/>
  <c r="AB25" i="61"/>
  <c r="Y24" i="61"/>
  <c r="AB24" i="61"/>
  <c r="Y23" i="61"/>
  <c r="AB23" i="61"/>
  <c r="Y19" i="61"/>
  <c r="AB19" i="61"/>
  <c r="Y18" i="61"/>
  <c r="AB18" i="61"/>
  <c r="Y15" i="61"/>
  <c r="AB15" i="61"/>
  <c r="Y14" i="61"/>
  <c r="AB14" i="61"/>
  <c r="Y13" i="61"/>
  <c r="AB13" i="61"/>
  <c r="Y11" i="61"/>
  <c r="AB11" i="61"/>
  <c r="AY54" i="61"/>
  <c r="BA54" i="61"/>
  <c r="AY62" i="61"/>
  <c r="AY63" i="61"/>
  <c r="BA194" i="61"/>
  <c r="AY194" i="61"/>
  <c r="BA201" i="61"/>
  <c r="AY201" i="61"/>
  <c r="BA203" i="61"/>
  <c r="AY203" i="61"/>
  <c r="BA205" i="61"/>
  <c r="AY205" i="61"/>
  <c r="BA206" i="61"/>
  <c r="BA207" i="61"/>
  <c r="AY206" i="61"/>
  <c r="AY207" i="61"/>
  <c r="BA208" i="61"/>
  <c r="AY208" i="61"/>
  <c r="BA168" i="61"/>
  <c r="Y208" i="61"/>
  <c r="AB208" i="61"/>
  <c r="AB207" i="61"/>
  <c r="AY66" i="61"/>
  <c r="AY94" i="61"/>
  <c r="AZ88" i="61"/>
  <c r="AZ87" i="61"/>
  <c r="AZ86" i="61"/>
  <c r="AZ85" i="61"/>
  <c r="AZ89" i="61"/>
  <c r="AY101" i="61"/>
  <c r="AY102" i="61"/>
  <c r="AY103" i="61"/>
  <c r="AY104" i="61"/>
  <c r="AY182" i="61"/>
  <c r="AY183" i="61"/>
  <c r="AZ185" i="61"/>
  <c r="BA185" i="61"/>
  <c r="E5" i="36"/>
  <c r="W5" i="36"/>
  <c r="BA85" i="61"/>
  <c r="AY85" i="61"/>
  <c r="AY86" i="61"/>
  <c r="BA86" i="61"/>
  <c r="BA87" i="61"/>
  <c r="AY87" i="61"/>
  <c r="BA88" i="61"/>
  <c r="AY88" i="61"/>
  <c r="BA89" i="61"/>
  <c r="AY89" i="61"/>
  <c r="I4" i="36"/>
  <c r="J4" i="36"/>
  <c r="K4" i="36"/>
  <c r="L4" i="36"/>
  <c r="M4" i="36"/>
  <c r="H5" i="36"/>
  <c r="I5" i="36"/>
  <c r="J5" i="36"/>
  <c r="K5" i="36"/>
  <c r="L5" i="36"/>
  <c r="M5" i="36"/>
  <c r="F5" i="36"/>
  <c r="E4" i="36"/>
  <c r="F4" i="36"/>
  <c r="G4" i="36"/>
  <c r="X15" i="36"/>
  <c r="X14" i="36"/>
  <c r="C27" i="51"/>
  <c r="C26" i="51"/>
  <c r="C24" i="51"/>
  <c r="B23" i="51"/>
  <c r="C23" i="51"/>
  <c r="D3" i="51"/>
  <c r="X8" i="36"/>
  <c r="X9" i="36"/>
  <c r="X10" i="36"/>
  <c r="X11" i="36"/>
  <c r="X12" i="36"/>
  <c r="X13" i="36"/>
  <c r="X16" i="36"/>
  <c r="X17" i="36"/>
  <c r="X18" i="36"/>
  <c r="X19" i="36"/>
  <c r="X20" i="36"/>
  <c r="X7" i="36"/>
  <c r="X5" i="36"/>
  <c r="L56" i="11"/>
  <c r="L50" i="11"/>
  <c r="L49" i="11"/>
  <c r="L48" i="11"/>
  <c r="BK42" i="11"/>
  <c r="BK63" i="11"/>
  <c r="BJ42" i="11"/>
  <c r="BJ63" i="11"/>
  <c r="BI42" i="11"/>
  <c r="BI63" i="11"/>
  <c r="BH42" i="11"/>
  <c r="BG42" i="11"/>
  <c r="BF42" i="11"/>
  <c r="BE42" i="11"/>
  <c r="BD42" i="11"/>
  <c r="BC42" i="11"/>
  <c r="BB42" i="11"/>
  <c r="BB63" i="11"/>
  <c r="BA42" i="11"/>
  <c r="AZ42" i="11"/>
  <c r="AY42" i="11"/>
  <c r="AX42" i="11"/>
  <c r="AW42" i="11"/>
  <c r="AW63" i="11"/>
  <c r="AV42" i="11"/>
  <c r="AU42" i="11"/>
  <c r="AT42" i="11"/>
  <c r="AS42" i="11"/>
  <c r="AS63" i="11"/>
  <c r="AR42" i="11"/>
  <c r="AQ42" i="11"/>
  <c r="AP42" i="11"/>
  <c r="AO42" i="11"/>
  <c r="AN42" i="11"/>
  <c r="AM42" i="11"/>
  <c r="AM63" i="11"/>
  <c r="AL42" i="11"/>
  <c r="AL63" i="11"/>
  <c r="AK42" i="11"/>
  <c r="AJ42" i="11"/>
  <c r="AI42" i="11"/>
  <c r="AH42" i="11"/>
  <c r="AG42" i="11"/>
  <c r="AF42" i="11"/>
  <c r="AE42" i="11"/>
  <c r="AD42" i="11"/>
  <c r="AC42" i="11"/>
  <c r="AC63" i="11"/>
  <c r="AB42" i="11"/>
  <c r="AA42" i="11"/>
  <c r="AA63" i="11"/>
  <c r="Z42" i="11"/>
  <c r="Z63" i="11"/>
  <c r="Y42" i="11"/>
  <c r="Y63" i="11"/>
  <c r="X42" i="11"/>
  <c r="W42" i="11"/>
  <c r="V42" i="11"/>
  <c r="V63" i="11"/>
  <c r="U42" i="11"/>
  <c r="T42" i="11"/>
  <c r="S42" i="11"/>
  <c r="R42" i="11"/>
  <c r="Q42" i="11"/>
  <c r="P42" i="11"/>
  <c r="O42" i="11"/>
  <c r="O63" i="11"/>
  <c r="N42" i="11"/>
  <c r="N63" i="11"/>
  <c r="M42" i="11"/>
  <c r="M63" i="11"/>
  <c r="L42" i="11"/>
  <c r="M65" i="11"/>
  <c r="N65" i="11"/>
  <c r="O65" i="11"/>
  <c r="P65" i="11"/>
  <c r="Q65" i="11"/>
  <c r="R65" i="11"/>
  <c r="S65" i="11"/>
  <c r="T65" i="11"/>
  <c r="U65" i="11"/>
  <c r="V65" i="11"/>
  <c r="W65" i="11"/>
  <c r="X65" i="11"/>
  <c r="Y65" i="11"/>
  <c r="Z65" i="11"/>
  <c r="AA65" i="11"/>
  <c r="AB65" i="11"/>
  <c r="AC65" i="11"/>
  <c r="AD65" i="11"/>
  <c r="AE65" i="11"/>
  <c r="AF65" i="11"/>
  <c r="AG65" i="11"/>
  <c r="AH65" i="11"/>
  <c r="AI65" i="11"/>
  <c r="AJ65" i="11"/>
  <c r="AK65" i="11"/>
  <c r="AL65" i="11"/>
  <c r="AM65" i="11"/>
  <c r="AN65" i="11"/>
  <c r="AO65" i="11"/>
  <c r="AP65" i="11"/>
  <c r="AQ65" i="11"/>
  <c r="AR65" i="11"/>
  <c r="AS65" i="11"/>
  <c r="AT65" i="11"/>
  <c r="AU65" i="11"/>
  <c r="AV65" i="11"/>
  <c r="AW65" i="11"/>
  <c r="AX65" i="11"/>
  <c r="AY65" i="11"/>
  <c r="AZ65" i="11"/>
  <c r="BA65" i="11"/>
  <c r="BB65" i="11"/>
  <c r="BC65" i="11"/>
  <c r="BD65" i="11"/>
  <c r="BE65" i="11"/>
  <c r="BF65" i="11"/>
  <c r="BG65" i="11"/>
  <c r="BH65" i="11"/>
  <c r="BI65" i="11"/>
  <c r="BJ65" i="11"/>
  <c r="BK65" i="11"/>
  <c r="M64" i="11"/>
  <c r="N64" i="11"/>
  <c r="O64" i="11"/>
  <c r="P64" i="11"/>
  <c r="Q64" i="11"/>
  <c r="R64" i="11"/>
  <c r="S64" i="11"/>
  <c r="T64" i="11"/>
  <c r="U64" i="11"/>
  <c r="V64" i="11"/>
  <c r="W64" i="11"/>
  <c r="X64" i="11"/>
  <c r="Y64" i="11"/>
  <c r="Z64" i="11"/>
  <c r="AA64" i="11"/>
  <c r="AB64" i="11"/>
  <c r="AC64" i="11"/>
  <c r="AD64" i="11"/>
  <c r="AE64" i="11"/>
  <c r="AF64" i="11"/>
  <c r="AG64" i="11"/>
  <c r="AH64" i="11"/>
  <c r="AI64" i="11"/>
  <c r="AJ64" i="11"/>
  <c r="AK64" i="11"/>
  <c r="AM64" i="11"/>
  <c r="AN64" i="11"/>
  <c r="AO64" i="11"/>
  <c r="AP64" i="11"/>
  <c r="AQ64" i="11"/>
  <c r="AR64" i="11"/>
  <c r="AS64" i="11"/>
  <c r="AT64" i="11"/>
  <c r="AU64" i="11"/>
  <c r="AV64" i="11"/>
  <c r="AW64" i="11"/>
  <c r="AX64" i="11"/>
  <c r="AY64" i="11"/>
  <c r="AZ64" i="11"/>
  <c r="BA64" i="11"/>
  <c r="BB64" i="11"/>
  <c r="BC64" i="11"/>
  <c r="BD64" i="11"/>
  <c r="BE64" i="11"/>
  <c r="BF64" i="11"/>
  <c r="BG64" i="11"/>
  <c r="BH64" i="11"/>
  <c r="BI64" i="11"/>
  <c r="BJ64" i="11"/>
  <c r="BK64" i="11"/>
  <c r="Q63" i="11"/>
  <c r="R63" i="11"/>
  <c r="S63" i="11"/>
  <c r="U63" i="11"/>
  <c r="W63" i="11"/>
  <c r="AD63" i="11"/>
  <c r="AE63" i="11"/>
  <c r="AG63" i="11"/>
  <c r="AH63" i="11"/>
  <c r="AI63" i="11"/>
  <c r="AK63" i="11"/>
  <c r="AO63" i="11"/>
  <c r="AP63" i="11"/>
  <c r="AQ63" i="11"/>
  <c r="AT63" i="11"/>
  <c r="AU63" i="11"/>
  <c r="AX63" i="11"/>
  <c r="AY63" i="11"/>
  <c r="BA63" i="11"/>
  <c r="BC63" i="11"/>
  <c r="BE63" i="11"/>
  <c r="BF63" i="11"/>
  <c r="BG63" i="11"/>
  <c r="M62" i="11"/>
  <c r="O62" i="11"/>
  <c r="Q62" i="11"/>
  <c r="S62" i="11"/>
  <c r="U62" i="11"/>
  <c r="W62" i="11"/>
  <c r="Y62" i="11"/>
  <c r="AA62" i="11"/>
  <c r="AC62" i="11"/>
  <c r="AE62" i="11"/>
  <c r="AG62" i="11"/>
  <c r="AI62" i="11"/>
  <c r="AK62" i="11"/>
  <c r="AM62" i="11"/>
  <c r="AO62" i="11"/>
  <c r="AQ62" i="11"/>
  <c r="AS62" i="11"/>
  <c r="AU62" i="11"/>
  <c r="AW62" i="11"/>
  <c r="AY62" i="11"/>
  <c r="BA62" i="11"/>
  <c r="BC62" i="11"/>
  <c r="BE62" i="11"/>
  <c r="BG62" i="11"/>
  <c r="BI62" i="11"/>
  <c r="BK62" i="11"/>
  <c r="M61" i="11"/>
  <c r="N61" i="11"/>
  <c r="O61" i="11"/>
  <c r="P61" i="11"/>
  <c r="Q61" i="11"/>
  <c r="R61" i="11"/>
  <c r="S61" i="11"/>
  <c r="T61" i="11"/>
  <c r="U61" i="11"/>
  <c r="V61" i="11"/>
  <c r="W61" i="11"/>
  <c r="X61" i="11"/>
  <c r="Y61" i="11"/>
  <c r="Z61" i="11"/>
  <c r="AA61" i="11"/>
  <c r="AB61" i="11"/>
  <c r="AC61" i="11"/>
  <c r="AD61" i="11"/>
  <c r="AE61" i="11"/>
  <c r="AF61" i="11"/>
  <c r="AG61" i="11"/>
  <c r="AH61" i="11"/>
  <c r="AI61" i="11"/>
  <c r="AJ61" i="11"/>
  <c r="AK61" i="11"/>
  <c r="AL61" i="11"/>
  <c r="AM61" i="11"/>
  <c r="AN61" i="11"/>
  <c r="AO61" i="11"/>
  <c r="AP61" i="11"/>
  <c r="AQ61" i="11"/>
  <c r="AR61" i="11"/>
  <c r="AS61" i="11"/>
  <c r="AT61" i="11"/>
  <c r="AU61" i="11"/>
  <c r="AV61" i="11"/>
  <c r="AW61" i="11"/>
  <c r="AX61" i="11"/>
  <c r="AY61" i="11"/>
  <c r="AZ61" i="11"/>
  <c r="BA61" i="11"/>
  <c r="BB61" i="11"/>
  <c r="BC61" i="11"/>
  <c r="BD61" i="11"/>
  <c r="BE61" i="11"/>
  <c r="BF61" i="11"/>
  <c r="BG61" i="11"/>
  <c r="BH61" i="11"/>
  <c r="BI61" i="11"/>
  <c r="BJ61" i="11"/>
  <c r="BK61" i="11"/>
  <c r="M60" i="11"/>
  <c r="N60" i="11"/>
  <c r="O60" i="11"/>
  <c r="P60" i="11"/>
  <c r="Q60" i="11"/>
  <c r="R60" i="11"/>
  <c r="S60" i="11"/>
  <c r="T60" i="11"/>
  <c r="U60" i="11"/>
  <c r="V60" i="11"/>
  <c r="W60" i="11"/>
  <c r="X60" i="11"/>
  <c r="Y60" i="11"/>
  <c r="Z60" i="11"/>
  <c r="AA60" i="11"/>
  <c r="AB60" i="11"/>
  <c r="AC60" i="11"/>
  <c r="AD60" i="11"/>
  <c r="AE60" i="11"/>
  <c r="AF60" i="11"/>
  <c r="AG60" i="11"/>
  <c r="AH60" i="11"/>
  <c r="AI60" i="11"/>
  <c r="AJ60" i="11"/>
  <c r="AK60" i="11"/>
  <c r="AM60" i="11"/>
  <c r="AN60" i="11"/>
  <c r="AO60" i="11"/>
  <c r="AP60" i="11"/>
  <c r="AQ60" i="11"/>
  <c r="AR60" i="11"/>
  <c r="AS60" i="11"/>
  <c r="AT60" i="11"/>
  <c r="AU60" i="11"/>
  <c r="AV60" i="11"/>
  <c r="AW60" i="11"/>
  <c r="AX60" i="11"/>
  <c r="AY60" i="11"/>
  <c r="AZ60" i="11"/>
  <c r="BA60" i="11"/>
  <c r="BB60" i="11"/>
  <c r="BC60" i="11"/>
  <c r="BD60" i="11"/>
  <c r="BE60" i="11"/>
  <c r="BF60" i="11"/>
  <c r="BG60" i="11"/>
  <c r="BH60" i="11"/>
  <c r="BI60" i="11"/>
  <c r="BJ60" i="11"/>
  <c r="BK60" i="11"/>
  <c r="L65" i="11"/>
  <c r="L61" i="11"/>
  <c r="BL65" i="11"/>
  <c r="J34" i="11"/>
  <c r="J35" i="11"/>
  <c r="J36" i="11"/>
  <c r="J37" i="11"/>
  <c r="J38" i="11"/>
  <c r="J39" i="11"/>
  <c r="J40" i="11"/>
  <c r="J41" i="11"/>
  <c r="J42" i="11"/>
  <c r="J43" i="11"/>
  <c r="J44" i="11"/>
  <c r="J45" i="11"/>
  <c r="J46" i="11"/>
  <c r="J47" i="11"/>
  <c r="J48" i="11"/>
  <c r="J49" i="11"/>
  <c r="J50" i="11"/>
  <c r="J51" i="11"/>
  <c r="J52" i="11"/>
  <c r="J53" i="11"/>
  <c r="J54" i="11"/>
  <c r="J55" i="11"/>
  <c r="J56" i="11"/>
  <c r="I37" i="11"/>
  <c r="I38" i="11"/>
  <c r="I39" i="11"/>
  <c r="I40" i="11"/>
  <c r="I42" i="11"/>
  <c r="I43" i="11"/>
  <c r="I44" i="11"/>
  <c r="I46" i="11"/>
  <c r="I48" i="11"/>
  <c r="I49" i="11"/>
  <c r="I50" i="11"/>
  <c r="I51" i="11"/>
  <c r="I56" i="11"/>
  <c r="I4" i="11"/>
  <c r="I27" i="11"/>
  <c r="H55" i="11"/>
  <c r="I55" i="11"/>
  <c r="H54" i="11"/>
  <c r="I54" i="11"/>
  <c r="H53" i="11"/>
  <c r="I53" i="11"/>
  <c r="H52" i="11"/>
  <c r="I52" i="11"/>
  <c r="H47" i="11"/>
  <c r="I47" i="11"/>
  <c r="H45" i="11"/>
  <c r="I45" i="11"/>
  <c r="H41" i="11"/>
  <c r="I41" i="11"/>
  <c r="H36" i="11"/>
  <c r="I36" i="11"/>
  <c r="H35" i="11"/>
  <c r="I35" i="11"/>
  <c r="H34" i="11"/>
  <c r="I34" i="11"/>
  <c r="H33" i="11"/>
  <c r="I33" i="11"/>
  <c r="H32" i="11"/>
  <c r="I32" i="11"/>
  <c r="H31" i="11"/>
  <c r="I31" i="11"/>
  <c r="H30" i="11"/>
  <c r="I30" i="11"/>
  <c r="H29" i="11"/>
  <c r="I29" i="11"/>
  <c r="H28" i="11"/>
  <c r="I28" i="11"/>
  <c r="H26" i="11"/>
  <c r="I26" i="11"/>
  <c r="H25" i="11"/>
  <c r="I25" i="11"/>
  <c r="H24" i="11"/>
  <c r="I24" i="11"/>
  <c r="H23" i="11"/>
  <c r="I23" i="11"/>
  <c r="H22" i="11"/>
  <c r="I22" i="11"/>
  <c r="H21" i="11"/>
  <c r="I21" i="11"/>
  <c r="H20" i="11"/>
  <c r="I20" i="11"/>
  <c r="H19" i="11"/>
  <c r="I19" i="11"/>
  <c r="H18" i="11"/>
  <c r="I18" i="11"/>
  <c r="H17" i="11"/>
  <c r="I17" i="11"/>
  <c r="H16" i="11"/>
  <c r="I16" i="11"/>
  <c r="H15" i="11"/>
  <c r="I15" i="11"/>
  <c r="H14" i="11"/>
  <c r="I14" i="11"/>
  <c r="H13" i="11"/>
  <c r="I13" i="11"/>
  <c r="H12" i="11"/>
  <c r="I12" i="11"/>
  <c r="H11" i="11"/>
  <c r="I11" i="11"/>
  <c r="H10" i="11"/>
  <c r="I10" i="11"/>
  <c r="H9" i="11"/>
  <c r="I9" i="11"/>
  <c r="H8" i="11"/>
  <c r="I8" i="11"/>
  <c r="H7" i="11"/>
  <c r="I7" i="11"/>
  <c r="H6" i="11"/>
  <c r="I6" i="11"/>
  <c r="H5" i="11"/>
  <c r="I5" i="11"/>
  <c r="H3" i="11"/>
  <c r="I3" i="11"/>
  <c r="BH44" i="11"/>
  <c r="L44" i="11"/>
  <c r="BD44" i="11"/>
  <c r="AZ44" i="11"/>
  <c r="AV44" i="11"/>
  <c r="AR44" i="11"/>
  <c r="AN44" i="11"/>
  <c r="AJ44" i="11"/>
  <c r="AB44" i="11"/>
  <c r="X44" i="11"/>
  <c r="T44" i="11"/>
  <c r="P44" i="11"/>
  <c r="AF44" i="11"/>
  <c r="P39" i="11"/>
  <c r="BH39" i="11"/>
  <c r="L39" i="11"/>
  <c r="BD39" i="11"/>
  <c r="AJ39" i="11"/>
  <c r="AZ39" i="11"/>
  <c r="AV39" i="11"/>
  <c r="AR39" i="11"/>
  <c r="AN39" i="11"/>
  <c r="AF39" i="11"/>
  <c r="AB39" i="11"/>
  <c r="X39" i="11"/>
  <c r="T39" i="11"/>
  <c r="L37" i="11"/>
  <c r="T37" i="11"/>
  <c r="P37" i="11"/>
  <c r="BH37" i="11"/>
  <c r="AZ37" i="11"/>
  <c r="BD37" i="11"/>
  <c r="BD63" i="11"/>
  <c r="AN37" i="11"/>
  <c r="AV37" i="11"/>
  <c r="AR37" i="11"/>
  <c r="AJ37" i="11"/>
  <c r="AF37" i="11"/>
  <c r="AB37" i="11"/>
  <c r="X37" i="11"/>
  <c r="AL46" i="11"/>
  <c r="AL64" i="11"/>
  <c r="L46" i="11"/>
  <c r="L64" i="11"/>
  <c r="AL29" i="11"/>
  <c r="L29" i="11"/>
  <c r="AL26" i="11"/>
  <c r="L26" i="11"/>
  <c r="L60" i="11"/>
  <c r="BJ53" i="11"/>
  <c r="AL53" i="11"/>
  <c r="N53" i="11"/>
  <c r="BH53" i="11"/>
  <c r="AJ53" i="11"/>
  <c r="L53" i="11"/>
  <c r="AX53" i="11"/>
  <c r="Z53" i="11"/>
  <c r="AR53" i="11"/>
  <c r="AV53" i="11"/>
  <c r="X53" i="11"/>
  <c r="T53" i="11"/>
  <c r="AT53" i="11"/>
  <c r="V53" i="11"/>
  <c r="AZ53" i="11"/>
  <c r="AP53" i="11"/>
  <c r="AN53" i="11"/>
  <c r="AH53" i="11"/>
  <c r="AF53" i="11"/>
  <c r="AD53" i="11"/>
  <c r="P53" i="11"/>
  <c r="AB53" i="11"/>
  <c r="R53" i="11"/>
  <c r="BD53" i="11"/>
  <c r="BB53" i="11"/>
  <c r="BF53" i="11"/>
  <c r="BB16" i="11"/>
  <c r="AD16" i="11"/>
  <c r="AZ16" i="11"/>
  <c r="AB16" i="11"/>
  <c r="AP16" i="11"/>
  <c r="R16" i="11"/>
  <c r="AN16" i="11"/>
  <c r="P16" i="11"/>
  <c r="AJ16" i="11"/>
  <c r="BJ16" i="11"/>
  <c r="AL16" i="11"/>
  <c r="N16" i="11"/>
  <c r="BH16" i="11"/>
  <c r="L16" i="11"/>
  <c r="T16" i="11"/>
  <c r="BF16" i="11"/>
  <c r="BD16" i="11"/>
  <c r="AX16" i="11"/>
  <c r="AV16" i="11"/>
  <c r="AT16" i="11"/>
  <c r="AR16" i="11"/>
  <c r="AH16" i="11"/>
  <c r="AF16" i="11"/>
  <c r="Z16" i="11"/>
  <c r="X16" i="11"/>
  <c r="V16" i="11"/>
  <c r="AX17" i="11"/>
  <c r="Z17" i="11"/>
  <c r="AV17" i="11"/>
  <c r="X17" i="11"/>
  <c r="BJ17" i="11"/>
  <c r="AL17" i="11"/>
  <c r="N17" i="11"/>
  <c r="BH17" i="11"/>
  <c r="AJ17" i="11"/>
  <c r="L17" i="11"/>
  <c r="AF17" i="11"/>
  <c r="BF17" i="11"/>
  <c r="AH17" i="11"/>
  <c r="BD17" i="11"/>
  <c r="P17" i="11"/>
  <c r="BB17" i="11"/>
  <c r="AZ17" i="11"/>
  <c r="AT17" i="11"/>
  <c r="AR17" i="11"/>
  <c r="AP17" i="11"/>
  <c r="AB17" i="11"/>
  <c r="AN17" i="11"/>
  <c r="AD17" i="11"/>
  <c r="V17" i="11"/>
  <c r="T17" i="11"/>
  <c r="R17" i="11"/>
  <c r="AT6" i="11"/>
  <c r="V6" i="11"/>
  <c r="AR6" i="11"/>
  <c r="T6" i="11"/>
  <c r="BF6" i="11"/>
  <c r="AH6" i="11"/>
  <c r="BD6" i="11"/>
  <c r="AF6" i="11"/>
  <c r="BB6" i="11"/>
  <c r="AD6" i="11"/>
  <c r="BJ6" i="11"/>
  <c r="R6" i="11"/>
  <c r="BH6" i="11"/>
  <c r="P6" i="11"/>
  <c r="AZ6" i="11"/>
  <c r="N6" i="11"/>
  <c r="L6" i="11"/>
  <c r="AX6" i="11"/>
  <c r="AV6" i="11"/>
  <c r="AP6" i="11"/>
  <c r="AN6" i="11"/>
  <c r="AL6" i="11"/>
  <c r="AJ6" i="11"/>
  <c r="AB6" i="11"/>
  <c r="Z6" i="11"/>
  <c r="X6" i="11"/>
  <c r="BF55" i="11"/>
  <c r="AH55" i="11"/>
  <c r="AD55" i="11"/>
  <c r="BD55" i="11"/>
  <c r="AF55" i="11"/>
  <c r="AT55" i="11"/>
  <c r="V55" i="11"/>
  <c r="AR55" i="11"/>
  <c r="T55" i="11"/>
  <c r="P55" i="11"/>
  <c r="AP55" i="11"/>
  <c r="R55" i="11"/>
  <c r="AN55" i="11"/>
  <c r="AX55" i="11"/>
  <c r="AV55" i="11"/>
  <c r="AL55" i="11"/>
  <c r="AJ55" i="11"/>
  <c r="AB55" i="11"/>
  <c r="Z55" i="11"/>
  <c r="BJ55" i="11"/>
  <c r="X55" i="11"/>
  <c r="N55" i="11"/>
  <c r="L55" i="11"/>
  <c r="AZ55" i="11"/>
  <c r="BH55" i="11"/>
  <c r="BB55" i="11"/>
  <c r="AP7" i="11"/>
  <c r="R7" i="11"/>
  <c r="AN7" i="11"/>
  <c r="P7" i="11"/>
  <c r="BB7" i="11"/>
  <c r="AD7" i="11"/>
  <c r="AZ7" i="11"/>
  <c r="AB7" i="11"/>
  <c r="AX7" i="11"/>
  <c r="Z7" i="11"/>
  <c r="AV7" i="11"/>
  <c r="AT7" i="11"/>
  <c r="AR7" i="11"/>
  <c r="AL7" i="11"/>
  <c r="AJ7" i="11"/>
  <c r="AH7" i="11"/>
  <c r="V7" i="11"/>
  <c r="AF7" i="11"/>
  <c r="X7" i="11"/>
  <c r="BJ7" i="11"/>
  <c r="BF7" i="11"/>
  <c r="BD7" i="11"/>
  <c r="T7" i="11"/>
  <c r="N7" i="11"/>
  <c r="L7" i="11"/>
  <c r="BH7" i="11"/>
  <c r="BF9" i="11"/>
  <c r="AH9" i="11"/>
  <c r="BD9" i="11"/>
  <c r="AF9" i="11"/>
  <c r="AT9" i="11"/>
  <c r="V9" i="11"/>
  <c r="AR9" i="11"/>
  <c r="T9" i="11"/>
  <c r="AP9" i="11"/>
  <c r="R9" i="11"/>
  <c r="AB9" i="11"/>
  <c r="Z9" i="11"/>
  <c r="BJ9" i="11"/>
  <c r="X9" i="11"/>
  <c r="P9" i="11"/>
  <c r="BH9" i="11"/>
  <c r="BB9" i="11"/>
  <c r="N9" i="11"/>
  <c r="AZ9" i="11"/>
  <c r="L9" i="11"/>
  <c r="AX9" i="11"/>
  <c r="AV9" i="11"/>
  <c r="AN9" i="11"/>
  <c r="AL9" i="11"/>
  <c r="AJ9" i="11"/>
  <c r="AD9" i="11"/>
  <c r="BF21" i="11"/>
  <c r="AH21" i="11"/>
  <c r="BD21" i="11"/>
  <c r="AF21" i="11"/>
  <c r="AT21" i="11"/>
  <c r="V21" i="11"/>
  <c r="AR21" i="11"/>
  <c r="T21" i="11"/>
  <c r="P21" i="11"/>
  <c r="AP21" i="11"/>
  <c r="R21" i="11"/>
  <c r="AN21" i="11"/>
  <c r="AV21" i="11"/>
  <c r="AL21" i="11"/>
  <c r="AJ21" i="11"/>
  <c r="AD21" i="11"/>
  <c r="AB21" i="11"/>
  <c r="Z21" i="11"/>
  <c r="L21" i="11"/>
  <c r="X21" i="11"/>
  <c r="BJ21" i="11"/>
  <c r="N21" i="11"/>
  <c r="BH21" i="11"/>
  <c r="AZ21" i="11"/>
  <c r="AX21" i="11"/>
  <c r="BB21" i="11"/>
  <c r="BB10" i="11"/>
  <c r="AD10" i="11"/>
  <c r="AZ10" i="11"/>
  <c r="AB10" i="11"/>
  <c r="AP10" i="11"/>
  <c r="R10" i="11"/>
  <c r="AN10" i="11"/>
  <c r="P10" i="11"/>
  <c r="BJ10" i="11"/>
  <c r="AL10" i="11"/>
  <c r="N10" i="11"/>
  <c r="BF10" i="11"/>
  <c r="T10" i="11"/>
  <c r="BD10" i="11"/>
  <c r="L10" i="11"/>
  <c r="AX10" i="11"/>
  <c r="AV10" i="11"/>
  <c r="AT10" i="11"/>
  <c r="AR10" i="11"/>
  <c r="AF10" i="11"/>
  <c r="AJ10" i="11"/>
  <c r="AH10" i="11"/>
  <c r="BH10" i="11"/>
  <c r="Z10" i="11"/>
  <c r="X10" i="11"/>
  <c r="V10" i="11"/>
  <c r="BB22" i="11"/>
  <c r="AD22" i="11"/>
  <c r="AZ22" i="11"/>
  <c r="AB22" i="11"/>
  <c r="AP22" i="11"/>
  <c r="R22" i="11"/>
  <c r="AN22" i="11"/>
  <c r="P22" i="11"/>
  <c r="BH22" i="11"/>
  <c r="L22" i="11"/>
  <c r="BJ22" i="11"/>
  <c r="AL22" i="11"/>
  <c r="N22" i="11"/>
  <c r="AJ22" i="11"/>
  <c r="AR22" i="11"/>
  <c r="AH22" i="11"/>
  <c r="AF22" i="11"/>
  <c r="Z22" i="11"/>
  <c r="X22" i="11"/>
  <c r="V22" i="11"/>
  <c r="BD22" i="11"/>
  <c r="T22" i="11"/>
  <c r="BF22" i="11"/>
  <c r="AV22" i="11"/>
  <c r="AT22" i="11"/>
  <c r="AX22" i="11"/>
  <c r="AP52" i="11"/>
  <c r="R52" i="11"/>
  <c r="AN52" i="11"/>
  <c r="P52" i="11"/>
  <c r="BB52" i="11"/>
  <c r="AD52" i="11"/>
  <c r="AZ52" i="11"/>
  <c r="AB52" i="11"/>
  <c r="X52" i="11"/>
  <c r="AX52" i="11"/>
  <c r="Z52" i="11"/>
  <c r="AV52" i="11"/>
  <c r="BD52" i="11"/>
  <c r="AT52" i="11"/>
  <c r="AR52" i="11"/>
  <c r="AL52" i="11"/>
  <c r="AJ52" i="11"/>
  <c r="AH52" i="11"/>
  <c r="AF52" i="11"/>
  <c r="V52" i="11"/>
  <c r="T52" i="11"/>
  <c r="BJ52" i="11"/>
  <c r="BH52" i="11"/>
  <c r="BF52" i="11"/>
  <c r="N52" i="11"/>
  <c r="L52" i="11"/>
  <c r="AP19" i="11"/>
  <c r="R19" i="11"/>
  <c r="AN19" i="11"/>
  <c r="P19" i="11"/>
  <c r="BB19" i="11"/>
  <c r="AD19" i="11"/>
  <c r="AZ19" i="11"/>
  <c r="AB19" i="11"/>
  <c r="X19" i="11"/>
  <c r="AX19" i="11"/>
  <c r="Z19" i="11"/>
  <c r="AV19" i="11"/>
  <c r="BD19" i="11"/>
  <c r="AT19" i="11"/>
  <c r="AR19" i="11"/>
  <c r="AL19" i="11"/>
  <c r="AJ19" i="11"/>
  <c r="AH19" i="11"/>
  <c r="T19" i="11"/>
  <c r="AF19" i="11"/>
  <c r="V19" i="11"/>
  <c r="BJ19" i="11"/>
  <c r="BH19" i="11"/>
  <c r="BF19" i="11"/>
  <c r="N19" i="11"/>
  <c r="L19" i="11"/>
  <c r="BJ8" i="11"/>
  <c r="AL8" i="11"/>
  <c r="N8" i="11"/>
  <c r="BH8" i="11"/>
  <c r="AJ8" i="11"/>
  <c r="L8" i="11"/>
  <c r="AX8" i="11"/>
  <c r="Z8" i="11"/>
  <c r="AV8" i="11"/>
  <c r="X8" i="11"/>
  <c r="AT8" i="11"/>
  <c r="V8" i="11"/>
  <c r="AN8" i="11"/>
  <c r="AH8" i="11"/>
  <c r="AF8" i="11"/>
  <c r="AD8" i="11"/>
  <c r="AB8" i="11"/>
  <c r="T8" i="11"/>
  <c r="BB8" i="11"/>
  <c r="BF8" i="11"/>
  <c r="R8" i="11"/>
  <c r="BD8" i="11"/>
  <c r="P8" i="11"/>
  <c r="AZ8" i="11"/>
  <c r="AR8" i="11"/>
  <c r="AP8" i="11"/>
  <c r="AX23" i="11"/>
  <c r="Z23" i="11"/>
  <c r="AV23" i="11"/>
  <c r="X23" i="11"/>
  <c r="BJ23" i="11"/>
  <c r="AL23" i="11"/>
  <c r="N23" i="11"/>
  <c r="BH23" i="11"/>
  <c r="AJ23" i="11"/>
  <c r="L23" i="11"/>
  <c r="BD23" i="11"/>
  <c r="BF23" i="11"/>
  <c r="AH23" i="11"/>
  <c r="AF23" i="11"/>
  <c r="AN23" i="11"/>
  <c r="AD23" i="11"/>
  <c r="AB23" i="11"/>
  <c r="V23" i="11"/>
  <c r="T23" i="11"/>
  <c r="R23" i="11"/>
  <c r="P23" i="11"/>
  <c r="BB23" i="11"/>
  <c r="AZ23" i="11"/>
  <c r="AT23" i="11"/>
  <c r="AR23" i="11"/>
  <c r="AP23" i="11"/>
  <c r="BF15" i="11"/>
  <c r="AH15" i="11"/>
  <c r="BD15" i="11"/>
  <c r="AF15" i="11"/>
  <c r="AT15" i="11"/>
  <c r="V15" i="11"/>
  <c r="AR15" i="11"/>
  <c r="T15" i="11"/>
  <c r="AN15" i="11"/>
  <c r="AP15" i="11"/>
  <c r="R15" i="11"/>
  <c r="P15" i="11"/>
  <c r="X15" i="11"/>
  <c r="BJ15" i="11"/>
  <c r="N15" i="11"/>
  <c r="BH15" i="11"/>
  <c r="L15" i="11"/>
  <c r="BB15" i="11"/>
  <c r="AZ15" i="11"/>
  <c r="AX15" i="11"/>
  <c r="AJ15" i="11"/>
  <c r="AV15" i="11"/>
  <c r="AL15" i="11"/>
  <c r="AB15" i="11"/>
  <c r="Z15" i="11"/>
  <c r="AD15" i="11"/>
  <c r="AT12" i="11"/>
  <c r="V12" i="11"/>
  <c r="AR12" i="11"/>
  <c r="T12" i="11"/>
  <c r="BF12" i="11"/>
  <c r="AH12" i="11"/>
  <c r="BD12" i="11"/>
  <c r="AF12" i="11"/>
  <c r="BB12" i="11"/>
  <c r="AD12" i="11"/>
  <c r="AL12" i="11"/>
  <c r="AJ12" i="11"/>
  <c r="AB12" i="11"/>
  <c r="Z12" i="11"/>
  <c r="X12" i="11"/>
  <c r="BJ12" i="11"/>
  <c r="R12" i="11"/>
  <c r="L12" i="11"/>
  <c r="BH12" i="11"/>
  <c r="P12" i="11"/>
  <c r="AZ12" i="11"/>
  <c r="N12" i="11"/>
  <c r="AX12" i="11"/>
  <c r="AV12" i="11"/>
  <c r="AP12" i="11"/>
  <c r="AN12" i="11"/>
  <c r="AT24" i="11"/>
  <c r="V24" i="11"/>
  <c r="AR24" i="11"/>
  <c r="T24" i="11"/>
  <c r="BF24" i="11"/>
  <c r="AH24" i="11"/>
  <c r="BD24" i="11"/>
  <c r="AF24" i="11"/>
  <c r="AZ24" i="11"/>
  <c r="BB24" i="11"/>
  <c r="AD24" i="11"/>
  <c r="AB24" i="11"/>
  <c r="AJ24" i="11"/>
  <c r="Z24" i="11"/>
  <c r="X24" i="11"/>
  <c r="R24" i="11"/>
  <c r="P24" i="11"/>
  <c r="BJ24" i="11"/>
  <c r="N24" i="11"/>
  <c r="AV24" i="11"/>
  <c r="BH24" i="11"/>
  <c r="L24" i="11"/>
  <c r="AX24" i="11"/>
  <c r="AP24" i="11"/>
  <c r="AN24" i="11"/>
  <c r="AL24" i="11"/>
  <c r="BB41" i="11"/>
  <c r="AD41" i="11"/>
  <c r="AZ41" i="11"/>
  <c r="AB41" i="11"/>
  <c r="AP41" i="11"/>
  <c r="R41" i="11"/>
  <c r="AN41" i="11"/>
  <c r="P41" i="11"/>
  <c r="AJ41" i="11"/>
  <c r="BJ41" i="11"/>
  <c r="AL41" i="11"/>
  <c r="N41" i="11"/>
  <c r="BH41" i="11"/>
  <c r="L41" i="11"/>
  <c r="T41" i="11"/>
  <c r="BF41" i="11"/>
  <c r="BD41" i="11"/>
  <c r="AX41" i="11"/>
  <c r="AV41" i="11"/>
  <c r="AT41" i="11"/>
  <c r="AF41" i="11"/>
  <c r="AR41" i="11"/>
  <c r="AH41" i="11"/>
  <c r="Z41" i="11"/>
  <c r="X41" i="11"/>
  <c r="V41" i="11"/>
  <c r="AX5" i="11"/>
  <c r="Z5" i="11"/>
  <c r="AV5" i="11"/>
  <c r="X5" i="11"/>
  <c r="BJ5" i="11"/>
  <c r="AL5" i="11"/>
  <c r="N5" i="11"/>
  <c r="BH5" i="11"/>
  <c r="AJ5" i="11"/>
  <c r="L5" i="11"/>
  <c r="BF5" i="11"/>
  <c r="AH5" i="11"/>
  <c r="AD5" i="11"/>
  <c r="AB5" i="11"/>
  <c r="V5" i="11"/>
  <c r="T5" i="11"/>
  <c r="BD5" i="11"/>
  <c r="R5" i="11"/>
  <c r="BB5" i="11"/>
  <c r="P5" i="11"/>
  <c r="AR5" i="11"/>
  <c r="AZ5" i="11"/>
  <c r="AT5" i="11"/>
  <c r="AP5" i="11"/>
  <c r="AN5" i="11"/>
  <c r="AF5" i="11"/>
  <c r="AP30" i="11"/>
  <c r="R30" i="11"/>
  <c r="AN30" i="11"/>
  <c r="P30" i="11"/>
  <c r="BB30" i="11"/>
  <c r="AD30" i="11"/>
  <c r="AZ30" i="11"/>
  <c r="AB30" i="11"/>
  <c r="AV30" i="11"/>
  <c r="AX30" i="11"/>
  <c r="Z30" i="11"/>
  <c r="X30" i="11"/>
  <c r="AF30" i="11"/>
  <c r="V30" i="11"/>
  <c r="T30" i="11"/>
  <c r="BJ30" i="11"/>
  <c r="N30" i="11"/>
  <c r="BH30" i="11"/>
  <c r="L30" i="11"/>
  <c r="BF30" i="11"/>
  <c r="BD30" i="11"/>
  <c r="AT30" i="11"/>
  <c r="AR30" i="11"/>
  <c r="AJ30" i="11"/>
  <c r="AH30" i="11"/>
  <c r="AL30" i="11"/>
  <c r="AT18" i="11"/>
  <c r="V18" i="11"/>
  <c r="AR18" i="11"/>
  <c r="T18" i="11"/>
  <c r="BF18" i="11"/>
  <c r="AH18" i="11"/>
  <c r="BD18" i="11"/>
  <c r="AF18" i="11"/>
  <c r="AB18" i="11"/>
  <c r="BB18" i="11"/>
  <c r="AD18" i="11"/>
  <c r="AZ18" i="11"/>
  <c r="BH18" i="11"/>
  <c r="L18" i="11"/>
  <c r="AX18" i="11"/>
  <c r="AV18" i="11"/>
  <c r="AP18" i="11"/>
  <c r="AN18" i="11"/>
  <c r="AL18" i="11"/>
  <c r="AJ18" i="11"/>
  <c r="Z18" i="11"/>
  <c r="X18" i="11"/>
  <c r="P18" i="11"/>
  <c r="N18" i="11"/>
  <c r="BJ18" i="11"/>
  <c r="R18" i="11"/>
  <c r="BJ31" i="11"/>
  <c r="AL31" i="11"/>
  <c r="N31" i="11"/>
  <c r="BH31" i="11"/>
  <c r="AJ31" i="11"/>
  <c r="L31" i="11"/>
  <c r="AX31" i="11"/>
  <c r="Z31" i="11"/>
  <c r="AV31" i="11"/>
  <c r="X31" i="11"/>
  <c r="AR31" i="11"/>
  <c r="AT31" i="11"/>
  <c r="V31" i="11"/>
  <c r="T31" i="11"/>
  <c r="AB31" i="11"/>
  <c r="R31" i="11"/>
  <c r="P31" i="11"/>
  <c r="BF31" i="11"/>
  <c r="BD31" i="11"/>
  <c r="BB31" i="11"/>
  <c r="AN31" i="11"/>
  <c r="AZ31" i="11"/>
  <c r="AP31" i="11"/>
  <c r="AF31" i="11"/>
  <c r="AH31" i="11"/>
  <c r="AD31" i="11"/>
  <c r="BF32" i="11"/>
  <c r="AH32" i="11"/>
  <c r="BD32" i="11"/>
  <c r="AF32" i="11"/>
  <c r="AT32" i="11"/>
  <c r="V32" i="11"/>
  <c r="AR32" i="11"/>
  <c r="T32" i="11"/>
  <c r="AN32" i="11"/>
  <c r="AP32" i="11"/>
  <c r="R32" i="11"/>
  <c r="P32" i="11"/>
  <c r="X32" i="11"/>
  <c r="BJ32" i="11"/>
  <c r="N32" i="11"/>
  <c r="BH32" i="11"/>
  <c r="L32" i="11"/>
  <c r="BB32" i="11"/>
  <c r="AZ32" i="11"/>
  <c r="AX32" i="11"/>
  <c r="AV32" i="11"/>
  <c r="AL32" i="11"/>
  <c r="AJ32" i="11"/>
  <c r="AD32" i="11"/>
  <c r="AB32" i="11"/>
  <c r="Z32" i="11"/>
  <c r="BJ20" i="11"/>
  <c r="AL20" i="11"/>
  <c r="N20" i="11"/>
  <c r="BH20" i="11"/>
  <c r="AJ20" i="11"/>
  <c r="L20" i="11"/>
  <c r="AX20" i="11"/>
  <c r="Z20" i="11"/>
  <c r="AV20" i="11"/>
  <c r="X20" i="11"/>
  <c r="T20" i="11"/>
  <c r="AT20" i="11"/>
  <c r="V20" i="11"/>
  <c r="AR20" i="11"/>
  <c r="AZ20" i="11"/>
  <c r="AP20" i="11"/>
  <c r="AN20" i="11"/>
  <c r="AH20" i="11"/>
  <c r="AF20" i="11"/>
  <c r="AD20" i="11"/>
  <c r="AB20" i="11"/>
  <c r="R20" i="11"/>
  <c r="P20" i="11"/>
  <c r="BF20" i="11"/>
  <c r="BD20" i="11"/>
  <c r="BB20" i="11"/>
  <c r="AX11" i="11"/>
  <c r="Z11" i="11"/>
  <c r="AV11" i="11"/>
  <c r="X11" i="11"/>
  <c r="BJ11" i="11"/>
  <c r="AL11" i="11"/>
  <c r="N11" i="11"/>
  <c r="BH11" i="11"/>
  <c r="AJ11" i="11"/>
  <c r="L11" i="11"/>
  <c r="BF11" i="11"/>
  <c r="AH11" i="11"/>
  <c r="AT11" i="11"/>
  <c r="AR11" i="11"/>
  <c r="AP11" i="11"/>
  <c r="AN11" i="11"/>
  <c r="AF11" i="11"/>
  <c r="AD11" i="11"/>
  <c r="AB11" i="11"/>
  <c r="V11" i="11"/>
  <c r="T11" i="11"/>
  <c r="P11" i="11"/>
  <c r="BD11" i="11"/>
  <c r="BB11" i="11"/>
  <c r="AZ11" i="11"/>
  <c r="R11" i="11"/>
  <c r="AP13" i="11"/>
  <c r="R13" i="11"/>
  <c r="AN13" i="11"/>
  <c r="P13" i="11"/>
  <c r="BB13" i="11"/>
  <c r="AD13" i="11"/>
  <c r="AZ13" i="11"/>
  <c r="AB13" i="11"/>
  <c r="AV13" i="11"/>
  <c r="AX13" i="11"/>
  <c r="Z13" i="11"/>
  <c r="X13" i="11"/>
  <c r="AF13" i="11"/>
  <c r="V13" i="11"/>
  <c r="T13" i="11"/>
  <c r="BJ13" i="11"/>
  <c r="N13" i="11"/>
  <c r="BH13" i="11"/>
  <c r="L13" i="11"/>
  <c r="BF13" i="11"/>
  <c r="AR13" i="11"/>
  <c r="BD13" i="11"/>
  <c r="AT13" i="11"/>
  <c r="AL13" i="11"/>
  <c r="AJ13" i="11"/>
  <c r="AH13" i="11"/>
  <c r="AX45" i="11"/>
  <c r="Z45" i="11"/>
  <c r="AV45" i="11"/>
  <c r="X45" i="11"/>
  <c r="BJ45" i="11"/>
  <c r="AL45" i="11"/>
  <c r="N45" i="11"/>
  <c r="BH45" i="11"/>
  <c r="AJ45" i="11"/>
  <c r="L45" i="11"/>
  <c r="AF45" i="11"/>
  <c r="BF45" i="11"/>
  <c r="AH45" i="11"/>
  <c r="BD45" i="11"/>
  <c r="P45" i="11"/>
  <c r="BB45" i="11"/>
  <c r="AZ45" i="11"/>
  <c r="AT45" i="11"/>
  <c r="AR45" i="11"/>
  <c r="AP45" i="11"/>
  <c r="AN45" i="11"/>
  <c r="AD45" i="11"/>
  <c r="AB45" i="11"/>
  <c r="T45" i="11"/>
  <c r="R45" i="11"/>
  <c r="V45" i="11"/>
  <c r="BJ14" i="11"/>
  <c r="AL14" i="11"/>
  <c r="N14" i="11"/>
  <c r="BH14" i="11"/>
  <c r="AJ14" i="11"/>
  <c r="L14" i="11"/>
  <c r="AX14" i="11"/>
  <c r="Z14" i="11"/>
  <c r="AV14" i="11"/>
  <c r="X14" i="11"/>
  <c r="AR14" i="11"/>
  <c r="AT14" i="11"/>
  <c r="V14" i="11"/>
  <c r="T14" i="11"/>
  <c r="AB14" i="11"/>
  <c r="R14" i="11"/>
  <c r="P14" i="11"/>
  <c r="BF14" i="11"/>
  <c r="BD14" i="11"/>
  <c r="BB14" i="11"/>
  <c r="AZ14" i="11"/>
  <c r="AP14" i="11"/>
  <c r="AN14" i="11"/>
  <c r="AF14" i="11"/>
  <c r="AD14" i="11"/>
  <c r="AH14" i="11"/>
  <c r="AT47" i="11"/>
  <c r="V47" i="11"/>
  <c r="AR47" i="11"/>
  <c r="T47" i="11"/>
  <c r="BF47" i="11"/>
  <c r="AH47" i="11"/>
  <c r="BD47" i="11"/>
  <c r="AF47" i="11"/>
  <c r="AB47" i="11"/>
  <c r="BB47" i="11"/>
  <c r="AD47" i="11"/>
  <c r="AZ47" i="11"/>
  <c r="BH47" i="11"/>
  <c r="L47" i="11"/>
  <c r="AX47" i="11"/>
  <c r="AV47" i="11"/>
  <c r="AP47" i="11"/>
  <c r="AN47" i="11"/>
  <c r="AL47" i="11"/>
  <c r="X47" i="11"/>
  <c r="AJ47" i="11"/>
  <c r="Z47" i="11"/>
  <c r="P47" i="11"/>
  <c r="BJ47" i="11"/>
  <c r="R47" i="11"/>
  <c r="N47" i="11"/>
  <c r="BH3" i="11"/>
  <c r="AJ3" i="11"/>
  <c r="L3" i="11"/>
  <c r="AF3" i="11"/>
  <c r="N3" i="11"/>
  <c r="BF3" i="11"/>
  <c r="AH3" i="11"/>
  <c r="BD3" i="11"/>
  <c r="AL3" i="11"/>
  <c r="BB3" i="11"/>
  <c r="AD3" i="11"/>
  <c r="Z3" i="11"/>
  <c r="AV3" i="11"/>
  <c r="AZ3" i="11"/>
  <c r="AB3" i="11"/>
  <c r="AX3" i="11"/>
  <c r="X3" i="11"/>
  <c r="AT3" i="11"/>
  <c r="V3" i="11"/>
  <c r="AR3" i="11"/>
  <c r="T3" i="11"/>
  <c r="P3" i="11"/>
  <c r="AP3" i="11"/>
  <c r="R3" i="11"/>
  <c r="AN3" i="11"/>
  <c r="BJ3" i="11"/>
  <c r="X4" i="11"/>
  <c r="X63" i="11"/>
  <c r="L4" i="11"/>
  <c r="AJ4" i="11"/>
  <c r="AV4" i="11"/>
  <c r="BH4" i="11"/>
  <c r="K34" i="11"/>
  <c r="K36" i="11"/>
  <c r="K44" i="11"/>
  <c r="K55" i="11"/>
  <c r="K54" i="11"/>
  <c r="K38" i="11"/>
  <c r="K52" i="11"/>
  <c r="K37" i="11"/>
  <c r="K51" i="11"/>
  <c r="K50" i="11"/>
  <c r="K35" i="11"/>
  <c r="K43" i="11"/>
  <c r="K42" i="11"/>
  <c r="K39" i="11"/>
  <c r="K49" i="11"/>
  <c r="K48" i="11"/>
  <c r="K40" i="11"/>
  <c r="K53" i="11"/>
  <c r="K46" i="11"/>
  <c r="K45" i="11"/>
  <c r="K47" i="11"/>
  <c r="K56" i="11"/>
  <c r="K41" i="11"/>
  <c r="J33" i="11"/>
  <c r="J32" i="11"/>
  <c r="J31" i="11"/>
  <c r="J30" i="11"/>
  <c r="J29" i="11"/>
  <c r="J28" i="11"/>
  <c r="J27" i="11"/>
  <c r="J26" i="11"/>
  <c r="J25" i="11"/>
  <c r="J24" i="11"/>
  <c r="K24" i="11"/>
  <c r="J23" i="11"/>
  <c r="J22" i="11"/>
  <c r="J21" i="11"/>
  <c r="J20" i="11"/>
  <c r="J19" i="11"/>
  <c r="K19" i="11"/>
  <c r="J18" i="11"/>
  <c r="J17" i="11"/>
  <c r="J16" i="11"/>
  <c r="J15" i="11"/>
  <c r="K15" i="11"/>
  <c r="J14" i="11"/>
  <c r="J13" i="11"/>
  <c r="J12" i="11"/>
  <c r="J11" i="11"/>
  <c r="J10" i="11"/>
  <c r="J9" i="11"/>
  <c r="J8" i="11"/>
  <c r="J7" i="11"/>
  <c r="J6" i="11"/>
  <c r="J5" i="11"/>
  <c r="J4" i="11"/>
  <c r="J3" i="11"/>
  <c r="K3" i="11"/>
  <c r="AL60" i="11"/>
  <c r="BL60" i="11"/>
  <c r="T63" i="11"/>
  <c r="AF63" i="11"/>
  <c r="AJ63" i="11"/>
  <c r="AV63" i="11"/>
  <c r="L63" i="11"/>
  <c r="AR63" i="11"/>
  <c r="AN63" i="11"/>
  <c r="AZ63" i="11"/>
  <c r="P63" i="11"/>
  <c r="BH63" i="11"/>
  <c r="AB63" i="11"/>
  <c r="BF62" i="11"/>
  <c r="AT62" i="11"/>
  <c r="AJ62" i="11"/>
  <c r="AN62" i="11"/>
  <c r="P62" i="11"/>
  <c r="AF62" i="11"/>
  <c r="T62" i="11"/>
  <c r="BD62" i="11"/>
  <c r="AR62" i="11"/>
  <c r="BB62" i="11"/>
  <c r="BJ62" i="11"/>
  <c r="BH62" i="11"/>
  <c r="Z62" i="11"/>
  <c r="AL62" i="11"/>
  <c r="AD62" i="11"/>
  <c r="X62" i="11"/>
  <c r="AP62" i="11"/>
  <c r="N62" i="11"/>
  <c r="AB62" i="11"/>
  <c r="L62" i="11"/>
  <c r="R62" i="11"/>
  <c r="AZ62" i="11"/>
  <c r="V62" i="11"/>
  <c r="AX62" i="11"/>
  <c r="AV62" i="11"/>
  <c r="AH62" i="11"/>
  <c r="K7" i="11"/>
  <c r="K11" i="11"/>
  <c r="K13" i="11"/>
  <c r="K22" i="11"/>
  <c r="K28" i="11"/>
  <c r="K31" i="11"/>
  <c r="K4" i="11"/>
  <c r="K9" i="11"/>
  <c r="K12" i="11"/>
  <c r="K16" i="11"/>
  <c r="K20" i="11"/>
  <c r="K25" i="11"/>
  <c r="K5" i="11"/>
  <c r="K6" i="11"/>
  <c r="K17" i="11"/>
  <c r="K27" i="11"/>
  <c r="K30" i="11"/>
  <c r="K33" i="11"/>
  <c r="K8" i="11"/>
  <c r="K14" i="11"/>
  <c r="K29" i="11"/>
  <c r="K26" i="11"/>
  <c r="BL64" i="11"/>
  <c r="K18" i="11"/>
  <c r="K23" i="11"/>
  <c r="K10" i="11"/>
  <c r="K21" i="11"/>
  <c r="K32" i="11"/>
  <c r="BL61" i="11"/>
  <c r="BL63" i="11"/>
  <c r="BL62" i="11"/>
  <c r="AZ170" i="61"/>
  <c r="BA170"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Fuentes Stuardo, Carolina Nicol (Enap Refinerías)</author>
  </authors>
  <commentList>
    <comment ref="N6" authorId="0" shapeId="0" xr:uid="{89F81767-5BF1-42F1-9965-28929B987191}">
      <text>
        <r>
          <rPr>
            <b/>
            <sz val="9"/>
            <color indexed="81"/>
            <rFont val="Tahoma"/>
            <family val="2"/>
          </rPr>
          <t>Fuentes Stuardo, Carolina Nicol (Enap Refinerías):</t>
        </r>
        <r>
          <rPr>
            <sz val="9"/>
            <color indexed="81"/>
            <rFont val="Tahoma"/>
            <family val="2"/>
          </rPr>
          <t xml:space="preserve">
NO SE PUEDE REALIZAR DURANTE CORRIDA POR LA DURACIÓN DE LA ACTIVIDAD.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tc={92A7ECEE-C33E-4B3D-A190-190DD1737DFB}</author>
    <author>Pinochet Dagnino, Carolina Andrea (Enap Refinerías)</author>
    <author>Fuentes Stuardo, Carolina Nicol (Enap Refinerías)</author>
  </authors>
  <commentList>
    <comment ref="AO6" authorId="0" shapeId="0" xr:uid="{92A7ECEE-C33E-4B3D-A190-190DD1737DF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FTM: Fixed Time Maintenance - CBM:Condition based maintenance - RTF: Run to fail - FFM: Find failures maintenance </t>
      </text>
    </comment>
    <comment ref="AA30" authorId="1" shapeId="0" xr:uid="{41EC243A-698F-49B4-8F09-739A3F8439A6}">
      <text>
        <r>
          <rPr>
            <b/>
            <sz val="9"/>
            <color indexed="81"/>
            <rFont val="Tahoma"/>
            <family val="2"/>
          </rPr>
          <t>Pinochet Dagnino, Carolina Andrea (Enap Refinerías):</t>
        </r>
        <r>
          <rPr>
            <sz val="9"/>
            <color indexed="81"/>
            <rFont val="Tahoma"/>
            <family val="2"/>
          </rPr>
          <t xml:space="preserve">
consultar a VM</t>
        </r>
      </text>
    </comment>
    <comment ref="AW31" authorId="1" shapeId="0" xr:uid="{4806E802-1173-434D-A047-F12FA9FD3D83}">
      <text>
        <r>
          <rPr>
            <b/>
            <sz val="9"/>
            <color indexed="81"/>
            <rFont val="Tahoma"/>
            <family val="2"/>
          </rPr>
          <t>Pinochet Dagnino, Carolina Andrea (Enap Refinerías):</t>
        </r>
        <r>
          <rPr>
            <sz val="9"/>
            <color indexed="81"/>
            <rFont val="Tahoma"/>
            <family val="2"/>
          </rPr>
          <t xml:space="preserve">
Lubrica con grasa cada 3000 hrs de funcionamiento</t>
        </r>
      </text>
    </comment>
    <comment ref="S32" authorId="1" shapeId="0" xr:uid="{D75BF3CB-D91B-474B-A9AA-972CF33670B6}">
      <text>
        <r>
          <rPr>
            <b/>
            <sz val="9"/>
            <color indexed="81"/>
            <rFont val="Tahoma"/>
            <family val="2"/>
          </rPr>
          <t>Pinochet Dagnino, Carolina Andrea (Enap Refinerías):</t>
        </r>
        <r>
          <rPr>
            <sz val="9"/>
            <color indexed="81"/>
            <rFont val="Tahoma"/>
            <family val="2"/>
          </rPr>
          <t xml:space="preserve">
Tener disponibilidad de repuesto de fuelle metalico</t>
        </r>
      </text>
    </comment>
    <comment ref="AP32" authorId="1" shapeId="0" xr:uid="{3CDE6989-F864-4892-9028-865F627F9CFF}">
      <text>
        <r>
          <rPr>
            <b/>
            <sz val="9"/>
            <color indexed="81"/>
            <rFont val="Tahoma"/>
            <family val="2"/>
          </rPr>
          <t>Pinochet Dagnino, Carolina Andrea (Enap Refinerías):</t>
        </r>
        <r>
          <rPr>
            <sz val="9"/>
            <color indexed="81"/>
            <rFont val="Tahoma"/>
            <family val="2"/>
          </rPr>
          <t xml:space="preserve">
Tener disponibilidad de repuesto de fuelle metalico</t>
        </r>
      </text>
    </comment>
    <comment ref="S33" authorId="1" shapeId="0" xr:uid="{5CEABD25-69A5-4AE3-B341-2CFBA3DDA45C}">
      <text>
        <r>
          <rPr>
            <b/>
            <sz val="9"/>
            <color indexed="81"/>
            <rFont val="Tahoma"/>
            <family val="2"/>
          </rPr>
          <t xml:space="preserve">Pinochet Dagnino, Carolina Andrea (Enap Refinería 
</t>
        </r>
        <r>
          <rPr>
            <sz val="9"/>
            <color indexed="81"/>
            <rFont val="Tahoma"/>
            <family val="2"/>
          </rPr>
          <t>Corroborar MF de DEI (Uziel Cortes)</t>
        </r>
      </text>
    </comment>
    <comment ref="Z33" authorId="1" shapeId="0" xr:uid="{DC566128-61B4-44EC-8510-02B53FA4B09A}">
      <text>
        <r>
          <rPr>
            <b/>
            <sz val="9"/>
            <color indexed="81"/>
            <rFont val="Tahoma"/>
            <family val="2"/>
          </rPr>
          <t>Pinochet Dagnino, Carolina Andrea (Enap Refinerías):</t>
        </r>
        <r>
          <rPr>
            <sz val="9"/>
            <color indexed="81"/>
            <rFont val="Tahoma"/>
            <family val="2"/>
          </rPr>
          <t xml:space="preserve">
CONFIRMAR OCURRENCIA CON DEI</t>
        </r>
      </text>
    </comment>
    <comment ref="BB45" authorId="2" shapeId="0" xr:uid="{BB1DB57D-5915-41CC-B11D-10C3E2F2DC50}">
      <text>
        <r>
          <rPr>
            <b/>
            <sz val="9"/>
            <color indexed="81"/>
            <rFont val="Tahoma"/>
            <family val="2"/>
          </rPr>
          <t>Fuentes Stuardo, Carolina Nicol (Enap Refinerías):</t>
        </r>
        <r>
          <rPr>
            <sz val="9"/>
            <color indexed="81"/>
            <rFont val="Tahoma"/>
            <family val="2"/>
          </rPr>
          <t xml:space="preserve">
NO SE PUEDE REALIZAR DURANTE CORRIDA POR LA DURACIÓN DE LA ACTIVIDAD.
</t>
        </r>
      </text>
    </comment>
    <comment ref="S50" authorId="1" shapeId="0" xr:uid="{4A8D25F5-53D8-4B8C-B6A5-067CBED959FC}">
      <text>
        <r>
          <rPr>
            <b/>
            <sz val="9"/>
            <color indexed="81"/>
            <rFont val="Tahoma"/>
            <family val="2"/>
          </rPr>
          <t xml:space="preserve">Pinochet Dagnino, Carolina Andrea (Enap Refinería 
</t>
        </r>
        <r>
          <rPr>
            <sz val="9"/>
            <color indexed="81"/>
            <rFont val="Tahoma"/>
            <family val="2"/>
          </rPr>
          <t>Corroborar MF de DEI (Uziel Cortes)</t>
        </r>
      </text>
    </comment>
    <comment ref="Z50" authorId="1" shapeId="0" xr:uid="{0E951120-7D8C-479D-BEB0-85CD8334CEEB}">
      <text>
        <r>
          <rPr>
            <b/>
            <sz val="9"/>
            <color indexed="81"/>
            <rFont val="Tahoma"/>
            <family val="2"/>
          </rPr>
          <t>Pinochet Dagnino, Carolina Andrea (Enap Refinerías):</t>
        </r>
        <r>
          <rPr>
            <sz val="9"/>
            <color indexed="81"/>
            <rFont val="Tahoma"/>
            <family val="2"/>
          </rPr>
          <t xml:space="preserve">
CONFIRMAR OCURRENCIA CON DEI</t>
        </r>
      </text>
    </comment>
    <comment ref="S51" authorId="1" shapeId="0" xr:uid="{51F3DE21-FBA3-4D89-96FD-F9348F178ECB}">
      <text>
        <r>
          <rPr>
            <b/>
            <sz val="9"/>
            <color indexed="81"/>
            <rFont val="Tahoma"/>
            <family val="2"/>
          </rPr>
          <t xml:space="preserve">Pinochet Dagnino, Carolina Andrea (Enap Refinería 
</t>
        </r>
        <r>
          <rPr>
            <sz val="9"/>
            <color indexed="81"/>
            <rFont val="Tahoma"/>
            <family val="2"/>
          </rPr>
          <t>Corroborar MF de DEI (Uziel Cortes)</t>
        </r>
      </text>
    </comment>
    <comment ref="Z51" authorId="1" shapeId="0" xr:uid="{1E7A9A3E-CDE5-4F52-B9BF-B020B2D5FB1F}">
      <text>
        <r>
          <rPr>
            <b/>
            <sz val="9"/>
            <color indexed="81"/>
            <rFont val="Tahoma"/>
            <family val="2"/>
          </rPr>
          <t>Pinochet Dagnino, Carolina Andrea (Enap Refinerías):</t>
        </r>
        <r>
          <rPr>
            <sz val="9"/>
            <color indexed="81"/>
            <rFont val="Tahoma"/>
            <family val="2"/>
          </rPr>
          <t xml:space="preserve">
CONFIRMAR OCURRENCIA CON DEI</t>
        </r>
      </text>
    </comment>
    <comment ref="S56" authorId="1" shapeId="0" xr:uid="{FA2C1367-DBDB-4A1C-94EE-CD728F0E736E}">
      <text>
        <r>
          <rPr>
            <b/>
            <sz val="9"/>
            <color indexed="81"/>
            <rFont val="Tahoma"/>
            <family val="2"/>
          </rPr>
          <t>Pinochet Dagnino, Carolina Andrea (Enap Refinerías):</t>
        </r>
        <r>
          <rPr>
            <sz val="9"/>
            <color indexed="81"/>
            <rFont val="Tahoma"/>
            <family val="2"/>
          </rPr>
          <t xml:space="preserve">
Tener disponibilidad de repuesto de fuelle metalico</t>
        </r>
      </text>
    </comment>
    <comment ref="AP56" authorId="1" shapeId="0" xr:uid="{AE96AE38-CB66-44CE-8E4B-F374DED589B4}">
      <text>
        <r>
          <rPr>
            <b/>
            <sz val="9"/>
            <color indexed="81"/>
            <rFont val="Tahoma"/>
            <family val="2"/>
          </rPr>
          <t>Pinochet Dagnino, Carolina Andrea (Enap Refinerías):</t>
        </r>
        <r>
          <rPr>
            <sz val="9"/>
            <color indexed="81"/>
            <rFont val="Tahoma"/>
            <family val="2"/>
          </rPr>
          <t xml:space="preserve">
Tener disponibilidad de repuesto de fuelle metalico</t>
        </r>
      </text>
    </comment>
    <comment ref="S59" authorId="1" shapeId="0" xr:uid="{FAC9A8FB-5111-4150-BE3B-8728B59220C4}">
      <text>
        <r>
          <rPr>
            <b/>
            <sz val="9"/>
            <color indexed="81"/>
            <rFont val="Tahoma"/>
            <family val="2"/>
          </rPr>
          <t>Pinochet Dagnino, Carolina Andrea (Enap Refinerías):</t>
        </r>
        <r>
          <rPr>
            <sz val="9"/>
            <color indexed="81"/>
            <rFont val="Tahoma"/>
            <family val="2"/>
          </rPr>
          <t xml:space="preserve">
Tener disponibilidad de repuesto de fuelle metalico</t>
        </r>
      </text>
    </comment>
    <comment ref="AP59" authorId="1" shapeId="0" xr:uid="{DA3EC15B-EFD2-4344-B9D1-0B8B832A383D}">
      <text>
        <r>
          <rPr>
            <b/>
            <sz val="9"/>
            <color indexed="81"/>
            <rFont val="Tahoma"/>
            <family val="2"/>
          </rPr>
          <t>Pinochet Dagnino, Carolina Andrea (Enap Refinerías):</t>
        </r>
        <r>
          <rPr>
            <sz val="9"/>
            <color indexed="81"/>
            <rFont val="Tahoma"/>
            <family val="2"/>
          </rPr>
          <t xml:space="preserve">
Tener disponibilidad de repuesto de fuelle metalico</t>
        </r>
      </text>
    </comment>
    <comment ref="BG73" authorId="1" shapeId="0" xr:uid="{E68FD33E-9CDF-4093-BB2B-6CC79493F719}">
      <text>
        <r>
          <rPr>
            <b/>
            <sz val="9"/>
            <color indexed="81"/>
            <rFont val="Tahoma"/>
            <family val="2"/>
          </rPr>
          <t>Pinochet Dagnino, Carolina Andrea (Enap Refinerías):</t>
        </r>
        <r>
          <rPr>
            <sz val="9"/>
            <color indexed="81"/>
            <rFont val="Tahoma"/>
            <family val="2"/>
          </rPr>
          <t xml:space="preserve">
CONSIDERAR REPUESTO DE RV2</t>
        </r>
      </text>
    </comment>
    <comment ref="BB80" authorId="1" shapeId="0" xr:uid="{1B9750F1-62EB-4BE8-809D-CC00064C332E}">
      <text>
        <r>
          <rPr>
            <b/>
            <sz val="9"/>
            <color indexed="81"/>
            <rFont val="Tahoma"/>
            <family val="2"/>
          </rPr>
          <t>Pinochet Dagnino, Carolina Andrea (Enap Refinerías):</t>
        </r>
        <r>
          <rPr>
            <sz val="9"/>
            <color indexed="81"/>
            <rFont val="Tahoma"/>
            <family val="2"/>
          </rPr>
          <t xml:space="preserve">
Se debe coordinar con operaciones la puesta en servicio de la bomba para realizar analisis de vibraciones</t>
        </r>
      </text>
    </comment>
    <comment ref="BB84" authorId="1" shapeId="0" xr:uid="{E7ACC216-17B2-41C4-8640-5BDD1A8F8E17}">
      <text>
        <r>
          <rPr>
            <b/>
            <sz val="9"/>
            <color indexed="81"/>
            <rFont val="Tahoma"/>
            <family val="2"/>
          </rPr>
          <t>Pinochet Dagnino, Carolina Andrea (Enap Refinerías):</t>
        </r>
        <r>
          <rPr>
            <sz val="9"/>
            <color indexed="81"/>
            <rFont val="Tahoma"/>
            <family val="2"/>
          </rPr>
          <t xml:space="preserve">
Se debe coordinar con operaciones la puesta en servicio de la bomba para realizar analisis de vibraciones</t>
        </r>
      </text>
    </comment>
    <comment ref="U119" authorId="1" shapeId="0" xr:uid="{C347E7B1-5745-41D4-8F61-9DAF324EBA5C}">
      <text>
        <r>
          <rPr>
            <b/>
            <sz val="9"/>
            <color indexed="81"/>
            <rFont val="Tahoma"/>
            <family val="2"/>
          </rPr>
          <t>Pinochet Dagnino, Carolina Andrea (Enap Refinerías):</t>
        </r>
        <r>
          <rPr>
            <sz val="9"/>
            <color indexed="81"/>
            <rFont val="Tahoma"/>
            <family val="2"/>
          </rPr>
          <t xml:space="preserve">
CONFIRMAR CON R. PAREDES</t>
        </r>
      </text>
    </comment>
    <comment ref="U120" authorId="1" shapeId="0" xr:uid="{CB7E7B14-8D86-4B06-B8C0-E65562F0CCBF}">
      <text>
        <r>
          <rPr>
            <b/>
            <sz val="9"/>
            <color indexed="81"/>
            <rFont val="Tahoma"/>
            <family val="2"/>
          </rPr>
          <t>Pinochet Dagnino, Carolina Andrea (Enap Refinerías):</t>
        </r>
        <r>
          <rPr>
            <sz val="9"/>
            <color indexed="81"/>
            <rFont val="Tahoma"/>
            <family val="2"/>
          </rPr>
          <t xml:space="preserve">
CONFIRMAR CON R. PAREDES</t>
        </r>
      </text>
    </comment>
    <comment ref="U121" authorId="1" shapeId="0" xr:uid="{F77163B4-D6EA-4FD8-82CA-B6C543F6DD56}">
      <text>
        <r>
          <rPr>
            <b/>
            <sz val="9"/>
            <color indexed="81"/>
            <rFont val="Tahoma"/>
            <family val="2"/>
          </rPr>
          <t>Pinochet Dagnino, Carolina Andrea (Enap Refinerías):</t>
        </r>
        <r>
          <rPr>
            <sz val="9"/>
            <color indexed="81"/>
            <rFont val="Tahoma"/>
            <family val="2"/>
          </rPr>
          <t xml:space="preserve">
CONFIRMAR CON R. PAREDES</t>
        </r>
      </text>
    </comment>
    <comment ref="BB131" authorId="1" shapeId="0" xr:uid="{CB81C175-6FDD-4B17-97BF-D33B1C071F30}">
      <text>
        <r>
          <rPr>
            <b/>
            <sz val="9"/>
            <color indexed="81"/>
            <rFont val="Tahoma"/>
            <family val="2"/>
          </rPr>
          <t>Pinochet Dagnino, Carolina Andrea (Enap Refinerías):</t>
        </r>
        <r>
          <rPr>
            <sz val="9"/>
            <color indexed="81"/>
            <rFont val="Tahoma"/>
            <family val="2"/>
          </rPr>
          <t xml:space="preserve">
EN CAMBIO DE CAMARA</t>
        </r>
      </text>
    </comment>
    <comment ref="BB132" authorId="1" shapeId="0" xr:uid="{9312EA91-3102-4354-AD29-3B92BFAC01F9}">
      <text>
        <r>
          <rPr>
            <b/>
            <sz val="9"/>
            <color indexed="81"/>
            <rFont val="Tahoma"/>
            <family val="2"/>
          </rPr>
          <t>Pinochet Dagnino, Carolina Andrea (Enap Refinerías):</t>
        </r>
        <r>
          <rPr>
            <sz val="9"/>
            <color indexed="81"/>
            <rFont val="Tahoma"/>
            <family val="2"/>
          </rPr>
          <t xml:space="preserve">
EN CAMBIO DE CAMARA</t>
        </r>
      </text>
    </comment>
    <comment ref="Z178" authorId="1" shapeId="0" xr:uid="{1134D71E-D2E7-4041-8CAC-A9B1897FA0D3}">
      <text>
        <r>
          <rPr>
            <b/>
            <sz val="9"/>
            <color indexed="81"/>
            <rFont val="Tahoma"/>
            <family val="2"/>
          </rPr>
          <t>Pinochet Dagnino, Carolina Andrea (Enap Refinerías):</t>
        </r>
        <r>
          <rPr>
            <sz val="9"/>
            <color indexed="81"/>
            <rFont val="Tahoma"/>
            <family val="2"/>
          </rPr>
          <t xml:space="preserve">
Consultar con VM</t>
        </r>
      </text>
    </comment>
    <comment ref="Z190" authorId="1" shapeId="0" xr:uid="{1AEDEB37-B824-4640-8493-3E312CFB3B49}">
      <text>
        <r>
          <rPr>
            <b/>
            <sz val="9"/>
            <color indexed="81"/>
            <rFont val="Tahoma"/>
            <family val="2"/>
          </rPr>
          <t>Pinochet Dagnino, Carolina Andrea (Enap Refinerías):</t>
        </r>
        <r>
          <rPr>
            <sz val="9"/>
            <color indexed="81"/>
            <rFont val="Tahoma"/>
            <family val="2"/>
          </rPr>
          <t xml:space="preserve">
Consultar a VM porque se cambiaron tubos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Luis GARAY</author>
  </authors>
  <commentList>
    <comment ref="F26" authorId="0" shapeId="0" xr:uid="{DDA4B935-6087-4045-B5AF-E96F942BF3A0}">
      <text>
        <r>
          <rPr>
            <b/>
            <sz val="9"/>
            <color indexed="81"/>
            <rFont val="Tahoma"/>
            <family val="2"/>
          </rPr>
          <t>Luis Garay
Validar freccuencia con electricos</t>
        </r>
      </text>
    </comment>
    <comment ref="F29" authorId="0" shapeId="0" xr:uid="{3731C45E-98E4-45D4-84D5-D8E202BF0771}">
      <text>
        <r>
          <rPr>
            <b/>
            <sz val="9"/>
            <color indexed="81"/>
            <rFont val="Tahoma"/>
            <family val="2"/>
          </rPr>
          <t>Luis Garay
Validar freccuencia con electricos</t>
        </r>
      </text>
    </comment>
    <comment ref="F44" authorId="0" shapeId="0" xr:uid="{0547E2A5-E2E3-47C7-9610-13FCB528BAD4}">
      <text>
        <r>
          <rPr>
            <b/>
            <sz val="9"/>
            <color indexed="81"/>
            <rFont val="Tahoma"/>
            <family val="2"/>
          </rPr>
          <t>Luis GARAY:</t>
        </r>
        <r>
          <rPr>
            <sz val="9"/>
            <color indexed="81"/>
            <rFont val="Tahoma"/>
            <family val="2"/>
          </rPr>
          <t xml:space="preserve">
consultar fracuencia</t>
        </r>
      </text>
    </comment>
  </commentList>
</comments>
</file>

<file path=xl/sharedStrings.xml><?xml version="1.0" encoding="utf-8"?>
<sst xmlns="http://schemas.openxmlformats.org/spreadsheetml/2006/main" count="11128" uniqueCount="2029">
  <si>
    <t xml:space="preserve">Sistema </t>
  </si>
  <si>
    <t>Sistema estructural</t>
  </si>
  <si>
    <t>ítem Mantenible</t>
  </si>
  <si>
    <t>Función</t>
  </si>
  <si>
    <t>Falla Funcional</t>
  </si>
  <si>
    <t>Modo de Falla</t>
  </si>
  <si>
    <t>Efecto de la Falla</t>
  </si>
  <si>
    <t>Actividada primaria</t>
  </si>
  <si>
    <t>Estrategia</t>
  </si>
  <si>
    <t>Base soporte de la bomba</t>
  </si>
  <si>
    <t>Soportar la estructura de bomba</t>
  </si>
  <si>
    <t>No soportar la estructura de bomba</t>
  </si>
  <si>
    <t>Falla por agrietamiento</t>
  </si>
  <si>
    <t>OP: Detención de la unidad. Salud: Impacto menor. I&amp;R: Impacto Menor</t>
  </si>
  <si>
    <t>Inspeccionar visualmente la estructura, en busca de grietas y roturas</t>
  </si>
  <si>
    <t>CBM</t>
  </si>
  <si>
    <t>Soltura de la base  por alta vibración</t>
  </si>
  <si>
    <t>Inspeccionar visualmente los anclajes</t>
  </si>
  <si>
    <t>Cubierta de acople (protección)</t>
  </si>
  <si>
    <t>Proteger el sistema de acoplamiento</t>
  </si>
  <si>
    <t>No proteger el sistema de acoplamiento</t>
  </si>
  <si>
    <t>Cubierta de acople suelta por impactos o golpes</t>
  </si>
  <si>
    <t>Inspeccionar visualmente la firmeza y ajuste de cubierta de acople</t>
  </si>
  <si>
    <t>Proteger los componentes que integran el acople</t>
  </si>
  <si>
    <t>No proteger los componentes que integran el acople</t>
  </si>
  <si>
    <t>Cubierta suelta por desajuste de pernos</t>
  </si>
  <si>
    <t>Inspeccionar visualmente por soltura de pernos o sujetadores</t>
  </si>
  <si>
    <t>Cuerpo de la bomba (voluta)</t>
  </si>
  <si>
    <t xml:space="preserve">Contener crudo reducido </t>
  </si>
  <si>
    <t>No contener los fluídos</t>
  </si>
  <si>
    <t>Carcasa agrietada o debilitada por abrasión</t>
  </si>
  <si>
    <t>Inspeccionar con tintas penetrantes</t>
  </si>
  <si>
    <t xml:space="preserve">RTF </t>
  </si>
  <si>
    <t>Falla de cortagota por tipos de fluidos  con componentes quimicos</t>
  </si>
  <si>
    <t>Inspeccionar visualmente por posibles fugas</t>
  </si>
  <si>
    <t>Falla en drenaje por corrosión ambiental</t>
  </si>
  <si>
    <t>Fisuras por ataques  químicos</t>
  </si>
  <si>
    <t>Consideraciones</t>
  </si>
  <si>
    <t>Límite de batería de cada cámara será desde las válvulas SP7A/B hasta la válvula SP3, incluido el sistema de corte.</t>
  </si>
  <si>
    <t xml:space="preserve">Consultas : A qué se refiere el término "anti espumas" y "nivel determinado en cm"
INFERIOR TOBOGANES DE DESCARGA ES IMPORTANTE PORQUE SI EL TBOGAN SE ROMPLE NO PODEMOS DESCARGAR EL COQUE  (BOQUILLA 8, SISTEMA DE SEGURIDAD) PORQUE  SE INCUIRAN LAS PSV QUE ESTAN CONECTADAS A LA BOQUILLA 8 </t>
  </si>
  <si>
    <t>Considerar eliminar equipo 10104713 (Main line) desde SAP debido a que se encuentra fuera de servicio y fue reemplazado por válvula X-1401</t>
  </si>
  <si>
    <t>Consultar a DPM por X-1401 que se encuentra duplicada en SAP (equipo 10050150, Valv switch tres vias manual; equipo 10105288 Valv switch tres vias motorizada</t>
  </si>
  <si>
    <t>Insp brazos L-5001/2/3 + UH lado sur</t>
  </si>
  <si>
    <t>MP inspección brazo L-5001</t>
  </si>
  <si>
    <t>Inspección brazos de carga</t>
  </si>
  <si>
    <t>Insp mensual brazos de carga</t>
  </si>
  <si>
    <t>Sub Sistema</t>
  </si>
  <si>
    <t>Actividad de Mantenimiento Primaria</t>
  </si>
  <si>
    <t>Operación</t>
  </si>
  <si>
    <t>Pto. Trabajo</t>
  </si>
  <si>
    <t>Validado</t>
  </si>
  <si>
    <t>Brazos interior y exterior</t>
  </si>
  <si>
    <t>INSPECCIONAR VISUALMENTE EXTERIOR</t>
  </si>
  <si>
    <t>MANT MEC</t>
  </si>
  <si>
    <t>BMECEXT3</t>
  </si>
  <si>
    <t>Si</t>
  </si>
  <si>
    <t>Estructura paralela</t>
  </si>
  <si>
    <t>Placa base</t>
  </si>
  <si>
    <t>EVT</t>
  </si>
  <si>
    <t>BMECAREXT</t>
  </si>
  <si>
    <t>Riser</t>
  </si>
  <si>
    <t xml:space="preserve">Sistema de seguridad </t>
  </si>
  <si>
    <t>ERC (desacoplamiento de emergencia)</t>
  </si>
  <si>
    <t>CAMBIAR CILINDRO HIDRAULICO</t>
  </si>
  <si>
    <t>CAMBIAR SPRING CYLINDER</t>
  </si>
  <si>
    <t>PRUEBA ERC</t>
  </si>
  <si>
    <t>REVISAR ESTADO DE O-RING Y SUPERFICIE DE ACOPLE</t>
  </si>
  <si>
    <t>Sensores de proximidad de pre alarma y alarma</t>
  </si>
  <si>
    <t>REALIZAR PRUEBA FUNCIONAL</t>
  </si>
  <si>
    <t>MANT INST</t>
  </si>
  <si>
    <t>BELINST</t>
  </si>
  <si>
    <t>Sensores de proximidad de alarma ADE</t>
  </si>
  <si>
    <t>INSPECCIONAR Y LIMPIAR SENSOR</t>
  </si>
  <si>
    <t>LH-5001 Sistema hidráulico de fuerza (Power pack)</t>
  </si>
  <si>
    <t>Bloque de seguridad (Manifold del bladder)</t>
  </si>
  <si>
    <t>REALIZAR PRUEBA MANUAL DE VALVULA</t>
  </si>
  <si>
    <t>BMECEXT3 </t>
  </si>
  <si>
    <t>Bomba 1 y 2</t>
  </si>
  <si>
    <t>REVISAR FILTROS DE ACEITE</t>
  </si>
  <si>
    <t>Bomba manual</t>
  </si>
  <si>
    <t>PRUEBA FUNCIONAMIENTO</t>
  </si>
  <si>
    <t>Sistema hidráulico bloque de válvulas</t>
  </si>
  <si>
    <t>Bloque de solenoides</t>
  </si>
  <si>
    <t>REEMPLAZO DEL BLOQUE DE SOLENOIDES</t>
  </si>
  <si>
    <t>Motor 1 y 2</t>
  </si>
  <si>
    <t>MEDIR VIBRACIONES</t>
  </si>
  <si>
    <t>INSP PRED</t>
  </si>
  <si>
    <t>BMANPRED</t>
  </si>
  <si>
    <t>TERMOGRAFIA</t>
  </si>
  <si>
    <t>Válvulas reguladoras de presión</t>
  </si>
  <si>
    <t>REEMPLAZAR REGULADORAS DE PRESION</t>
  </si>
  <si>
    <t>Válvulas de corte</t>
  </si>
  <si>
    <t>REEMPLAZAR VALVULAS DE CORTE</t>
  </si>
  <si>
    <t xml:space="preserve">INSPECCIONAR MEDIANTE ULTRASONIDO </t>
  </si>
  <si>
    <t>UT</t>
  </si>
  <si>
    <t>BINSPEC</t>
  </si>
  <si>
    <t>No</t>
  </si>
  <si>
    <t xml:space="preserve">REALIZAR MANTENCION DE VALVULA DE LINEA DE DRENAJE </t>
  </si>
  <si>
    <t>MANT EST</t>
  </si>
  <si>
    <t>BEEARE</t>
  </si>
  <si>
    <t>REALIZAR MANTENCION DE VALVULA CHECK DE LINEA DE NITROGENO</t>
  </si>
  <si>
    <t>Sistema mecánico</t>
  </si>
  <si>
    <t>QC/DC</t>
  </si>
  <si>
    <t>REALIZAR INSPECCION Y MANTENCION A VALVULA</t>
  </si>
  <si>
    <t>(SE PUEDE MEDIR AISLACION, MANT ELEC)</t>
  </si>
  <si>
    <t>BELIELE</t>
  </si>
  <si>
    <t>APLICACIÓN RCM</t>
  </si>
  <si>
    <t>ENAP REFINERÍA BIOBIO</t>
  </si>
  <si>
    <t>CAMARAS DE COKER D-1401 A/B PLANTA COKER</t>
  </si>
  <si>
    <t>1 - PROPÓSITO</t>
  </si>
  <si>
    <t xml:space="preserve">Las cámaras de coque están diseñadas para recibir y contener el pitch proveniente del horno H-1401, donde se alcanza la temperatura necesaria para iniciar la coquificación (477°C). Durante el ciclo, se extraen todos los gases livianos y líquidos del pitch quedando el residuo (coque) acumulado dentro de las cámaras, mientras que los gases y líquidos son enviados hacia la torre fraccionadora T-1401. 
</t>
  </si>
  <si>
    <t>2 - DESCRIPCIÓN GENERAL DEL SISTEMA</t>
  </si>
  <si>
    <r>
      <rPr>
        <sz val="10"/>
        <color rgb="FFFF0000"/>
        <rFont val="Calibri"/>
        <family val="2"/>
        <scheme val="minor"/>
      </rPr>
      <t>La planta de Coker recibe desde TV1 y TV2 pitch.</t>
    </r>
    <r>
      <rPr>
        <sz val="10"/>
        <color theme="1"/>
        <rFont val="Calibri"/>
        <family val="2"/>
        <scheme val="minor"/>
      </rPr>
      <t xml:space="preserve"> Este material es transportado por las bombas P-1401A/B hacia el fondo de la fraccionadora T-1401 para precalentar el producto, luego las bombas de carga P-1402A/B aumentan la presión del pitch para enviarlo al horno H-1401 (490°C a 500°C). Posteriormente el flujo pasa por la válvula switch X-1401 la cual orienta la dirección del fluido hacia la cámara que se encuentre en servicio y las válvulas SP-6A/B independizan el circuito. El pitch, parcialmente vaporizado, entra a la cámara que se encuantra en servicio, donde se convierte térmicamente en gases, líquidos livianos y coque.
Al interior de las camaras se produce una "coquificación retardada" de gases + HC, los cuales retornan a la T-1401 siendo fraccionados en gas oil pesado (GOP), diesel y gases en forma de LPG (por el tope) mientras que el residuo (coque) queda depositado dentro del tambor. 
Las cámaras tienen un proceso de preenfriamiento para posteriormente extraer por el fondo el residuo (coque) mediante el ingreso de lanzas con agua a alta presión (por la parte superior) para romperlo</t>
    </r>
    <r>
      <rPr>
        <sz val="10"/>
        <color rgb="FFEE0000"/>
        <rFont val="Calibri"/>
        <family val="2"/>
        <scheme val="minor"/>
      </rPr>
      <t xml:space="preserve"> </t>
    </r>
    <r>
      <rPr>
        <sz val="10"/>
        <color theme="1"/>
        <rFont val="Calibri"/>
        <family val="2"/>
        <scheme val="minor"/>
      </rPr>
      <t>(decoking) y permitir su descarga al PAD de Coker en un tiempo aproximado de 2-3 horas. Mientras una cámara está en operación, la otra se encuentra en proceso de enfriamiento, vaciado o preparandose (precalentandose) para el siguiente ciclo (24 hrs). Cada cámara cuenta con dos válvulas automatizadas en el tope SP1-A/B , SP2-A/B</t>
    </r>
    <r>
      <rPr>
        <sz val="10"/>
        <color rgb="FFEE0000"/>
        <rFont val="Calibri"/>
        <family val="2"/>
        <scheme val="minor"/>
      </rPr>
      <t xml:space="preserve"> </t>
    </r>
    <r>
      <rPr>
        <sz val="10"/>
        <color theme="1"/>
        <rFont val="Calibri"/>
        <family val="2"/>
        <scheme val="minor"/>
      </rPr>
      <t>y dos válvulas en el fondo</t>
    </r>
    <r>
      <rPr>
        <sz val="10"/>
        <color rgb="FFEE0000"/>
        <rFont val="Calibri"/>
        <family val="2"/>
        <scheme val="minor"/>
      </rPr>
      <t xml:space="preserve"> </t>
    </r>
    <r>
      <rPr>
        <sz val="10"/>
        <color theme="1"/>
        <rFont val="Calibri"/>
        <family val="2"/>
        <scheme val="minor"/>
      </rPr>
      <t xml:space="preserve">SP6-A/B y X-1401. 
Estas cámaras deben operar bajo altas cargas térmicas y mecánicas, manteniendo su integridad estructural durante los ciclos de calentamiento, coquificación, enfriamiento y vaciado, conforme a las normas API 934G y 934J, es por esta razón que las cámaras están construidas con materiales  resistentes a las condiciones de operacion, el manto exterior fabricado en acero A-387 Gr.11 Cl.2 + Cladd 410S, adecuado para soportar condiciones severas de temperatura y presión.
</t>
    </r>
  </si>
  <si>
    <t>3 - COMPUESTOS DE ENTRADA Y SALIDA</t>
  </si>
  <si>
    <r>
      <t xml:space="preserve">Compuestos de entrada:
</t>
    </r>
    <r>
      <rPr>
        <b/>
        <sz val="10"/>
        <rFont val="Calibri"/>
        <family val="2"/>
        <scheme val="minor"/>
      </rPr>
      <t>Carga pesada:</t>
    </r>
    <r>
      <rPr>
        <sz val="10"/>
        <rFont val="Calibri"/>
        <family val="2"/>
        <scheme val="minor"/>
      </rPr>
      <t xml:space="preserve"> Ingresada desde el horno a una temperatura entre  490° C y 500° C. Esta fracción es sometida a craqueo térmico dentro del tambor para extraer gases y vapores de HC.
</t>
    </r>
    <r>
      <rPr>
        <b/>
        <sz val="10"/>
        <rFont val="Calibri"/>
        <family val="2"/>
        <scheme val="minor"/>
      </rPr>
      <t>Vapor de agua:</t>
    </r>
    <r>
      <rPr>
        <sz val="10"/>
        <rFont val="Calibri"/>
        <family val="2"/>
        <scheme val="minor"/>
      </rPr>
      <t xml:space="preserve"> Utilizado en la fase de calentamiento inicial, barrido de líneas y en el proceso de enfriamiento del coque. 
</t>
    </r>
    <r>
      <rPr>
        <b/>
        <sz val="10"/>
        <rFont val="Calibri"/>
        <family val="2"/>
        <scheme val="minor"/>
      </rPr>
      <t>Agua de enfriamiento</t>
    </r>
    <r>
      <rPr>
        <sz val="10"/>
        <rFont val="Calibri"/>
        <family val="2"/>
        <scheme val="minor"/>
      </rPr>
      <t xml:space="preserve">: Se utiliza para enfriar el coque 
</t>
    </r>
    <r>
      <rPr>
        <b/>
        <sz val="10"/>
        <rFont val="Calibri"/>
        <family val="2"/>
        <scheme val="minor"/>
      </rPr>
      <t xml:space="preserve">Agua de corte: </t>
    </r>
    <r>
      <rPr>
        <sz val="10"/>
        <rFont val="Calibri"/>
        <family val="2"/>
        <scheme val="minor"/>
      </rPr>
      <t xml:space="preserve">Ingresada por lanzas a través de los sistemas de izaje para fragmentar el coque acumulado en el tambor.
Compuestos de salida:
</t>
    </r>
    <r>
      <rPr>
        <b/>
        <sz val="10"/>
        <rFont val="Calibri"/>
        <family val="2"/>
        <scheme val="minor"/>
      </rPr>
      <t xml:space="preserve">Gases y vapores craqueados: </t>
    </r>
    <r>
      <rPr>
        <sz val="10"/>
        <rFont val="Calibri"/>
        <family val="2"/>
        <scheme val="minor"/>
      </rPr>
      <t xml:space="preserve">Se evacúan por la parte superior de la cámara hacia líneas de fraccionamiento y recuperación (T-1401) gases, nafta, diesel, GOP.
</t>
    </r>
    <r>
      <rPr>
        <b/>
        <sz val="10"/>
        <rFont val="Calibri"/>
        <family val="2"/>
        <scheme val="minor"/>
      </rPr>
      <t>Coque sólido (residuo):</t>
    </r>
    <r>
      <rPr>
        <sz val="10"/>
        <rFont val="Calibri"/>
        <family val="2"/>
        <scheme val="minor"/>
      </rPr>
      <t xml:space="preserve"> Es descargado por la parte inferior mediante el tobogán y </t>
    </r>
    <r>
      <rPr>
        <sz val="10"/>
        <color theme="1"/>
        <rFont val="Calibri"/>
        <family val="2"/>
        <scheme val="minor"/>
      </rPr>
      <t>las válvulas de descarga X1403 A</t>
    </r>
    <r>
      <rPr>
        <sz val="10"/>
        <rFont val="Calibri"/>
        <family val="2"/>
        <scheme val="minor"/>
      </rPr>
      <t xml:space="preserve">, después de ser cortado por las lanzas. Produciendo de 500 a 600 TON/día
</t>
    </r>
    <r>
      <rPr>
        <b/>
        <sz val="10"/>
        <rFont val="Calibri"/>
        <family val="2"/>
        <scheme val="minor"/>
      </rPr>
      <t>Vapor residual:</t>
    </r>
    <r>
      <rPr>
        <sz val="10"/>
        <rFont val="Calibri"/>
        <family val="2"/>
        <scheme val="minor"/>
      </rPr>
      <t xml:space="preserve"> Puede liberarse por los venteos atmosféricos o líneas superiores durante operaciones de venteo o sobrepresión.</t>
    </r>
  </si>
  <si>
    <t>4 - VALORES PERMISIBLES DEL PROCESO (RANGOS Y ALARMAS)</t>
  </si>
  <si>
    <r>
      <rPr>
        <b/>
        <sz val="10"/>
        <color rgb="FF000000"/>
        <rFont val="Calibri"/>
        <family val="2"/>
        <scheme val="minor"/>
      </rPr>
      <t>Temperatura de entrada de carga:</t>
    </r>
    <r>
      <rPr>
        <sz val="10"/>
        <color rgb="FF000000"/>
        <rFont val="Calibri"/>
        <family val="2"/>
        <scheme val="minor"/>
      </rPr>
      <t xml:space="preserve"> 477 °C a 500 °C, </t>
    </r>
    <r>
      <rPr>
        <sz val="10"/>
        <color theme="1"/>
        <rFont val="Calibri"/>
        <family val="2"/>
        <scheme val="minor"/>
      </rPr>
      <t>alcanzando valores críticos por sobre los 525 °C, lo que representa un riesgo de daño térmico en el manto, agrietamiento del revestimiento y formación acelerada de coque.</t>
    </r>
    <r>
      <rPr>
        <sz val="10"/>
        <color rgb="FF000000"/>
        <rFont val="Calibri"/>
        <family val="2"/>
        <scheme val="minor"/>
      </rPr>
      <t xml:space="preserve">
</t>
    </r>
    <r>
      <rPr>
        <b/>
        <sz val="10"/>
        <color rgb="FF000000"/>
        <rFont val="Calibri"/>
        <family val="2"/>
        <scheme val="minor"/>
      </rPr>
      <t>Presión interna de operación:</t>
    </r>
    <r>
      <rPr>
        <sz val="10"/>
        <color rgb="FF000000"/>
        <rFont val="Calibri"/>
        <family val="2"/>
        <scheme val="minor"/>
      </rPr>
      <t xml:space="preserve"> 1,2 a 1,5 kg/cm², </t>
    </r>
    <r>
      <rPr>
        <sz val="10"/>
        <color theme="1"/>
        <rFont val="Calibri"/>
        <family val="2"/>
        <scheme val="minor"/>
      </rPr>
      <t>siendo considerada condición crítica sobre los 2 ,75 kg/cm², lo que activan las válvulas de seguridad.</t>
    </r>
    <r>
      <rPr>
        <sz val="10"/>
        <color rgb="FF000000"/>
        <rFont val="Calibri"/>
        <family val="2"/>
        <scheme val="minor"/>
      </rPr>
      <t xml:space="preserve"> 
</t>
    </r>
    <r>
      <rPr>
        <b/>
        <sz val="10"/>
        <color rgb="FF000000"/>
        <rFont val="Calibri"/>
        <family val="2"/>
        <scheme val="minor"/>
      </rPr>
      <t>Presión de diseño:</t>
    </r>
    <r>
      <rPr>
        <sz val="10"/>
        <color rgb="FF000000"/>
        <rFont val="Calibri"/>
        <family val="2"/>
        <scheme val="minor"/>
      </rPr>
      <t xml:space="preserve"> 5,3 kg/cm2.
</t>
    </r>
    <r>
      <rPr>
        <b/>
        <sz val="10"/>
        <color rgb="FF000000"/>
        <rFont val="Calibri"/>
        <family val="2"/>
        <scheme val="minor"/>
      </rPr>
      <t xml:space="preserve">Nivel de coque: </t>
    </r>
    <r>
      <rPr>
        <sz val="10"/>
        <color rgb="FF000000"/>
        <rFont val="Calibri"/>
        <family val="2"/>
        <scheme val="minor"/>
      </rPr>
      <t xml:space="preserve">antes del corte 85 y 90 % del volumen útil de la cámara, </t>
    </r>
    <r>
      <rPr>
        <sz val="10"/>
        <color theme="1"/>
        <rFont val="Calibri"/>
        <family val="2"/>
        <scheme val="minor"/>
      </rPr>
      <t>(860 M3)</t>
    </r>
    <r>
      <rPr>
        <sz val="10"/>
        <color rgb="FF000000"/>
        <rFont val="Calibri"/>
        <family val="2"/>
        <scheme val="minor"/>
      </rPr>
      <t xml:space="preserve"> y su exceso puede generar obstrucción de lineas de transferencia,  acumulación de presión interna y pérdida de control del proceso de corte. 
</t>
    </r>
  </si>
  <si>
    <t>5 - ESTÁNDARES DE CALIDAD</t>
  </si>
  <si>
    <t xml:space="preserve">Los productos de salida de las cámaras (gases, nafta, diesel, GOP) son fraccionados en la T1401 en donde se realizan muestreos para garantizar la calidad de los productos finales.
El coque debe presentar una textura uniforme que permita su remoción mediante agua sin obstrucciones ni sobrepresiones. 
</t>
  </si>
  <si>
    <t>6 - ESTÁNDARES  AMBIENTALES</t>
  </si>
  <si>
    <r>
      <t xml:space="preserve">El sistema debe operar sin generar emisiones fugitivas de gases del proceso, principalmente vapores de hidrocarburos, garantizando concentraciones por debajo del </t>
    </r>
    <r>
      <rPr>
        <sz val="10"/>
        <color rgb="FFEE0000"/>
        <rFont val="Calibri"/>
        <family val="2"/>
        <scheme val="minor"/>
      </rPr>
      <t xml:space="preserve">10 % del LEL </t>
    </r>
    <r>
      <rPr>
        <sz val="10"/>
        <rFont val="Calibri"/>
        <family val="2"/>
        <scheme val="minor"/>
      </rPr>
      <t xml:space="preserve">en zonas circundantes, conforme a lo establecido </t>
    </r>
    <r>
      <rPr>
        <sz val="10"/>
        <color rgb="FFEE0000"/>
        <rFont val="Calibri"/>
        <family val="2"/>
        <scheme val="minor"/>
      </rPr>
      <t>por la normativa ambiental vigente</t>
    </r>
    <r>
      <rPr>
        <sz val="10"/>
        <rFont val="Calibri"/>
        <family val="2"/>
        <scheme val="minor"/>
      </rPr>
      <t>. 
 Los residuos generados durante la mantención (coque húmedo, fluidos) deben ser gestionados mediante los procedimientos establecidos por ENAP y la normativa del DS 148 del Ministerio del Medio Ambiente.</t>
    </r>
  </si>
  <si>
    <t>7 - ESTÁNDARES DE SEGURIDAD</t>
  </si>
  <si>
    <r>
      <t xml:space="preserve">Las cámaras D-1401 A/B están equipadas con dispositivos que permiten operar bajo condiciones controladas de presión y temperatura. Cuentan con válvulas de seguridad </t>
    </r>
    <r>
      <rPr>
        <sz val="10"/>
        <color theme="1"/>
        <rFont val="Calibri"/>
        <family val="2"/>
        <scheme val="minor"/>
      </rPr>
      <t xml:space="preserve">(14PSV102A, 14PSV102B,  PSV540A, PSV540B, PSV501, PSV502, PSV55), </t>
    </r>
    <r>
      <rPr>
        <sz val="10"/>
        <rFont val="Calibri"/>
        <family val="2"/>
        <scheme val="minor"/>
      </rPr>
      <t xml:space="preserve"> ubicadas en la zona superior, diseñadas para activarse en caso de sobrepresión, permitiendo la liberación de gases hacia el sistema de venteo atmosférico.
Las cámaras cuentan con sistemas de monitoreo de presión, temperatura y nivel interior de coque para evitar sobrellenado y daños estructurales por presión acumulada.
</t>
    </r>
  </si>
  <si>
    <t>8 - INTENSIDAD DE OPERACIONES</t>
  </si>
  <si>
    <r>
      <rPr>
        <sz val="10"/>
        <color rgb="FF000000"/>
        <rFont val="Calibri"/>
        <family val="2"/>
        <scheme val="minor"/>
      </rPr>
      <t xml:space="preserve">Las cámaras D-1401 A/B operan en régimen alternando de ciclos aproximados de 24 horas por cámara.
Llenado: 12,5 hrs
Vapor: 2,5 hrs
Agua: 5,5 hrs
Abertura:0,5
Corte: 2,5 hrs
Cierre:0,5 
</t>
    </r>
    <r>
      <rPr>
        <sz val="10"/>
        <color rgb="FFFF0000"/>
        <rFont val="Calibri"/>
        <family val="2"/>
        <scheme val="minor"/>
      </rPr>
      <t>https://www.bing.com/videos/riverview/relatedvideo?q=coker+drum+youtube&amp;mid=5AFFDBE868120B52D9635AFFDBE868120B52D963&amp;FORM=VIRE</t>
    </r>
  </si>
  <si>
    <t>9 - INTERVENCIONES DURANTE OPERACIÓN Y VARIABLES CONTROLABLES</t>
  </si>
  <si>
    <t>Durante la operación de las cámaras D-1401 A/B, se ejecutan intervenciones menores y monitoreo periódico enfocado en variables como presión de vapor, nivel de coque acumulado , estado de boquillas, venteos y lanzas. Estas acciones se realizan principalmente durante las fases de llenado y vaciado de la cámara, cuando se presentan las mayores exigencias térmicas y mecánicas.
El personal operativo supervisa el comportamiento del sistema mediante instrumentos de presión, temperatura y válvulas de control asociadas a vapor de barrido, agua de limpieza y venteos atmosféricos. También se realizan ajustes a elementos como flexibles metálicos, abrazaderas o sellos, si se detectan desviaciones durante inspecciones externas o rutinas de mantenimiento correctivo.
Durante operación normal no se interviene el interior del equipo, pero existe un programa de acciones como  revisión de conexiones externas si se detectan ruidos, vibraciones o pérdidas menores.
Existe un plan de mantenimiento para las cámaras con frecuencia de 2 años.</t>
  </si>
  <si>
    <t>10 - DEMANDA DEL MERCADO/SUMINISTRO DE MATERIA PRIMA</t>
  </si>
  <si>
    <t xml:space="preserve">El sistema debe asegurar disponibilidad operativa continua para recibir pitch durante el ciclo activo, manteniendo el flujo desde las unidades de Vacío hacia la unidad de Coker.
De acuerdo al programa de la producción las cámaras deben procesar 12000 barriles día de pitch, lo que equivale a 1908 m3/día, pudiendo llegar hasta 2200 m3/día, dependiendo de la calidad de la carga. Actualmente la carga aproximada es de 2200 m3/día.
</t>
  </si>
  <si>
    <t>11 - EQUIPOS PRINCIPALES Y FUNCIONES</t>
  </si>
  <si>
    <t>Sub-Sistema</t>
  </si>
  <si>
    <t>Item manteniles</t>
  </si>
  <si>
    <t>SISTEMA DE SEGURIDAD</t>
  </si>
  <si>
    <r>
      <t xml:space="preserve">14PSV102A, 14PSV102B, PSV540A, PSV540B, PSV501, PSV502, PSV551, </t>
    </r>
    <r>
      <rPr>
        <sz val="10"/>
        <color rgb="FFFF0000"/>
        <rFont val="Calibri"/>
        <family val="2"/>
        <scheme val="minor"/>
      </rPr>
      <t>PSV552</t>
    </r>
    <r>
      <rPr>
        <sz val="10"/>
        <color theme="1"/>
        <rFont val="Calibri"/>
        <family val="2"/>
        <scheme val="minor"/>
      </rPr>
      <t xml:space="preserve">, </t>
    </r>
  </si>
  <si>
    <t xml:space="preserve">SISTEMA DE CORTE </t>
  </si>
  <si>
    <t>DESCARGA DE COQUE</t>
  </si>
  <si>
    <t>Válvula BUD X-1403A, Válvula BUD X-1403B, Tobogán.</t>
  </si>
  <si>
    <t>CARGA DE PITCH</t>
  </si>
  <si>
    <t>Válvula CFD X-1404A, Válvula CFD X-1404B, Piping.</t>
  </si>
  <si>
    <t xml:space="preserve">SISTEMA DE INSTRUMENTACIÓN Y CONTROL </t>
  </si>
  <si>
    <t xml:space="preserve">Se evaluará en proyecto de ACA in14FV106, 14PV104, 14PV128, strumentos </t>
  </si>
  <si>
    <t>SISTEMA INSTRUMENTADO DE SEGURIDAD</t>
  </si>
  <si>
    <t>Se evaluará en proyecto de ACA instrumentos</t>
  </si>
  <si>
    <t>SISTEMA ESTRUCTURAL EXTERIOR</t>
  </si>
  <si>
    <r>
      <t>Anillos rigidizadores, Cabezales, Conexión a tierra, Fireproofing, Fundaciones de concreto, líneas de proceso, manto, boquillas, línea de transferencia</t>
    </r>
    <r>
      <rPr>
        <sz val="10"/>
        <color rgb="FFEE0000"/>
        <rFont val="Calibri"/>
        <family val="2"/>
        <scheme val="minor"/>
      </rPr>
      <t xml:space="preserve"> (agregar venteo), </t>
    </r>
    <r>
      <rPr>
        <sz val="10"/>
        <color theme="1"/>
        <rFont val="Calibri"/>
        <family val="2"/>
        <scheme val="minor"/>
      </rPr>
      <t>faldón.</t>
    </r>
  </si>
  <si>
    <t>SISTEMA ESTRUCTURAL INTERIOR</t>
  </si>
  <si>
    <t>Cladding</t>
  </si>
  <si>
    <t>VÁLVULA SWITCH</t>
  </si>
  <si>
    <t>Válvula Switch 3 vías X-1401, unidad hidráulica (Bomba y Motor eléctrico), Válvula Alivio RV12.</t>
  </si>
  <si>
    <t>Items</t>
  </si>
  <si>
    <t>VALIDADO DM</t>
  </si>
  <si>
    <t>Área</t>
  </si>
  <si>
    <t>Proceso</t>
  </si>
  <si>
    <t>Descripción del Equipo</t>
  </si>
  <si>
    <t>Contexto</t>
  </si>
  <si>
    <t xml:space="preserve">TAG </t>
  </si>
  <si>
    <t>Ubicac.técnica</t>
  </si>
  <si>
    <t>Capacidad Equipo</t>
  </si>
  <si>
    <t>Componente</t>
  </si>
  <si>
    <t>N° Equipo SAP</t>
  </si>
  <si>
    <t>Efecto/Consecuencia de la Falla</t>
  </si>
  <si>
    <t>OP</t>
  </si>
  <si>
    <t>SLD</t>
  </si>
  <si>
    <t>MA</t>
  </si>
  <si>
    <t>I&amp;R</t>
  </si>
  <si>
    <t>Severidad</t>
  </si>
  <si>
    <t>Ocurrencia</t>
  </si>
  <si>
    <t>Detección</t>
  </si>
  <si>
    <t>NPR</t>
  </si>
  <si>
    <t>Táctica</t>
  </si>
  <si>
    <t>Actividad de Mantenimiento Actual</t>
  </si>
  <si>
    <t>HH SAP</t>
  </si>
  <si>
    <t>Plan</t>
  </si>
  <si>
    <t>Descripción Plan</t>
  </si>
  <si>
    <t>Tx Pos</t>
  </si>
  <si>
    <t>Hoja de Ruta</t>
  </si>
  <si>
    <t>TX HR</t>
  </si>
  <si>
    <t>Op</t>
  </si>
  <si>
    <t>Tx  Ope</t>
  </si>
  <si>
    <t>Táctica
FTM-CBM-RTF-FFM</t>
  </si>
  <si>
    <t>Operación Hruta_1</t>
  </si>
  <si>
    <t>ITEMS / COMPONENTE</t>
  </si>
  <si>
    <t>Operación Pauta</t>
  </si>
  <si>
    <t>Operación Hruta_2</t>
  </si>
  <si>
    <t>Limite Aceptable</t>
  </si>
  <si>
    <t>Frecuencia (s)</t>
  </si>
  <si>
    <t>Cant. Pers ejecutante</t>
  </si>
  <si>
    <t>Dur (min)</t>
  </si>
  <si>
    <t>Dur (hr)</t>
  </si>
  <si>
    <t>HH</t>
  </si>
  <si>
    <t>Estado Equipo</t>
  </si>
  <si>
    <t>Componente Involucrado</t>
  </si>
  <si>
    <t>N° Parte</t>
  </si>
  <si>
    <t>N° SAP</t>
  </si>
  <si>
    <t>ID_ACT_SA</t>
  </si>
  <si>
    <t>Actividad de Mantenimiento Secundaria</t>
  </si>
  <si>
    <t>Pers</t>
  </si>
  <si>
    <t>DUR (hrs)</t>
  </si>
  <si>
    <t>N° Parte / N° Ítem</t>
  </si>
  <si>
    <t>Nombre Pauta</t>
  </si>
  <si>
    <t>Obs</t>
  </si>
  <si>
    <t>Costo HH (USD)</t>
  </si>
  <si>
    <t>Tarifa de servicios (USD)</t>
  </si>
  <si>
    <t>Costo total MF; Actividad Primaria (USD)</t>
  </si>
  <si>
    <t>Costo de repuestos (USD)</t>
  </si>
  <si>
    <t>Costo Total MF Actividad Secundaria (USD)</t>
  </si>
  <si>
    <t>OPORTUNIDADES DE MEJORA</t>
  </si>
  <si>
    <t>COKER</t>
  </si>
  <si>
    <t>D-1401A/B</t>
  </si>
  <si>
    <t>830 m³</t>
  </si>
  <si>
    <t>D-1401A</t>
  </si>
  <si>
    <t>D-1401B</t>
  </si>
  <si>
    <t>E-DS-ERB-COK0-PROC-00000X1402A</t>
  </si>
  <si>
    <t>SISTEMA DE CORTE</t>
  </si>
  <si>
    <t>VALIDADO</t>
  </si>
  <si>
    <t>VQ</t>
  </si>
  <si>
    <t>X-1402A TUD Válvula Descabezam superior</t>
  </si>
  <si>
    <t>X-1402A</t>
  </si>
  <si>
    <t xml:space="preserve">COMPUERTA INTERIOR </t>
  </si>
  <si>
    <t xml:space="preserve">PERMITE ABRIR LA PARTE SUPERIOR DE LA CÁMARA CUANDO EL CICLO DE COQUE HA TERMINADO PARA LIBERAR PRESIÓN </t>
  </si>
  <si>
    <t xml:space="preserve">NO PERMITE ABRIR LA PARTE SUPERIOR DE LA CÁMARA CUANDO EL CICLO DE COQUE HA TERMINADO PARA LIBERAR Y PRESIÓN </t>
  </si>
  <si>
    <t>RTF</t>
  </si>
  <si>
    <t xml:space="preserve">MANTENIMIENTO CORRECTIVO </t>
  </si>
  <si>
    <t>BMECARE</t>
  </si>
  <si>
    <t>SIN PLAN</t>
  </si>
  <si>
    <t>2A</t>
  </si>
  <si>
    <t>DETENIDO</t>
  </si>
  <si>
    <t>MANTENCION GENERAL DE VALVULA SEGÚN OPORTUNIDAD</t>
  </si>
  <si>
    <t xml:space="preserve">PERMITE EL INGRESO POR LA PARTE SUPERIOR DE LA HERRAMIENTA DE CORTE </t>
  </si>
  <si>
    <t xml:space="preserve">NO PERMITE EL INGRESO POR LA PARTE SUPERIOR DE LA HERRAMIENTA DE CORTE </t>
  </si>
  <si>
    <t xml:space="preserve">DAÑOS A LA COMPUERTA INTERIOR Y  CREMALLERAS DEL VÁSTAGO DE LA VÁLVULA DEBIDO A FALTA DE LUBRICACIÓN </t>
  </si>
  <si>
    <t>CAJA REDUCTORA</t>
  </si>
  <si>
    <t xml:space="preserve"> DAÑO EN RODAMIENTOS, ENGRANAJES Y RETENES DE LA CAJA REDUCTORA DEBIDO A CONTAMINACIÓN DE LUBRICANTES</t>
  </si>
  <si>
    <t>FTM</t>
  </si>
  <si>
    <t>BMECLUB</t>
  </si>
  <si>
    <t>1M</t>
  </si>
  <si>
    <t>EN SERVICIO</t>
  </si>
  <si>
    <t>CAMBIO DE ACEITE</t>
  </si>
  <si>
    <t>DESALINEAMIENTO ENTRE LA CAJA REDUCTORA Y EL VÁSTAGO POR FLEXIÓN DEL VÁSTAGO</t>
  </si>
  <si>
    <t>CHEQUEO DE JUEGO ENTRE DIENTES DE CORONA Y SIN FIN</t>
  </si>
  <si>
    <t xml:space="preserve">CONSULTAR A INSTRUMENTOS  LIMPIEZA DE SENSOR </t>
  </si>
  <si>
    <t>EL ACOPLAMIENTO DE LA CAJA REDUCTORA NO TRANSMITE LA POTENCIA DE TORQUE DEBIDO AL CORTE DEL FUELLE METÁLICO.</t>
  </si>
  <si>
    <t>DESALINEAMIENTO MAXIMO 0,008"</t>
  </si>
  <si>
    <t>CORRECCION DE DESALINEAMIENTO</t>
  </si>
  <si>
    <t>ACTUADOR ELECTRICO</t>
  </si>
  <si>
    <t xml:space="preserve">FALLA EN RODAMIENTOS  DE ACTUADOR ELECTRICO POR FALTA DE LUBRICACIÓN </t>
  </si>
  <si>
    <t>DETENCION DE LA PLANTA</t>
  </si>
  <si>
    <t xml:space="preserve"> FALLA ELÉCTRICA EN EL ACTUADOR ELÉCTRICO POR PÉRDIDA DE AISLACIÓN DE LAS BOBINAS DE CABLES.</t>
  </si>
  <si>
    <t>SE ACTIVA APERTURA/CIERRE MANUAL. SIN EFECTO EN EL PROCESO</t>
  </si>
  <si>
    <t>DESBALANCE DE ACTUADOR ELÉCTRICO POR DESGASTE EN COMPONENTE INTERNO</t>
  </si>
  <si>
    <t xml:space="preserve">PRENSA </t>
  </si>
  <si>
    <t>INSPECCIÓN VISUAL DE SELLOS DINAMICOS</t>
  </si>
  <si>
    <t>SELLOS SIN PRESENCIA DE FUGA DE PRODUCTO</t>
  </si>
  <si>
    <t>CAMBIO DE ANILLOS DE SELLOS DINAMICOS</t>
  </si>
  <si>
    <t>VM
21-08-25</t>
  </si>
  <si>
    <t>E-DS-ERB-COK0-PROC-00000D1401A</t>
  </si>
  <si>
    <t>LANZA DE CORTE</t>
  </si>
  <si>
    <t>TUBOS</t>
  </si>
  <si>
    <t>INYECTAR DE FORMA SEGURA Y CONTROLADA AGUA A ALTA PRESION PARA EL CORTE DE COQUE EN EL INTERIOR DE LA CÁMARA</t>
  </si>
  <si>
    <t>NO REALIZAR EL CORTE DE COQUE EN EL INTERIOR DE LA CAMARA</t>
  </si>
  <si>
    <t>FRACTURA EN TUBOS DEBIDO A FATIGA</t>
  </si>
  <si>
    <t xml:space="preserve">FUGA DE AGUA A ALTA PRESION. DETENCION DEL EQUIPO. DETENCION DE PLANTA
</t>
  </si>
  <si>
    <t>Sin plan</t>
  </si>
  <si>
    <t>MANTENIMIENTO CORRECTIVO</t>
  </si>
  <si>
    <t>NO APLICA</t>
  </si>
  <si>
    <t>BEARE</t>
  </si>
  <si>
    <t xml:space="preserve">CBM </t>
  </si>
  <si>
    <t xml:space="preserve">DETENIDO </t>
  </si>
  <si>
    <t>FLEXIBLE DE AGUA</t>
  </si>
  <si>
    <t xml:space="preserve">FUGA DE AGUA A ALTA PRESION. DETENCION DEL EQUIPO.
</t>
  </si>
  <si>
    <t>INSPECCION VISUAL DE FLEXIBLE DE AGUA</t>
  </si>
  <si>
    <t>FLEXIBLES SIN DAÑO EXTERIOR Y ABRAZADERAS METALICAS DE EXTREMOS EN CORRECTA POSICION</t>
  </si>
  <si>
    <t>1S</t>
  </si>
  <si>
    <t>FLEXIBLE DE AGUA DE LANZA DE CORTE</t>
  </si>
  <si>
    <t xml:space="preserve">FLEXIÓN O DEFORMACIÓN DE LOS TUBOS POR MALA OPERACIÓN EN EL PROCESO DE CORTE  </t>
  </si>
  <si>
    <t>SIN IMPACTO EN EL PROCESO</t>
  </si>
  <si>
    <t>PRUEBA FUNCIONAL DE GIRO DE LANZA</t>
  </si>
  <si>
    <t>TUBOS DE LANZA SIN PANDEO EXCESIVO</t>
  </si>
  <si>
    <t>1A</t>
  </si>
  <si>
    <t>TUBOS DE LANZA DE CORTE</t>
  </si>
  <si>
    <t>CAMBIO DE TUBOS</t>
  </si>
  <si>
    <t xml:space="preserve">EROSIÓN EN SUPERFICIE EXTERIOR DE TUBOS POR IMPACTO DE CARBON Y AGUA EN EL PROCESO DE CORTE </t>
  </si>
  <si>
    <t>INSPECCION VISUAL DE TUBOS</t>
  </si>
  <si>
    <r>
      <t xml:space="preserve">TUBOS SIN DAÑO SIGNIFICATIVO POR EROSION </t>
    </r>
    <r>
      <rPr>
        <sz val="10"/>
        <color rgb="FFFF0000"/>
        <rFont val="Calibri Light"/>
        <family val="2"/>
        <scheme val="major"/>
      </rPr>
      <t>(VERIFICAR CORR. PERMITIDA)</t>
    </r>
  </si>
  <si>
    <t>MEDICION DE ESPESORES</t>
  </si>
  <si>
    <t>VM
26-08-25</t>
  </si>
  <si>
    <t>SISTEMA DE FRENO CAÍDA LIBRE</t>
  </si>
  <si>
    <t>FRENOS</t>
  </si>
  <si>
    <t xml:space="preserve">DETENER EL CABEZAL DE CORTE EN POSICIÓN SEGURA DURANTE SU DESCENSO, POR CAIDA LIBRE DE LA LANZA </t>
  </si>
  <si>
    <t xml:space="preserve">NO DETIENE EL CABEZAL DE CORTE AL MOMENTO DE DESCENDER  </t>
  </si>
  <si>
    <t xml:space="preserve">DESGASTE DE ELEMENTOS INTERNOS DEL FRENO </t>
  </si>
  <si>
    <t>ACTIVACION CORRECTA DEL SISTEMA DE FRENO</t>
  </si>
  <si>
    <t xml:space="preserve">FRENOS </t>
  </si>
  <si>
    <t xml:space="preserve">CAMBIO DEL SISTEMA DE FRENO </t>
  </si>
  <si>
    <t xml:space="preserve">NO DETIENE EL CABEZAL DE CORTE AL MOMENTO DE  DESCENDER  </t>
  </si>
  <si>
    <t>TRABAMIENTO DE COMPONENTES MECÁNICOS POR CORROSION</t>
  </si>
  <si>
    <t xml:space="preserve">COMPONENTES EN BUEN ESTADO Y OPERATIVOS </t>
  </si>
  <si>
    <t>ROTURA O DESGASTE DE CABLES GUÍAS  POR CORROSION</t>
  </si>
  <si>
    <t>INSPECCIÓN VISUAL</t>
  </si>
  <si>
    <t xml:space="preserve">INSPECCIÓN VISUAL </t>
  </si>
  <si>
    <t xml:space="preserve">CABLES GUIAS </t>
  </si>
  <si>
    <t xml:space="preserve">CAMBIO DE CABLES GUIAS </t>
  </si>
  <si>
    <t>RESORTES</t>
  </si>
  <si>
    <t xml:space="preserve">DEFICIENCIA EN LA FUNCIÓN DEL SISTEMA DE FRENOS </t>
  </si>
  <si>
    <t xml:space="preserve">ROTURA DE RESORTES DEBIDO A CORROSION </t>
  </si>
  <si>
    <t xml:space="preserve">RESORTES SIN EVIDENCIA DE PÉRDIDA DE MATERIAL, SIN ROTURAS </t>
  </si>
  <si>
    <t>CAMBIO DEL TOTAL DE RESORTES (8)</t>
  </si>
  <si>
    <t>VM</t>
  </si>
  <si>
    <t xml:space="preserve">YUGO </t>
  </si>
  <si>
    <t xml:space="preserve">PERMITE LA SOPORTACIÓN GUIADA DE LA LANZA DE CORTE Y EL CABLE </t>
  </si>
  <si>
    <t xml:space="preserve">NO PERMITE LA SOPORTACIÓN GUIADA DE LA LANZA DE CORTE Y EL CABLE </t>
  </si>
  <si>
    <t xml:space="preserve">DESGASTE DE PLACAS Y DAÑO  EN LOS PERNOS POR  SOBRE ESFUERZO EN EL SISTEMA </t>
  </si>
  <si>
    <t>SIN EVIDENCIA DE OVALAMIENTO EN ZONA DE PERFORACIONES DE PERNOS DE PLACA. TORQUES DE PERNOS DE ACUERDO A LA ESPECIFICACIÓN (V.MATAMALA)</t>
  </si>
  <si>
    <t xml:space="preserve">PLACA Y PERNOS </t>
  </si>
  <si>
    <t xml:space="preserve">CAMBIO DE PERNOS </t>
  </si>
  <si>
    <t>ROTURA DE RESORTES DEBIDO A CORROSIÓN O SOBRE ESFUERZOS</t>
  </si>
  <si>
    <t xml:space="preserve">VERIFICAR PARALELELISMO ENTRE LA PLACA DE POLEA Y YUGO </t>
  </si>
  <si>
    <t xml:space="preserve">PARALELISMO ENTRE PLACA Y YUGO CON TOLERANCIA +-2 MM APROX. </t>
  </si>
  <si>
    <t xml:space="preserve">CAMBIO DE RESORTES </t>
  </si>
  <si>
    <t>FFM</t>
  </si>
  <si>
    <t>JUNTA ROT.SIST.CORTE CAMARA D-1401A COKE</t>
  </si>
  <si>
    <t>JUNTA ROTATORIA</t>
  </si>
  <si>
    <t xml:space="preserve">CAJA DE ENGRANAJE </t>
  </si>
  <si>
    <t xml:space="preserve">PERMITE EL GIRO DE LA LANZA </t>
  </si>
  <si>
    <t xml:space="preserve">NO PERMITE EL GIRO DE LA LANZA </t>
  </si>
  <si>
    <t>DETENCION DEL EQUIPO</t>
  </si>
  <si>
    <t>MANTENCION SISTEMA CORTE CAMARAS</t>
  </si>
  <si>
    <t>MP: D-1401B MANT. SIST. LANZA CORTE</t>
  </si>
  <si>
    <t>MANT.SIST.CORTE Y HUINCHES CAMARA B</t>
  </si>
  <si>
    <t>MANTENCION DE JUNTA ROTATORIA</t>
  </si>
  <si>
    <t xml:space="preserve">PERDIDA DE LUBRICACION DE LA CAJA DE ENGRANAJE POR CONTAMINACION CON AGUA </t>
  </si>
  <si>
    <t xml:space="preserve">REALIZAR CAMBIO DE ACEITE EN CAJA DE ENGRANAJES </t>
  </si>
  <si>
    <r>
      <t>VERIFICAR TIPO DE ACEITE QUE UTILIZA</t>
    </r>
    <r>
      <rPr>
        <sz val="10"/>
        <color rgb="FFFF0000"/>
        <rFont val="Calibri Light"/>
        <family val="2"/>
        <scheme val="major"/>
      </rPr>
      <t xml:space="preserve"> (RESP. V. MATAMALA)</t>
    </r>
  </si>
  <si>
    <t>INSPECCION VISUAL DE CAJA DE ENGRANAJES</t>
  </si>
  <si>
    <t xml:space="preserve">MOTOR NEUMÁTICO </t>
  </si>
  <si>
    <t xml:space="preserve">BAJA EFICIENCIA POR OBSTRUCCIÓN O SEDIMIENTOS EN LINEA DE ALIMENTACION DE AIRE </t>
  </si>
  <si>
    <t xml:space="preserve">FTM </t>
  </si>
  <si>
    <t xml:space="preserve">REVISIÓN Y LIMPIEZA FILTRO DE AIRE </t>
  </si>
  <si>
    <t>FILTRO EN LINEA DE AIRE DE MOTOR NEUMÁTICO DE JUNTA ROTATORIA</t>
  </si>
  <si>
    <t>CAMBIO DE FILTRO EN LINEA DE AIRE DE MOTOR NEUMÁTICO</t>
  </si>
  <si>
    <t>INSPECCION VISUAL DE ESTADO DE ACEITE DE MOTOR NEUMATICO</t>
  </si>
  <si>
    <t>ACEITE SIN PRESENCIA DE AGUA Y MATERIAL PARTICULADO</t>
  </si>
  <si>
    <t>ACEITE DE MOTOR NEUMATICO</t>
  </si>
  <si>
    <t>CAMBIO O RELLENO DE ACEITE DE MOTOR NEUMATICO</t>
  </si>
  <si>
    <t xml:space="preserve">TUBO DE AGUA </t>
  </si>
  <si>
    <t>FUGA DE AGUA POR DESGASTE EN LOS SELLOS DEL TUBO DE AGUA</t>
  </si>
  <si>
    <t>INSPECCION VISUAL DE ACEITE EN TUBO DE AGUA</t>
  </si>
  <si>
    <t>TUBO DE AGUA DE JUNTA ROTATORIA</t>
  </si>
  <si>
    <t>CAMBIO DE TUBO DE AGUA DE JUNTA ROTATORIA</t>
  </si>
  <si>
    <t xml:space="preserve">FLEXIBLE DE AIRE </t>
  </si>
  <si>
    <t xml:space="preserve">ROTURA DE FLEXIBLE DE AIRE POR DESGASTE, ROCE O CLIMA </t>
  </si>
  <si>
    <t>INSPECCION VISUAL DE FLEXIBLE DE AIRE</t>
  </si>
  <si>
    <t>CAMBIO DE FLEXIBLE DE AIRE</t>
  </si>
  <si>
    <t>HUINCHE NEUMATICO</t>
  </si>
  <si>
    <t>TAMBOR</t>
  </si>
  <si>
    <t xml:space="preserve">PERMITIR SUBIR O BAJAR LA LANZA DE MANERA CONTROLADA DURANTE LA OPERACIÓN </t>
  </si>
  <si>
    <t xml:space="preserve">NO PERMITIR SUBIR O BAJAR LA LANZA  DE MANERA CONTROLADA DURANTE LA OPERACIÓN  </t>
  </si>
  <si>
    <t>FALLA DEL CILINDRO MECÁNICO NEUMÁTICO DEL SISTEMA DE FRENO DEBIDO A ROTURA DEL RESORTE</t>
  </si>
  <si>
    <t xml:space="preserve">HUINCHE SIN SISTEMA DE FRENO, PERDIDA DE SISTEMA DE SEGURIDAD CUANDO LA LANZA ESTA EN REPOSO. SIN IMPACTO EN EL PROCESO. </t>
  </si>
  <si>
    <t>PRUEBA FUNCIONAL DEL CILINDRO DE SISTEMA DE FRENO</t>
  </si>
  <si>
    <t>CILINDRO DEBE MANTENER EL SISTEMA DE FRENO ACTIVO DURANTE EL PERIODO DE REPOSO DE LA LANZA</t>
  </si>
  <si>
    <t>CILINDRO MECÁNICO NEUMÁTICO DEL SISTEMA DE FRENO</t>
  </si>
  <si>
    <t>CAMBIO DE CILINDRO MECÁNICO NEUMÁTICO DEL SISTEMA DE FRENO</t>
  </si>
  <si>
    <t xml:space="preserve">FALLA DE RODAMIENTOS POR DESGASTE O FALTA DE LUBRICACION </t>
  </si>
  <si>
    <t xml:space="preserve">FFM </t>
  </si>
  <si>
    <t>PRUEBA FUNCIONAL DE GIRO DE HUINCHE</t>
  </si>
  <si>
    <t xml:space="preserve">SIN EVIDENCIA DE RUIDOS, SIN TRABAMIENTO DEL TAMBOR </t>
  </si>
  <si>
    <t>TAMBOR DE HUINCHE DE SISTEMA DE CORTE</t>
  </si>
  <si>
    <t>MANTENCION DE TAMBOR</t>
  </si>
  <si>
    <t>VM
05-09-25</t>
  </si>
  <si>
    <t>DESGASTE DE ANILLOS Y CILINDROS DE PISTÓN POR LUBRICACION DEFICIENTE</t>
  </si>
  <si>
    <t>OBSTRUCCIÓN DE LINEA DE ALIMENTACION DE AIRE POR MATERIAL PARTICULADO</t>
  </si>
  <si>
    <t xml:space="preserve">REVISIÓN Y LIMPIEZA FILTROS DE AIRE </t>
  </si>
  <si>
    <t xml:space="preserve">REVISIÓN Y LIMPIEZA DE FILTROS </t>
  </si>
  <si>
    <t>HUINCHE NEUMAT SIST.CORTE CAMARA D-1401A</t>
  </si>
  <si>
    <t>SIN OBSTRUCCIÓN EN SEDIMIENTOS</t>
  </si>
  <si>
    <t>LINEAS DE AIRE DEL MOTOR NEUMATICO</t>
  </si>
  <si>
    <t>OBSTRUCCION DE FILTRO POR MATERIAL PARTICULADO</t>
  </si>
  <si>
    <t>FILTRO EN LINEA DE AIRE DE MOTOR NEUMÁTICO DE HUINCHE</t>
  </si>
  <si>
    <t>DESGASTE DE COMPONENTES INTERNOS DEL MOTOR DEBIDO A LUBRICACION DEFICIENTE</t>
  </si>
  <si>
    <t>FUGA DE AIRE O ROTURA DE FLEXIBLES DE AIRE DEL MOTOR</t>
  </si>
  <si>
    <t>INSPECCION VISUAL DE FLEXIBLES DE AIRE DE MOTOR NEUMATICO</t>
  </si>
  <si>
    <t>FLEXIBLE SIN DAÑOS, SIN FUGAS</t>
  </si>
  <si>
    <t>FLEXIBLES DE AIRE DE MOTOR NEUMATICO</t>
  </si>
  <si>
    <t>CAMBIO DE FLEXIBLES DE AIRE DE MOTOR NEUMATICO</t>
  </si>
  <si>
    <t xml:space="preserve">DETIENE EL SISTEMA DE ROTACIÓN DEL HUINCHE, MANTIENE EL EQUIPO FRENADO MIENTRAS NO SE ENCUENTRA EN OPERACIÓN </t>
  </si>
  <si>
    <t xml:space="preserve">NO DETIENE EL SISTEMA DE ROTACIÓN DEL HUINCHE, NO MANTIENE EL EQUIPO FRENADO MIENTRAS NO SE ENCUENTRA EN OPERACIÓN </t>
  </si>
  <si>
    <t xml:space="preserve">REVISIÓN DE BALATAS Y ESPESOR </t>
  </si>
  <si>
    <t xml:space="preserve">CAPACIDAD DE FRENADO EN ÓPTIMAS CONDICIONES </t>
  </si>
  <si>
    <t>CAMBIO DE BALATAS DE FRENO DEL SISTEMA DE CORTE</t>
  </si>
  <si>
    <t>PERNOS DE ANCLAJE</t>
  </si>
  <si>
    <t>SOLTURA DE PERNOS POR VIBRACIONES</t>
  </si>
  <si>
    <t xml:space="preserve">REVISIÓN Y REAPRIETE DE TORQUES </t>
  </si>
  <si>
    <t>REVISIÓN Y REAPRIETE DE PERNOS DE ANCLAJE DE BASTIDOR</t>
  </si>
  <si>
    <t xml:space="preserve">PERNOS APRETADOS </t>
  </si>
  <si>
    <t xml:space="preserve"> PERNOS DE ANCLAJE DE BASTIDOR</t>
  </si>
  <si>
    <t>CAMBIO DE PERNOS DE ANCLAJE DE BASTIDOR</t>
  </si>
  <si>
    <t>PSV-540A VÁLVULA DE SEGURIDAD D-1401A</t>
  </si>
  <si>
    <t xml:space="preserve">LIBERAR PRESIÓN CUANDO SUPERA EL  LIMITE DE DISEÑO </t>
  </si>
  <si>
    <t xml:space="preserve">INCAPACIDAD PARA LIBERAR PRESIÓN ANTE SOBREPRESIÓN INTERNA </t>
  </si>
  <si>
    <t>SELLOS BLANDOS DESGASTADOS DEBIDO A FÁTIGA</t>
  </si>
  <si>
    <t>PSV-540B VÁLVULA DE SEGURIDAD D-1401B</t>
  </si>
  <si>
    <t>PSV-501 VÁLVULA DE SEGURIDAD D-1401A</t>
  </si>
  <si>
    <t>PSV-551 VÁLVULA DE SEGURIDAD D-1401B</t>
  </si>
  <si>
    <t>PSV-502 VÁLVULA DE SEGURIDAD D-1401A</t>
  </si>
  <si>
    <t>PSV-552 VÁLVULA DE SEGURIDAD D-1401B</t>
  </si>
  <si>
    <t>14PSV102A VALV SEG CAMARA D-1401A COKER</t>
  </si>
  <si>
    <t xml:space="preserve">14PSV102A </t>
  </si>
  <si>
    <t>14PSV102B</t>
  </si>
  <si>
    <t>CABEZALES</t>
  </si>
  <si>
    <t xml:space="preserve">CONTENER PRESIÓN Y FLUIDO DE PROCESO </t>
  </si>
  <si>
    <t>PÉRDIDA EN LA CAPACIDAD DE CONTENER LA PRESIÓN Y FLUIDO DEL PROCESO</t>
  </si>
  <si>
    <t xml:space="preserve">PÉRDIDA DE ESPESOR POR EROSIÓN </t>
  </si>
  <si>
    <t xml:space="preserve">PÉRDIDA DE CONTENCIÓN DEL FLUIDO </t>
  </si>
  <si>
    <t xml:space="preserve">AGRIETAMIENTO DE UNIONES SOLDADAS POR CICLOS TERMICOS </t>
  </si>
  <si>
    <t>MANTO</t>
  </si>
  <si>
    <t>CONTENER EL PRODUCTO A PRESIÓN Y TEMPERATURA DE PROCESO.</t>
  </si>
  <si>
    <t>NO CONTENER EL PRODUCTO A PRESIÓN Y TEMPERATURA DE PROCESO.</t>
  </si>
  <si>
    <t xml:space="preserve">Sin plan </t>
  </si>
  <si>
    <t xml:space="preserve">Detenido </t>
  </si>
  <si>
    <t xml:space="preserve">CORROSIÓN POR SULFURACIÓN </t>
  </si>
  <si>
    <t>CORROSION PERMITIDA 3MM</t>
  </si>
  <si>
    <t>5A</t>
  </si>
  <si>
    <t xml:space="preserve">NO MANTIENE LA INTEGRIDAD ESTRUCTURAL Y CONTENCIÓN DEL PROCESO </t>
  </si>
  <si>
    <t>DEFORMACION SEVERA DEBIDO A CICLOS TERMICOS</t>
  </si>
  <si>
    <t xml:space="preserve">REPARACIÓN </t>
  </si>
  <si>
    <t>ROTURA POR EROSIÓN Y CORROSIÓN</t>
  </si>
  <si>
    <t>AISLACION EN BUEN ESTADO, SIN DAÑOS</t>
  </si>
  <si>
    <t xml:space="preserve">REARACION DE AILACION </t>
  </si>
  <si>
    <t xml:space="preserve">PÉRDIDA DE ESPESOR POR CORROSIÓN </t>
  </si>
  <si>
    <t xml:space="preserve"> SOPORTE DE AISLAMIENTO </t>
  </si>
  <si>
    <t xml:space="preserve">NO BRINDAR SOPORTE ESTRUCTURAL AL MANTO DE LA CÁMARA </t>
  </si>
  <si>
    <t xml:space="preserve">GRIETAS EN LA SOLDADURA  </t>
  </si>
  <si>
    <t>CORROSIÓN EN LA SUPERFICIE DEL ANILLO O BASE DE APOYO</t>
  </si>
  <si>
    <t xml:space="preserve">FATIGA TÉRMICA Y MECÁNICA </t>
  </si>
  <si>
    <t>CRUCETA</t>
  </si>
  <si>
    <t>CONDUCIR LOS PRODUCTOS DE SALIDA DE LA CAMARA HACIA LA T1401</t>
  </si>
  <si>
    <t>NO CONDUCIR LOS PRODUCTOS DE SALIDA DE LA CAMARA HACIA LA T1401</t>
  </si>
  <si>
    <t xml:space="preserve">OBSTRUCCION EN CRUCETA POR COQUIFICACION INTERIOR </t>
  </si>
  <si>
    <t>CANALIZAR LA CAIDA DE COQUE DESDE LA CÁMARA HACIA EL PAD (PATIO DE DESCARGA)</t>
  </si>
  <si>
    <t xml:space="preserve">NO PERMITE EL PASO ADECUADO DEL COQUE DESDE LA CÁMARA </t>
  </si>
  <si>
    <t>GRIETAS EN ZONAS DE IMPACTO DE COKER</t>
  </si>
  <si>
    <t>DEE</t>
  </si>
  <si>
    <t xml:space="preserve">BOQUILLAS </t>
  </si>
  <si>
    <t>CONEXIÓN Y CONTENCIÓN DE LOS FLUIDOS QUE ENTRAN Y SALEN DEL EQUIPOS</t>
  </si>
  <si>
    <t>PERDIDA DE CONTENCIÓN DE FLUIDO</t>
  </si>
  <si>
    <t>GRIETA EN ZONA DE SOLDADURA DE BOQUILLA, DEBIDO A FATIGA TÉRMICA EN OPERACIÓN.</t>
  </si>
  <si>
    <t>INSPECCIONAR VISUALMENTE</t>
  </si>
  <si>
    <t>PÉRDIDA DE MATERIAL POR CORROSIÓN</t>
  </si>
  <si>
    <t>PERMITIR EL TRANSPORTE SEGURO Y FLEXIBLE DE AGUA O VAPOR HACIA LOS SISTEMAS DE CORTE Y LIMPIEZA DE LAS CÁMARAS DE COKER, COMPENSANDO MOVIMIENTOS TÉRMICOS Y MECÁNICOS</t>
  </si>
  <si>
    <t xml:space="preserve">PÉRDIDA DE CAPACIDAD DE CONDUCCIÓN SEGURA DEL FLUIDO </t>
  </si>
  <si>
    <t>EROSIÓN/ CORROSIÓN INTERNA O EXTERNA</t>
  </si>
  <si>
    <t xml:space="preserve">AGRIETAMIENTO, ROTO, FRACTURADO. </t>
  </si>
  <si>
    <t>ASEGURAR EL ANCLAJE ESTRUCTURAL DEL ACUMULADOR  SOPORTANDO ESFUERZOS MECÁNICOS Y TÉRMICOS DURANTE LA OPERACIÓN</t>
  </si>
  <si>
    <t xml:space="preserve">PÉRDIDA DE SUJECIÓN ESTRUCTURAL </t>
  </si>
  <si>
    <t>PUEDE GENERAR CARGA DESBALANCEADA SOBRE LA BASE</t>
  </si>
  <si>
    <t>CAMBIAR PERNOS DE ANCLAJE</t>
  </si>
  <si>
    <t>6 POR PERNO (TOTAL 48 PERNOS)</t>
  </si>
  <si>
    <t>PERDIDA DE FIJACIÓN DEL ACUMULADOR</t>
  </si>
  <si>
    <t xml:space="preserve">DESGASTE POR CORROSIÓN </t>
  </si>
  <si>
    <t>CORROSION POR PERDIDA DE ESQUEMA DE PINTURA</t>
  </si>
  <si>
    <t>INSPECCIONAR VISUALMENTE ESQUEMA DE PINTURA</t>
  </si>
  <si>
    <t>MANTENCION DE ESQUEMA DE PINTURA</t>
  </si>
  <si>
    <t>ASEGURAR EL ANCLAJE ESTRUCTURAL DEL ACUMULADOR  SOPORTANDO ESFUEROS MECÁNICOS Y TÉRMICOS DURANTE LA OPERACIÓN</t>
  </si>
  <si>
    <t>ROTURA DE GOLILLAS DE AJUSTE POR CORROSION</t>
  </si>
  <si>
    <t>ASEGURAR EL ANCLAJE DEL ACUMULADOR EN SU POSICIÓN DURANTE LA OPERACIÓN</t>
  </si>
  <si>
    <t>DESAJUSTE O TENSIÓN INCORRECTA DEBIDO A ESFUERZOS ESTRUCTURALES</t>
  </si>
  <si>
    <t>FALDON</t>
  </si>
  <si>
    <t>SOPORTAR EL PESO DE LA CAMARA Y TRANSMITIRLO A LA ESTRUCTURA SOPORTANTE Y PERMITIR LA EXPANSIÓN TÉRMICA DEL EQUIPO</t>
  </si>
  <si>
    <t>NO SOPORTAR EL PESO DE LA CAMARA Y TRANSMITIRLO A LA ESTRUCTURA SOPORTANTE Y PERMITIR LA EXPANSIÓN TÉRMICA DEL EQUIPO</t>
  </si>
  <si>
    <t xml:space="preserve">FISURAS O GRIETAS EN LA UNIÓN DE SOLDADURA MANTO-FALDON </t>
  </si>
  <si>
    <t>4A</t>
  </si>
  <si>
    <t>BEEARE3</t>
  </si>
  <si>
    <t>FUGA DE GAS POR PÉRDIDA DE TENSIÓN EN PERNOS</t>
  </si>
  <si>
    <t xml:space="preserve">POLEAS </t>
  </si>
  <si>
    <t xml:space="preserve">DESGASTES DE POLEAS DENTRO DE TOLERANCIA , SE DEBE UTILIZAR PATRÓN DE MEDIDA Y RODAMIENTOS SIN FALLA </t>
  </si>
  <si>
    <t>CAMBIO DE POLEAS</t>
  </si>
  <si>
    <t>ORDENADOR DE CABLE</t>
  </si>
  <si>
    <t xml:space="preserve">TRABAMIENTO DEL ORDENADOR  POR FALLA DE RODAMIENTOS  O COMPONENTE MECÁNICO SUELTO </t>
  </si>
  <si>
    <t>PRUEBA FUNCIONAL DE ORDENADOR DE CABLE</t>
  </si>
  <si>
    <t>GUIA LUBRICADA Y CARRO CON DESLIZAMIENTO SUAVE</t>
  </si>
  <si>
    <t>MANTENCION DE ORDENADOR DE TAMBOR DE HUINCHE</t>
  </si>
  <si>
    <t xml:space="preserve">CABLE PRINCIPAL DE LANZA </t>
  </si>
  <si>
    <t xml:space="preserve">PERMITIR ASCENSO Y DESCENSO DE LA LANZA DE CORTE </t>
  </si>
  <si>
    <t xml:space="preserve">NO PERMITIR ASCENSO Y DESCENSO DE LA LANZA DE CORTE </t>
  </si>
  <si>
    <t xml:space="preserve">CORROSIÓN POR FALTA  DE LUBRICACIÓN O LUBRICACIÓN DEFECTUOSA </t>
  </si>
  <si>
    <t xml:space="preserve">LUBRICACIÓN DE CABLE PRINCIPAL DE LANZA </t>
  </si>
  <si>
    <t xml:space="preserve">CABLE LUBRICADO CORRECTAMENTE. SIN EVIDENCIA DE CORROSIÓN Y DAÑOS </t>
  </si>
  <si>
    <t>CABLE PRINCIPALE DE LA LANZA</t>
  </si>
  <si>
    <t xml:space="preserve">CAMBIO DE CABLES </t>
  </si>
  <si>
    <t>DESGASTE ABRASIVO POR ROCE CON ESTRUCTURA DE SISTEMA DE CORTE</t>
  </si>
  <si>
    <t xml:space="preserve">SIN EVIDENCIA DE CABLES CORTADOS </t>
  </si>
  <si>
    <t>CORTE O ROTURA DE CABLE POR SOBRE ESFUERZO</t>
  </si>
  <si>
    <t>CORTE DE TORONES POR FATIGA</t>
  </si>
  <si>
    <t xml:space="preserve">SIN EVIDENCIA DE DAÑOS EN CABLES </t>
  </si>
  <si>
    <t xml:space="preserve">CABEZAL DE CORTE </t>
  </si>
  <si>
    <t>PERFORAR Y CORTAR EL COQUE UTILIZANDO AGUA A ALTA PRESIÓN</t>
  </si>
  <si>
    <t>NO PERMITE LA PERFORACIÓN ,CORTE DE COQUE UTILIZANDO AGUA A ALTA PRESIÓN</t>
  </si>
  <si>
    <t>SOLTURA DE PERNOS DE SUJECION ENTRE CABEZAL Y TUBOS</t>
  </si>
  <si>
    <t>VERIFICAR TORQUE DE PERNOS DE SUJECION ENTRE CABEZAL Y TUBOS</t>
  </si>
  <si>
    <t xml:space="preserve">TORQUE 430 A 530 N/M (315 A 385 LBS/PIE) DE ACUERDO A PLANO 512RLCX00618 (REF: P-0766) </t>
  </si>
  <si>
    <t>PERNOS DE SUJECION ENTRE CABEZAL Y TUBOS</t>
  </si>
  <si>
    <t>TORQUEAR PERNOS DE SUJECION ENTRE CABEZAL Y TUBOS</t>
  </si>
  <si>
    <t>FALLA EN EL CADTRIDGE DEBIDO A DESGASTE INTERNO DE COMPONENTES MECÁNICOS, POR CONTAMINACIÓN DE AGUA Y COQUE</t>
  </si>
  <si>
    <t>LUBRICACION DE CADTRIDGE E INSPECCION VISUAL</t>
  </si>
  <si>
    <t>ACEITE SIN CONTAMINANTES, SIN PRESENCIA DE AGUA Y/O MATERIAL PARTICULADO
CADTRIDGE SIN PRESENCIA DE FUGAS DE ACEITE</t>
  </si>
  <si>
    <t>CADTRIDGE DE CABEZAL DE CORTE</t>
  </si>
  <si>
    <t>CAMBIO DE CABEZAL DE CORTE</t>
  </si>
  <si>
    <t xml:space="preserve">OBSTRUCCIÓN DE TOBERAS DEBIDO A GOLPES/ CONTAMINACIÓN DE COQUE </t>
  </si>
  <si>
    <t>INSPECCIÓN VISUAL DE CABEZAL DE CORTE</t>
  </si>
  <si>
    <t>TOBERAS SIN OBSTRUCCIONES VISIBLES /SIN DEFORMACIONES/SIN GOLPES</t>
  </si>
  <si>
    <t>TOBERAS DE CABEZAL DE CORTE</t>
  </si>
  <si>
    <t>E-DS-ERB-COK0-PROC-000000X1401</t>
  </si>
  <si>
    <t>VÁLVULA SWITCH 3 VIAS X-1401</t>
  </si>
  <si>
    <t>PRENSA</t>
  </si>
  <si>
    <t>CONTENER EL PRODUCTO AL INTERIOR DE LA VÁLVULA.</t>
  </si>
  <si>
    <t>NO CONTENER EL PRODUCTO AL INTERIOR DE LA VÁLVULA.</t>
  </si>
  <si>
    <t xml:space="preserve">FUGA DE PRODUCTO EN LA PRENSA DE LA VÁLVULA POR DIFERENCIA DE TEMPERATURA </t>
  </si>
  <si>
    <t xml:space="preserve">SIN EVIDENCIA DE FUGAS </t>
  </si>
  <si>
    <t xml:space="preserve">EN SERVICIO </t>
  </si>
  <si>
    <t>FLEXIBLES HIDRÁULICOS</t>
  </si>
  <si>
    <t xml:space="preserve"> PERMITE EL PASO DE ACEITE HIDRÁULICO AL ACTUADOR DE LA VÁLVULA SWITCH  </t>
  </si>
  <si>
    <t xml:space="preserve">NO PERMITE EL PASO DE ACEITE HIDRÁULICO AL ACTUADOR DE LA VÁLVULA SWITCH  </t>
  </si>
  <si>
    <t xml:space="preserve">FUGA DE ACEITE EN FLEXIBLES HIDRÁULICOS DEBIDO A LA ABRASIÓN/EROSIÓN /CONDICIONES DE CLIMA </t>
  </si>
  <si>
    <t>SE ACTIVA PROCEDIMIENTO DE CAMBIO MANUAL DE CAMARA</t>
  </si>
  <si>
    <t xml:space="preserve">CILINDRO HIDRÁULICO DE ALTA PRESIÓN </t>
  </si>
  <si>
    <t xml:space="preserve">CONTROLAR APERTURA Y CIERRE  PARA EL INGRESO DE PITCH A LAS CÁMARAS </t>
  </si>
  <si>
    <t xml:space="preserve">NO CONTROLAR APERTURA Y CIERRE PARA EL INGRESO DE PITCH A LAS CÁMARAS </t>
  </si>
  <si>
    <t xml:space="preserve">PÉRDIDA DE PRESIÓN EN EL CILINDRO HIDRÁULICO POR FALLA DE SELLOS HIDRÁULICOS POLIPACK </t>
  </si>
  <si>
    <r>
      <t>VÁLVULA SWITCH 3 VÍAS-</t>
    </r>
    <r>
      <rPr>
        <sz val="10"/>
        <color theme="1"/>
        <rFont val="Calibri Light"/>
        <family val="2"/>
        <scheme val="major"/>
      </rPr>
      <t xml:space="preserve">LEVANTE </t>
    </r>
  </si>
  <si>
    <t>VÁLVULA DE COMPENSACIÓN</t>
  </si>
  <si>
    <t xml:space="preserve">REGULA EL FLUJO AL CILINDRO DE LA VÁLVULA </t>
  </si>
  <si>
    <t xml:space="preserve">INCAPACIDAD DE REGULAR  EL FLUJO AL CILINDRO DE LA VÁLVULA </t>
  </si>
  <si>
    <t>TRABAMIENTO DE LA VÁLVULA DE COMPENSACIÓN  POR SUCIEDAD Y/O CONTAMINACIÓN DE ACEITE</t>
  </si>
  <si>
    <t>X-1401A REGISTRO
 LUBRIC QUINCENAL</t>
  </si>
  <si>
    <t>En SERVICIO</t>
  </si>
  <si>
    <t>CUERPO DE VÁLVULA</t>
  </si>
  <si>
    <t xml:space="preserve">CONTENER EL PRODUCTO AL INTERIOR DE LA VÁLVULA </t>
  </si>
  <si>
    <t xml:space="preserve">NO CONTENER EL PRODUCTO AL INTERIOR DE LA VÁLVULA </t>
  </si>
  <si>
    <t xml:space="preserve">PÉRDIDA DE SELLO EN EL CUERPO DE LA VÁLVULA POR COQUIFICACIÓN INTERNA </t>
  </si>
  <si>
    <t xml:space="preserve">OPERANDO </t>
  </si>
  <si>
    <t xml:space="preserve">VÁLVULA SWITCH 3 VÍAS-ROTACIÓN </t>
  </si>
  <si>
    <t>MOTOR HIDRÁULICO DE BAJA PRESIÓN</t>
  </si>
  <si>
    <t xml:space="preserve">DIRECCIONAR EL FLUJO DE PITCH HACIA LA CÁMARA EN SERVICIO </t>
  </si>
  <si>
    <t xml:space="preserve">NO DIRECCIONAR EL FLUJO DE PITCH HACIA LA CÁMARA EN SERVICIO </t>
  </si>
  <si>
    <t>FALLA EN LA ROTACIÓN DEL MOTOR 
HIDRÁULICO DE BAJA PRESIÓN POR 
TRABAMIENTO EN RODAMIENTOS 
Y/O ROTURA EN LOS VANE (PALETAS)</t>
  </si>
  <si>
    <t>Sistema hidraulico deficiente, se inicia procedimiento accionamiento manual</t>
  </si>
  <si>
    <t xml:space="preserve">ANÁLISIS DE ACEITE </t>
  </si>
  <si>
    <t>SISTEMA ENGRANAJES</t>
  </si>
  <si>
    <t xml:space="preserve">TRANSMISIÓN DE POTENCIA PARA ROTACIÓN DE VÁLVULA </t>
  </si>
  <si>
    <t xml:space="preserve">NO TRANSMISIÓN DE POTENCIA PARA ROTACIÓN DE VÁLVULA </t>
  </si>
  <si>
    <t xml:space="preserve">TRABAMIENTO EN ENGRANAJES POR DESALINEAMIENTO </t>
  </si>
  <si>
    <t xml:space="preserve">SE ACTIVA PROCEDIMIENTO DE CAMBIO DE CAMARA A MODO MANUAL </t>
  </si>
  <si>
    <t>SISTEMA DE ENGRANAJES DE ROTACIÓN</t>
  </si>
  <si>
    <t xml:space="preserve">CAMBIO DEL SISTEMA DE ENGRANAJES </t>
  </si>
  <si>
    <t>BEMECARE</t>
  </si>
  <si>
    <t xml:space="preserve">ENGRANAJE IRREGULAR POR FRACTURA DE DIENTE </t>
  </si>
  <si>
    <t xml:space="preserve">ENGRANAJE IRREGULAR POR CORROSIÓN </t>
  </si>
  <si>
    <t>ENGRANAJE IRREGULAR POR FALTA DE LUBRICACIÓN</t>
  </si>
  <si>
    <t>ENGRANAJE IRREGULAR POR PICADO</t>
  </si>
  <si>
    <t>UNIDAD HIDRÁULICA</t>
  </si>
  <si>
    <t xml:space="preserve">BOMBA HIDRÁULICA </t>
  </si>
  <si>
    <t>DISTRIBUIR EL FLUJO DE PRESIÓN DE ACEITE AL SISTEMA DE ASENTAMIENTO Y  ROTACIÓN DE VÁLVULA X1401</t>
  </si>
  <si>
    <t>NO PERMITE DISTRIBUIR EL FLUJO DE PRESIÓN DE ACEITE AL SISTEMA DE ASENTAMIENTO Y  ROTACIÓN DE VÁLVULA X1401</t>
  </si>
  <si>
    <t>ROTURA DE DESCANSOS EN LA BOMBA HIDRAULICA  DEBIDO A SOLTURAS MECÁNICAS</t>
  </si>
  <si>
    <t xml:space="preserve">ROTURA EN ACOPLAMIENTO DE LA BOMBA HIDRAULICA , DEBIDO  A DESGASTE DE COMPONENTES O SOBRETORQUES </t>
  </si>
  <si>
    <t xml:space="preserve">SIN EVIDENCIA DE DESGASTES EN EL ACOPLAMIENTO </t>
  </si>
  <si>
    <t xml:space="preserve">CAMBIO DE COMPONENTES </t>
  </si>
  <si>
    <t>MOTOR ELÉCTRICO</t>
  </si>
  <si>
    <t xml:space="preserve">SOBRECARGA DEL MOTOR ELÉCTRICO POR MANIPULACIÓN INDEBIDA O MALA REGULACIÓN DEL CAUDAL </t>
  </si>
  <si>
    <t xml:space="preserve">MANTENCIÓN </t>
  </si>
  <si>
    <t>MOTOR HIDRÁULICO</t>
  </si>
  <si>
    <t>ROTURA DE VANES (PALETAS) DEL MOTOR 
HIDRÁULICO DEBIDO A CONTAMINACIÓN
 DE ACEITE O SOBRE PRESIÓN</t>
  </si>
  <si>
    <t xml:space="preserve">ANÁLISIS DE ACEITE  </t>
  </si>
  <si>
    <t>DEFORMACION EN LOS COMPONENTES INTERNOS DEL MOTOR DEBIDO A CONTAMINACION, DESPRENDIMIENTOS O ALTAPRESION</t>
  </si>
  <si>
    <t>CENTRAL HIDRÁULICA</t>
  </si>
  <si>
    <t>MP: X-1401A REGISTRO LUBRIC QUINCENAL</t>
  </si>
  <si>
    <t>E/1828/1</t>
  </si>
  <si>
    <t>CAMBIAR FLEXIBLES HIDRÁULICOS</t>
  </si>
  <si>
    <t xml:space="preserve">ESTANQUE </t>
  </si>
  <si>
    <t xml:space="preserve">ROTURA DEL ESTANQUE DEBIDO A SOBREPRESIÓN </t>
  </si>
  <si>
    <t xml:space="preserve">VERIFICAR VÁLVULA ATMOSFÉRICA </t>
  </si>
  <si>
    <t xml:space="preserve">PROTEGER EL MANTO CONTRA LA EROSIÓN DEL COQUE </t>
  </si>
  <si>
    <t xml:space="preserve">NO PROTEGE EL MANTO CONTRA LA EROSIÓN DEL COQUE </t>
  </si>
  <si>
    <t xml:space="preserve">AGRIETAMIENTO DE CLADDING POR FATIGA TERMICA O MECÁNICA </t>
  </si>
  <si>
    <t>CFD Dispositivo de alim central X1404A</t>
  </si>
  <si>
    <t>X-1404A</t>
  </si>
  <si>
    <t>E-DS-ERB-COK0-PROC-00000X1404A</t>
  </si>
  <si>
    <t>SISTEMA CARGA DE PITCH</t>
  </si>
  <si>
    <t>PISTON SELECTOR DE CARGA</t>
  </si>
  <si>
    <t xml:space="preserve">PERMITE LA INYECCIÓN DEL PRODUCTO A LA CÁMARA </t>
  </si>
  <si>
    <t xml:space="preserve">NO PERMITE LA INYECCIÓN DEL PRODUCTO A LA CÁMARA </t>
  </si>
  <si>
    <t xml:space="preserve">TRABAMIENTO EN EL PISTON DE CARGA POR CONTAMINACIÓN DE COQUE </t>
  </si>
  <si>
    <t>DETENCION DEL EQUIPO. DETENCION DE LA PLANTA</t>
  </si>
  <si>
    <r>
      <t>PRUEBA DE RECORRIDO</t>
    </r>
    <r>
      <rPr>
        <sz val="10"/>
        <color rgb="FFFF0000"/>
        <rFont val="Calibri Light"/>
        <family val="2"/>
        <scheme val="major"/>
      </rPr>
      <t xml:space="preserve"> (CONFIRMAR CON DELTA VALVE RESP: V. QUIROZ)</t>
    </r>
  </si>
  <si>
    <t>RECORRIDO UNIFORME, LIBRE DE TRABAMIENTOS</t>
  </si>
  <si>
    <t>FALLA EN LOS SELLOS HIDRÁULICOS DEL PISTÓN, POR FLEXIÓN DEL VÁSTAGO, DESGASTE.</t>
  </si>
  <si>
    <t xml:space="preserve">CAJA REDUCTORA SIN FIN CORONA </t>
  </si>
  <si>
    <t>DESGASTE DE COMPONENTES INTERNOS DEBIDO A CONTAMINACION DE ACEITE</t>
  </si>
  <si>
    <t xml:space="preserve">REALIZAR ANALISIS DE ACEITE </t>
  </si>
  <si>
    <t xml:space="preserve">FALLA EN RODAMIENTOS  DE MOTOR ELÉCTRICO POR FALTA DE LUBRICACIÓN </t>
  </si>
  <si>
    <t xml:space="preserve"> FALLA ELÉCTRICA EN EL MOTOR ELÉCTRICO POR PÉRDIDA DE AISLACIÓN DE LAS BOBINAS DE CABLES.</t>
  </si>
  <si>
    <r>
      <t>CHEQUEO DE ASILACIÓN (</t>
    </r>
    <r>
      <rPr>
        <sz val="10"/>
        <color rgb="FFFF0000"/>
        <rFont val="Calibri Light"/>
        <family val="2"/>
        <scheme val="major"/>
      </rPr>
      <t>Consultar a eléctricos)</t>
    </r>
  </si>
  <si>
    <t xml:space="preserve">DESBALANCE DE MOTOR ELÉCTRICO </t>
  </si>
  <si>
    <t xml:space="preserve">DAÑOS EN LOS SELLOS DINÁMICOS  DE LA PRENSA DEBIDO A CONTAMINACIÓN INTERNA, FLEXIÓN DEL VÁSTAGO. </t>
  </si>
  <si>
    <t>BUD Válvula de descabeza inferior X1403A</t>
  </si>
  <si>
    <t>X-1403A</t>
  </si>
  <si>
    <t>E-DS-ERB-COK0-PROC-00000X1403A</t>
  </si>
  <si>
    <t xml:space="preserve">PERMITE ABRIR LA PARTE INFERIOR DE LA CÁMARA CUANDO EL CICLO DE COQUE HA TERMINADO PARA INICIAR LA DESCARGA DEL COQUE </t>
  </si>
  <si>
    <t xml:space="preserve">NO PERMITE ABRIR LA PARTE INFERIOR DE LA CÁMARA CUANDO EL CICLO DE COQUE HA TERMINADO PARA INICIAR LA DESCARGA DEL COQUE </t>
  </si>
  <si>
    <t xml:space="preserve">INSPECCIONAR VISUALMENTE  POR TAPA DE REGISTRO </t>
  </si>
  <si>
    <t xml:space="preserve">GUÍAS Y COMPUERTAS DE LA VÁLVULA </t>
  </si>
  <si>
    <t xml:space="preserve">DAÑOS EN LA COMPUERTA INTERIOR Y  CREMALLERAS DEL VÁSTAGO DE LA VÁLVULA DEBIDO A FALTA DE LUBRICACIÓN </t>
  </si>
  <si>
    <t xml:space="preserve">REALIZAR ANÁLISIS DE ACEITE </t>
  </si>
  <si>
    <t>2S</t>
  </si>
  <si>
    <t xml:space="preserve">ACEITE HIDRÁULICO </t>
  </si>
  <si>
    <t>CAMBIO DE ACEITE Y EVALUACIÓN DE COMPUESTOS</t>
  </si>
  <si>
    <t xml:space="preserve">ACEITE DE LUBRICACIÓN </t>
  </si>
  <si>
    <t>FALLA DE FUNCIONAMIENTO DE LOCK PIN POR FALLA EN EL POSICIONADOR</t>
  </si>
  <si>
    <t xml:space="preserve">APERTURA Y CIERRE DE VALVULA CON HERRAMIENTA NEUMATICA. SIN CONSECUENCIAS EN EL PROCESO.
</t>
  </si>
  <si>
    <t xml:space="preserve">ACOPLAMIENTO </t>
  </si>
  <si>
    <t xml:space="preserve">CAMBIO DE ACOPLAMIENTO </t>
  </si>
  <si>
    <r>
      <t>CHEQUEAR ASILACIÓN (</t>
    </r>
    <r>
      <rPr>
        <sz val="10"/>
        <color rgb="FFFF0000"/>
        <rFont val="Calibri Light"/>
        <family val="2"/>
        <scheme val="major"/>
      </rPr>
      <t>Consultar a eléctricos)</t>
    </r>
  </si>
  <si>
    <t xml:space="preserve">PERMITE ABRIR O CERRAR EL PASO DE PITCH  DESDE LA X1401 HACIA LA CÁMARA </t>
  </si>
  <si>
    <t xml:space="preserve">NO PERMITE EL PASO DE PITCH HACIA LA CÁMARA </t>
  </si>
  <si>
    <t>ACOPLAMIENTO</t>
  </si>
  <si>
    <t>ROTURA DEL PASADOR DEL ACOPLAMIENTO ENTRE EL ACTUADOR Y EL VÁSTAGO DE LA VÁLVULA DEBIDO A SOBRETORQUE.</t>
  </si>
  <si>
    <t xml:space="preserve">ACTUADOR MECÁNICO </t>
  </si>
  <si>
    <t xml:space="preserve">FALLA EN EL ACTUADOR MECÁNICO POR FALTA DE LUBRICACIÓN </t>
  </si>
  <si>
    <t>SP-6B VALV C/ ACTUADOR MECAN SP6B COKER</t>
  </si>
  <si>
    <t>SP-6B</t>
  </si>
  <si>
    <t>E-DS-ERB-COK0-PROC-0000000SP6B</t>
  </si>
  <si>
    <t>CUERPO DE LA VÁLVULA</t>
  </si>
  <si>
    <t xml:space="preserve">EROSIÓN DEL CLADDING POR PÁRTICULAS ABRASIVAS </t>
  </si>
  <si>
    <t>JUNTA ROT.SIST.CORTE CAMARA D-1401B COKE</t>
  </si>
  <si>
    <t>E-DS-ERB-COK0-PROC-00000D1401B</t>
  </si>
  <si>
    <t xml:space="preserve">INSPECCIÓN VISUAL EXTERIOR </t>
  </si>
  <si>
    <t xml:space="preserve">PÉRDIDA DE LUBRICACIÓN DE LA CAJA DE ENGRANAJE </t>
  </si>
  <si>
    <t>INSPECCIONAR FUGAS DE ACEITE Y NIVEL DE ACEITE</t>
  </si>
  <si>
    <t xml:space="preserve">NIVEL DE ACEITE DENTRO DEL RANGO MINI Y MAX. </t>
  </si>
  <si>
    <t>VM
09-09-25</t>
  </si>
  <si>
    <t>VERIFICAR NIVEL Y ESTADO DE ACEITE</t>
  </si>
  <si>
    <t xml:space="preserve">NIVEL DE ACEITE DENTRO DEL RANGO MIN Y MAX. ACEITE SIN PRESENCIA DE MATERIAL PARTICULADO NI AGUA </t>
  </si>
  <si>
    <t xml:space="preserve">CAMBIO DE ACEITE </t>
  </si>
  <si>
    <t>LIMPIAR FILTRO DE MOTOR NEUMATICO</t>
  </si>
  <si>
    <t>FILTRO LIMPIO, SIN PRESENCIA DE MATERIAL PARTICULADO Y SIN ROTURAS</t>
  </si>
  <si>
    <t>FUGA DE AIRE O ROTURA DE FLEXIBLE DEL MOTOR</t>
  </si>
  <si>
    <t>VERIFICAR ESTADO DEL FLEXIBLE Y CONECTORES</t>
  </si>
  <si>
    <t>FLEXIBLE SIN DAÑOS Y SIN CONECTORES SUELTOS</t>
  </si>
  <si>
    <t>CAMBIO DE FLEXIBLE DE MOTOR DE JUNTA ROTATORIA</t>
  </si>
  <si>
    <t>MP: D-1401A MANT. SIST. LANZA CORTE</t>
  </si>
  <si>
    <t>REV/CAM FILTROS ACUMUL COKE D-1401A</t>
  </si>
  <si>
    <t>BMECEXT1</t>
  </si>
  <si>
    <t>D-1401A_Mant Paro Acumulador</t>
  </si>
  <si>
    <t>BEEARE1</t>
  </si>
  <si>
    <t>MP: D-1401A LIMPIEZA DE FILTROS TRAMPAS</t>
  </si>
  <si>
    <t>MP: D-1401A LIMPIEZA FILTROS TRAMPAS</t>
  </si>
  <si>
    <t>X-1401 Mantencion de central hidraulica</t>
  </si>
  <si>
    <t>Mtto a consola central hidraulica</t>
  </si>
  <si>
    <t>BMECARE1</t>
  </si>
  <si>
    <t>(en blanco)</t>
  </si>
  <si>
    <t>Posición de Mantenimiento</t>
  </si>
  <si>
    <t>Cabecera de Posición</t>
  </si>
  <si>
    <t>Ubicación Técnica</t>
  </si>
  <si>
    <t>Equipo</t>
  </si>
  <si>
    <t>Hoja de ruta</t>
  </si>
  <si>
    <t>Operaciones</t>
  </si>
  <si>
    <t>Posición</t>
  </si>
  <si>
    <t>Pto.tbjo.resp.</t>
  </si>
  <si>
    <t>TxtPosicManten</t>
  </si>
  <si>
    <t>Frec.</t>
  </si>
  <si>
    <t>Texto ampliado de la posición</t>
  </si>
  <si>
    <t>Denominación</t>
  </si>
  <si>
    <t>Gpo.hojas ruta</t>
  </si>
  <si>
    <t>Cont.gpo.HRuta</t>
  </si>
  <si>
    <t>Descripción HR</t>
  </si>
  <si>
    <t>Oper</t>
  </si>
  <si>
    <t>Descricpión</t>
  </si>
  <si>
    <t>Pto. Tbjo</t>
  </si>
  <si>
    <t>N°</t>
  </si>
  <si>
    <t>Dur</t>
  </si>
  <si>
    <t>Ctrl</t>
  </si>
  <si>
    <t>CAMARA D-1401A</t>
  </si>
  <si>
    <t>D-1401A SISTEMA DE CORTE CACO COKER</t>
  </si>
  <si>
    <t>E17</t>
  </si>
  <si>
    <t xml:space="preserve">INSPECCION SISTEMA HUINCHES CAMARA
TXT ampliado
INSPECCION SISTEMA HUINCHES CAMARA COKER:
Cabezal de corte, huinche, motor huinche, junta rotatoria, sistema freno caída libre, cable principal, sistema hidráulico mainline: revisión niveles de aceite, líneas de aire, filtraciones, consolas de mando, estado del cable, sistemas de acoplamiento, filtros de aceite y aire, chequeo toberas.
</t>
  </si>
  <si>
    <t>CC06</t>
  </si>
  <si>
    <t>D-1401A CAMARA CACO COKER</t>
  </si>
  <si>
    <t>E2736</t>
  </si>
  <si>
    <t>MP: D-1401A LIMPIEZA DE FILTROS TRAMPA V</t>
  </si>
  <si>
    <t>BEEMECA1</t>
  </si>
  <si>
    <t>APP_033</t>
  </si>
  <si>
    <r>
      <t xml:space="preserve">PP: Mant Paro Acumulador 3
TXT ampliado PP: Mant Paro Acumulador 3
Armado de Andamio Exterior si fuese necesario, Instalación de Paletas, Apertura de Mahole, Venteo (Con ventilador forzado si fuese necesario, Instalación de Iluminación Interior, Armado de Andamio Interior si fuese necesario, </t>
    </r>
    <r>
      <rPr>
        <sz val="11"/>
        <color rgb="FF0070C0"/>
        <rFont val="Calibri"/>
        <family val="2"/>
        <scheme val="minor"/>
      </rPr>
      <t xml:space="preserve">Retiro, Limpieza y Mantención de Demister si fuese necesario, Limpieza manto y Cordones de Soldadura, Inspección DIM, </t>
    </r>
    <r>
      <rPr>
        <sz val="11"/>
        <color theme="1"/>
        <rFont val="Calibri"/>
        <family val="2"/>
        <scheme val="minor"/>
      </rPr>
      <t>Reparaciones si fuese encesario, Instalación Demister si fuese necesario, Retiro de Andamio Interior si fuese necesario, Retiro, Iluminación Interior, Cierre de Mahole, Normalización Equipo, Desarme de Andamio Exterior si fuese necesario</t>
    </r>
  </si>
  <si>
    <t>Mant Paro Acumulador</t>
  </si>
  <si>
    <t>CC07</t>
  </si>
  <si>
    <t>PP: Mant Paro Acumulador 3
TXT ampliado PP: Mant Paro Acumulador 3
Armado de Andamio Exterior si fuese necesario
Instalación de Paletas
Apertura de Mahole
Venteo (Con ventilador forzado si fuese necesario)
Instalación de Iluminación Interior
Armado de Andamio Interior si fuese necesario
Retiro, Limpieza y Mantención de Demister si fuese necesario
Limpieza manto y Cordones de Soldadura
Inspección DIM
Reparaciones si fuese encesario
Instalación Demister si fuese necesario
Retiro de Andamio Interior si fuese necesario
Retiro Iluminación Interior
Cierre de Mahole
Normalización Equipo
Desarme de Andamio Exterior si fuese necesario</t>
  </si>
  <si>
    <t>Inspección e informe técnico</t>
  </si>
  <si>
    <r>
      <t xml:space="preserve">Mainline (D-1401A/B)							
Genera Cartilla de Reconocimiento de Riesgo E-020
Cumplimiento Estandar E-011
Solicita Permiso de Trabajo E-003
Codigos Repuestos SAP 3032881/3044607/3054546/5022068/5041797/5041811/5041812/5041813/5041814/5041815/5041817/5041818/5041819/5041820/504121/5041822/5041823/5044700/5044703/5054883/5035497/3044501
Revisión de Niveles del Estanque de Aceite Hidráulico
Revisión de posibles Fugas en la Unidad Hidráulica de Poder
Emitir Informe
Cierre de Permiso y Entrega de Equipo
Huinche (D-1401A/B)							
Genera Cartilla de Reconocimiento de Riesgo E-020
Cumplimiento Estandar E-011
Solicita Permiso de Trabajo E-003
Revision Niveles Aceite
Revisión Tensión del Cable
Revision Ordenador de Cable
Emitir Informe
Cierre de Permiso y Entrega de Equipo
Cabezal de Corte (D-1401A/B)							
Genera Cartilla de Reconocimiento de Riesgo E-020
Cumplimiento Estandar E-011
Solicita Permiso de Trabajo E-003
Codigos Repuestos SAP
3032882/3059839/3032881/3004576/3004577/3004611/5054891/5054892/ 3055502/3015153/5054893/5026369/5026369/5054895/5054896
Revision Pernos Sujecion
Revision Tobera
Revision Acoplamiento Union Cabezal
Revision existencias de Fugas
Emitir Informe
Cierre de Permiso y Entrega de Equipo
Junta Rotatoria (D-1401A/B)							
Genera Cartilla de Reconocimiento de Riesgo E-020
Cumplimiento Estandar E-011
Solicita Permiso de Trabajo E-003
Codigos Repuestos SAP
3032911/5026468/5064398/5016747/3015261/5064401/5060228 5060229/5060230/5060231/5060232/5060233/5060234/5060235
Revisión Niveles Aceite (Caja de Engranajes, Motor, Reductor, Junta Rotatoria)
Revisión Acoples
Revisión Filtros
Revisión Frenos
Revisión Pastecas
Revisión Línea Alimentación de Aire
Revisión Presión Sistema de Aire
Emitir Informe
Cierre de Permiso y Entrega de Equipo
Motor Huinche (D-1401A/B)							
Genera Cartilla de Reconocimiento de Riesgo E-020
Cumplimiento Estandar E-011
Solicita Permiso de Trabajo E-003
Codigos Repuestos SAP 3059517/5026283/5026303/3055250/5026450/5026274/ 5026304/3054780/5026418/5060236/5026392/5026312
</t>
    </r>
    <r>
      <rPr>
        <sz val="11"/>
        <color rgb="FF0070C0"/>
        <rFont val="Calibri"/>
        <family val="2"/>
        <scheme val="minor"/>
      </rPr>
      <t>Revisión de Nivel Aceite Lubricador Linea de Aire
Revision de Nivel Aceite Motor
Revisión de Presión Sistema de Aire
Revision de posibles Fugas
Revision Consola de Mando
Revisión de Ordenador de Cable</t>
    </r>
    <r>
      <rPr>
        <sz val="11"/>
        <color theme="1"/>
        <rFont val="Calibri"/>
        <family val="2"/>
        <scheme val="minor"/>
      </rPr>
      <t xml:space="preserve">
Emitir Informe
Cierre Permiso y Entrega de Equipo
Lanza de Corte (D-1401A/B)							
Genera Cartilla de Reconocimiento de Riesgo E-020
Cumplimiento Estandar E-011
Solicita Permiso de Trabajo E-003
Codigos Repuestos SAP 5054883/3059839/5054887/5054888/5054889
</t>
    </r>
    <r>
      <rPr>
        <sz val="11"/>
        <color rgb="FF0070C0"/>
        <rFont val="Calibri"/>
        <family val="2"/>
        <scheme val="minor"/>
      </rPr>
      <t xml:space="preserve">Inspeccion Cuerpo Boquilla, Boquilla y Caja de Boquilla
Inspeccion Engranajes, Ejes, Rodamientos, Poleas, Resortes y Tapas
Inspeccion Bujes, Casquillos y Cojinetes
Revision Superficie de los Frenos
Revision Tuercas y Fijaciones del Huinche
Revision Pernos de Montaje
Revision Tambor y Polea Acanalada
Revision del Silenciador
Revision Partes Deslizantes
Revision de Barras
Revision del Bloqueo
Revision Cable Auxiliar
</t>
    </r>
    <r>
      <rPr>
        <sz val="11"/>
        <color theme="1"/>
        <rFont val="Calibri"/>
        <family val="2"/>
        <scheme val="minor"/>
      </rPr>
      <t xml:space="preserve">Emitir Informe
Cierre Permiso y Entrega de Equipo
</t>
    </r>
  </si>
  <si>
    <t>CAMARA D-1401B</t>
  </si>
  <si>
    <t>D-1401B SISTEMA DE CORTE D1401 CACO COK</t>
  </si>
  <si>
    <t>E316</t>
  </si>
  <si>
    <t>INSPECCION SISTEMA HUINCHES CAMARA B
TXT ampliado 
INSPECCION SISTEMA HUINCHES CAMARA B
Cabezal de corte, huinche, motor huinche, junta rotatoria, sistema freno caída libre, cable principal, sistema hidráulico mainline: revisión niveles de aceite, líneas de aire, filtraciones, consolas de mando, estado del cable, sistemas de acoplamiento, filtros de aceite y aire, chequeo toberas.</t>
  </si>
  <si>
    <t>D-1401B CAMARA CACO COKER</t>
  </si>
  <si>
    <t>E3185</t>
  </si>
  <si>
    <t>MP: D-1401B LIMPIEZA DE FILTROS TRAMPAS</t>
  </si>
  <si>
    <t>MP: D-1401B LIMPIEZA DE FILTROS TRAMPA V</t>
  </si>
  <si>
    <t>D-1401B_Mant Paro Acumulador</t>
  </si>
  <si>
    <t>TXT ampliado PP: Mant Paro Acumulador 3
PP: Mant Paro Acumulador 3
Armado de Andamio Exterior si fuese necesario, Instalación de Paletas, Apertura de Mahole, Venteo (Con ventilador forzado si fuese necesario, Instalación de Iluminación Interior, Armado de Andamio Interior si fuese necesario, Retiro, Limpieza y Mantención de Demister si fuese necesario, Limpieza manto y Cordones de Soldadura, Inspección DIM, Reparaciones si fuese encesario, Instalación Demister si fuese necesario, Retiro de Andamio Interior si fuese necesario, Retiro, Iluminación Interior, Cierre de Mahole, Normalización Equipo, Desarme de Andamio Exterior si fuese necesario</t>
  </si>
  <si>
    <t>PP: Mant Paro Acumulador 3
PP: Mant Paro Acumulador 3
TXT ampliado
Armado de Andamio Exterior si fuese necesario
Instalación de Paletas
Apertura de Mahole
Venteo (Con ventilador forzado si fuese necesario)
Instalación de Iluminación Interior
Armado de Andamio Interior si fuese necesario
Retiro, Limpieza y Mantención de Demister si fuese necesario
Limpieza manto y Cordones de Soldadura
Inspección DIM
Reparaciones si fuese encesario
Instalación Demister si fuese necesario
Retiro de Andamio Interior si fuese necesario
Retiro Iluminación Interior
Cierre de Mahole
Normalización Equipo
Desarme de Andamio Exterior si fuese necesario</t>
  </si>
  <si>
    <t>VALVULA SWITCH TRES VIAS X1401</t>
  </si>
  <si>
    <t>X-1401 VALV SWITCH TRES VIAS MOTORIZADA</t>
  </si>
  <si>
    <t xml:space="preserve">MP: X-1401A REGISTRO LUBRIC QUINCENAL </t>
  </si>
  <si>
    <t>BMECLUBX</t>
  </si>
  <si>
    <t>Cambiar flexibles hidraulicos</t>
  </si>
  <si>
    <t>CC01</t>
  </si>
  <si>
    <t>No contiene</t>
  </si>
  <si>
    <t>Suma de Dur (hr)</t>
  </si>
  <si>
    <t>Suma de HH</t>
  </si>
  <si>
    <t>Total general</t>
  </si>
  <si>
    <t>Semanas Anuales</t>
  </si>
  <si>
    <t>Cant. Pers</t>
  </si>
  <si>
    <t>CICLOS</t>
  </si>
  <si>
    <t>HH T</t>
  </si>
  <si>
    <t>PLAN 1</t>
  </si>
  <si>
    <t>INSP DIM BOMBA J652</t>
  </si>
  <si>
    <t>INSP DIM 2S BOMBA J652</t>
  </si>
  <si>
    <t>En servicio</t>
  </si>
  <si>
    <t>AMANPRED</t>
  </si>
  <si>
    <t>PLAN 5</t>
  </si>
  <si>
    <t>CAMB DEE FILTRO SUCC BOMBA J652</t>
  </si>
  <si>
    <t>CAMB DEE 12S FILTRO SUCC BOMBA J652</t>
  </si>
  <si>
    <t>AMANTAFR</t>
  </si>
  <si>
    <t>PLAN 9</t>
  </si>
  <si>
    <t>MANT ELEC COMP ELECTRICOS BOMBA J652</t>
  </si>
  <si>
    <t>MANT ELEC 4A COMP ELECTRICOS BOMBA J652</t>
  </si>
  <si>
    <t>Detenido</t>
  </si>
  <si>
    <t>AELECTRI</t>
  </si>
  <si>
    <t>PLAN 4</t>
  </si>
  <si>
    <t>INSP ELEC TERM CABINA BOMBA J652</t>
  </si>
  <si>
    <t>INSP ELEC 6M TERM CABINA BOMBA J652</t>
  </si>
  <si>
    <t>en servicio</t>
  </si>
  <si>
    <t>detenido</t>
  </si>
  <si>
    <t>aelectri</t>
  </si>
  <si>
    <t>PLAN 3</t>
  </si>
  <si>
    <t>INSP ELEC CANTAC BOMBA J652</t>
  </si>
  <si>
    <t>INSP ELEC 4A CANTAC BOMBA J652 DET</t>
  </si>
  <si>
    <t>PLAN 2</t>
  </si>
  <si>
    <t>INSP DIM PIPING Y VV BBA J652</t>
  </si>
  <si>
    <t>INSP DIM 5A PIPING Y VV BBA J652</t>
  </si>
  <si>
    <t>AINSPEC</t>
  </si>
  <si>
    <t>PLAN 7</t>
  </si>
  <si>
    <t>INSP DEE PIPING VVA BBA J652</t>
  </si>
  <si>
    <t>INSP DEE 4S PIPING VVA BBA J652</t>
  </si>
  <si>
    <t>PLAN 6</t>
  </si>
  <si>
    <t>CAMB DEE VVA BOMBA J652</t>
  </si>
  <si>
    <t>CAMB DEE 12A VVA BOMBA J652</t>
  </si>
  <si>
    <t>12A</t>
  </si>
  <si>
    <t>En Servicio</t>
  </si>
  <si>
    <t>PLAN 8</t>
  </si>
  <si>
    <t>MANT DEE PIPING Y VVA BOMBA J652</t>
  </si>
  <si>
    <t>MANT DEE 1S PIPING Y VVA BOMBA J652</t>
  </si>
  <si>
    <t>PLAN 11</t>
  </si>
  <si>
    <t>MANT MEC PROTEC ACOP BOMBA J652</t>
  </si>
  <si>
    <t>MANT MEC 26S PROTEC ACOP BOMBA J652</t>
  </si>
  <si>
    <t>ATURBOM</t>
  </si>
  <si>
    <t>PLAN 10</t>
  </si>
  <si>
    <t>MANT INST INTRUMENTOS BOMBA J652</t>
  </si>
  <si>
    <t>MANT INST 52S INTRUMENTOS BOMBA J652</t>
  </si>
  <si>
    <t>AINSTRUM</t>
  </si>
  <si>
    <t>TOTAL HH ANUAL</t>
  </si>
  <si>
    <t>(Todas)</t>
  </si>
  <si>
    <t>Suma de Pers</t>
  </si>
  <si>
    <t>Suma de Dur (Hr)</t>
  </si>
  <si>
    <t>Cabezal</t>
  </si>
  <si>
    <t>Externos</t>
  </si>
  <si>
    <t>Internos</t>
  </si>
  <si>
    <t>Manto</t>
  </si>
  <si>
    <t>Uniones enflanchadas</t>
  </si>
  <si>
    <t>Mín. de Pers</t>
  </si>
  <si>
    <t>Soportes-Sillines</t>
  </si>
  <si>
    <t>Placa de choque</t>
  </si>
  <si>
    <t>Boquillas de cabezal</t>
  </si>
  <si>
    <t>Bota</t>
  </si>
  <si>
    <t>Boquillas de Manto</t>
  </si>
  <si>
    <t>Tapa de boquillas de manto (MH)</t>
  </si>
  <si>
    <t>Uniones enflanchadas de boquillas</t>
  </si>
  <si>
    <t>Demister</t>
  </si>
  <si>
    <t>Anillo de soporte de demister</t>
  </si>
  <si>
    <t>Distribuidor</t>
  </si>
  <si>
    <t>Soportes de distribuidor</t>
  </si>
  <si>
    <t>Bafles</t>
  </si>
  <si>
    <t>Anillos rigidizadores</t>
  </si>
  <si>
    <t xml:space="preserve">Fundaciones de concreto </t>
  </si>
  <si>
    <t>Aislación</t>
  </si>
  <si>
    <t>Fireproofing</t>
  </si>
  <si>
    <t>Denominacion</t>
  </si>
  <si>
    <t>PTO RESP</t>
  </si>
  <si>
    <t>14FC106 FLUJO QUENCH A D-1401A/B COKER</t>
  </si>
  <si>
    <t>14PT104 TRANS P°VAP D-1401A D-1401BCOKER</t>
  </si>
  <si>
    <t>14FT106 TRANS FLUJ QUEN  D-1401A/B COKER</t>
  </si>
  <si>
    <t>14PI103 PRESION TOPE D-1401B URL COKER</t>
  </si>
  <si>
    <t>14FV106 VALV CONTR A D-1401A/B COKER</t>
  </si>
  <si>
    <t>14PT103 TRANSM P° TOPE D-1401B URL COKER</t>
  </si>
  <si>
    <t>14PC104 Pº VAPOR BARRIDO D-1401A/B COKER</t>
  </si>
  <si>
    <t>14LI102A NIVEL SUP D-1401B URL COKER</t>
  </si>
  <si>
    <t>14LT102A TRANSM NIVEL SUP D-1401B COKER</t>
  </si>
  <si>
    <t>14PV104 VALV CONTR VAP D-1401A/B COKER</t>
  </si>
  <si>
    <t>14LI102B NIVEL MEDIO D-1401B URL COKER</t>
  </si>
  <si>
    <t>14PV128 VALV CONTR AGUA D-1401A/B COKER</t>
  </si>
  <si>
    <t>14LT102B TRANSM NIVEL 1/2 D-1401B COKER</t>
  </si>
  <si>
    <t>14PI102 PRESION TOPE D-1401A URL COKER</t>
  </si>
  <si>
    <t>14LI102C NIVEL INF D-1401B URL COKER</t>
  </si>
  <si>
    <t>14PT102 TRANSM P° TOPE D-1401A URL COKER</t>
  </si>
  <si>
    <t>14LT102C TRANSM NIVEL INF D-1401B COKER</t>
  </si>
  <si>
    <t>14PI106 P° VAPOR STRIP. D-1401A/B COKER</t>
  </si>
  <si>
    <t>14PT106 TRANS P°VAP STRI D-1401A/B COKER</t>
  </si>
  <si>
    <t>14TI115 TEMP ENTRADA D-1401A URL COKER</t>
  </si>
  <si>
    <t>HUINCHE NEUMAT SIST.CORTE CAMARA D-1401B</t>
  </si>
  <si>
    <t>SISTEMA MAIN LINE CAMARA D-1401B COKER</t>
  </si>
  <si>
    <t>SISTEMA MAIN LINE CAMARA D-1401A COKER</t>
  </si>
  <si>
    <t>14PSV102B VALV SEG CAMARA D-1401A COKER</t>
  </si>
  <si>
    <t>LANZA DE CORTE CAMARA A COKER</t>
  </si>
  <si>
    <t>SP-1A VALVULA MOTORIZADA SP COKER</t>
  </si>
  <si>
    <t>BELINST2</t>
  </si>
  <si>
    <t>SP-1B VALVULA MOTORIZADA SP COKER</t>
  </si>
  <si>
    <t>SP-1A/1B/4A/4B/7A/7B ALIMENTACION COKER (PANEL DISTRIBUCION)</t>
  </si>
  <si>
    <t>SP-2A VALV C/ ACTUADOR MECAN SP2A COKER</t>
  </si>
  <si>
    <t>SP-2B VALV C/ ACTUADOR MECAN SP2B COKER</t>
  </si>
  <si>
    <t>SP-3 VALV CONVENCI  ACTUADOR CORONA COK</t>
  </si>
  <si>
    <t>SP-4A VALVULA MOTORIZADA SP COKER</t>
  </si>
  <si>
    <t>SP-4B VALVULA MOTORIZADA SP COKER</t>
  </si>
  <si>
    <t>SP-5 VALV CONVENCI  ACTUADOR CORONA COK</t>
  </si>
  <si>
    <t>SP-6A VALV C/ ACTUADOR MECAN SP6A COKER</t>
  </si>
  <si>
    <t>SP-7A VALVULA MOTORIZADA SP COKER</t>
  </si>
  <si>
    <t>SP-7B VALVULA MOTORIZADA SP COKER</t>
  </si>
  <si>
    <t>Cantidad de Modos de Falla</t>
  </si>
  <si>
    <t>Estrategia Actual v/s RCM</t>
  </si>
  <si>
    <t>MF en Sap antes RCM</t>
  </si>
  <si>
    <t>MF post RCM</t>
  </si>
  <si>
    <t>L-5001</t>
  </si>
  <si>
    <t>Juntas rotatorias</t>
  </si>
  <si>
    <t>Fuga de producto por desgaste mecánico y/o fisuras de elementos rodantes y pistas de rodadura</t>
  </si>
  <si>
    <t>Actual</t>
  </si>
  <si>
    <t>RCM</t>
  </si>
  <si>
    <t>Sistema de control</t>
  </si>
  <si>
    <t>Inclinometro (Sensor de ángulo)</t>
  </si>
  <si>
    <t>Falla en el sensor</t>
  </si>
  <si>
    <t>PLC</t>
  </si>
  <si>
    <t>Falla de contacto de cable de alimentanción debido a sulfatación o soltura</t>
  </si>
  <si>
    <t>Falla de las tarjetas de adquisión de señal debido falla aleatoria o perturbación en terreno</t>
  </si>
  <si>
    <t>Pérdida de accionamiento y desacople de emergencia del brazo por falla de electroválvulas, valvúlas check, restrictores y reguladores</t>
  </si>
  <si>
    <t>Cilindros hidráulicos de extensión, contracción, rotación</t>
  </si>
  <si>
    <t>Fuga de aceite por el cilindro y/o elementos internos</t>
  </si>
  <si>
    <t xml:space="preserve">Flexibles hidráulicos </t>
  </si>
  <si>
    <t>Fuga de aceite hidráulico debido a daño en conector del flexible</t>
  </si>
  <si>
    <t>Rotura de flexibles debido a condiciones climaticas</t>
  </si>
  <si>
    <t>Fuga por daño o suciedad en asiento de sello de junta rotatoria</t>
  </si>
  <si>
    <t>JB10</t>
  </si>
  <si>
    <t>Humedad, soltura</t>
  </si>
  <si>
    <t>Cajas de paso (JB-1@5) (RTF)</t>
  </si>
  <si>
    <t>Cajas de paso (JB-8@12) (RTF)</t>
  </si>
  <si>
    <t>Sensor de giro</t>
  </si>
  <si>
    <t>Desajuste en el sensor</t>
  </si>
  <si>
    <t>Sensor de giro (Slewing)</t>
  </si>
  <si>
    <t>Válvulas de corte del sistema hidráulico bloque de válvulas</t>
  </si>
  <si>
    <t>Falla en sensor y/o luz del sistema de bloqueo hidráulico de válvulas</t>
  </si>
  <si>
    <t>Cantidad</t>
  </si>
  <si>
    <t>%</t>
  </si>
  <si>
    <t>Est Preventiva (CBM+FTM)</t>
  </si>
  <si>
    <t>Reactiva (RTF)</t>
  </si>
  <si>
    <t>ACTUAL</t>
  </si>
  <si>
    <t>Listas de Tareas</t>
  </si>
  <si>
    <t>Actual Reactiva (RTF)</t>
  </si>
  <si>
    <t>RCM preventiva (CBM)</t>
  </si>
  <si>
    <t>PARTICIPANTES</t>
  </si>
  <si>
    <t>SECUENCIA DE ACTIVIDADES RCM D-1401A/B
CAMARAS PLANTA COKER</t>
  </si>
  <si>
    <t>SEMANAS</t>
  </si>
  <si>
    <t>Avances</t>
  </si>
  <si>
    <t>S1</t>
  </si>
  <si>
    <t>S2</t>
  </si>
  <si>
    <t>S3</t>
  </si>
  <si>
    <t>S4</t>
  </si>
  <si>
    <t>S5</t>
  </si>
  <si>
    <t>S6</t>
  </si>
  <si>
    <t>S7</t>
  </si>
  <si>
    <t>S8</t>
  </si>
  <si>
    <t>S9</t>
  </si>
  <si>
    <t>S10</t>
  </si>
  <si>
    <t>S11</t>
  </si>
  <si>
    <t>S12</t>
  </si>
  <si>
    <t>S13</t>
  </si>
  <si>
    <t>S14</t>
  </si>
  <si>
    <t>S15</t>
  </si>
  <si>
    <t>S16</t>
  </si>
  <si>
    <t>S17</t>
  </si>
  <si>
    <t>Semana</t>
  </si>
  <si>
    <t>ACTIVIDADES PREVIAS</t>
  </si>
  <si>
    <t>PLANIFICADO</t>
  </si>
  <si>
    <t>REAL</t>
  </si>
  <si>
    <t>Confiabilidad</t>
  </si>
  <si>
    <t>Elaborar Plan detallado (plan y entregables)</t>
  </si>
  <si>
    <t>X</t>
  </si>
  <si>
    <t>Agendamiento de reuniones</t>
  </si>
  <si>
    <t>Solicitud y entrega de información</t>
  </si>
  <si>
    <t>DESARROLLO RCM</t>
  </si>
  <si>
    <t>Evaluar documentación de equipos (UT, Planes actuales SAP, Pautas, OT, Registro detenciones, Planos, Manuales, SAP, etc.)</t>
  </si>
  <si>
    <t>Determinación Límite de Batería de Análisis</t>
  </si>
  <si>
    <t>Confiabilidad Operaciones</t>
  </si>
  <si>
    <r>
      <rPr>
        <b/>
        <sz val="12"/>
        <color theme="1"/>
        <rFont val="Calibri"/>
        <family val="2"/>
        <scheme val="minor"/>
      </rPr>
      <t>Taller:</t>
    </r>
    <r>
      <rPr>
        <sz val="12"/>
        <color theme="1"/>
        <rFont val="Calibri"/>
        <family val="2"/>
        <scheme val="minor"/>
      </rPr>
      <t xml:space="preserve"> Determinar contexto operacional de equipo y sus funciones</t>
    </r>
  </si>
  <si>
    <t>Confiabilidad, Especialidades (mec,elec,inst, DEE, DIM, etc)</t>
  </si>
  <si>
    <r>
      <rPr>
        <b/>
        <sz val="12"/>
        <color rgb="FF000000"/>
        <rFont val="Calibri"/>
        <family val="2"/>
        <scheme val="minor"/>
      </rPr>
      <t xml:space="preserve">Taller: </t>
    </r>
    <r>
      <rPr>
        <sz val="12"/>
        <color rgb="FF000000"/>
        <rFont val="Calibri"/>
        <family val="2"/>
        <scheme val="minor"/>
      </rPr>
      <t>Determinar Sistemas y subsistemas, Item Mantenibles, Función, Modos de Falla</t>
    </r>
  </si>
  <si>
    <t>x</t>
  </si>
  <si>
    <r>
      <rPr>
        <b/>
        <sz val="12"/>
        <color rgb="FF000000"/>
        <rFont val="Calibri"/>
        <family val="2"/>
        <scheme val="minor"/>
      </rPr>
      <t>Taller</t>
    </r>
    <r>
      <rPr>
        <sz val="12"/>
        <color rgb="FF000000"/>
        <rFont val="Calibri"/>
        <family val="2"/>
        <scheme val="minor"/>
      </rPr>
      <t>: Determinar tareas primarias, tipo de táctica (CBM, FTM, RTF),frecuencias, límites aceptables, especialidades, duración, cantidad recursos, estado del equipo, repuestos, etc. Tareas secundarias (luego de una primaria de inspección CBM)</t>
    </r>
  </si>
  <si>
    <t xml:space="preserve"> </t>
  </si>
  <si>
    <t>Confiabilidad, Operaciones
Especialidades (mec,elec,inst, DEE, DIM, etc)</t>
  </si>
  <si>
    <r>
      <rPr>
        <b/>
        <sz val="12"/>
        <color rgb="FF000000"/>
        <rFont val="Calibri"/>
        <family val="2"/>
        <scheme val="minor"/>
      </rPr>
      <t>Taller:</t>
    </r>
    <r>
      <rPr>
        <sz val="12"/>
        <color rgb="FF000000"/>
        <rFont val="Calibri"/>
        <family val="2"/>
        <scheme val="minor"/>
      </rPr>
      <t xml:space="preserve"> Determinar NPR (Severidad, Ocurrencia, Detección)</t>
    </r>
  </si>
  <si>
    <r>
      <rPr>
        <b/>
        <sz val="12"/>
        <color rgb="FF000000"/>
        <rFont val="Calibri"/>
        <family val="2"/>
        <scheme val="minor"/>
      </rPr>
      <t xml:space="preserve">Taller: </t>
    </r>
    <r>
      <rPr>
        <sz val="12"/>
        <color rgb="FF000000"/>
        <rFont val="Calibri"/>
        <family val="2"/>
        <scheme val="minor"/>
      </rPr>
      <t>Capturar situación actual (estrategias CBM, FTM, RTF) para c/u MF evaluados y repuestos empleados.</t>
    </r>
  </si>
  <si>
    <t>Desarrollo de empaquetamiento estrategia resultante RCM (HR)</t>
  </si>
  <si>
    <t>Generación de pautas en PDF</t>
  </si>
  <si>
    <t>Reunión Presentación de resultados</t>
  </si>
  <si>
    <t>Actividades por semana</t>
  </si>
  <si>
    <t>Clasificación severidad</t>
  </si>
  <si>
    <t>Producción</t>
  </si>
  <si>
    <t>Salud/Seguridad/Medioambiente</t>
  </si>
  <si>
    <t>ÁMBITO MEDIO AMBIENTE</t>
  </si>
  <si>
    <t>ÁMBITO REPUTACIÓN E IMAGEN</t>
  </si>
  <si>
    <t>Criterio</t>
  </si>
  <si>
    <t>Quiebre de stock que genera desabastecimiento de CL y/o GN en zonas geográficas o clientes.
Daño critico a los activos, operación se interrumpe por mas de 3 meses.</t>
  </si>
  <si>
    <r>
      <t>•</t>
    </r>
    <r>
      <rPr>
        <sz val="18"/>
        <color rgb="FF363F48"/>
        <rFont val="Calibri"/>
        <family val="2"/>
      </rPr>
      <t>1 Fatalidad.  1 lesionado grave con incapacidad permanente significativa</t>
    </r>
    <r>
      <rPr>
        <sz val="18"/>
        <color rgb="FF004990"/>
        <rFont val="Arial"/>
        <family val="2"/>
      </rPr>
      <t>.
•Impacto ambiental severo
•Efecto extremo en ámbito reputación e imagen</t>
    </r>
  </si>
  <si>
    <r>
      <rPr>
        <b/>
        <sz val="18"/>
        <rFont val="Calibri"/>
        <family val="2"/>
      </rPr>
      <t>Impacto Ambiental Severo:</t>
    </r>
    <r>
      <rPr>
        <sz val="18"/>
        <color rgb="FF004990"/>
        <rFont val="Calibri"/>
        <family val="2"/>
      </rPr>
      <t xml:space="preserve">
1.Daño extensivo a un área ambiental sensible con recuperación mayor a 1 año y menor a 5 años.
2.Daño extensivo a un área no sensible con recuperación a largo plazo mayor a 5 años.</t>
    </r>
  </si>
  <si>
    <t>Efecto extremo:
1.Atención crítica de medios de comunicación en el mediano y largo plazo (mayor a 1 año).
2.Caída sustantiva en rankings/mediciones de reputación (externas e internas). 
3.Clausura temporal/suspensión de operación por parte de la autoridad.
4.Involucramiento de autoridades nacionales (p.eje.: Subsecretario del Interior).</t>
  </si>
  <si>
    <t>Interrupción de suministro a clientes del CL por menos de 5 días y/o clientes de GN por un volumen superior al 100% programado para el día.
Daño mayor en los activos, operación se interrumpe entre 1 semana y 3 meses.</t>
  </si>
  <si>
    <r>
      <t>•</t>
    </r>
    <r>
      <rPr>
        <sz val="18"/>
        <color rgb="FF363F48"/>
        <rFont val="Calibri"/>
        <family val="2"/>
      </rPr>
      <t>1 ACTP con lesiones graves</t>
    </r>
    <r>
      <rPr>
        <sz val="18"/>
        <color rgb="FF004990"/>
        <rFont val="Arial"/>
        <family val="2"/>
      </rPr>
      <t xml:space="preserve">
•Plan General Emergencia
•Incumplimiento normativo prolongado
•Impacto ambiental grave
•Efecto mayor en ámbito reputación e imagen</t>
    </r>
  </si>
  <si>
    <r>
      <rPr>
        <b/>
        <sz val="18"/>
        <rFont val="Calibri"/>
        <family val="2"/>
      </rPr>
      <t>Impacto Ambiental Grave:</t>
    </r>
    <r>
      <rPr>
        <sz val="18"/>
        <color rgb="FF004990"/>
        <rFont val="Calibri"/>
        <family val="2"/>
      </rPr>
      <t xml:space="preserve">
1.Afectación de un área ambientalmente sensible con recuperación mayor a 3 meses o menor a 1 año.
2.Afectación de un área ambientalmente no sensible con recuperación mayor a 6 meses y menor a 5 años</t>
    </r>
  </si>
  <si>
    <t>Efecto mayor:
1.Atención crítica de medios regionales y nacionales (menor a 1 año).
2.Acciones organizadas de stakeholders (p.ej.: campañas de denuncia, cuestionamientos de sindicatos).
3.Hay inicio de procesos sancionatorios.</t>
  </si>
  <si>
    <t>Interrupción de suministro a clientes del CL por menos de 5 días y/o clientes de GN por un volumen entre el 40% - 100% programado para el día.
Daño moderado en los activos, operación se interrumpe entre 1-5 días.</t>
  </si>
  <si>
    <r>
      <t>•</t>
    </r>
    <r>
      <rPr>
        <sz val="18"/>
        <color rgb="FF363F48"/>
        <rFont val="Calibri"/>
        <family val="2"/>
      </rPr>
      <t>1 ACTP con lesion leve o moderada</t>
    </r>
    <r>
      <rPr>
        <sz val="18"/>
        <color rgb="FF004990"/>
        <rFont val="Arial"/>
        <family val="2"/>
      </rPr>
      <t xml:space="preserve">
•Plan local de emergencia
•Incumplimiento normativo puntual
•Impacto ambiental mayor
•Efecto medio en ámbito reputación e imagen</t>
    </r>
  </si>
  <si>
    <r>
      <rPr>
        <b/>
        <sz val="18"/>
        <rFont val="Calibri"/>
        <family val="2"/>
      </rPr>
      <t>Impacto Ambiental Mayor:</t>
    </r>
    <r>
      <rPr>
        <sz val="18"/>
        <color rgb="FF004990"/>
        <rFont val="Calibri"/>
        <family val="2"/>
      </rPr>
      <t xml:space="preserve">
1.Afectación de un área ambientalmente sensible con recuperación mayor a 2 semanas y menor a 3 meses.
2.Afectación de un área ambientalmente no sensible con recuperación mayor a 1 mes y menor a 6 meses.</t>
    </r>
  </si>
  <si>
    <t>Efecto medio:
1.Atención crítica de medios de comunicación regionales (p.ej.: radio, periódicos locales).
2.Presentación de reclamos/denuncias por parte de stakeholders locales (p.e.:municipalidades, seremi).
3.Atención puntual por miembros del gobierno regional.</t>
  </si>
  <si>
    <t>Reclamos y quejas de clientes por incumplimiento de especificaciones, volúmenes y/o fechas de entrega del producto.
Daño menor en los activos, operación se interrumpe por unas horas dentro del turno de trabajo.</t>
  </si>
  <si>
    <r>
      <t>•</t>
    </r>
    <r>
      <rPr>
        <sz val="18"/>
        <color rgb="FF363F48"/>
        <rFont val="Calibri"/>
        <family val="2"/>
      </rPr>
      <t>1 ASTP con atención de primeros auxilios, síntomas o molestias</t>
    </r>
    <r>
      <rPr>
        <sz val="18"/>
        <color rgb="FF004990"/>
        <rFont val="Arial"/>
        <family val="2"/>
      </rPr>
      <t xml:space="preserve">
•Fuga mayor de líquido no peligroso no HC
•Fuga leve de HC o Sustancia Peligrosa
•Impacto ambiental moderado
•Efecto menor en ámbito reputación e imagen</t>
    </r>
  </si>
  <si>
    <r>
      <rPr>
        <b/>
        <sz val="18"/>
        <rFont val="Calibri"/>
        <family val="2"/>
      </rPr>
      <t>Impacto Ambiental Moderado:</t>
    </r>
    <r>
      <rPr>
        <sz val="18"/>
        <color rgb="FF004990"/>
        <rFont val="Calibri"/>
        <family val="2"/>
      </rPr>
      <t xml:space="preserve">
1.Afectación de un área ambientalmente sensible con recuperación inmediata menor a 2 semanas.
2.Afectación de un área ambientalmente no sensible con recuperación inmediata menor a 1 mes.</t>
    </r>
  </si>
  <si>
    <t>Efecto menor:
1.Resolución del problema internamente sin participación de autoridades.
2.Requerimiento de información de algún stakeholder (p.e.: vecino de la comunidad local o medio local).
3.Exposición en redes sociales pero sin visibilidad en prensa.</t>
  </si>
  <si>
    <t>Producto fuera de especificación que se requiere procesar, sin impacto a clientes.
Daño leve en los activos, operación no se ve interrumpida.</t>
  </si>
  <si>
    <r>
      <t>•</t>
    </r>
    <r>
      <rPr>
        <sz val="18"/>
        <color rgb="FF363F48"/>
        <rFont val="Calibri"/>
        <family val="2"/>
      </rPr>
      <t>Fuga leve de líquido no peligroso no HC</t>
    </r>
    <r>
      <rPr>
        <sz val="18"/>
        <color rgb="FF004990"/>
        <rFont val="Arial"/>
        <family val="2"/>
      </rPr>
      <t xml:space="preserve">
•Impacto ambiental leve
•Efecto mínimo en ámbito reputación e imagen</t>
    </r>
  </si>
  <si>
    <r>
      <rPr>
        <b/>
        <sz val="18"/>
        <rFont val="Calibri"/>
        <family val="2"/>
      </rPr>
      <t>Impacto Ambiental Leve:</t>
    </r>
    <r>
      <rPr>
        <sz val="18"/>
        <color rgb="FF004990"/>
        <rFont val="Calibri"/>
        <family val="2"/>
      </rPr>
      <t xml:space="preserve">
1.Emisiones o descargas puntuales no detectables</t>
    </r>
  </si>
  <si>
    <t>Efecto mínimo:
1.Reclamos de terceros, sin evidencia formal en los registros de Enap.</t>
  </si>
  <si>
    <t>Evaluación</t>
  </si>
  <si>
    <t>Probabilidad de ocurrencia</t>
  </si>
  <si>
    <t>Descripción</t>
  </si>
  <si>
    <r>
      <t xml:space="preserve">Cierto </t>
    </r>
    <r>
      <rPr>
        <sz val="16"/>
        <color rgb="FF363F48"/>
        <rFont val="Calibri"/>
        <family val="2"/>
        <scheme val="minor"/>
      </rPr>
      <t>(casi)</t>
    </r>
  </si>
  <si>
    <t>Falla ocurre con frecuencia menor a 3 meses</t>
  </si>
  <si>
    <t>Probable</t>
  </si>
  <si>
    <t>Falla ocurre cada 3 meses a 1 años</t>
  </si>
  <si>
    <t>Posible</t>
  </si>
  <si>
    <t>Falla ocurre cada 1  hasta 5 años</t>
  </si>
  <si>
    <t>Improbable</t>
  </si>
  <si>
    <t>Falla ocurre cada 5 años a 10 años</t>
  </si>
  <si>
    <t>Baja Posibilidad</t>
  </si>
  <si>
    <t>Falla ocurre con frecuencia mayor a 10 años</t>
  </si>
  <si>
    <t>Probabilidad de detección</t>
  </si>
  <si>
    <t>Técnica imposible</t>
  </si>
  <si>
    <t>No es posible detectar síntomas de falla.</t>
  </si>
  <si>
    <t>Baja</t>
  </si>
  <si>
    <t>Es poco probable detectar síntomas de falla en forma anticipada.</t>
  </si>
  <si>
    <t>Media</t>
  </si>
  <si>
    <t>Es posible detectar síntomas de falla con técnicas de predictivo (termografía, medición de vibraciones, ultrasonido).</t>
  </si>
  <si>
    <t>Alta</t>
  </si>
  <si>
    <t>Es posible detectar síntomas de falla con monitoreo en línea.</t>
  </si>
  <si>
    <t>Certera</t>
  </si>
  <si>
    <t>Es posible detectar síntomas de falla mediante inspecciones visuales.</t>
  </si>
  <si>
    <t>Rango NPR</t>
  </si>
  <si>
    <t>Criticidad</t>
  </si>
  <si>
    <t>1&lt;=NPR&lt;=24</t>
  </si>
  <si>
    <t>L</t>
  </si>
  <si>
    <t>Low  (Baja)
Riesgo menor de Falla, equipo de proposito General</t>
  </si>
  <si>
    <t>25&lt;=NPR&lt;=63</t>
  </si>
  <si>
    <t>M</t>
  </si>
  <si>
    <t>Medium (Media)
 Rango medio o moderado; Equipo esencial; Requiere una evaluación del diseño o caracterización del proceso para reducir el valor NPR</t>
  </si>
  <si>
    <t>64&lt;=NPR&lt;=125</t>
  </si>
  <si>
    <t>H</t>
  </si>
  <si>
    <t>High (Alta) 
Riesgo Alto; Equipo  crítico; Requiere Revisiones detalladas al diseño y/o Proceso para reducir el valor nP&gt;R</t>
  </si>
  <si>
    <t>CABEZAL DESCIENDE BRUSCAMENTE. RIESGO DE ACCIDENTE AL PERSONAL . DETENCION DEL PROCESO DE CORTE</t>
  </si>
  <si>
    <t xml:space="preserve">FRENADO DEFICIENTE CON POSIBILIDAD DE DAÑO CATASTROFICO EN EL CABEZAL. DETENCION DEL PROCESO DE CORTE </t>
  </si>
  <si>
    <t>DETENCION DEL SISTEMA DE CORTE</t>
  </si>
  <si>
    <t>DETENCION DEL EQUIPO DE LA JUNTA ROTATORIA IMPIDE EL CORTE DE COQUE</t>
  </si>
  <si>
    <t xml:space="preserve">RETRASO EN LA OPERACION </t>
  </si>
  <si>
    <t xml:space="preserve">BAJA EFICIENCIA EN EL PROCESO DE CORTE. RETRASO EN LA OPERACION </t>
  </si>
  <si>
    <t xml:space="preserve">JUNTA ROTATORIA DEJA DE GIRAR , IMPIDE EL CORTE DE COQUE. DETENCION DEL EQUIPO </t>
  </si>
  <si>
    <t>VALVULA ABRE ANTES DE TIEMPO. DETENCION DEL EQUIPO</t>
  </si>
  <si>
    <t>ROTURA DEL EQUIPO PERDIDA DE CONTENCION. DETENCION DEL EQUIPO. DETENCION DE LA PLANTA</t>
  </si>
  <si>
    <t xml:space="preserve">PERDIDA DE CONTENCION Y DETENCION DEL EQUIPO. DETENCION DE LA PLANTA </t>
  </si>
  <si>
    <t>FUGA DE PRODUCTO O INFLAMACION. DETENCION DE LA PLANTA</t>
  </si>
  <si>
    <t>DESGASTE PROGRESIVO DEL MATERIAL POR FLUIDOS ABRASIVOS O CORROSION. RIESGO DE PERDIDA DE ESTANQUEIDAD Y DEBILITAMIENTO ESTRUCTURAL</t>
  </si>
  <si>
    <t>DAÑO MECANICO POR FATIGA TERMICA. PROVOCA FUGAS DE GAS DE ALTA PRESION, RIESGO DE QUEMADURAS, INTERRUPCION DEL PROCESO DE CORTE.</t>
  </si>
  <si>
    <t>GENERA SOLTURA DE PERNOS E INESTABILIDAD, VIBRACION DE LAS CAMARAS.</t>
  </si>
  <si>
    <t>DEFICIENCIA EN CORTE, RETRASO EN LA OPERACION. BAJA CARGA</t>
  </si>
  <si>
    <t xml:space="preserve">NO SE PUEDE LIBERAR EL COQUE. DETENCION DE LA PLANTA </t>
  </si>
  <si>
    <t>FUGA AL EXTERIOR. RIESGO DE INFLAMACION, RIESGO A LAS PERSONAS. DETENCION DE LA PLANTA</t>
  </si>
  <si>
    <t>DETENCION DE LA VALVULA. DETENCION DE LA PLANTA</t>
  </si>
  <si>
    <t>NO SE PUEDE LIBERAR EL COQUE. DETENCION DE LA PLANTA</t>
  </si>
  <si>
    <t>NO PERMITE CERRAR LA VALVULA. DETENCION DE LA PLANTA</t>
  </si>
  <si>
    <t>INDISPONIBILIDAD DE VALVULA. DETENCION DE LA PLANTA</t>
  </si>
  <si>
    <t>DETENCION DEL EQUIPO. IMPIDE EL CORTE DE COQUE</t>
  </si>
  <si>
    <t>SISTEMA HIDRAULICO FUERA DE SERVICIO, SE INICIA PROCEDIMIENTO ACCIONAMIENTO MANUAL</t>
  </si>
  <si>
    <t>DETENCION DEL EQUIPO, INICIO DE PROCEDIMIENTO MANUAL NEUMATICO</t>
  </si>
  <si>
    <t>PERDIDA PROGRESIVA DE ESPESOR DEL MATERIAL DEBIDO A LA SULFURACION A ALTAS TEMPERATURAS. FUGA PRODUCTO. DETENCION DE LA PLANTA</t>
  </si>
  <si>
    <t>DEFORMACION LOCALIZADA PUEDE GENERAR ACUMULACION DE ESFUERZOS INTERNOS Y AGRIETAMIENTO. FUGA PRODUCTO. DETENCION DE LA PLANTA</t>
  </si>
  <si>
    <t xml:space="preserve">AGRIETAMIENTO Y ROTURA DEL MANTO, POSIBLES FUGAS. FUGA DE PRODUCTO. DETENCION DE LA PLANTA
</t>
  </si>
  <si>
    <t>DEFORMACIÓN O DAÑO POR CARGAS EXTERNAS</t>
  </si>
  <si>
    <t>PERDIDA DE CONTENCION DEL EQUIPO , FUGA DE PRODUCTO. DETENCION DE LA PLANTA</t>
  </si>
  <si>
    <t xml:space="preserve">CAMBIO DE POSICION DE CABEZAL DE LANZA DE FORMA MANUAL. SIN IMPACTO EN EL PROCESO </t>
  </si>
  <si>
    <t>RETRASO EN CICLO DE COQUIFICACION/  RIESGO DE SOBREPRESION. DETENCION DE LA PLANTA</t>
  </si>
  <si>
    <t>DESALINEAMIENTO ENTRE LAS GUIAS Y ESTRUCTURA, DAÑO EN COMPONENTES DEL CABLE. DETENCIÓN DEL SISTEMA DE CORTE</t>
  </si>
  <si>
    <t>EL SOPORTE PIERDE RIGIDEZ SE PUEDE EMPEZAR A DEFORMAR. DETENCION DE LA PLANTA</t>
  </si>
  <si>
    <t>EL PISTON NO TIENE FUERZA PARA ABRIR O CERRAR LA VALVULA. RETRASO EN EL PROCESO DE CORTE</t>
  </si>
  <si>
    <t>BAJA CARGA DE LA CAMARA. RETRASO EN EL PROCESO DE CORTE</t>
  </si>
  <si>
    <t>RETRASO EN CICLO DE LLENADO DE CAMARA. RETRASO EN EL PROCESO DE CORTE</t>
  </si>
  <si>
    <t>RETRASO EN CICLO DE COQUIFICACION/  RIESGO DE SOBREPRESION. RETRASO EN EL PROCESO DE CORTE</t>
  </si>
  <si>
    <t>FUGA DE PRODUCTO. DETENCION DE LA PLANTA</t>
  </si>
  <si>
    <t>SE DETIENE EL CICLO DE COQUIFICACION. DETENCION DE LA PLANTA</t>
  </si>
  <si>
    <t>CORTE Y PERFORACION DEFICIENTE, RETRASO EN LA OPERACION.</t>
  </si>
  <si>
    <t>DETENCION DEL EQUIPO. RETRASO EN LA OPERACIÓN</t>
  </si>
  <si>
    <t xml:space="preserve">LUBRICAR RODAMIENTOS DE MOTOR ELECTRICO </t>
  </si>
  <si>
    <t xml:space="preserve">ROTURA DE LA PLACA BASE DE ANCLAJE Y PERDIDA DE SUJECION. SIN CONSECUENCIAS OPERACIONES </t>
  </si>
  <si>
    <t>ROTURAS EN MATERIAL BASE DE TOBOGAN O CHUTE POR ROCE</t>
  </si>
  <si>
    <t xml:space="preserve">RETRASO EN DESCARGA DESPUES DEL CORTE DE LA CAMARA. </t>
  </si>
  <si>
    <t>Pendiente</t>
  </si>
  <si>
    <t>EM</t>
  </si>
  <si>
    <t>VALV SWITCH TRES VIAS MOTORIZADA</t>
  </si>
  <si>
    <t xml:space="preserve"> X-1401</t>
  </si>
  <si>
    <t xml:space="preserve">TRABAMIENTO EN LAS GUIAS DE COMPUERTA, POR CONTAMINACIÓN Y/O SUCIEDAD DE COQUE </t>
  </si>
  <si>
    <r>
      <t>SIN OBSTRUCCIONES , TOLERANCIA DENTRO DEL RANGO *DE ACUERDO AL PLANO*N°</t>
    </r>
    <r>
      <rPr>
        <sz val="10"/>
        <color rgb="FFFF0000"/>
        <rFont val="Calibri Light"/>
        <family val="2"/>
        <scheme val="major"/>
      </rPr>
      <t xml:space="preserve"> (DELTAVALVE)</t>
    </r>
  </si>
  <si>
    <t>POR OPORTUNIDAD O EN DECOQUIFICADO DE HORNO  (CAMARA DEBE ESTAR ABIERTA Y FRIA)</t>
  </si>
  <si>
    <t>Para la actividad INSPECCIONAR VISUALMENTE  POR TAPA DE REGISTRO" considerar la frecuencia POR OPORTUNIDAD O EN DECOQUIFICADO DE HORNO debido a la  duración de la actividad.  (CAMARA DEBE ESTAR ABIERTA Y FRIA)</t>
  </si>
  <si>
    <t xml:space="preserve">DAÑO EN RODAMIENTOS  DE MOTOR ELÉCTRICO POR FALTA DE LUBRICACIÓN </t>
  </si>
  <si>
    <t>4M</t>
  </si>
  <si>
    <t>MOTOR ELECTRICO DE X1403</t>
  </si>
  <si>
    <t>CAMBIO DE RODAMIENTOS DE MOTOR ELECTRICO DE X-1403</t>
  </si>
  <si>
    <t>DAÑO DEL ENCODER DEL MOTOR HIDRÁULICO DEBIDO A SUCIEDAD DEL SENSOR / FALLA ELECTRÓNICA</t>
  </si>
  <si>
    <t>CAMBIO DE ENGRANAJES EN DETENCION PROGRAMADA (PP)</t>
  </si>
  <si>
    <t>15D</t>
  </si>
  <si>
    <t>DAÑO DE LAS SOLENOIDES 1, 2, 3 DE LA CENTRAL HIDRÁULICA DEBIDO A CONTAMINACIÓN DE ACEITE O FALLA EN LA BOBINA.</t>
  </si>
  <si>
    <t>ROTURA DE FLEXIBLES DE LA CENTRAL HIDRÁULICA DEBIDO A CLIMA, TEMPERATURA  Y/O PRESION</t>
  </si>
  <si>
    <t xml:space="preserve">FLEXIBLES SIN DAÑOS, SIN DECOLORACION Y SIN PERDIDA DE ELEMENTOS DE AISLACION  </t>
  </si>
  <si>
    <t>CAMBIO DE FLEXIBLES DE CENTRAL HIDRAULICA DE x-1401</t>
  </si>
  <si>
    <t>TRABAMIENTO DE ASIENTO EN VÁLVULA RV12 POR CONTAMINACION DE ACEITE</t>
  </si>
  <si>
    <t>MANTENCION DE VALVULA RV12 Y CENTRAL HIDRAULICA</t>
  </si>
  <si>
    <t>DAÑO EN COMPONENTES DE CENTRAL HIDRAULICA (VALVULAS MANUALES, SOLENOIDES, RV12, PS1, PS2, PS3)</t>
  </si>
  <si>
    <t>DE ACUERDO A MANUAL DEL EQUIPO</t>
  </si>
  <si>
    <t>REINTERVENCION DE COMPONENTES Y SE VUELVE A REALIZAR PRUEBA EN BANCO HIDRAULICO</t>
  </si>
  <si>
    <t xml:space="preserve">DE ACUERDO AL CÓDIGO DE LIMPIEZA </t>
  </si>
  <si>
    <r>
      <t>SIN OBSTRUCCIONES , TOLERANCIA DENTRO DEL RANGO *DE ACUERDO AL PLANO*N°</t>
    </r>
    <r>
      <rPr>
        <sz val="10"/>
        <color rgb="FFFF0000"/>
        <rFont val="Calibri Light"/>
        <family val="2"/>
        <scheme val="major"/>
      </rPr>
      <t xml:space="preserve"> </t>
    </r>
    <r>
      <rPr>
        <sz val="10"/>
        <color theme="8" tint="-0.499984740745262"/>
        <rFont val="Calibri Light"/>
        <family val="2"/>
        <scheme val="major"/>
      </rPr>
      <t>(CONSUTAR A DELTAVALVE)</t>
    </r>
  </si>
  <si>
    <r>
      <t xml:space="preserve">NIVEL Y ESTADO DE ACEITE DE ACUERDO A LOS CÓDIGOS DE LIMPIEZA SEGÚN NORMA ISO VG </t>
    </r>
    <r>
      <rPr>
        <sz val="10"/>
        <color theme="8" tint="-0.499984740745262"/>
        <rFont val="Calibri Light"/>
        <family val="2"/>
        <scheme val="major"/>
      </rPr>
      <t>(CONSULTAR GRADO DE ACEITE)</t>
    </r>
  </si>
  <si>
    <t>(CONSULTAR CON DELTA)</t>
  </si>
  <si>
    <r>
      <t>PRUEBA DE RECORRIDO</t>
    </r>
    <r>
      <rPr>
        <sz val="10"/>
        <color rgb="FFFF0000"/>
        <rFont val="Calibri Light"/>
        <family val="2"/>
        <scheme val="major"/>
      </rPr>
      <t xml:space="preserve"> </t>
    </r>
    <r>
      <rPr>
        <sz val="10"/>
        <color theme="8" tint="-0.499984740745262"/>
        <rFont val="Calibri Light"/>
        <family val="2"/>
        <scheme val="major"/>
      </rPr>
      <t>(CONFIRMAR CON DELTA VALVE)</t>
    </r>
  </si>
  <si>
    <t>VÁLVULA TUD X-1402A/B</t>
  </si>
  <si>
    <t>VÁLVULA CFD X-1404 A/B</t>
  </si>
  <si>
    <t>VÁLVULA BUD X-1403A/B</t>
  </si>
  <si>
    <t>REALIZAR ENSAYO DE PARTICULAS MAGNETICAS</t>
  </si>
  <si>
    <t>DEI UZIEL CORTES</t>
  </si>
  <si>
    <t>FP</t>
  </si>
  <si>
    <t>DEI</t>
  </si>
  <si>
    <t>C. Villar</t>
  </si>
  <si>
    <t>QUE NO SUPERE LA CORROSIÓN PERMITIDA DE 3MM</t>
  </si>
  <si>
    <t>SIN EVIDENCIAS DE GRIETAS</t>
  </si>
  <si>
    <t xml:space="preserve">QUE LA GRIETA NO SUPERE LOS 3 MM DE PROFUNDIDAD (ESPESOR DEL CLADDING Y CORROSIÓN PERMITIDA) </t>
  </si>
  <si>
    <t>E/17/1</t>
  </si>
  <si>
    <t>INSPECCION SISTEMA HUINCHES CAMARA</t>
  </si>
  <si>
    <t>Txt Plan</t>
  </si>
  <si>
    <r>
      <t xml:space="preserve">REV/CAM FILTROS ACUMUL COKE D-1401A
</t>
    </r>
    <r>
      <rPr>
        <sz val="11"/>
        <color rgb="FF00B050"/>
        <rFont val="Calibri"/>
        <family val="2"/>
        <scheme val="minor"/>
      </rPr>
      <t>MANT.SIST.CORTE Y HUINCHES CAMARA A</t>
    </r>
  </si>
  <si>
    <t>Pto trabajo</t>
  </si>
  <si>
    <r>
      <t xml:space="preserve">Mainline (D-1401A/B)							
Genera Cartilla de Reconocimiento de Riesgo E-020
Cumplimiento Estandar E-011
Solicita Permiso de Trabajo E-003
Codigos Repuestos SAP 3032881/3044607/3054546/5022068/5041797/5041811/5041812/5041813/5041814/5041815/5041817/5041818/5041819/5041820/504121/5041822/5041823/5044700/5044703/5054883/5035497/3044501
Revisión de Niveles del Estanque de Aceite Hidráulico
Revisión de posibles Fugas en la Unidad Hidráulica de Poder
Emitir Informe
Cierre de Permiso y Entrega de Equipo
Huinche (D-1401A/B)							
Genera Cartilla de Reconocimiento de Riesgo E-020
Cumplimiento Estandar E-011
Solicita Permiso de Trabajo E-003
</t>
    </r>
    <r>
      <rPr>
        <sz val="11"/>
        <color rgb="FF00B050"/>
        <rFont val="Calibri"/>
        <family val="2"/>
        <scheme val="minor"/>
      </rPr>
      <t>Revision Niveles Aceite</t>
    </r>
    <r>
      <rPr>
        <sz val="11"/>
        <color theme="1"/>
        <rFont val="Calibri"/>
        <family val="2"/>
        <scheme val="minor"/>
      </rPr>
      <t xml:space="preserve">
Revisión Tensión del Cable
Revision Ordenador de Cable
Emitir Informe
Cierre de Permiso y Entrega de Equipo
Cabezal de Corte (D-1401A/B)							
Genera Cartilla de Reconocimiento de Riesgo E-020
Cumplimiento Estandar E-011
Solicita Permiso de Trabajo E-003
Codigos Repuestos SAP
3032882/3059839/3032881/3004576/3004577/3004611/5054891/5054892/ 3055502/3015153/5054893/5026369/5026369/5054895/5054896
Revision Pernos Sujecion
Revision Tobera
Revision Acoplamiento Union Cabezal
Revision existencias de Fugas
Emitir Informe
Cierre de Permiso y Entrega de Equipo
Junta Rotatoria (D-1401A/B)							
Genera Cartilla de Reconocimiento de Riesgo E-020
Cumplimiento Estandar E-011
Solicita Permiso de Trabajo E-003
Codigos Repuestos SAP
3032911/5026468/5064398/5016747/3015261/5064401/5060228 5060229/5060230/5060231/5060232/5060233/5060234/5060235
Revisión Niveles Aceite (Caja de Engranajes, Motor, Reductor, Junta Rotatoria)
Revisión Acoples
Revisión Filtros
Revisión Frenos
Revisión Pastecas
Revisión Línea Alimentación de Aire
Revisión Presión Sistema de Aire
Emitir Informe
Cierre de Permiso y Entrega de Equipo
Motor Huinche (D-1401A/B)							
Genera Cartilla de Reconocimiento de Riesgo E-020
Cumplimiento Estandar E-011
Solicita Permiso de Trabajo E-003
Codigos Repuestos SAP 3059517/5026283/5026303/3055250/5026450/5026274/ 5026304/3054780/5026418/5060236/5026392/5026312
Revisión de Nivel Aceite Lubricador Linea de Aire
Revision de Nivel Aceite Motor
Revisión de Presión Sistema de Aire
Revision de posibles Fugas
Revision Consola de Mando
Revisión de Ordenador de Cable
Emitir Informe
Cierre Permiso y Entrega de Equipo
Lanza de Corte (D-1401A/B)							
Genera Cartilla de Reconocimiento de Riesgo E-020
Cumplimiento Estandar E-011
Solicita Permiso de Trabajo E-003
Codigos Repuestos SAP 5054883/3059839/5054887/5054888/5054889
Inspeccion Cuerpo Boquilla, Boquilla y Caja de Boquilla
Inspeccion Engranajes, Ejes, Rodamientos, Poleas, Resortes y Tapas
Inspeccion Bujes, Casquillos y Cojinetes
Revision Superficie de los Frenos
Revision Tuercas y Fijaciones del Huinche
Revision Pernos de Montaje
Revision Tambor y Polea Acanalada
Revision del Silenciador
Revision Partes Deslizantes
Revision de Barras
Revision del Bloqueo
Revision Cable Auxiliar
Emitir Informe
Cierre Permiso y Entrega de Equipo
</t>
    </r>
  </si>
  <si>
    <t>REVISAR SELLO PRIMARIO Y SECUNDARIO</t>
  </si>
  <si>
    <t>MP: D-1401A/B LIMPIEZA FILTROS TRAMPAS</t>
  </si>
  <si>
    <t>COK Mtto Paro de Planta por Corrida</t>
  </si>
  <si>
    <t>VERIFICAR TORQUE DE PERNOS DE SUJECION ENTRE CABEZAL Y TUBOS (REVISION DE ACOPLAMIENTO EN LA UNION DEL CABEZAL)</t>
  </si>
  <si>
    <t>DEE 
J. Gajardo</t>
  </si>
  <si>
    <t>FLEXIBLES HIDRAULICOS X-1401</t>
  </si>
  <si>
    <t>CAMBIO DE FLEXIBLES HIDRAULICOS X-1401</t>
  </si>
  <si>
    <t>CAMBIO PREVENTIVO POR VIDA UTIL</t>
  </si>
  <si>
    <t>LUBRICAR RODAMIENTOS DE MOTOR ELECTRICO DE  X-1404A</t>
  </si>
  <si>
    <t>CAMBIO DE RODAMIENTOS</t>
  </si>
  <si>
    <t>RODAMIENTOS DE MOTOR ELECTRICO DE  X-1404A</t>
  </si>
  <si>
    <t xml:space="preserve"> CHEQUEAR ALINEAMIENTOS  DE X-1403A</t>
  </si>
  <si>
    <t>TOLERANCIA DENTRO DEL RANGO SEGÚN NORMA API (OFFSET 0,003")</t>
  </si>
  <si>
    <t>3M</t>
  </si>
  <si>
    <t>DE ACUERDO A NORMA ISO, GRASA TIPO EP3 BASE LITIUM</t>
  </si>
  <si>
    <t>DESGASTE EN LOS SELLOS HIDRÁULICOS DEL PISTÓN POR FLEXIÓN DEL VÁSTAGO</t>
  </si>
  <si>
    <t>CLADING</t>
  </si>
  <si>
    <t>PERDIDA DE ESPESOR, SE DEBE REALIZAR UNA REPARACION DE LA ZONA AFECTADA O EN CASO DE DAÑO MAYOR PODRIA SER NECESARIO UN CAMBIO DE CAMARA. DETENCION DE LA PLANTA</t>
  </si>
  <si>
    <t xml:space="preserve">CORROSIÓN PERMITIDA DEL CLADDING 3 MM. </t>
  </si>
  <si>
    <t>SE DEBE REALIZAR UNA REPARACION DE LA ZONA AFECTADA O EN CASO DE DAÑO MAYOR PODRIA SER NECESARIO UN CAMBIO DE CAMARA. DETENCION DE LA PLANTA</t>
  </si>
  <si>
    <t>INSPECCIONAR VISUALMENTE INTERIOR</t>
  </si>
  <si>
    <t>AGRIETAMIENTO INTERIOR (CARACTERIZADO COMO PIEL DE ELEFANTE) POR TEMPERATURA Y PRESION</t>
  </si>
  <si>
    <t>AGRIETAMIENTO EXTERIOR  (CARACTERIZADO COMO PIEL DE ELEFANTE) POR TEMPERATURA Y PRESION</t>
  </si>
  <si>
    <t>REALIZAR ENSAYO DE LASER ESCANER Y VIDEOSCOPIA DE ALTA RESOLUCION</t>
  </si>
  <si>
    <t xml:space="preserve">GRIETAS DE 3MM DE PROFUNDIDAD MAXIMA </t>
  </si>
  <si>
    <t xml:space="preserve">PERMITE ABRIR O CERRAR EL PASO DE PITCH  DESDE LA X1401 HACIA LA CAMARA </t>
  </si>
  <si>
    <t xml:space="preserve">NO PERMITE EL PASO DE PITCH HACIA LA CAMARA </t>
  </si>
  <si>
    <t>APP/033/1</t>
  </si>
  <si>
    <t>PP: Mant Paro Acumulador 3</t>
  </si>
  <si>
    <t>VALVULA NO CIERRA CORRECTAMENTE.LIBERACION NO CONTROLADA DE PRESION. DETENCION DEL EQUIPO</t>
  </si>
  <si>
    <t>TOBERO / DISCO DE LA VÁLVULA DESGASTADO DEBIDO A FÁTIGA</t>
  </si>
  <si>
    <t>E-DS-ERB-COK0-SIS0-00014PSV501</t>
  </si>
  <si>
    <t>E-DS-ERB-COK0-SIS0-00014PSV502</t>
  </si>
  <si>
    <t>E-DS-ERB-COK0-SIS0-0014PSV540A</t>
  </si>
  <si>
    <t>E-DS-ERB-COK0-SIS0-0014PSV540B</t>
  </si>
  <si>
    <t>E-DS-ERB-COK0-SIS0-00014PSV551</t>
  </si>
  <si>
    <t>E-DS-ERB-COK0-SIS0-00014PSV552</t>
  </si>
  <si>
    <t>REALIZAR ENSAYO LASER ESCANER Y VIDEOSC</t>
  </si>
  <si>
    <t>REALIZAR MEDICION DE ESPESORES</t>
  </si>
  <si>
    <t>INSPEC</t>
  </si>
  <si>
    <t>REALIZAR ENSAYO DE TINTAS PENETRANTES</t>
  </si>
  <si>
    <t>INSPECCIONAR VISUALMENTE Y CHEQUEAR ALINEAMIENTO</t>
  </si>
  <si>
    <t xml:space="preserve">X-1402A CHEQUEAR ALINEAMIENTO </t>
  </si>
  <si>
    <t>INSPECCIONAR VISUALMENTE SELLOS DINAMICOS</t>
  </si>
  <si>
    <t>X-1402A INSP. VISUAL SELLOS DINAMICOS</t>
  </si>
  <si>
    <t>INSP. MEC</t>
  </si>
  <si>
    <t>Considerar como repuesto válvula RV12, fuelle metálico de caja reductora de X-1403A/B</t>
  </si>
  <si>
    <t xml:space="preserve"> X-1403A</t>
  </si>
  <si>
    <t>INSPECCIONAR  VISUALMENTE FLEXIBLES HIDRAULICOS</t>
  </si>
  <si>
    <t>CAMBIAR PREVENTIVAMENTE FLEXIBLES HIDRÁULICOS</t>
  </si>
  <si>
    <t xml:space="preserve">ALINEACIÓN +- 0,015 " DE JUEGO ENTRE DIENTES </t>
  </si>
  <si>
    <t>TRABAMIENTO DEL TAMBOR. DETENCION DEL EQUIPO. DETENCION DE PLANTA.</t>
  </si>
  <si>
    <t>BAJA EFICIENCIA DEL MOTOR, RETRASO EN LA OPERACIÓN. BAJA DE CARGA.</t>
  </si>
  <si>
    <t>INDISPONIBILIDAD DEL MOTOR. RETRASO EN LA OPERACIÓN.BAJA DE CARGA.</t>
  </si>
  <si>
    <t>HUINCHE SIN SISTEMA DE FRENO, PERDIDA DE SISTEMA DE SEGURIDAD. DETENCION DE PLANTA.</t>
  </si>
  <si>
    <t>DESGASTE EN BALATAS DE FRENOS</t>
  </si>
  <si>
    <t xml:space="preserve">FALLA POR DESGASTE , FALLA EN LOS RODAMIENTOS,ROTURA. </t>
  </si>
  <si>
    <t>DAÑO EN  EL CABLE POR ROCE Y DAÑO EN EL SISTEMA DE POLEAS. DETENCION DEL PROCESO DE CORTE. DETENCION DE LA PLANTA</t>
  </si>
  <si>
    <t>DETENCION DEL PROCESO DE CORTE. DETENCION DE LA PLANTA</t>
  </si>
  <si>
    <t>SIN IMPACTO EN EL PROCESO (REPARACION PROGRAMABLE)</t>
  </si>
  <si>
    <t xml:space="preserve"> DETENCION DEL EQUIPO. DETENCION DE LA PLANTA</t>
  </si>
  <si>
    <t xml:space="preserve">DEFORMACIÓN O COKAS POR MALA OPERACIÓN DE CORTE </t>
  </si>
  <si>
    <t>SIN IMPACTO EN EL PROCESO (CAMBIO DE CABLE)</t>
  </si>
  <si>
    <t xml:space="preserve">SOLTURA DE BASTIDOR (ESTRUCTURA BASE) DE HUINCHE. RETRASO EN EL PROCESO DE CORTE. BAJA DE CARGA. </t>
  </si>
  <si>
    <t>RETRASO EN EL PROCESO DE CORTE. BAJA DE CARGA.</t>
  </si>
  <si>
    <r>
      <t>FLEXIBLES METÁLICOS</t>
    </r>
    <r>
      <rPr>
        <sz val="10"/>
        <color rgb="FFFF0000"/>
        <rFont val="Calibri Light"/>
        <family val="2"/>
        <scheme val="major"/>
      </rPr>
      <t xml:space="preserve"> (CONFIRMAR CON DEE SI EXISTEN)</t>
    </r>
    <r>
      <rPr>
        <sz val="10"/>
        <rFont val="Calibri Light"/>
        <family val="2"/>
        <scheme val="major"/>
      </rPr>
      <t xml:space="preserve"> </t>
    </r>
    <r>
      <rPr>
        <sz val="10"/>
        <color rgb="FFFF0000"/>
        <rFont val="Calibri Light"/>
        <family val="2"/>
        <scheme val="major"/>
      </rPr>
      <t>(FLEXIBLE HIDRAULICOS DE INYECCION DE AGUA??)</t>
    </r>
  </si>
  <si>
    <t>X-1401 ELIMINAR FILTRACION DE ACEITE HID</t>
  </si>
  <si>
    <t>P2</t>
  </si>
  <si>
    <t>X1401 FABRICAR TECHO A CONSOLA</t>
  </si>
  <si>
    <t>X-1401A::CAMBIAR FLEXIBLE DE VAPOR</t>
  </si>
  <si>
    <t>X-1401 CHEQUEAR INDICACIÓN 50% ERROR</t>
  </si>
  <si>
    <t>X-1401 REVISAR Y REPARAR</t>
  </si>
  <si>
    <t>X1401 INSTALAR PLACAS IDENTIFICACIONES</t>
  </si>
  <si>
    <t>X-1401. APOYO PARA CAMBIO DE CAMARA.</t>
  </si>
  <si>
    <t>P1</t>
  </si>
  <si>
    <t>X-1401 REVISAR BOMBA HIDRAULICA</t>
  </si>
  <si>
    <t>X-1401 ELIMINAR FILTRACIÓN DE ACEITE</t>
  </si>
  <si>
    <t>X1401, ELIMINAR FILTRACIÓN LIQUIDO HIDRA</t>
  </si>
  <si>
    <t>BMECMPE</t>
  </si>
  <si>
    <t>X-1401:CAMBIAR TRAZADO LINS. VAP.BARRIDO</t>
  </si>
  <si>
    <t>COK-5/ X-1401:CAMBIAR FLEXIBLE  2"  150#</t>
  </si>
  <si>
    <t>COKER. REALIZAR LIMPIEZA QUIMICA 2a PLAT</t>
  </si>
  <si>
    <t>BEECIV</t>
  </si>
  <si>
    <t>COK-5/ X-1401. REALIZAR MANTENCION PLC.</t>
  </si>
  <si>
    <t>BELIELN</t>
  </si>
  <si>
    <t>COK-5/ X-1401: EFECTUAR MANTENCION.</t>
  </si>
  <si>
    <t>X-1401:CHEQUEAR MOTOR HIDRAULICO</t>
  </si>
  <si>
    <t>XV-1401: CHEQUEAR FUNCIONAMIENTO DE VALV</t>
  </si>
  <si>
    <t>X-1401:CHEQUEAR PRECARGA DE VALVULA</t>
  </si>
  <si>
    <t>XV-1401:CAMBIO DE LUCES INDICADORA PANEL</t>
  </si>
  <si>
    <t>X-1401 AJUSTE INSTRUMENTAL DE POSICION</t>
  </si>
  <si>
    <t>X1401 REPARAR SOPORTE DE LINEA</t>
  </si>
  <si>
    <t>X-1401. INST. SOPORTE A LINEA VAPOR BARR</t>
  </si>
  <si>
    <t>X-1401 REVISAR PARTIDA BBA HIDRAULICA</t>
  </si>
  <si>
    <t>X-1401 CHEQUEAR BALIZA ALARMA ALTA P°</t>
  </si>
  <si>
    <t>X-1401:APRETAR TOPE DE VARTAGO DE VALVUL</t>
  </si>
  <si>
    <t>X-1401 REPARAR FILTRACION DE VAPOR</t>
  </si>
  <si>
    <t>X-1401: CHEQUEAR PROTECCIÓN</t>
  </si>
  <si>
    <t>X1401: REVISAR POSICIÓN DE VALVULA</t>
  </si>
  <si>
    <t>X-1401: REPONER AISLACIÓN</t>
  </si>
  <si>
    <t>X-1401:APLICAR MANTAS TERMICAS</t>
  </si>
  <si>
    <t>X-1401: AFIANZAR PANEL CONTROL VALVULA</t>
  </si>
  <si>
    <t>X-1401:CHEQUEAR BBA, NO DETIENE EN AUTO</t>
  </si>
  <si>
    <t>X1401:ELIMINAR FILTRACION DE ACEITE</t>
  </si>
  <si>
    <t>X-1401. ELIMINAR FUGA DE LIQUIDO HIDRÁUL</t>
  </si>
  <si>
    <t>X-1401 CHEQUEAR ACCIONAMIENTO</t>
  </si>
  <si>
    <t>PP_2015:X-1401:REALIZAR MANTENCION VVA</t>
  </si>
  <si>
    <t>X-1401. EVALUAR Y CAMBIAR FLEXIBLES.</t>
  </si>
  <si>
    <t>COKER: ELIMINAR FILTRACIONES DE VAPOR</t>
  </si>
  <si>
    <t>X-1401 CAMBIAR PI 107</t>
  </si>
  <si>
    <t>X1401: NORMALIZAR INDICACIÓN</t>
  </si>
  <si>
    <t>X-1401, NORMALIZAR INDICACIÓN LUMINOSA</t>
  </si>
  <si>
    <t>X1401: REVISAR ACCIONAMIENTO</t>
  </si>
  <si>
    <t>X-1401:REVISAR AACIONAMIENTO DE VALVULA</t>
  </si>
  <si>
    <t>X-1401CHEQUEAR SISTEMA HIDRAULICO</t>
  </si>
  <si>
    <t>X-1401:AJUSTAR POSICION DE VALVULA</t>
  </si>
  <si>
    <t>X-1401:REVISAR ACCIONAMIENTO VVA SWITCH</t>
  </si>
  <si>
    <t>chequear funcionamiento X-1401</t>
  </si>
  <si>
    <t>X-1401:CHEQUEAR ACCIONAMIENTO</t>
  </si>
  <si>
    <t>X-1401: CHEQUEAR ACCIONAMIENTO VALVUL</t>
  </si>
  <si>
    <t>BMECARE2</t>
  </si>
  <si>
    <t>X-1401: CHEQUEAR INDICACION DE POSICION</t>
  </si>
  <si>
    <t>PP: X-1401: MANTENCIÓN DE VALVULA</t>
  </si>
  <si>
    <t>X-1401:CHEQUEO/REPARACION VALVULA</t>
  </si>
  <si>
    <t>BELIELE2</t>
  </si>
  <si>
    <t>X-1401 AFIANZAR CONSOLA SIST. HIDR.</t>
  </si>
  <si>
    <t>X-1401 CHEQUEAR/REPARAR FUGA DE ACEITE</t>
  </si>
  <si>
    <t>X-1401: Inspección Gabinete y PLC HPU B</t>
  </si>
  <si>
    <t>X-1401 CAMBIAR O-RING CAJA PLC VALVULA</t>
  </si>
  <si>
    <t>Apretar prensa X-1401 por leve fuga</t>
  </si>
  <si>
    <t>X-1401 CHEQUEO DE INDICACION ALARMA</t>
  </si>
  <si>
    <t>X-1401 CHEQUEAR RECORRIDO</t>
  </si>
  <si>
    <t>X-1401 CHEQUEAR Y NORMALIZAR RECORRIDO</t>
  </si>
  <si>
    <t>X-1401 DESTAPAR LINEA DE BY-PASS</t>
  </si>
  <si>
    <t>X-1401 : revisar Posicion D-1401B</t>
  </si>
  <si>
    <t>X-1401 : Filtracion por sello de bomba</t>
  </si>
  <si>
    <t>X-1401 CHEQUEAR ENCODER</t>
  </si>
  <si>
    <t>X-1401: CHEQUEAR ENCODER NO INDICA CAMAR</t>
  </si>
  <si>
    <t>X-1401: Normalizar topes mecánicos</t>
  </si>
  <si>
    <t>X-1401 REVISAR INDICACION DE POSICION</t>
  </si>
  <si>
    <t>X-1401 Revisar Accionamiento</t>
  </si>
  <si>
    <t>X-1401:Reparar Conexión a Tierra en Pane</t>
  </si>
  <si>
    <t>BELIELE1</t>
  </si>
  <si>
    <t>X-1401 Mantencion de Valvula</t>
  </si>
  <si>
    <t>X-1401 REV ENCODER NO MARCA FIN CARRERA</t>
  </si>
  <si>
    <t>X-1401 REPARAR PORO EN LINEA DE VAPOR</t>
  </si>
  <si>
    <t>PP X-1401 CAMBIAR LINEA VAPOR BARRIDO</t>
  </si>
  <si>
    <t>X-1401: Chequear encoder</t>
  </si>
  <si>
    <t>X-1401 NORMALIZAR INDICACION DE ENCODER</t>
  </si>
  <si>
    <t>X-1401 REPARAR FUGA DE PRODUCTO</t>
  </si>
  <si>
    <t>X-1401 REEMPLAZO DE ENCODER</t>
  </si>
  <si>
    <t>PP X-1401 MANTENCION UNIDAD HIDRAULICA</t>
  </si>
  <si>
    <t>X-1401 REV SIST HIDRAULICO PS NO DETIENE</t>
  </si>
  <si>
    <t>X-1401 REVISAR ACEITE PRESION DE PANEL</t>
  </si>
  <si>
    <t>X-1401 REVISAR CIRCUITO HIDRAULICO</t>
  </si>
  <si>
    <t>X-1401 REVISAR SISTEMA HIDRAULICO</t>
  </si>
  <si>
    <t>X-1401 CHEQEUAR FUGA INTERNA DE PSV</t>
  </si>
  <si>
    <t>X-1401 EVALUAR FUGA POR EJE DE VVA</t>
  </si>
  <si>
    <t>X-1401 VERIFICAR Y EVALUAR COMPONENTES</t>
  </si>
  <si>
    <t>X-1401 INSTALAR PLATAFORMA</t>
  </si>
  <si>
    <t>X-1401 EVALUAR RUIDO ANORMAL</t>
  </si>
  <si>
    <t>X-1401 REAPRIETE PERNOS/EVALUAR MONTAJE</t>
  </si>
  <si>
    <t>X-1401 REPONER PERNO FALTANTE EN PANEL</t>
  </si>
  <si>
    <t>X-1401 NO PARTE BOMBA HIDRAULICA</t>
  </si>
  <si>
    <t>X-1401 EVALUAR Y NORMALIZAR FUNCIONAMIEN</t>
  </si>
  <si>
    <t>X-1401: Reemplazar Switch PS3</t>
  </si>
  <si>
    <t>BELINST1</t>
  </si>
  <si>
    <t>X-1401 REPARAR FUGA POR PRENSA</t>
  </si>
  <si>
    <t>X-1401: REPARA FLEXIBLE</t>
  </si>
  <si>
    <t>PM</t>
  </si>
  <si>
    <t>X-1401 ANALISIS DE FALLA</t>
  </si>
  <si>
    <t>X-1401 REAPRETAR V/V DENAJE</t>
  </si>
  <si>
    <t>p. limpieza manifold X-1401 coker.</t>
  </si>
  <si>
    <t>X-1401 REPARAR FUGA DE ACEITE DE CONSOLA</t>
  </si>
  <si>
    <t>X-1401 REPONER PARA PARTIDA DE VALVULA</t>
  </si>
  <si>
    <t>X-1401 CHEQUEAR ALARMA AL ROTAR VALVULA</t>
  </si>
  <si>
    <t>X-1401 REPARAR FUGA DE ACEITE HIDRAULICO</t>
  </si>
  <si>
    <t>X1401:REVISAR ALTO AMPERAJE</t>
  </si>
  <si>
    <t>X-1401 REV Y NORM ALARMA UNSEAT</t>
  </si>
  <si>
    <t>X-1401:REVISAR PARTIDA MOTOR ELECTRICO</t>
  </si>
  <si>
    <t>X1401:APOYO A CAMBIO DE CAMARA</t>
  </si>
  <si>
    <t>X-1401: MANGUERA HIDRAULICA ROTA</t>
  </si>
  <si>
    <t>X-1401 REVISAR MOTOR SOBRECARGA</t>
  </si>
  <si>
    <t>X-1401 Cambio flexibles  valvula Switch</t>
  </si>
  <si>
    <t>X-1401 Mantención y/o cambio solenoides</t>
  </si>
  <si>
    <t>CHEQUEO DE BOMBA HIDRAULICA DE X-1401</t>
  </si>
  <si>
    <t>PP: X-1401 REVISION GRAL DE INSTRUMENTOS</t>
  </si>
  <si>
    <t>X-1401: REVISAR RUIDO DE MOTOR ELÉCTRICO</t>
  </si>
  <si>
    <t>X-1401 SOLTURA RUIDO ANORMAL</t>
  </si>
  <si>
    <t>X-1401 cambio flexible en PP o detención</t>
  </si>
  <si>
    <t>Aviso</t>
  </si>
  <si>
    <t>Parada</t>
  </si>
  <si>
    <t>Prioridad</t>
  </si>
  <si>
    <t>E-DS-ERB-COK0-PROC-0000000SP6A</t>
  </si>
  <si>
    <t>E-DS-ERB-COK0-SIS0-0014PSV102A</t>
  </si>
  <si>
    <t>E-DS-ERB-COK0-SIS0-0014PSV102B</t>
  </si>
  <si>
    <t>14PSV102B VALV SEG CAMARA D-1401B COKER</t>
  </si>
  <si>
    <t>X-1401</t>
  </si>
  <si>
    <t>M1</t>
  </si>
  <si>
    <t>D1401A ELIMINAR FILTRACION POR JUNTA ROT</t>
  </si>
  <si>
    <t>D-1401A. ELIM. FILT. UNION TUBO Y JUNTA.</t>
  </si>
  <si>
    <t>M2</t>
  </si>
  <si>
    <t>D-1401 A. ELIMINAR FILTRACIÓN DE AGUA</t>
  </si>
  <si>
    <t>D-1401A.:REPON.SOPORTE ENTRE FLEXIBLES</t>
  </si>
  <si>
    <t>D-1401A RECUPERAR TUBO Y ASIENTO  DE R.J</t>
  </si>
  <si>
    <t>D-1401A ELIMINAR FILTRACION EN JUNTA</t>
  </si>
  <si>
    <t>D-1401 A . REPARAR LANZA, GIRO LENTO.</t>
  </si>
  <si>
    <t>D-1401 A:CAMBIO DE REDUCTOR LANZA A</t>
  </si>
  <si>
    <t>D-1401 A.- Cambiar cabezal de corte</t>
  </si>
  <si>
    <t>D-1401A:ELIMINAR FILTRACION JUNTA ROTATO</t>
  </si>
  <si>
    <t>D1401A REPARAR MOTOR DE JUNTA ROTATORIA</t>
  </si>
  <si>
    <t>D1401A ELIMINAR FUGAS POR JUNTA</t>
  </si>
  <si>
    <t>D-1401A ELIMINAR FUGA POR JUNTA</t>
  </si>
  <si>
    <t>D-1401 A. ELIM. FILT. JUNTA ROTATORIA.</t>
  </si>
  <si>
    <t>D-1401 A. ELIM. FUGA JUNTA ROTATORIA.</t>
  </si>
  <si>
    <t>D1401A ELIMINAR FUGA DE AGUA POR JUNTA</t>
  </si>
  <si>
    <t>Mantencion lanza corte</t>
  </si>
  <si>
    <t>D-1401A, ELIMINAR FILTRACION POR TUBO</t>
  </si>
  <si>
    <t>D-1401A. ELIMINAR FILT. SELLO JUNTA ROT.</t>
  </si>
  <si>
    <t>D-1401A. ELIM. FILTRAC. JUNTA ROTATORIA.</t>
  </si>
  <si>
    <t>D140A: ELIMINAR FUGA DE AGUA</t>
  </si>
  <si>
    <t>D-1401 A: ELIMINAR FILTR. JUNTA ROTAT.</t>
  </si>
  <si>
    <t>D1401A: ELIMINAR FUGA POR JUNTA</t>
  </si>
  <si>
    <t>REPARAR JUNTA ROTATORIA LANZA A</t>
  </si>
  <si>
    <t>D-1401A: ELIMINAR FILTRACIÓN POR JUNTA</t>
  </si>
  <si>
    <t>D1401A: ELIMINAR FUGA</t>
  </si>
  <si>
    <t>D1401-A: ELIMINAR FUGA DE AGUA</t>
  </si>
  <si>
    <t>REPARAR JUNTA ROTATORIA CÁMARA A</t>
  </si>
  <si>
    <t>D-1401A: REVISAR O CAMBIAR</t>
  </si>
  <si>
    <t>D1401A: REPARAR CADENA</t>
  </si>
  <si>
    <t>D1401A:FILTRACION POR JUNTA ROTATORIA</t>
  </si>
  <si>
    <t>D1401A REPARAR JUNTATORIA</t>
  </si>
  <si>
    <t>D1401A :CAMBIO MOTOR JUNTA ROTATORIA</t>
  </si>
  <si>
    <t>CÁMARA A, REPARAR JUNTA ROTATORIA</t>
  </si>
  <si>
    <t>JUNTA ROTATORIA "A":ELIMINAR FILTACION</t>
  </si>
  <si>
    <t>D-1401A. ELIM. FILT. TUBO AGUA HERRAMIEN</t>
  </si>
  <si>
    <t>JUNTA ROTATORIA LANZA D-1401A</t>
  </si>
  <si>
    <t>D-1401B: ELIMINAR FUGA DE AIRE</t>
  </si>
  <si>
    <t>D-1401A:ELIMINAR FILTRA ACEITE JUNTA ROT</t>
  </si>
  <si>
    <t>G2</t>
  </si>
  <si>
    <t>G1</t>
  </si>
  <si>
    <t>D-1401A Cambio prev. aceite junta rot</t>
  </si>
  <si>
    <t>D-1401A REPARAR FUGA JUNTA ROTATORIA</t>
  </si>
  <si>
    <t>I1</t>
  </si>
  <si>
    <t>D-1401A Eliminar fuga junta rotatoria</t>
  </si>
  <si>
    <t>PP D1401A: Mantención prev. Junta Rot</t>
  </si>
  <si>
    <t>REPARAR JUNTA ROTATORIA LANZA D-1401-A</t>
  </si>
  <si>
    <t>D-1401A EVALUAR FUNCIONAMIENTO CABEZAL</t>
  </si>
  <si>
    <t>D-1401A REV FILTRACION JUNTA ROTATORIA</t>
  </si>
  <si>
    <t>D-1401 MOTOR NEUMATICO JUNTA SPARE</t>
  </si>
  <si>
    <t>D-1401A NORMALIZAR GIRO LANZA CORTE</t>
  </si>
  <si>
    <t>D-1401A REVISAR Y REPARAR GIRO DE LANZA</t>
  </si>
  <si>
    <t>Pp. mantención junta rotatoria D-1401A</t>
  </si>
  <si>
    <t>D-1401A:AFIANZAR MANGUERA AIRE A JUNTA</t>
  </si>
  <si>
    <t>D-1401A JUNTA ROT. MOTOR CON FILTRACION</t>
  </si>
  <si>
    <t>Línea seleccionada</t>
  </si>
  <si>
    <t>Fecha de aviso</t>
  </si>
  <si>
    <t>Inicio de avería</t>
  </si>
  <si>
    <t>Fin de avería</t>
  </si>
  <si>
    <t>Clase de aviso</t>
  </si>
  <si>
    <t>Clase prioridad</t>
  </si>
  <si>
    <t>Pto.tbjo.responsable</t>
  </si>
  <si>
    <t/>
  </si>
  <si>
    <t>10087567</t>
  </si>
  <si>
    <t>2</t>
  </si>
  <si>
    <t>10105288</t>
  </si>
  <si>
    <t>10088561</t>
  </si>
  <si>
    <t>3</t>
  </si>
  <si>
    <t>10088728</t>
  </si>
  <si>
    <t>10104578</t>
  </si>
  <si>
    <t>10091986</t>
  </si>
  <si>
    <t>10093609</t>
  </si>
  <si>
    <t>10096273</t>
  </si>
  <si>
    <t>10097847</t>
  </si>
  <si>
    <t>1</t>
  </si>
  <si>
    <t>10098034</t>
  </si>
  <si>
    <t>10100416</t>
  </si>
  <si>
    <t>10101043</t>
  </si>
  <si>
    <t>10103730</t>
  </si>
  <si>
    <t>10104523</t>
  </si>
  <si>
    <t>10104913</t>
  </si>
  <si>
    <t>10106591</t>
  </si>
  <si>
    <t>10106780</t>
  </si>
  <si>
    <t>10109014</t>
  </si>
  <si>
    <t>10109947</t>
  </si>
  <si>
    <t>10112791</t>
  </si>
  <si>
    <t>10128663</t>
  </si>
  <si>
    <t>10139447</t>
  </si>
  <si>
    <t>10144941</t>
  </si>
  <si>
    <t>10147433</t>
  </si>
  <si>
    <t>10156005</t>
  </si>
  <si>
    <t>10157572</t>
  </si>
  <si>
    <t>10162493</t>
  </si>
  <si>
    <t>10164815</t>
  </si>
  <si>
    <t>10171665</t>
  </si>
  <si>
    <t>10176102</t>
  </si>
  <si>
    <t>10178997</t>
  </si>
  <si>
    <t>10181813</t>
  </si>
  <si>
    <t>10194165</t>
  </si>
  <si>
    <t>10202334</t>
  </si>
  <si>
    <t>10220595</t>
  </si>
  <si>
    <t>10224415</t>
  </si>
  <si>
    <t>10230932</t>
  </si>
  <si>
    <t>10235693</t>
  </si>
  <si>
    <t>10236697</t>
  </si>
  <si>
    <t>10240003</t>
  </si>
  <si>
    <t>10245496</t>
  </si>
  <si>
    <t>10253791</t>
  </si>
  <si>
    <t>10261055</t>
  </si>
  <si>
    <t>10261228</t>
  </si>
  <si>
    <t>10269972</t>
  </si>
  <si>
    <t>10272498</t>
  </si>
  <si>
    <t>10285466</t>
  </si>
  <si>
    <t>10291328</t>
  </si>
  <si>
    <t>10296261</t>
  </si>
  <si>
    <t>10303030</t>
  </si>
  <si>
    <t>10312809</t>
  </si>
  <si>
    <t>10313423</t>
  </si>
  <si>
    <t>10314736</t>
  </si>
  <si>
    <t>10317365</t>
  </si>
  <si>
    <t>10318556</t>
  </si>
  <si>
    <t>10327325</t>
  </si>
  <si>
    <t>10327950</t>
  </si>
  <si>
    <t>10342596</t>
  </si>
  <si>
    <t>10345204</t>
  </si>
  <si>
    <t>10358570</t>
  </si>
  <si>
    <t>10360294</t>
  </si>
  <si>
    <t>10360694</t>
  </si>
  <si>
    <t>10365616</t>
  </si>
  <si>
    <t>10366464</t>
  </si>
  <si>
    <t>10376535</t>
  </si>
  <si>
    <t>10381874</t>
  </si>
  <si>
    <t>10382830</t>
  </si>
  <si>
    <t>10384712</t>
  </si>
  <si>
    <t>10385102</t>
  </si>
  <si>
    <t>10386011</t>
  </si>
  <si>
    <t>10396825</t>
  </si>
  <si>
    <t>10397188</t>
  </si>
  <si>
    <t>10400607</t>
  </si>
  <si>
    <t>10402111</t>
  </si>
  <si>
    <t>10402849</t>
  </si>
  <si>
    <t>10406288</t>
  </si>
  <si>
    <t>10411587</t>
  </si>
  <si>
    <t>10412593</t>
  </si>
  <si>
    <t>10419310</t>
  </si>
  <si>
    <t>10419317</t>
  </si>
  <si>
    <t>10420709</t>
  </si>
  <si>
    <t>10422034</t>
  </si>
  <si>
    <t>10422847</t>
  </si>
  <si>
    <t>10428378</t>
  </si>
  <si>
    <t>10438981</t>
  </si>
  <si>
    <t>10441071</t>
  </si>
  <si>
    <t>10441220</t>
  </si>
  <si>
    <t>10442157</t>
  </si>
  <si>
    <t>10443351</t>
  </si>
  <si>
    <t>10446289</t>
  </si>
  <si>
    <t>10451243</t>
  </si>
  <si>
    <t>10459486</t>
  </si>
  <si>
    <t>10464629</t>
  </si>
  <si>
    <t>10464867</t>
  </si>
  <si>
    <t>10499366</t>
  </si>
  <si>
    <t>10510565</t>
  </si>
  <si>
    <t>10549863</t>
  </si>
  <si>
    <t>10557688</t>
  </si>
  <si>
    <t>10562685</t>
  </si>
  <si>
    <t>10564044</t>
  </si>
  <si>
    <t>10564461</t>
  </si>
  <si>
    <t>10569431</t>
  </si>
  <si>
    <t>10581251</t>
  </si>
  <si>
    <t>10599376</t>
  </si>
  <si>
    <t>10619718</t>
  </si>
  <si>
    <t>10620424</t>
  </si>
  <si>
    <t>10629601</t>
  </si>
  <si>
    <t>10630026</t>
  </si>
  <si>
    <t>10634849</t>
  </si>
  <si>
    <t>10636180</t>
  </si>
  <si>
    <t>10636376</t>
  </si>
  <si>
    <t>10636406</t>
  </si>
  <si>
    <t>10637093</t>
  </si>
  <si>
    <t>10638189</t>
  </si>
  <si>
    <t>10642271</t>
  </si>
  <si>
    <t>10642833</t>
  </si>
  <si>
    <t>10646618</t>
  </si>
  <si>
    <t>10647148</t>
  </si>
  <si>
    <t>10647149</t>
  </si>
  <si>
    <t>10649851</t>
  </si>
  <si>
    <t>10651909</t>
  </si>
  <si>
    <t>10652327</t>
  </si>
  <si>
    <t>10653905</t>
  </si>
  <si>
    <t>10653906</t>
  </si>
  <si>
    <t>10654534</t>
  </si>
  <si>
    <t>10659709</t>
  </si>
  <si>
    <t>10659710</t>
  </si>
  <si>
    <t>10659962</t>
  </si>
  <si>
    <t>10667566</t>
  </si>
  <si>
    <t>10667567</t>
  </si>
  <si>
    <t>10667568</t>
  </si>
  <si>
    <t>10668551</t>
  </si>
  <si>
    <t>10668847</t>
  </si>
  <si>
    <t>10672449</t>
  </si>
  <si>
    <t>10672450</t>
  </si>
  <si>
    <t>10672795</t>
  </si>
  <si>
    <t>10677103</t>
  </si>
  <si>
    <t>10678477</t>
  </si>
  <si>
    <t>10679289</t>
  </si>
  <si>
    <t>10679290</t>
  </si>
  <si>
    <t>10681248</t>
  </si>
  <si>
    <t>10683525</t>
  </si>
  <si>
    <t>10685471</t>
  </si>
  <si>
    <t>10685472</t>
  </si>
  <si>
    <t>10688136</t>
  </si>
  <si>
    <t>10690248</t>
  </si>
  <si>
    <t>10690399</t>
  </si>
  <si>
    <t>10690400</t>
  </si>
  <si>
    <t>10690562</t>
  </si>
  <si>
    <t>10690564</t>
  </si>
  <si>
    <t>10690565</t>
  </si>
  <si>
    <t>10698452</t>
  </si>
  <si>
    <t>10698453</t>
  </si>
  <si>
    <t>10698454</t>
  </si>
  <si>
    <t>10699781</t>
  </si>
  <si>
    <t>10705819</t>
  </si>
  <si>
    <t>10705820</t>
  </si>
  <si>
    <t>10710419</t>
  </si>
  <si>
    <t>10717438</t>
  </si>
  <si>
    <t>10717439</t>
  </si>
  <si>
    <t>10717440</t>
  </si>
  <si>
    <t>10723354</t>
  </si>
  <si>
    <t>10723355</t>
  </si>
  <si>
    <t>10723356</t>
  </si>
  <si>
    <t>10726935</t>
  </si>
  <si>
    <t>10731038</t>
  </si>
  <si>
    <t>10731039</t>
  </si>
  <si>
    <t>10731040</t>
  </si>
  <si>
    <t>10736266</t>
  </si>
  <si>
    <t>10736267</t>
  </si>
  <si>
    <t>10744337</t>
  </si>
  <si>
    <t>10745828</t>
  </si>
  <si>
    <t>10745829</t>
  </si>
  <si>
    <t>10745830</t>
  </si>
  <si>
    <t>10745831</t>
  </si>
  <si>
    <t>10754459</t>
  </si>
  <si>
    <t>10754460</t>
  </si>
  <si>
    <t>10754461</t>
  </si>
  <si>
    <t>10763660</t>
  </si>
  <si>
    <t>10763661</t>
  </si>
  <si>
    <t>10763662</t>
  </si>
  <si>
    <t>10763663</t>
  </si>
  <si>
    <t>10779658</t>
  </si>
  <si>
    <t>10781742</t>
  </si>
  <si>
    <t>10781756</t>
  </si>
  <si>
    <t>10785034</t>
  </si>
  <si>
    <t>10785440</t>
  </si>
  <si>
    <t>10785973</t>
  </si>
  <si>
    <t>10786208</t>
  </si>
  <si>
    <t>10790722</t>
  </si>
  <si>
    <t>10790736</t>
  </si>
  <si>
    <t>10793095</t>
  </si>
  <si>
    <t>10793377</t>
  </si>
  <si>
    <t>10794050</t>
  </si>
  <si>
    <t>10796562</t>
  </si>
  <si>
    <t>10797458</t>
  </si>
  <si>
    <t>10799951</t>
  </si>
  <si>
    <t>10800748</t>
  </si>
  <si>
    <t>10800866</t>
  </si>
  <si>
    <t>10800947</t>
  </si>
  <si>
    <t>10804178</t>
  </si>
  <si>
    <t>10806498</t>
  </si>
  <si>
    <t>10807487</t>
  </si>
  <si>
    <t>10810809</t>
  </si>
  <si>
    <t>10810968</t>
  </si>
  <si>
    <t>10815412</t>
  </si>
  <si>
    <t>10816622</t>
  </si>
  <si>
    <t>10818173</t>
  </si>
  <si>
    <t>10818600</t>
  </si>
  <si>
    <t>10819580</t>
  </si>
  <si>
    <t>10821283</t>
  </si>
  <si>
    <t>10821284</t>
  </si>
  <si>
    <t>10821285</t>
  </si>
  <si>
    <t>10821286</t>
  </si>
  <si>
    <t>10821720</t>
  </si>
  <si>
    <t>10826940</t>
  </si>
  <si>
    <t>10830926</t>
  </si>
  <si>
    <t>10834209</t>
  </si>
  <si>
    <t>10836970</t>
  </si>
  <si>
    <t>10837047</t>
  </si>
  <si>
    <t>10845145</t>
  </si>
  <si>
    <t>10845146</t>
  </si>
  <si>
    <t>10845147</t>
  </si>
  <si>
    <t>10849111</t>
  </si>
  <si>
    <t>10849443</t>
  </si>
  <si>
    <t>10854480</t>
  </si>
  <si>
    <t>10855379</t>
  </si>
  <si>
    <t>10861564</t>
  </si>
  <si>
    <t>10866840</t>
  </si>
  <si>
    <t>10870115</t>
  </si>
  <si>
    <t>10871971</t>
  </si>
  <si>
    <t>10874593</t>
  </si>
  <si>
    <t>10877565</t>
  </si>
  <si>
    <t>10877566</t>
  </si>
  <si>
    <t>10881404</t>
  </si>
  <si>
    <t>10881416</t>
  </si>
  <si>
    <t>10881417</t>
  </si>
  <si>
    <t>10889570</t>
  </si>
  <si>
    <t>10889933</t>
  </si>
  <si>
    <t>10889934</t>
  </si>
  <si>
    <t>10889935</t>
  </si>
  <si>
    <t>10889936</t>
  </si>
  <si>
    <t>10889937</t>
  </si>
  <si>
    <t>10891408</t>
  </si>
  <si>
    <t>10894836</t>
  </si>
  <si>
    <t>10901023</t>
  </si>
  <si>
    <t>4</t>
  </si>
  <si>
    <t>10901033</t>
  </si>
  <si>
    <t>10902259</t>
  </si>
  <si>
    <t>10904624</t>
  </si>
  <si>
    <t>10908040</t>
  </si>
  <si>
    <t>10908041</t>
  </si>
  <si>
    <t>10908042</t>
  </si>
  <si>
    <t>10908043</t>
  </si>
  <si>
    <t>10908044</t>
  </si>
  <si>
    <t>10911053</t>
  </si>
  <si>
    <t>10913543</t>
  </si>
  <si>
    <t>10915986</t>
  </si>
  <si>
    <t>10917140</t>
  </si>
  <si>
    <t>10918356</t>
  </si>
  <si>
    <t>10918357</t>
  </si>
  <si>
    <t>10918358</t>
  </si>
  <si>
    <t>10918359</t>
  </si>
  <si>
    <t>10918360</t>
  </si>
  <si>
    <t>10920649</t>
  </si>
  <si>
    <t>10926170</t>
  </si>
  <si>
    <t>10929913</t>
  </si>
  <si>
    <t>10931731</t>
  </si>
  <si>
    <t>10932257</t>
  </si>
  <si>
    <t>10934008</t>
  </si>
  <si>
    <t>10934692</t>
  </si>
  <si>
    <t>10937754</t>
  </si>
  <si>
    <t>10937755</t>
  </si>
  <si>
    <t>10939036</t>
  </si>
  <si>
    <t>10942127</t>
  </si>
  <si>
    <t>10943626</t>
  </si>
  <si>
    <t>10944672</t>
  </si>
  <si>
    <t>10947428</t>
  </si>
  <si>
    <t>10949588</t>
  </si>
  <si>
    <t>10951536</t>
  </si>
  <si>
    <t>10954570</t>
  </si>
  <si>
    <t>10954571</t>
  </si>
  <si>
    <t>10954572</t>
  </si>
  <si>
    <t>10954573</t>
  </si>
  <si>
    <t>10954574</t>
  </si>
  <si>
    <t>10971072</t>
  </si>
  <si>
    <t>10971073</t>
  </si>
  <si>
    <t>10971074</t>
  </si>
  <si>
    <t>10971075</t>
  </si>
  <si>
    <t>10982362</t>
  </si>
  <si>
    <t>10982363</t>
  </si>
  <si>
    <t>10982364</t>
  </si>
  <si>
    <t>10982365</t>
  </si>
  <si>
    <t>10982366</t>
  </si>
  <si>
    <t>10982367</t>
  </si>
  <si>
    <t>10982368</t>
  </si>
  <si>
    <t>10982369</t>
  </si>
  <si>
    <t>10985451</t>
  </si>
  <si>
    <t>10988967</t>
  </si>
  <si>
    <t>10997251</t>
  </si>
  <si>
    <t>11009021</t>
  </si>
  <si>
    <t>11009174</t>
  </si>
  <si>
    <t>11009836</t>
  </si>
  <si>
    <t>11012348</t>
  </si>
  <si>
    <t>11012349</t>
  </si>
  <si>
    <t>11012350</t>
  </si>
  <si>
    <t>11012351</t>
  </si>
  <si>
    <t>11012352</t>
  </si>
  <si>
    <t>11012353</t>
  </si>
  <si>
    <t>11012354</t>
  </si>
  <si>
    <t>11012355</t>
  </si>
  <si>
    <t>11012356</t>
  </si>
  <si>
    <t>11012357</t>
  </si>
  <si>
    <t>11012358</t>
  </si>
  <si>
    <t>11012359</t>
  </si>
  <si>
    <t>11012360</t>
  </si>
  <si>
    <t>11012361</t>
  </si>
  <si>
    <t>11018361</t>
  </si>
  <si>
    <t>BMECMAES</t>
  </si>
  <si>
    <r>
      <t>DESGASTE DE COMPONENTES INTERNOS DEL MOTOR DEBIDO A LUBRICACION DEFICIENTE</t>
    </r>
    <r>
      <rPr>
        <sz val="10"/>
        <color rgb="FFFF0000"/>
        <rFont val="Calibri Light"/>
        <family val="2"/>
        <scheme val="major"/>
      </rPr>
      <t xml:space="preserve"> </t>
    </r>
  </si>
  <si>
    <t>MEDICIÓN DE VIBRACIONES DENTRO DEL RANGO HISTORICO DE X-1401</t>
  </si>
  <si>
    <t>CAMBIO DE BOMBA HIDRAULICA DE X-1401</t>
  </si>
  <si>
    <t>CAMBIO DEL MOTOR ELECTRICO DE X-401</t>
  </si>
  <si>
    <t xml:space="preserve">TRABAMIENTO DE LA CAJA DE ENGRANAJE NEUMATICA POR DAÑO EN RODAMIENTOS </t>
  </si>
  <si>
    <t xml:space="preserve">XM-1404A MOTOR ELECTRICO </t>
  </si>
  <si>
    <t xml:space="preserve">XM-1403A MOTOR ELECTRICO </t>
  </si>
  <si>
    <t>DELTAVALVE</t>
  </si>
  <si>
    <t>(CONSULTAR CON DELTVALVE A RESP: V. QUIROZ)</t>
  </si>
  <si>
    <t>2S (mtto quincenal) / 2A (mtto bianual)</t>
  </si>
  <si>
    <t>FILTRACIÓN DE PSV DEBIDO A DESCALIBRACIÓN O CONTAMINACION</t>
  </si>
  <si>
    <t>DAÑO EN RESORTE POR CORROSION O FATIGA</t>
  </si>
  <si>
    <t>LIBERACION NO CONTROLADA DE PRESION, PERDIDA DE VAPOR O RIESGO DE SOBREPRESION EN EL SISTEMA.</t>
  </si>
  <si>
    <t>14PSV501 VÁLVULA DE SEGURIDAD D-1401A</t>
  </si>
  <si>
    <t>14PSV501</t>
  </si>
  <si>
    <t>REALIZAR PRUEBA INICIAL, MANTENCION Y CALIBRACIÓN</t>
  </si>
  <si>
    <t xml:space="preserve">14PSV501 REALIZAR CALIBRACION </t>
  </si>
  <si>
    <t>14PSV502 VÁLVULA DE SEGURIDAD D-1401A</t>
  </si>
  <si>
    <t xml:space="preserve">14PSV502 REALIZAR CALIBRACION </t>
  </si>
  <si>
    <t>14PSV502</t>
  </si>
  <si>
    <t>14PSV102A</t>
  </si>
  <si>
    <t xml:space="preserve">14PSV102A REALIZAR CALIBRACION </t>
  </si>
  <si>
    <t>SETTING 123,1 PSIG. PRESION DE PRUEBA 8,7 KG/CM2</t>
  </si>
  <si>
    <t>PSV-501 Válvula de Seguridad D-1401A</t>
  </si>
  <si>
    <t>PSV-502 Válvula de Seguridad D-1401A</t>
  </si>
  <si>
    <t xml:space="preserve">14PSV102B REALIZAR CALIBRACION </t>
  </si>
  <si>
    <t>SETTING 54 PSI.PRESION DE PRUEBA 3,8 KG/CM2</t>
  </si>
  <si>
    <t>PSV-540A Válvula de Seguridad D-1401A</t>
  </si>
  <si>
    <t>14PSV540A VÁLVULA DE SEGURIDAD D-1401A</t>
  </si>
  <si>
    <t>14PSV540B VÁLVULA DE SEGURIDAD D-1401B</t>
  </si>
  <si>
    <t>14PSV540A</t>
  </si>
  <si>
    <t>14PSV540B</t>
  </si>
  <si>
    <t xml:space="preserve">14PSV540A REALIZAR CALIBRACION </t>
  </si>
  <si>
    <t xml:space="preserve">14PSV540B REALIZAR CALIBRACION </t>
  </si>
  <si>
    <t>PSV-540B Válvula de Seguridad D-1401B</t>
  </si>
  <si>
    <t>SETTING 178,7 PSIG. PRESION DE PRUEBA 12,6 KG/CM2</t>
  </si>
  <si>
    <t>PSV-551 Válvula de Seguridad D-1401B</t>
  </si>
  <si>
    <t>14PSV551 VÁLVULA DE SEGURIDAD D-1401B</t>
  </si>
  <si>
    <t xml:space="preserve">14PSV551 REALIZAR CALIBRACION </t>
  </si>
  <si>
    <t>14PSV551</t>
  </si>
  <si>
    <t>PSV-552 Válvula de Seguridad D-1401B</t>
  </si>
  <si>
    <t>14PSV552 VÁLVULA DE SEGURIDAD D-1401B</t>
  </si>
  <si>
    <t xml:space="preserve">14PSV552 REALIZAR CALIBRACION </t>
  </si>
  <si>
    <t>14PSV552</t>
  </si>
  <si>
    <t>SETTING 277,1 PSIG. PRESION DE PRUEBA 16 KG/CM2</t>
  </si>
  <si>
    <t>SETTING 51 PSI.PRESION DE PRUEBA 3,6 KG/CM2</t>
  </si>
  <si>
    <t xml:space="preserve">14PSV502 </t>
  </si>
  <si>
    <t xml:space="preserve">14PSV551 </t>
  </si>
  <si>
    <t>SP-6A</t>
  </si>
  <si>
    <t>PSV</t>
  </si>
  <si>
    <t>PSVs</t>
  </si>
  <si>
    <t>LIBERACION NO CONTROLADA DE PRESION, PERDIDA DE VAPOR O RIESGO DE SOBREPRESION EN EL SISTEMA</t>
  </si>
  <si>
    <t>X-1401A REGISTRO LUBRIC QUINCENAL</t>
  </si>
  <si>
    <t>REALIZAR REVISION DE NIVEL Y ANALISIS DE ACEITE</t>
  </si>
  <si>
    <r>
      <t xml:space="preserve">2A </t>
    </r>
    <r>
      <rPr>
        <sz val="11"/>
        <color rgb="FF00B050"/>
        <rFont val="Calibri"/>
        <family val="2"/>
        <scheme val="minor"/>
      </rPr>
      <t>4A</t>
    </r>
  </si>
  <si>
    <t xml:space="preserve">VERIFICAR PRESIÓN DE UNIDAD HIDRÁULICA SEGÚN DISEÑO </t>
  </si>
  <si>
    <t xml:space="preserve">REALIZAR LIMPIEZA Y VERIFICAR ALINEACIÓN </t>
  </si>
  <si>
    <t>REALIZAR LIMPIEZA Y VERIFICAR ALINEACIÓN</t>
  </si>
  <si>
    <t>Confirmar pto responsabe de SP2A/B (en SAP esta BMECARE pero en PP las vio BEEARE)</t>
  </si>
  <si>
    <t>FUGA DE PRODUCTO EN LA PRENSA DE LA VÁLVULA POR ENVEJECIMIENTO O AJUSTE INCORRECTO</t>
  </si>
  <si>
    <t>REALIZAR CAMBIO DE ACEITE</t>
  </si>
  <si>
    <t>M1 MOTOR HIDRÁULICO DE BAJA PRESIÓN</t>
  </si>
  <si>
    <t>CAMBIO DE VANES  Y CAMBIO DE ACEITE</t>
  </si>
  <si>
    <t>CAMBIO DE SOLENIDES EN DETENCION (PP) Y CAMBIO DE ACEITE</t>
  </si>
  <si>
    <t>MANTENCION Y CALIBRACION DE VALVULA RV12 Y Y CAMBIO DE ACEITE</t>
  </si>
  <si>
    <t>BEMECARE/BMECLUBX</t>
  </si>
  <si>
    <t>BMECARE/BMECMAES/BMECLUBX</t>
  </si>
  <si>
    <t>BELINST/BMECLUBX</t>
  </si>
  <si>
    <t>CONTAMINACION DEL ACEITE CON CONDENSACION DE AGUA PROVENIENTE DE SATURACION DE FILTRO DE HUMEDAD</t>
  </si>
  <si>
    <t xml:space="preserve">FILTRO COLOR AMARILLO: ACEPTABLE
FILTRO COLOR BLANCO: INACEPTABLE, SOLICITAR CAMBIO </t>
  </si>
  <si>
    <t>CAMBIO DE FILTRO DE HUMEDAD DE ESTANQUE DE CENTRAL HIDRAULICA</t>
  </si>
  <si>
    <t>CAMBIO DE COMPONENTES DE SACRIFICIO Y ANALISIS DE FLUJO EN BANCO DE PRUEBA ACEPTABLE</t>
  </si>
  <si>
    <t>8A</t>
  </si>
  <si>
    <t>CAMBIO DE BOMBA HIDRAULICA DE X-1401 Y REPARACION DE LA SPEARE</t>
  </si>
  <si>
    <t>TAPONAMIENTO DE VALVULAS POR CORROSION DEBIDO A ACUMULACION DE MINERALES EN EL FONDE DEL ESTANQUE</t>
  </si>
  <si>
    <t>LIMPIEZA DE ESTANQUE DE UNIDAD HIDRAULICA</t>
  </si>
  <si>
    <t>CAMBIO DE ESTANQUE DE UNIDAD HIDRAULICA</t>
  </si>
  <si>
    <t>CAMBIO DE VÁLVULA RV11, RV12, RV1 O RV2</t>
  </si>
  <si>
    <t>MANTECION Y PRUEBAS EN BANCO HIDRAULICO (PRESION, FLUJO Y ELEMENTO DE SEGURIDAD)</t>
  </si>
  <si>
    <t xml:space="preserve"> TRABAMIENTO DE ASIENTO EN VÁLVULA RV11, RV12, RV1 Y RV2 POR ROTURA DE RESORTE</t>
  </si>
  <si>
    <t xml:space="preserve">LECTURAS ERRONEAS DE PRESION EN EL SISTEMA DEBIDO A DAÑO EN MANOMETROS </t>
  </si>
  <si>
    <t>CAMBIO DE MANOMENTROS G2 Y G3</t>
  </si>
  <si>
    <t>BELINTS</t>
  </si>
  <si>
    <t xml:space="preserve">ESTANQUE LIMPIO, SIN PRESENCIA DE ACEITES NI PERDIDA DE MATERIAL POR CORROSION </t>
  </si>
  <si>
    <t>VALVULA LIMPIA, CON PISTON HIDRAULICO TRABAJANDO CORRECTAMENTE Y PH ACEPTABLE.</t>
  </si>
  <si>
    <t>CAMBIAR PRENSA</t>
  </si>
  <si>
    <t xml:space="preserve">X-1401 VÁLVULA SWITCH 3 VÍAS-LEVANTE </t>
  </si>
  <si>
    <t xml:space="preserve">X-1401  VÁLVULA SWITCH 3 VÍAS-ROTACIÓN </t>
  </si>
  <si>
    <t>X-1401 VÁLVULA SWITCH 3 VÍAS</t>
  </si>
  <si>
    <t xml:space="preserve"> X-1403A VÁLVULA BUD</t>
  </si>
  <si>
    <t xml:space="preserve"> X-1404A VÁLVULA CFD</t>
  </si>
  <si>
    <t xml:space="preserve"> X-1401 VÁLVULA SWITCH 3 VIAS</t>
  </si>
  <si>
    <t>REALIZAR RECUPERACION Y MECANIZADO DE VALVULA</t>
  </si>
  <si>
    <t>BEMECMAES</t>
  </si>
  <si>
    <t xml:space="preserve"> CORTO CIRCUITO EN EL MOTOR ELÉCTRICO DEBIDO A UNA SOBRECARGA</t>
  </si>
  <si>
    <t xml:space="preserve"> PRUEBA DE AISLACION ACEPTABLE. RODAMIENTOS Y BOBINAS EN BUEN ESTADO.</t>
  </si>
  <si>
    <t xml:space="preserve">CAMBIO DE MOTOR </t>
  </si>
  <si>
    <t>LUBRICAR RODAMIENTOS DE MOTOR ELECTRICO DE  X-1402A</t>
  </si>
  <si>
    <t>INSPECCIÓN VISUAL EN DESCANSO LADO LIBRE</t>
  </si>
  <si>
    <t>REALIZAR ALINEAMIENTO</t>
  </si>
  <si>
    <t xml:space="preserve">X-1402A VÁLVULA TUD </t>
  </si>
  <si>
    <t>OPERANDO</t>
  </si>
  <si>
    <t xml:space="preserve">DE ACUERDO AL CÓDIGO DE LIMPIEZA EL ESTADO DE LA MUESTRA DEBE ESTAR "NORMAL" </t>
  </si>
  <si>
    <t xml:space="preserve"> DESGASTE DE RODAMIENTOS DEL MOTOR ELÉCTRICO POR FALTA DE LUBRICACIÓN</t>
  </si>
  <si>
    <t>UTILIZAR PARA LUBRICACION GRASA EP3 BASE LITIO</t>
  </si>
  <si>
    <t>C. CAMPOS</t>
  </si>
  <si>
    <t>EL ACOPLAMIENTO DE LA CAJA REDUCTORA NO TRANSMITE LA POTENCIA DE TORQUE DEBIDO AL CORTE DEL FUELLE METÁLICO</t>
  </si>
  <si>
    <t xml:space="preserve"> FALLA EN EL LIMIT SWITCH DE LA CAJA REDUCTORA QUE NO MANTIENE LA POSICIÓN CORRECTA</t>
  </si>
  <si>
    <t xml:space="preserve"> DAÑO EN RODAMIENTOS, ENGRANAJES Y RETENES DE LA CAJA REDUCTORA DEBIDO A CONTAMINACIÓN DE ACEITE</t>
  </si>
  <si>
    <t>ANALISIS DE PARTCULADO DE ACEITE</t>
  </si>
  <si>
    <r>
      <t>SEGÚN CODIGO DE LIMPIEZA ISO VG</t>
    </r>
    <r>
      <rPr>
        <sz val="10"/>
        <color rgb="FFFF0000"/>
        <rFont val="Calibri Light"/>
        <family val="2"/>
        <scheme val="major"/>
      </rPr>
      <t xml:space="preserve"> (SOLICITAR A CLAUDIO CAMPOS DATO)</t>
    </r>
  </si>
  <si>
    <t>CLAUDIO CAMPOS</t>
  </si>
  <si>
    <t xml:space="preserve">FUGA AL EXTERIOR POR DAÑOS EN LOS SELLOS DINÁMICOS DE LA PRENSA </t>
  </si>
  <si>
    <t>RIESGO DE INFLAMACION, RIESGO A LAS PERSONAS. DETENCION DE LA PLANTA</t>
  </si>
  <si>
    <t>OPERANDO O DETENIDO</t>
  </si>
  <si>
    <t>INSPECCIONAR VISUALMENTE COMPUERTA INTERIOR POR TAPA DE INSPECCION</t>
  </si>
  <si>
    <t>X-1402A INSPECCIONAR POR TAPA DE INSPECCION</t>
  </si>
  <si>
    <r>
      <t>HOLGURA DENTRO DE TOLERANCIAS SEGÚN CATALOGO MECANICO</t>
    </r>
    <r>
      <rPr>
        <sz val="10"/>
        <color rgb="FFFF0000"/>
        <rFont val="Calibri Light"/>
        <family val="2"/>
        <scheme val="major"/>
      </rPr>
      <t xml:space="preserve"> (DELTAVALVE)</t>
    </r>
  </si>
  <si>
    <t xml:space="preserve">LUBRICANTE: GRASA EP3 BASE LITIO </t>
  </si>
  <si>
    <t>INSPECCION VISUAL DE MOTOR X-1403A</t>
  </si>
  <si>
    <t>MOTOR SIN VIBRACIONES NI RUIDOS</t>
  </si>
  <si>
    <t xml:space="preserve">REALIZAR ANALISIS DE VIBRACIONES </t>
  </si>
  <si>
    <t>ELECTRICO (DANIEL TOLEDO)</t>
  </si>
  <si>
    <t>FALLA EN EL LIMIT SWITCH DE LA CAJA REDUCTORA QUE NO MANTIENE LA POSICIÓN CORRECTA.</t>
  </si>
  <si>
    <t xml:space="preserve">COMPUERTA </t>
  </si>
  <si>
    <t xml:space="preserve">DAÑOS EN LA COMPUERTA Y  CREMALLERAS DEL VÁSTAGO DE LA VÁLVULA DEBIDO A FALTA DE LUBRICACIÓN </t>
  </si>
  <si>
    <t xml:space="preserve">INSPECCIONAR VISUALMENTE COMPUERTA POR TAPA DE INSPECCION </t>
  </si>
  <si>
    <t xml:space="preserve"> X-1403A INSPECCIONAR POR TAPA DE INSPECCION</t>
  </si>
  <si>
    <t xml:space="preserve">MANTENCIÓN Y LIMPIEZA DE X-1403A </t>
  </si>
  <si>
    <t>REALIZAR MANTENCION GENERAL</t>
  </si>
  <si>
    <t xml:space="preserve">TRABAMIENTO EN LAS GUIAS DE COMPUERTAS, POR CONTAMINACIÓN Y/O SUCIEDAD DE COQUE </t>
  </si>
  <si>
    <t>VALVULA LIMPIA, CON PISTON HIDRAULICO TRABAJANDO CORRECTAMENTE Y SIIN FUGA EN CAMARA</t>
  </si>
  <si>
    <t>CAMBIO DE COMPONENTES O REARACION PROGRAMADA</t>
  </si>
  <si>
    <t>X-1403A INSP. VISUAL SELLOS DINAMICOS</t>
  </si>
  <si>
    <t>X-1404A INSP. VISUAL SELLOS DINAMICOS</t>
  </si>
  <si>
    <t xml:space="preserve"> CHEQUEAR ALINEAMIENTOS  DE X-1404A</t>
  </si>
  <si>
    <t>INSPECCION VISUAL</t>
  </si>
  <si>
    <t>Frecuencia</t>
  </si>
  <si>
    <t>Revisar estado de flexibles hidraulicos</t>
  </si>
  <si>
    <t>Inspeccion quincenal sistema lubricacion</t>
  </si>
  <si>
    <t>REALIZAR INSP VISUAL EXTERIOR</t>
  </si>
  <si>
    <t xml:space="preserve">INSPECCIONAR CON CAMARA GASFINDER </t>
  </si>
  <si>
    <t>INSPECCIONAR CON CAMARA GASFINDER</t>
  </si>
  <si>
    <t>Reparación mediante reapriete</t>
  </si>
  <si>
    <t>REALIZAR PARTICULAS MAGNETICAS</t>
  </si>
  <si>
    <t>INPECCION VISUAL EXTERIOR</t>
  </si>
  <si>
    <t xml:space="preserve">INSPECCIONAR VISUALMENTE </t>
  </si>
  <si>
    <t>REALIZAR PRUEBA DE MARTILLO (BRONCE)</t>
  </si>
  <si>
    <t xml:space="preserve">BRINDAR SOPORTE ESTRUCTURAL AL MANTO DE LA CÁMARA PARA EVITAR DEFORMACIONES POR TEMPERATURA Y PRESION </t>
  </si>
  <si>
    <t>REALIZAR ENSAYO DE PARTICULAS MAGNETICAS EN UNION MANTO CONO</t>
  </si>
  <si>
    <t xml:space="preserve"> REALIZAR ENSAYO DE TINTAS PENETRANTES</t>
  </si>
  <si>
    <t>TOBOGÁN/CHUTE</t>
  </si>
  <si>
    <t>REPARACION DE TOBOGAN Y/O CHUTE</t>
  </si>
  <si>
    <t>QUE LA GRIETA NO SUPERE LOS 3 MM DE PROFUNDIDAD</t>
  </si>
  <si>
    <t>REPARACIÓN DE CLADDING</t>
  </si>
  <si>
    <t>REPARACION DE BOQUILLAS</t>
  </si>
  <si>
    <t>SIN DEFORMACIONES DEL MANTO Y POSIBLE PÉRDIDA DE RIGIDEZ POR FALLA EN LOS ANILLOS EN PARO DE PLANTA</t>
  </si>
  <si>
    <t xml:space="preserve">CORROSION PERMITIDA 3MM, SIN ABULTAMIENTO SEVERO, VERTICALIDAD ACEPTABLE, SIN INCLINACIONES DE CONSIDERACION </t>
  </si>
  <si>
    <t>REPARACIÓN DE MANTO</t>
  </si>
  <si>
    <t>REPARACIÓN DE CABEZALES</t>
  </si>
  <si>
    <t>REPARACIÓN DE SOPORTE DE AISLAMIENTO</t>
  </si>
  <si>
    <t xml:space="preserve">SIN PERDIDA DE ESQUEMA DE PINTURA NI CORROSION </t>
  </si>
  <si>
    <t xml:space="preserve"> REALIZAR MEDICION DE ESPESORES</t>
  </si>
  <si>
    <t>TOBOGAN/CHUTE</t>
  </si>
  <si>
    <t xml:space="preserve">INSPECCIONAR VISUALMENTE INTERIOR Y EXTERIOR </t>
  </si>
  <si>
    <t>MATERIAL SIN INDICACIOENS RELEVANTES</t>
  </si>
  <si>
    <t>REPARACION MEDIANTE SOLDADURA</t>
  </si>
  <si>
    <t>INSPECCION VISUAL DE MOTOR X-1404A</t>
  </si>
  <si>
    <t xml:space="preserve">CAJA REDUCTORA </t>
  </si>
  <si>
    <t>REEMPLAZAR  SELLOS DEL ACTUADOR</t>
  </si>
  <si>
    <t>REALIZAR MANTENCION DEL ACTUADOR</t>
  </si>
  <si>
    <t xml:space="preserve">REALIZAR MANTENCION GENERAL Y LIMPIEZA </t>
  </si>
  <si>
    <t>X-1403A REALIZAR MANTENCION GENERAL</t>
  </si>
  <si>
    <r>
      <rPr>
        <sz val="10"/>
        <color theme="1"/>
        <rFont val="Calibri Light"/>
        <family val="2"/>
        <scheme val="major"/>
      </rPr>
      <t>REALIZAR MANTENCIÓN AL SISTEMA DE VAPOR</t>
    </r>
    <r>
      <rPr>
        <sz val="10"/>
        <color rgb="FFFF0000"/>
        <rFont val="Calibri Light"/>
        <family val="2"/>
        <scheme val="major"/>
      </rPr>
      <t xml:space="preserve"> (CONSULTAR A E.ESTÁTICOS)</t>
    </r>
  </si>
  <si>
    <t>REALIZAR MANTENCION GENERAL Y LIMPIEZA</t>
  </si>
  <si>
    <t>REALIZAR CAMBIO DE FILTRO</t>
  </si>
  <si>
    <t>6M</t>
  </si>
  <si>
    <t>DESGASTE ACELERADO DE SELLOS, CILINDRO Y COMPONENTES DE LA VALVULA</t>
  </si>
  <si>
    <t>LUBRICAR SOLO LA PARTE ROSCADA DEL VASTAGO PARA EVITAR ATRAER RESIDUOS</t>
  </si>
  <si>
    <t>DE ACUERDO CON MANUAL DE MANTENCION DE LA VALVULA</t>
  </si>
  <si>
    <t>REALIZAR REACONDICIONAMINETO O CAMBIO DE VALVULA</t>
  </si>
  <si>
    <t>CAMBIO DE COMPONENTES O REPARACION PROGRAMADA</t>
  </si>
  <si>
    <t>REALIZAR LIMPIEZA INTERNA DE VALVULA CON VAPOR O AGUA A ALTA PRESION SEGÚN CORRESPONDA</t>
  </si>
  <si>
    <t>ACEITE DENTRO DEL NIVEL MINIMO Y MAXIMO RECOMENDADO</t>
  </si>
  <si>
    <t>REALIZAR CHEQUEO DE NIVEL DE ACEITE DESDE VISOR Y RELLENO SI APLICA</t>
  </si>
  <si>
    <t xml:space="preserve">CAMBIO DE ACEITE EN CASO DE CONTAMINACION </t>
  </si>
  <si>
    <t>REALIZAR MANTENCION GENERAL Y LIMPIEZA DE TODOS LOS COMPONENTES DE LA VALVULA</t>
  </si>
  <si>
    <t>SIN PRESENCIA DE FUGAS</t>
  </si>
  <si>
    <t>MANTENCION CORRECTIVA</t>
  </si>
  <si>
    <t xml:space="preserve"> PERNOS DE ANCLAJE</t>
  </si>
  <si>
    <t>(Varios elementos)</t>
  </si>
  <si>
    <t>REVISION Y PRUEBA FUNCIONAL DE ORDENADOR DE CABLE</t>
  </si>
  <si>
    <t>CONSOLA NEUMATICA</t>
  </si>
  <si>
    <t>PERDIDA DE FUNCION DEL HUINCHE DEBIDO A ROTURA DE LINEA DE AIRE</t>
  </si>
  <si>
    <t>CONEXIONES A CONSOLA EN BUEN ESTADO, SIN FUGAS DE AIRE</t>
  </si>
  <si>
    <t>MANTENCION DE LA CONSOLA DEL HUINCHE NEUMATICO</t>
  </si>
  <si>
    <t>VALVULA TRABAJANDO CORRECTAMENTE</t>
  </si>
  <si>
    <t>MANTENCION DE VALVULA DE ACCIONAMIENTO DEL SISTEMA NEUMATICO DE LA CONSOLA</t>
  </si>
  <si>
    <t xml:space="preserve">BELINST </t>
  </si>
  <si>
    <t>MOTOR DEL HUINCHE NEUMATICO</t>
  </si>
  <si>
    <t xml:space="preserve">INSPECCIONAR VISUALMENTE NIVEL Y ESTADO DE ACEITE </t>
  </si>
  <si>
    <t xml:space="preserve">INSPECCION VISUAL DE FLEXIBLES DE AIRE </t>
  </si>
  <si>
    <t>FUGA DE ACEITE POR ROTURA EN EMPAQUE O RETEN</t>
  </si>
  <si>
    <t>SIN FUGAS AL EXTERIOR</t>
  </si>
  <si>
    <t>REPARACION O CAMBIO DE MOTOR</t>
  </si>
  <si>
    <t xml:space="preserve">PERMITIR SUBIR O BAJAR LA LANZA DE MANERA CONTROLADA Y PERMITIR EL GIRO DE LA JUNTA ROTATORIA DURANTE LA OPERACIÓN </t>
  </si>
  <si>
    <t xml:space="preserve">NO PERMITIR SUBIR O BAJAR LA LANZA DE MANERA CONTROLADA Y NO PERMITIR EL GIRO DE LA JUNTA ROTATORIA DURANTE LA OPERACIÓN </t>
  </si>
  <si>
    <t>PERDIDA DE FUNCION DE LA VALVULA DE ACCIONAMIENTO DEL SISTRMA DE CORTE DEBIDO A FALLA FUNCIONAL O FUGA DE AIRE</t>
  </si>
  <si>
    <t>VALVULA DE ACCIONAMIENTO</t>
  </si>
  <si>
    <t>LINEAS DE AIRE</t>
  </si>
  <si>
    <t>MOTOR NEUMATICO DE JUNTA ROTATORIA</t>
  </si>
  <si>
    <t>REVISAR Y LIMPIAR FILTRO DE LINEA DE AIRE</t>
  </si>
  <si>
    <t>INSPECCIONAR VISUALMENTE LINEA DE AIRE</t>
  </si>
  <si>
    <t>LINEA DE AIRE SIN ROTURAS NI FUGAS AL EXTERIOR</t>
  </si>
  <si>
    <t>CAMBIO DE LINEA DE AIRE DE MOTOR NEUMATICO DE JUNTA ROTATORIA</t>
  </si>
  <si>
    <t>INSPECCION VISUAL DE FLEXIBLE DE AIRE Y CONECTORES</t>
  </si>
  <si>
    <t>FLEXIBLE DE AIRE DE JUNTA ROTATORIA (MOTOR NEUMATICO)</t>
  </si>
  <si>
    <t>CAJA DE ENGRANAJES DE JUNTA ROTATORIA</t>
  </si>
  <si>
    <t xml:space="preserve">VERIFICAR NIVEL Y ESTADO DE ACEITE </t>
  </si>
  <si>
    <t>SELLOS SIN FUGA DE AGUA</t>
  </si>
  <si>
    <t>ROTURA DE FLEXIBLE DEL SISTEMA DE AGUA DE CORTE A LANZA POR ROCE CON ESTRUCTURA DE LANZA</t>
  </si>
  <si>
    <t>FLEXIBLE DE AGUA DE JUNTA ROTATORIA</t>
  </si>
  <si>
    <t>CAMBIO DE FLEXIBLE DE AGUA DE JUNTA ROTATORIA</t>
  </si>
  <si>
    <t xml:space="preserve">REALIZAR PRUEBA FUNCIONAL </t>
  </si>
  <si>
    <t>INSPECCIONAR VISUALMENTE Y REVISAR DEL ESTADO DEL RESORTE EXTERNO DE CAJA DE FRENO</t>
  </si>
  <si>
    <t xml:space="preserve">SISTEMA DE FRENO DE CAÍDA LIBRE </t>
  </si>
  <si>
    <t>CAJA DE FRENO SIN CORROSION O DAÑOS EXTERIOR</t>
  </si>
  <si>
    <t>CAMBIO DE FREE FALL ARRESTOR (CAJA DE FRENOS)</t>
  </si>
  <si>
    <t>FREE FALL ARRESTOR (CAJA DE FRENOS)</t>
  </si>
  <si>
    <t>INSPECCIONAR VISUALMENTE PLACA Y VERIFICAR TORQUE DE PERNOS</t>
  </si>
  <si>
    <t>CABLES GUÍA</t>
  </si>
  <si>
    <t>RESORTES DE FREE FALL ARRESTOR</t>
  </si>
  <si>
    <t>PERDIDA DE AMORTIGUACION DE RESORTES POR CORROSION</t>
  </si>
  <si>
    <t>INSPECCIONAR VISUALMENTE PLACAS, RESORTES Y PERNOS DE FIJACION</t>
  </si>
  <si>
    <t>RESORTES SUPERIORES</t>
  </si>
  <si>
    <t>RESORTES SUPERIORES  DE SISTEMA DE FRENO CAÍDA LIBRE</t>
  </si>
  <si>
    <t>PLACA SUPERIOR DE RESORTES DISTANTE 1/2 PULGADA  DE LA TUERCA DEL PERNO DE FIJACIÓN. SISTEMA SIN CORROSION. IDENTIFICAR ITEMS 0906B, 2605C, 0996A, 0171B, 1107B EN PLANO DWG 523-I58529</t>
  </si>
  <si>
    <t>CABLES SIN CORTES DE ALAMBRES Y TORONES Y SISTEMA DE FIJACION SIN CORROSION. IDENTIFICAR ITEMS 2643, 0171C, 1368, 2652, 2651, 2648, 2666C, 1268B EN PLANO DWG 523-I58529</t>
  </si>
  <si>
    <t>CORREGIR DISTANCIA ENTRE PLACA SUPERIOR DE RESORTES Y TUERCA DEL PERNO DE FIJACION A 1/2". REALIZAR LIMPIEZA MECANICA Y APLICAR ESQUEMA DE PINTURA</t>
  </si>
  <si>
    <t>REALIZAR ANALISIS DE ACEITE</t>
  </si>
  <si>
    <t>INSPECCIONAR VISUALMENTE NIVEL DE ACEITE, DESECANTE Y FUGAS</t>
  </si>
  <si>
    <t>RECUPERAR NIVEL DE ACEITE, CAMBIO DE DESECANTE Y ELIMINACION DE FILTRACIONES</t>
  </si>
  <si>
    <t>FILTRO NUEVO</t>
  </si>
  <si>
    <t>2M</t>
  </si>
  <si>
    <t>REALIZAR LUBRICACION</t>
  </si>
  <si>
    <t>DE ACUERDO CON MANUAL DE MANTENCION DE LA VALVULA. GRASA DE COMPLEJO DE LITIO DE ALTA CALIDAD, COMO MOBILITH AW-2</t>
  </si>
  <si>
    <t>TRABAMIENTO DE COMPONENTES INTERNOS POR CONTAMINACION</t>
  </si>
  <si>
    <t xml:space="preserve">RODAMIENTOS DEL MOTOR DEL ACTUADOR ELECTRICO CON DESGASTE DEBIDO A FALTA DE LUBRICACION </t>
  </si>
  <si>
    <t>SE ACTIVA SISTEMA MANUAL DE ACCIONAMIENTO DE LA VALVULA</t>
  </si>
  <si>
    <t>REALIZAR MANTENCION</t>
  </si>
  <si>
    <t xml:space="preserve">REALIZAR OVERHAUL </t>
  </si>
  <si>
    <t>DE ACUERDO A MANUAL DEL EQUIPO (SECCION K)</t>
  </si>
  <si>
    <t>DE ACUERDO AL MANUAL DEL EQUIPO</t>
  </si>
  <si>
    <t>REAPRETE DE PRENSA O REEMPLAZO DE EMPAQUETADURA</t>
  </si>
  <si>
    <t>EQUIPO SIN FUGAS NI DAÑOS EVIDENTES</t>
  </si>
  <si>
    <t>Eliminar</t>
  </si>
  <si>
    <t>FRENOS DEL HUINCHE NEUMATICO</t>
  </si>
  <si>
    <t>POLEAS DEL HUINCHE NEUMATICO</t>
  </si>
  <si>
    <t>REALIZAR REVISION Y PRUEBA FUNCIONAL DE VALVULA DE ACCIONAMIENTO DEL SISTEMA NEUMATICO</t>
  </si>
  <si>
    <t xml:space="preserve">REALIZAR REVISION DEL SISTEMA NEUMATICO </t>
  </si>
  <si>
    <t>INSPECCIONAR SISTEMA DE CORTE</t>
  </si>
  <si>
    <t>CABEZAL DE LANZA DE CORTE</t>
  </si>
  <si>
    <t>LUBRICAR CADTRIDGE E INSPECCION VISUAL</t>
  </si>
  <si>
    <t>INSPECCIONAR VISUALMENTE CABEZAL DE CORTE (REVISION CONDICION DE TOBERA)</t>
  </si>
  <si>
    <t>INSPECCIONAR VISUALMENTE TUBOS CON ACCESO</t>
  </si>
  <si>
    <t>CABLES GUÍA DE SISTEMA DE FRENO CAÍDA LIBRE</t>
  </si>
  <si>
    <t xml:space="preserve"> RESORTES DE FREE FALL ARRESTOR (SISTEMA DE FRENO CAÍDA LIBRE)</t>
  </si>
  <si>
    <t>YUGO</t>
  </si>
  <si>
    <t xml:space="preserve">INSPECCIONAR VISUALMENTE ACOPLAMIENTO </t>
  </si>
  <si>
    <t xml:space="preserve">NSPECCIONAR VISUALMENTE </t>
  </si>
  <si>
    <t xml:space="preserve">REALIZAR MANTENCION Y CALIBRACION DE VALVULAS </t>
  </si>
  <si>
    <t>Gestión de Plan</t>
  </si>
  <si>
    <t>Tarea</t>
  </si>
  <si>
    <t>Modificar</t>
  </si>
  <si>
    <t>Crear</t>
  </si>
  <si>
    <t>REALIZAR PRUEBA FUNCIONAL SIST DE CORTE</t>
  </si>
  <si>
    <t xml:space="preserve">INSPECCIONAR VISUALMENTE Y LUBRICAR CABLE PRINCIPAL DE LANZA </t>
  </si>
  <si>
    <t>LUBRICAR CABLE DE LANZA DE CORTE</t>
  </si>
  <si>
    <t xml:space="preserve">REALIZAR MANTENCION, CONTROL DIMENSIONAL, LIMPIEZA  Y PRUEBA HIDROSTATICA </t>
  </si>
  <si>
    <t>REALIZAR REV NIVEL Y ANALISIS DE ACEITE</t>
  </si>
  <si>
    <t>MANTEMINIENTO CORRECTIVO</t>
  </si>
  <si>
    <t xml:space="preserve">TRABAMIENTO DE COMPONENTES POR DESGASTE DE ALOJAMIENTO DE ESFERAS METÁLICAS EN EL ACTUADOR MECÁNICO  </t>
  </si>
  <si>
    <t>REALIZAR REACONDICIONAMIENTO O CAMBIO DE VALVULA</t>
  </si>
  <si>
    <t>INSPECCIONAR VISUALMENTE PASADOR</t>
  </si>
  <si>
    <t>PASADOR SIN DESGATE NI PERDIDA DE MATERIAL</t>
  </si>
  <si>
    <t>REALIZAR CAMBIO DE PASADOR EN POSICION CERRADA</t>
  </si>
  <si>
    <t>REALIZAR CAMBIO DE COMPONENTES O REPARACION DE VALVULA</t>
  </si>
  <si>
    <t>REALIZAR MANTENCION Y LIMPIEZA,CHEQUEO VISUAL DE ZONA DE SELLADO, REVISION DEL VASTAGO, REALIZAR CAMBIO DE EMPAQUETADURAS Y CHEQUEO DE CONO CON AZUL DE PRUSIA</t>
  </si>
  <si>
    <t>REVISION DE ESTADO DE ESFERA, ROSCAS, CAMBIO DE RETEN Y CAMBIO DE RODAMIENTOS.</t>
  </si>
  <si>
    <t>REALIZAR REACONDICIONAMIENTO O CAMBIO DE ACTUADOR POR REPUESTO</t>
  </si>
  <si>
    <t xml:space="preserve">ROTURA DE DIENTES EN LA CORONA DE LA CAJA REDUCTORA </t>
  </si>
  <si>
    <t xml:space="preserve">REALIZAR LUBRICACION </t>
  </si>
  <si>
    <t xml:space="preserve">MANTENCION DE CAJA REDUCTORA SIN FIN CORONA </t>
  </si>
  <si>
    <t>SE DETIENE EL CICLO DE COQUIFICACION. DETENCION DE LA PLANTA.</t>
  </si>
  <si>
    <t>TRABAMIENTO EN LOS RODAMIENTOS DE LA CAJA REDUCTORA SIN FIN CORONA POR FALTA DE LUBRICACIÓN</t>
  </si>
  <si>
    <t xml:space="preserve">REALIZAR MANTENCION Y LIMPIEZA, CAMBIO DE RODAMIENTOS Y RETENES, CHEQUEO DE DIENTES DE CAJA REDUCTORA SIN FIN CORONA </t>
  </si>
  <si>
    <t xml:space="preserve">REALIZAR ENSAYO DE TINTAS PENETRANTES A DIENTES DE CAJA REDUCTORA SIN FIN CORONA </t>
  </si>
  <si>
    <t xml:space="preserve">CAMBIO DE COMPONENTES O RECUPERACION DE DE CAJA REDUCTORA SIN FIN CORONA </t>
  </si>
  <si>
    <t xml:space="preserve">DIENTES SIN EVIDENCIA DE GRIETAS </t>
  </si>
  <si>
    <t>CAMBIO DE SIN FIN O CORONA SEGÚN CORRESPONDA</t>
  </si>
  <si>
    <t xml:space="preserve"> DESGASTE EN LOS ASIENTOS DE SELLADO DEL CUERPO DE LA VÁLVULA  POR VIDA UTIL</t>
  </si>
  <si>
    <t xml:space="preserve">INSPECCIONAR FIJACIONES DEL YUGO AL BONETE </t>
  </si>
  <si>
    <t>SIN FILTRACIONES NI FUGAS AL EXTERIOR</t>
  </si>
  <si>
    <t>REAPRIETE DE PERNOS DE SUJECION DE ACUERDO A TABLA DE TORQUE DE FABRICANTE</t>
  </si>
  <si>
    <t>REALIZAR MANTENCION Y LIMPIEZA , INSPECCION VISUAL Y CHEQUEO DE CONO CON AZUL DE PRUSIA</t>
  </si>
  <si>
    <t>REALIZAR REACONDICIONAMIENTO O CAMBIO DE CONO DE VALVULA</t>
  </si>
  <si>
    <t>FUGA DE PRODUCTO. REAPRETE EN SERVICIO</t>
  </si>
  <si>
    <t>AGREGAR ANILLO DE EMPAQUETADURA A PRENSA SEGÚN CORRESPONDA</t>
  </si>
  <si>
    <t>LUBRICAR CON GRASERA ROSCAS DE VASTAGO Y EL MANGO DEL YUGO</t>
  </si>
  <si>
    <t>INSPECCIONAR Y LUBRICAR</t>
  </si>
  <si>
    <t>INSPECCIONAR Y REAPRETAR PRENSA</t>
  </si>
  <si>
    <t>REAPRETAR</t>
  </si>
  <si>
    <t xml:space="preserve"> SP-6A</t>
  </si>
  <si>
    <r>
      <t xml:space="preserve">REALIZAR REAPRETE DE PRENSA </t>
    </r>
    <r>
      <rPr>
        <sz val="10"/>
        <color theme="7" tint="-0.249977111117893"/>
        <rFont val="Calibri Light"/>
        <family val="2"/>
        <scheme val="major"/>
      </rPr>
      <t>O CAMBIO PROGRAMADO</t>
    </r>
  </si>
  <si>
    <t xml:space="preserve">REALIZAR INSPECCION VISUAL Y LUBRICAR VASTAGOS ROSCADOS </t>
  </si>
  <si>
    <t>SEGÚN CODIGO DE LIMPIEZA ISO VG</t>
  </si>
  <si>
    <t>REALIZAR LIMPIEZA DE VASTAGO Y APLICAR GRASA NUEVA</t>
  </si>
  <si>
    <t>VALVULA LIMPIA, SIN CONTAMINANTES EN EL VASTAGO. GRASA NUEVA DE ACUERDO CON PUNTO 5.2 DEL MANUAL</t>
  </si>
  <si>
    <t>HOLGURA DENTRO DE TOLERANCIAS SEGÚN MANUAL DE LA VALVULA</t>
  </si>
  <si>
    <t>REALIZAR MANTENCION Y LIMPIEZA Y CAMBIO DE SELLOS.</t>
  </si>
  <si>
    <t>DE ACUERDO CON MANUAL DE LA VALVULA</t>
  </si>
  <si>
    <t>VALVULA LIMPIA, CON PISTON HIDRAULICO TRABAJANDO CORRECTAMENTE Y SIN FUGA EN CAMARA, DE ACUERDO CON MANUAL DE LA VALVULA</t>
  </si>
  <si>
    <t>SIN PRESENCIA DE FUGAS, NIVEL DE ACEITE DENTRO DE RANGOS, REVISE EL COLOR DEL DESECANTE Y DETERMINE SU REEMPLAZO DE ACUERDO A LA TABLA DE COLORES INSTALADA EN  SU ZONA INFERIOR</t>
  </si>
  <si>
    <r>
      <t xml:space="preserve">16 </t>
    </r>
    <r>
      <rPr>
        <sz val="11"/>
        <color rgb="FF00B050"/>
        <rFont val="Calibri"/>
        <family val="2"/>
        <scheme val="minor"/>
      </rPr>
      <t>44</t>
    </r>
  </si>
  <si>
    <t xml:space="preserve">X-1401A REGISTRO LUBRIC QUINCENAL </t>
  </si>
  <si>
    <t xml:space="preserve">Inspeccion quincenal sistema lubricacion </t>
  </si>
  <si>
    <t xml:space="preserve">INSPECCIONAR  VISUALMENTE </t>
  </si>
  <si>
    <t>MOTOR DE UNIDAD HIDRAULICA</t>
  </si>
  <si>
    <t xml:space="preserve">Estado de la instalacion </t>
  </si>
  <si>
    <t>FLEXIBLES HIDRAULICOS DE VALVULA</t>
  </si>
  <si>
    <t>MANOMETRO G1 DE UNIDAD HIDRAULICA</t>
  </si>
  <si>
    <t>RANGO DE PRESION PERMITIDO: DE 0 A 2000 PSI</t>
  </si>
  <si>
    <t>RANGO DE PRESIÓN PERMITIDO: 2200 PSI</t>
  </si>
  <si>
    <r>
      <t xml:space="preserve">RANGO DE PRESION PERMITIDO: 2000 PSI </t>
    </r>
    <r>
      <rPr>
        <sz val="10"/>
        <color rgb="FFFF0000"/>
        <rFont val="Calibri Light"/>
        <family val="2"/>
        <scheme val="major"/>
      </rPr>
      <t xml:space="preserve"> </t>
    </r>
  </si>
  <si>
    <t xml:space="preserve">LUBRICAR RODAMIENTOS </t>
  </si>
  <si>
    <t>LUBRICAR MOTOR UNIDAD HIDRAULICA</t>
  </si>
  <si>
    <t>REALIZAR CAMBIO PREVENTIVO</t>
  </si>
  <si>
    <t xml:space="preserve">RANGO DE PRESION: ATMOSFÉRICO (0) </t>
  </si>
  <si>
    <t xml:space="preserve"> VERIFICAR ALINEACIÓN Y REAPRETAR PRENSA</t>
  </si>
  <si>
    <t>REALIZAR MEDICION DE VIBRACIONES Y TERMOGRAFIA</t>
  </si>
  <si>
    <t>MONITOREO VIBRACIONES Y TERMOGRAFIA</t>
  </si>
  <si>
    <t>Para la unidad hidráuica se debe coordinar con operaciones la puesta en servicio de la bomba para realizar analisis de vibraciones</t>
  </si>
  <si>
    <t>VERIFICAR ALINEACIÓN Y REAPRETAR PRENSA</t>
  </si>
  <si>
    <t>IMLEMENTAR REGISTRO DE LUBRICACIÓN DEL SISTEMA MEC DE LA SWITCH NUEVA DE ACUERDO A LO RECOMENDADO POR MR. LISTOPAD. 06-2007
REQUERIMIENTOS PREVENCION DE RIESGOS:
 Efectuar ASR según corresponda (NO APICA)
 Confeccionar Planilla de Reconocimiento de Riesgos
 Solicitar PTE
 Ejecutar trabajos según procedimientos de la especialidad
 Limpiar/ordenar área de trabajo
 Cerrar PTE
 Notificar OT en SAP</t>
  </si>
  <si>
    <t>Revisar estado de flexibles hidraulicos REALIZAR INSPECCION VISUAL UNIDAD</t>
  </si>
  <si>
    <t>BMECLUBX BMECARE1  1M</t>
  </si>
  <si>
    <t>1 2</t>
  </si>
  <si>
    <t>1 0,5</t>
  </si>
  <si>
    <t>BMECARE1 2A</t>
  </si>
  <si>
    <t>4 8</t>
  </si>
  <si>
    <t>ESTANQUE DE UNIDAD HIDRAULICA</t>
  </si>
  <si>
    <t>REALIZAR MANTENCION CENTRAL HIDRAULICA</t>
  </si>
  <si>
    <t>CAMBIAR FLEXIBRES HIDRAULICOS</t>
  </si>
  <si>
    <t>RV1, RV2, RV11 Y RV12</t>
  </si>
  <si>
    <t xml:space="preserve">CALIBRACION DE ACUERDO CON LAS SIGUIENTES PRESIONES RV1: 2000 PSI, RV2: DE 0 A 2000 PSO; RV11: 2,1 PSI; RV12: 2100 PSI.
</t>
  </si>
  <si>
    <t>REALIZAR MANTENCION Y CALIBRACION DE VALVULAS DE CENTRAL HIDRÁULICA</t>
  </si>
  <si>
    <t>MP: X-1401 MANTENCION INSPECCION F/S</t>
  </si>
  <si>
    <t>MP: X-1401 MANTENCION INSPECCION E/S</t>
  </si>
  <si>
    <t>MP: X-1401 REVISION Y ANALISIS DE ACEITE</t>
  </si>
  <si>
    <t>MP: X-1401 INSPECCIONAR VISUALMENTE</t>
  </si>
  <si>
    <t>MP: X-1401 LUBRICAR MOTOR UNIDAD HIDRAULICA</t>
  </si>
  <si>
    <t>MP: X-1401 MONITOREO VIBRACIONES Y TERMOGRAFIA</t>
  </si>
  <si>
    <t>MP: X-1401 CAMBIAR FLEXIBRES HIDRAULICOS</t>
  </si>
  <si>
    <t>MP: X-1401 MANTENCION GENERAL</t>
  </si>
  <si>
    <t>MP: X-1401 VERIFICAR ALINEACIÓN Y REAPRETAR PRENSA</t>
  </si>
  <si>
    <t xml:space="preserve"> MP: X-1401 REALIZAR MANTENCION CENTRAL HIDRAULICA</t>
  </si>
  <si>
    <t>Plan SAP</t>
  </si>
  <si>
    <t>TX HRUTA</t>
  </si>
  <si>
    <t xml:space="preserve">                  </t>
  </si>
  <si>
    <t xml:space="preserve">  </t>
  </si>
  <si>
    <t>Crriticidad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</si>
</sst>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_);_(&quot;$&quot;* \(#,##0\);_(&quot;$&quot;* &quot;-&quot;_);_(@_)"/>
    <numFmt numFmtId="165" formatCode="0.0"/>
  </numFmts>
  <fonts count="67">
    <font>
      <sz val="11"/>
      <color theme="1"/>
      <name val="Calibri"/>
      <family val="2"/>
      <scheme val="minor"/>
    </font>
    <font>
      <sz val="11"/>
      <name val="Calibri"/>
      <family val="2"/>
      <scheme val="minor"/>
    </font>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b/>
      <sz val="16"/>
      <color theme="1"/>
      <name val="Calibri"/>
      <family val="2"/>
      <scheme val="minor"/>
    </font>
    <font>
      <sz val="10"/>
      <name val="Calibri Light"/>
      <family val="2"/>
      <scheme val="major"/>
    </font>
    <font>
      <sz val="10"/>
      <color theme="1"/>
      <name val="Calibri Light"/>
      <family val="2"/>
      <scheme val="major"/>
    </font>
    <font>
      <b/>
      <sz val="11"/>
      <color theme="0"/>
      <name val="Calibri"/>
      <family val="2"/>
      <scheme val="minor"/>
    </font>
    <font>
      <sz val="11"/>
      <color theme="0"/>
      <name val="Calibri"/>
      <family val="2"/>
      <scheme val="minor"/>
    </font>
    <font>
      <b/>
      <u/>
      <sz val="11"/>
      <color theme="1"/>
      <name val="Calibri"/>
      <family val="2"/>
      <scheme val="minor"/>
    </font>
    <font>
      <b/>
      <sz val="10"/>
      <color theme="0"/>
      <name val="Calibri"/>
      <family val="2"/>
      <scheme val="minor"/>
    </font>
    <font>
      <sz val="10"/>
      <color theme="1"/>
      <name val="Calibri"/>
      <family val="2"/>
      <scheme val="minor"/>
    </font>
    <font>
      <sz val="10"/>
      <color theme="0"/>
      <name val="Calibri"/>
      <family val="2"/>
      <scheme val="minor"/>
    </font>
    <font>
      <sz val="10"/>
      <name val="Calibri"/>
      <family val="2"/>
      <scheme val="minor"/>
    </font>
    <font>
      <b/>
      <sz val="10"/>
      <name val="Calibri"/>
      <family val="2"/>
      <scheme val="minor"/>
    </font>
    <font>
      <b/>
      <sz val="12"/>
      <color theme="0"/>
      <name val="Calibri"/>
      <family val="2"/>
      <scheme val="minor"/>
    </font>
    <font>
      <b/>
      <sz val="12"/>
      <color theme="1"/>
      <name val="Calibri"/>
      <family val="2"/>
      <scheme val="minor"/>
    </font>
    <font>
      <sz val="12"/>
      <color rgb="FF000000"/>
      <name val="Calibri"/>
      <family val="2"/>
      <scheme val="minor"/>
    </font>
    <font>
      <sz val="12"/>
      <color theme="1"/>
      <name val="Calibri"/>
      <family val="2"/>
      <scheme val="minor"/>
    </font>
    <font>
      <b/>
      <sz val="12"/>
      <color rgb="FF000000"/>
      <name val="Calibri"/>
      <family val="2"/>
      <scheme val="minor"/>
    </font>
    <font>
      <sz val="10"/>
      <color rgb="FF000000"/>
      <name val="Calibri"/>
      <family val="2"/>
      <scheme val="minor"/>
    </font>
    <font>
      <sz val="20"/>
      <name val="Calibri"/>
      <family val="2"/>
      <scheme val="minor"/>
    </font>
    <font>
      <b/>
      <sz val="18"/>
      <color rgb="FF002060"/>
      <name val="Calibri"/>
      <family val="2"/>
      <scheme val="minor"/>
    </font>
    <font>
      <b/>
      <sz val="12"/>
      <color rgb="FF002960"/>
      <name val="Calibri"/>
      <family val="2"/>
    </font>
    <font>
      <sz val="18"/>
      <color theme="1"/>
      <name val="Calibri"/>
      <family val="2"/>
      <scheme val="minor"/>
    </font>
    <font>
      <sz val="18"/>
      <name val="Trebuchet MS"/>
      <family val="2"/>
    </font>
    <font>
      <sz val="18"/>
      <color rgb="FF363F48"/>
      <name val="Calibri"/>
      <family val="2"/>
    </font>
    <font>
      <sz val="18"/>
      <color rgb="FF004990"/>
      <name val="Arial"/>
      <family val="2"/>
    </font>
    <font>
      <sz val="18"/>
      <color rgb="FF004990"/>
      <name val="Calibri"/>
      <family val="2"/>
    </font>
    <font>
      <b/>
      <sz val="18"/>
      <name val="Calibri"/>
      <family val="2"/>
    </font>
    <font>
      <sz val="10.5"/>
      <color rgb="FF004990"/>
      <name val="Arial"/>
      <family val="2"/>
    </font>
    <font>
      <sz val="10"/>
      <name val="+mj-lt"/>
    </font>
    <font>
      <b/>
      <sz val="18"/>
      <name val="Calibri"/>
      <family val="2"/>
      <scheme val="minor"/>
    </font>
    <font>
      <b/>
      <sz val="18"/>
      <color rgb="FF363F48"/>
      <name val="Calibri"/>
      <family val="2"/>
    </font>
    <font>
      <b/>
      <sz val="22"/>
      <name val="Calibri"/>
      <family val="2"/>
      <scheme val="minor"/>
    </font>
    <font>
      <b/>
      <sz val="14"/>
      <color theme="1"/>
      <name val="Calibri Light"/>
      <family val="2"/>
      <scheme val="major"/>
    </font>
    <font>
      <sz val="11"/>
      <color theme="1"/>
      <name val="Calibri Light"/>
      <family val="2"/>
      <scheme val="major"/>
    </font>
    <font>
      <b/>
      <sz val="14"/>
      <color theme="1"/>
      <name val="Calibri"/>
      <family val="2"/>
      <scheme val="minor"/>
    </font>
    <font>
      <sz val="10"/>
      <name val="Calibri"/>
      <family val="2"/>
    </font>
    <font>
      <sz val="10"/>
      <color rgb="FFFF0000"/>
      <name val="Calibri Light"/>
      <family val="2"/>
      <scheme val="major"/>
    </font>
    <font>
      <b/>
      <sz val="16"/>
      <color theme="0"/>
      <name val="Calibri"/>
      <family val="2"/>
      <scheme val="minor"/>
    </font>
    <font>
      <b/>
      <sz val="16"/>
      <color rgb="FF363F48"/>
      <name val="Calibri"/>
      <family val="2"/>
      <scheme val="minor"/>
    </font>
    <font>
      <sz val="16"/>
      <color rgb="FF363F48"/>
      <name val="Calibri"/>
      <family val="2"/>
      <scheme val="minor"/>
    </font>
    <font>
      <b/>
      <sz val="20"/>
      <color theme="1"/>
      <name val="Calibri"/>
      <family val="2"/>
      <scheme val="minor"/>
    </font>
    <font>
      <b/>
      <sz val="22"/>
      <color theme="1"/>
      <name val="Calibri"/>
      <family val="2"/>
      <scheme val="minor"/>
    </font>
    <font>
      <b/>
      <sz val="18"/>
      <color theme="1"/>
      <name val="Calibri"/>
      <family val="2"/>
      <scheme val="minor"/>
    </font>
    <font>
      <sz val="10"/>
      <color rgb="FFFF0000"/>
      <name val="Calibri"/>
      <family val="2"/>
      <scheme val="minor"/>
    </font>
    <font>
      <sz val="8"/>
      <name val="Calibri"/>
      <family val="2"/>
      <scheme val="minor"/>
    </font>
    <font>
      <sz val="10"/>
      <color rgb="FFEE0000"/>
      <name val="Calibri"/>
      <family val="2"/>
      <scheme val="minor"/>
    </font>
    <font>
      <b/>
      <sz val="10"/>
      <color rgb="FF000000"/>
      <name val="Calibri"/>
      <family val="2"/>
      <scheme val="minor"/>
    </font>
    <font>
      <sz val="11"/>
      <color rgb="FF0070C0"/>
      <name val="Calibri"/>
      <family val="2"/>
      <scheme val="minor"/>
    </font>
    <font>
      <b/>
      <sz val="10"/>
      <color rgb="FFFF0000"/>
      <name val="Calibri"/>
      <family val="2"/>
      <scheme val="minor"/>
    </font>
    <font>
      <sz val="10"/>
      <color rgb="FF000000"/>
      <name val="Calibri Light"/>
      <family val="2"/>
      <scheme val="major"/>
    </font>
    <font>
      <sz val="11"/>
      <color rgb="FF000000"/>
      <name val="Calibri"/>
      <family val="2"/>
      <charset val="1"/>
      <scheme val="minor"/>
    </font>
    <font>
      <sz val="9"/>
      <color theme="1"/>
      <name val="Calibri Light"/>
      <family val="2"/>
      <scheme val="major"/>
    </font>
    <font>
      <i/>
      <sz val="10"/>
      <name val="Calibri Light"/>
      <family val="2"/>
      <scheme val="major"/>
    </font>
    <font>
      <sz val="10"/>
      <color theme="9" tint="0.59999389629810485"/>
      <name val="Calibri Light"/>
      <family val="2"/>
      <scheme val="major"/>
    </font>
    <font>
      <sz val="10"/>
      <color theme="2" tint="-0.89999084444715716"/>
      <name val="Calibri Light"/>
      <family val="2"/>
      <scheme val="major"/>
    </font>
    <font>
      <sz val="10"/>
      <color theme="8" tint="-0.499984740745262"/>
      <name val="Calibri Light"/>
      <family val="2"/>
      <scheme val="major"/>
    </font>
    <font>
      <sz val="11"/>
      <color rgb="FFFF0000"/>
      <name val="Calibri"/>
      <family val="2"/>
      <scheme val="minor"/>
    </font>
    <font>
      <sz val="11"/>
      <color rgb="FF00B050"/>
      <name val="Calibri"/>
      <family val="2"/>
      <scheme val="minor"/>
    </font>
    <font>
      <sz val="10"/>
      <name val="Arial"/>
      <family val="2"/>
    </font>
    <font>
      <sz val="11"/>
      <color theme="1"/>
      <name val="Calibri"/>
      <family val="2"/>
      <charset val="1"/>
    </font>
    <font>
      <u/>
      <sz val="11"/>
      <color theme="1"/>
      <name val="Calibri"/>
      <family val="2"/>
      <scheme val="minor"/>
    </font>
    <font>
      <sz val="10"/>
      <color theme="7" tint="-0.249977111117893"/>
      <name val="Calibri Light"/>
      <family val="2"/>
      <scheme val="major"/>
    </font>
  </fonts>
  <fills count="38">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00B0F0"/>
        <bgColor indexed="64"/>
      </patternFill>
    </fill>
    <fill>
      <patternFill patternType="solid">
        <fgColor theme="9" tint="0.59999389629810485"/>
        <bgColor indexed="64"/>
      </patternFill>
    </fill>
    <fill>
      <patternFill patternType="solid">
        <fgColor rgb="FFE19BED"/>
        <bgColor indexed="64"/>
      </patternFill>
    </fill>
    <fill>
      <patternFill patternType="solid">
        <fgColor theme="5"/>
        <bgColor indexed="64"/>
      </patternFill>
    </fill>
    <fill>
      <patternFill patternType="solid">
        <fgColor theme="9"/>
        <bgColor indexed="64"/>
      </patternFill>
    </fill>
    <fill>
      <patternFill patternType="solid">
        <fgColor theme="5" tint="0.39997558519241921"/>
        <bgColor indexed="64"/>
      </patternFill>
    </fill>
    <fill>
      <patternFill patternType="solid">
        <fgColor rgb="FFFFC000"/>
        <bgColor indexed="64"/>
      </patternFill>
    </fill>
    <fill>
      <patternFill patternType="solid">
        <fgColor rgb="FF00B050"/>
        <bgColor indexed="64"/>
      </patternFill>
    </fill>
    <fill>
      <patternFill patternType="solid">
        <fgColor theme="4" tint="0.39997558519241921"/>
        <bgColor indexed="64"/>
      </patternFill>
    </fill>
    <fill>
      <patternFill patternType="solid">
        <fgColor theme="4"/>
        <bgColor indexed="64"/>
      </patternFill>
    </fill>
    <fill>
      <patternFill patternType="solid">
        <fgColor rgb="FFFFFF00"/>
        <bgColor rgb="FF000000"/>
      </patternFill>
    </fill>
    <fill>
      <patternFill patternType="solid">
        <fgColor rgb="FFBFBFBF"/>
        <bgColor rgb="FF000000"/>
      </patternFill>
    </fill>
    <fill>
      <patternFill patternType="solid">
        <fgColor rgb="FFA514AC"/>
        <bgColor indexed="64"/>
      </patternFill>
    </fill>
    <fill>
      <patternFill patternType="solid">
        <fgColor theme="5" tint="0.79998168889431442"/>
        <bgColor indexed="64"/>
      </patternFill>
    </fill>
    <fill>
      <patternFill patternType="solid">
        <fgColor rgb="FFF2F2F2"/>
        <bgColor indexed="64"/>
      </patternFill>
    </fill>
    <fill>
      <patternFill patternType="solid">
        <fgColor rgb="FF00FF00"/>
        <bgColor indexed="64"/>
      </patternFill>
    </fill>
    <fill>
      <patternFill patternType="solid">
        <fgColor rgb="FFFF0000"/>
        <bgColor indexed="64"/>
      </patternFill>
    </fill>
    <fill>
      <patternFill patternType="solid">
        <fgColor theme="0"/>
        <bgColor indexed="64"/>
      </patternFill>
    </fill>
    <fill>
      <patternFill patternType="solid">
        <fgColor theme="5" tint="0.59999389629810485"/>
        <bgColor indexed="64"/>
      </patternFill>
    </fill>
    <fill>
      <patternFill patternType="solid">
        <fgColor rgb="FF4472C4"/>
        <bgColor indexed="64"/>
      </patternFill>
    </fill>
    <fill>
      <patternFill patternType="solid">
        <fgColor theme="4" tint="0.59999389629810485"/>
        <bgColor indexed="64"/>
      </patternFill>
    </fill>
    <fill>
      <patternFill patternType="solid">
        <fgColor indexed="43"/>
        <bgColor indexed="64"/>
      </patternFill>
    </fill>
    <fill>
      <patternFill patternType="solid">
        <fgColor rgb="FF92D050"/>
        <bgColor indexed="64"/>
      </patternFill>
    </fill>
    <fill>
      <patternFill patternType="solid">
        <fgColor theme="0"/>
        <bgColor rgb="FFD9E1F2"/>
      </patternFill>
    </fill>
    <fill>
      <patternFill patternType="solid">
        <fgColor rgb="FFFFFFFF"/>
        <bgColor rgb="FF000000"/>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indexed="22"/>
        <bgColor indexed="64"/>
      </patternFill>
    </fill>
    <fill>
      <patternFill patternType="solid">
        <fgColor theme="4" tint="0.59999389629810485"/>
        <bgColor rgb="FF000000"/>
      </patternFill>
    </fill>
    <fill>
      <patternFill patternType="solid">
        <fgColor theme="0" tint="-0.249977111117893"/>
        <bgColor rgb="FF000000"/>
      </patternFill>
    </fill>
    <fill>
      <patternFill patternType="solid">
        <fgColor theme="9" tint="0.39997558519241921"/>
        <bgColor rgb="FF000000"/>
      </patternFill>
    </fill>
  </fills>
  <borders count="4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theme="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right/>
      <top/>
      <bottom style="thin">
        <color rgb="FF000000"/>
      </bottom>
      <diagonal/>
    </border>
    <border>
      <left style="thin">
        <color indexed="64"/>
      </left>
      <right style="thin">
        <color indexed="64"/>
      </right>
      <top style="thin">
        <color rgb="FF000000"/>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6">
    <xf numFmtId="0" fontId="0" fillId="0" borderId="0"/>
    <xf numFmtId="0" fontId="2" fillId="0" borderId="0"/>
    <xf numFmtId="9" fontId="2" fillId="0" borderId="0" applyFont="0" applyFill="0" applyBorder="0" applyAlignment="0" applyProtection="0"/>
    <xf numFmtId="0" fontId="2" fillId="0" borderId="0"/>
    <xf numFmtId="0" fontId="63" fillId="0" borderId="0"/>
    <xf numFmtId="0" fontId="64" fillId="0" borderId="0"/>
  </cellStyleXfs>
  <cellXfs count="390">
    <xf numFmtId="0" fontId="0" fillId="0" borderId="0" xfId="0"/>
    <xf numFmtId="0" fontId="0" fillId="0" borderId="0" xfId="0" pivotButton="1" applyAlignment="1">
      <alignment wrapText="1"/>
    </xf>
    <xf numFmtId="0" fontId="0" fillId="0" borderId="0" xfId="0" applyAlignment="1">
      <alignment wrapText="1"/>
    </xf>
    <xf numFmtId="0" fontId="0" fillId="0" borderId="1" xfId="0" applyBorder="1" applyAlignment="1">
      <alignment wrapText="1"/>
    </xf>
    <xf numFmtId="0" fontId="0" fillId="0" borderId="0" xfId="0" pivotButton="1"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1" xfId="0" pivotButton="1" applyBorder="1" applyAlignment="1">
      <alignment wrapText="1"/>
    </xf>
    <xf numFmtId="0" fontId="0" fillId="0" borderId="1" xfId="0" pivotButton="1" applyBorder="1" applyAlignment="1">
      <alignment horizontal="center" wrapText="1"/>
    </xf>
    <xf numFmtId="0" fontId="0" fillId="0" borderId="1" xfId="0" applyBorder="1" applyAlignment="1">
      <alignment horizontal="center" wrapText="1"/>
    </xf>
    <xf numFmtId="0" fontId="1" fillId="2"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165" fontId="0" fillId="0" borderId="0" xfId="0" applyNumberFormat="1" applyAlignment="1">
      <alignment horizontal="center" wrapText="1"/>
    </xf>
    <xf numFmtId="2" fontId="0" fillId="0" borderId="1" xfId="0" applyNumberFormat="1" applyBorder="1" applyAlignment="1">
      <alignment horizontal="center" wrapText="1"/>
    </xf>
    <xf numFmtId="0" fontId="1" fillId="0" borderId="1" xfId="0" applyFont="1" applyBorder="1" applyAlignment="1">
      <alignment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2" fontId="1" fillId="0" borderId="1" xfId="0" applyNumberFormat="1" applyFont="1" applyBorder="1" applyAlignment="1">
      <alignment horizontal="center" vertical="center" wrapText="1"/>
    </xf>
    <xf numFmtId="0" fontId="0" fillId="0" borderId="1" xfId="0" applyBorder="1"/>
    <xf numFmtId="0" fontId="1" fillId="7"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0" borderId="1" xfId="0" applyBorder="1" applyAlignment="1">
      <alignment vertical="center" wrapText="1"/>
    </xf>
    <xf numFmtId="0" fontId="0" fillId="0" borderId="0" xfId="0" applyAlignment="1">
      <alignment horizontal="center" vertical="center"/>
    </xf>
    <xf numFmtId="2" fontId="0" fillId="0" borderId="0" xfId="0" applyNumberFormat="1"/>
    <xf numFmtId="0" fontId="0" fillId="7" borderId="0" xfId="0" applyFill="1"/>
    <xf numFmtId="2" fontId="0" fillId="0" borderId="1" xfId="0" applyNumberFormat="1" applyBorder="1"/>
    <xf numFmtId="165" fontId="0" fillId="0" borderId="1" xfId="0" applyNumberFormat="1" applyBorder="1"/>
    <xf numFmtId="0" fontId="3" fillId="0" borderId="1" xfId="0" applyFont="1" applyBorder="1" applyAlignment="1">
      <alignment horizontal="center" vertical="center"/>
    </xf>
    <xf numFmtId="165" fontId="3" fillId="3" borderId="1" xfId="0" applyNumberFormat="1" applyFont="1" applyFill="1" applyBorder="1"/>
    <xf numFmtId="165" fontId="0" fillId="3" borderId="1" xfId="0" applyNumberFormat="1" applyFill="1" applyBorder="1" applyAlignment="1">
      <alignment horizontal="center" vertical="center"/>
    </xf>
    <xf numFmtId="165" fontId="3" fillId="6" borderId="1" xfId="0" applyNumberFormat="1" applyFont="1" applyFill="1" applyBorder="1"/>
    <xf numFmtId="165" fontId="0" fillId="6" borderId="1" xfId="0" applyNumberFormat="1" applyFill="1" applyBorder="1" applyAlignment="1">
      <alignment horizontal="center" vertical="center"/>
    </xf>
    <xf numFmtId="165" fontId="3" fillId="7" borderId="1" xfId="0" applyNumberFormat="1" applyFont="1" applyFill="1" applyBorder="1"/>
    <xf numFmtId="165" fontId="0" fillId="7" borderId="1" xfId="0" applyNumberFormat="1" applyFill="1" applyBorder="1" applyAlignment="1">
      <alignment horizontal="center" vertical="center"/>
    </xf>
    <xf numFmtId="165" fontId="3" fillId="5" borderId="1" xfId="0" applyNumberFormat="1" applyFont="1" applyFill="1" applyBorder="1"/>
    <xf numFmtId="165" fontId="0" fillId="5" borderId="1" xfId="0" applyNumberFormat="1" applyFill="1" applyBorder="1" applyAlignment="1">
      <alignment horizontal="center" vertical="center"/>
    </xf>
    <xf numFmtId="165" fontId="3" fillId="11" borderId="1" xfId="0" applyNumberFormat="1" applyFont="1" applyFill="1" applyBorder="1"/>
    <xf numFmtId="165" fontId="0" fillId="11" borderId="1" xfId="0" applyNumberFormat="1" applyFill="1" applyBorder="1" applyAlignment="1">
      <alignment horizontal="center" vertical="center"/>
    </xf>
    <xf numFmtId="0" fontId="0" fillId="0" borderId="0" xfId="0" pivotButton="1"/>
    <xf numFmtId="0" fontId="0" fillId="0" borderId="0" xfId="0" pivotButton="1" applyAlignment="1">
      <alignment horizontal="center" vertical="center"/>
    </xf>
    <xf numFmtId="0" fontId="0" fillId="8" borderId="0" xfId="0" applyFill="1" applyAlignment="1">
      <alignment horizontal="center" vertical="center"/>
    </xf>
    <xf numFmtId="0" fontId="0" fillId="8" borderId="0" xfId="0" applyFill="1"/>
    <xf numFmtId="1" fontId="0" fillId="8" borderId="0" xfId="0" applyNumberFormat="1" applyFill="1" applyAlignment="1">
      <alignment horizontal="center" vertical="center"/>
    </xf>
    <xf numFmtId="0" fontId="0" fillId="7" borderId="0" xfId="0" applyFill="1" applyAlignment="1">
      <alignment horizontal="center" vertical="center"/>
    </xf>
    <xf numFmtId="1" fontId="0" fillId="7" borderId="0" xfId="0" applyNumberFormat="1" applyFill="1" applyAlignment="1">
      <alignment horizontal="center" vertical="center"/>
    </xf>
    <xf numFmtId="0" fontId="0" fillId="13" borderId="1" xfId="0" applyFill="1" applyBorder="1"/>
    <xf numFmtId="165" fontId="0" fillId="13" borderId="1" xfId="0" applyNumberFormat="1" applyFill="1" applyBorder="1" applyAlignment="1">
      <alignment horizontal="center" vertical="center"/>
    </xf>
    <xf numFmtId="0" fontId="0" fillId="14" borderId="1" xfId="0" applyFill="1" applyBorder="1"/>
    <xf numFmtId="0" fontId="0" fillId="0" borderId="1" xfId="0" applyBorder="1" applyAlignment="1">
      <alignment horizontal="center"/>
    </xf>
    <xf numFmtId="0" fontId="0" fillId="12" borderId="1" xfId="0" applyFill="1" applyBorder="1"/>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2" fontId="7" fillId="0" borderId="1" xfId="0" applyNumberFormat="1" applyFont="1" applyBorder="1" applyAlignment="1">
      <alignment horizontal="center" vertical="center" wrapText="1"/>
    </xf>
    <xf numFmtId="0" fontId="2" fillId="0" borderId="0" xfId="1"/>
    <xf numFmtId="0" fontId="12" fillId="0" borderId="0" xfId="1" applyFont="1" applyAlignment="1">
      <alignment horizontal="center"/>
    </xf>
    <xf numFmtId="0" fontId="17" fillId="18" borderId="1" xfId="0" applyFont="1" applyFill="1" applyBorder="1" applyAlignment="1">
      <alignment vertical="center" wrapText="1"/>
    </xf>
    <xf numFmtId="0" fontId="18" fillId="18" borderId="1" xfId="0" applyFont="1" applyFill="1" applyBorder="1" applyAlignment="1">
      <alignment horizontal="center" vertical="center" wrapText="1"/>
    </xf>
    <xf numFmtId="0" fontId="17" fillId="18" borderId="1" xfId="0" applyFont="1" applyFill="1" applyBorder="1" applyAlignment="1">
      <alignment horizontal="center" vertical="center" wrapText="1"/>
    </xf>
    <xf numFmtId="0" fontId="25" fillId="0" borderId="1" xfId="0" applyFont="1" applyBorder="1" applyAlignment="1">
      <alignment horizontal="left" vertical="center" wrapText="1" readingOrder="1"/>
    </xf>
    <xf numFmtId="0" fontId="26" fillId="0" borderId="1" xfId="0" applyFont="1" applyBorder="1" applyAlignment="1">
      <alignment horizontal="center" vertical="center"/>
    </xf>
    <xf numFmtId="0" fontId="26" fillId="0" borderId="0" xfId="0" applyFont="1"/>
    <xf numFmtId="0" fontId="29" fillId="0" borderId="1" xfId="0" applyFont="1" applyBorder="1" applyAlignment="1">
      <alignment horizontal="left" vertical="center" wrapText="1" indent="3" readingOrder="1"/>
    </xf>
    <xf numFmtId="0" fontId="30" fillId="0" borderId="1" xfId="0" applyFont="1" applyBorder="1" applyAlignment="1">
      <alignment horizontal="left" vertical="center" wrapText="1" readingOrder="1"/>
    </xf>
    <xf numFmtId="0" fontId="29" fillId="0" borderId="0" xfId="0" applyFont="1" applyAlignment="1">
      <alignment horizontal="left" vertical="center" wrapText="1" indent="3" readingOrder="1"/>
    </xf>
    <xf numFmtId="0" fontId="32" fillId="0" borderId="0" xfId="0" applyFont="1" applyAlignment="1">
      <alignment horizontal="left" vertical="center" wrapText="1" indent="3" readingOrder="1"/>
    </xf>
    <xf numFmtId="0" fontId="33" fillId="0" borderId="0" xfId="0" applyFont="1" applyAlignment="1">
      <alignment horizontal="left" vertical="center" wrapText="1" indent="2" readingOrder="1"/>
    </xf>
    <xf numFmtId="0" fontId="34" fillId="19" borderId="1" xfId="0" applyFont="1" applyFill="1" applyBorder="1" applyAlignment="1">
      <alignment vertical="center" readingOrder="1"/>
    </xf>
    <xf numFmtId="0" fontId="26" fillId="0" borderId="1" xfId="0" applyFont="1" applyBorder="1" applyAlignment="1">
      <alignment horizontal="center"/>
    </xf>
    <xf numFmtId="0" fontId="35" fillId="0" borderId="1" xfId="0" applyFont="1" applyBorder="1" applyAlignment="1">
      <alignment vertical="center" wrapText="1" readingOrder="1"/>
    </xf>
    <xf numFmtId="0" fontId="28" fillId="20" borderId="1" xfId="0" applyFont="1" applyFill="1" applyBorder="1" applyAlignment="1">
      <alignment wrapText="1" readingOrder="1"/>
    </xf>
    <xf numFmtId="0" fontId="35" fillId="21" borderId="1" xfId="0" applyFont="1" applyFill="1" applyBorder="1" applyAlignment="1">
      <alignment vertical="center" wrapText="1" readingOrder="1"/>
    </xf>
    <xf numFmtId="0" fontId="35" fillId="3" borderId="1" xfId="0" applyFont="1" applyFill="1" applyBorder="1" applyAlignment="1">
      <alignment vertical="center" wrapText="1" readingOrder="1"/>
    </xf>
    <xf numFmtId="0" fontId="35" fillId="22" borderId="1" xfId="0" applyFont="1" applyFill="1" applyBorder="1" applyAlignment="1">
      <alignment vertical="center" wrapText="1" readingOrder="1"/>
    </xf>
    <xf numFmtId="0" fontId="19" fillId="23" borderId="1" xfId="0" applyFont="1" applyFill="1" applyBorder="1" applyAlignment="1">
      <alignment horizontal="left" vertical="center" wrapText="1"/>
    </xf>
    <xf numFmtId="0" fontId="19" fillId="23" borderId="1" xfId="0" applyFont="1" applyFill="1" applyBorder="1" applyAlignment="1">
      <alignment vertical="center" wrapText="1"/>
    </xf>
    <xf numFmtId="0" fontId="20" fillId="23" borderId="1" xfId="0" applyFont="1" applyFill="1" applyBorder="1" applyAlignment="1">
      <alignment vertical="center" wrapText="1"/>
    </xf>
    <xf numFmtId="0" fontId="3" fillId="23" borderId="1" xfId="0" applyFont="1" applyFill="1" applyBorder="1" applyAlignment="1">
      <alignment horizontal="center" vertical="center"/>
    </xf>
    <xf numFmtId="0" fontId="18" fillId="23" borderId="1" xfId="0" applyFont="1" applyFill="1" applyBorder="1" applyAlignment="1">
      <alignment horizontal="center" vertical="center" wrapText="1"/>
    </xf>
    <xf numFmtId="0" fontId="23" fillId="0" borderId="0" xfId="0" applyFont="1"/>
    <xf numFmtId="0" fontId="24" fillId="19" borderId="10" xfId="0" applyFont="1" applyFill="1" applyBorder="1" applyAlignment="1">
      <alignment horizontal="center" vertical="center" readingOrder="1"/>
    </xf>
    <xf numFmtId="0" fontId="24" fillId="19" borderId="10" xfId="0" applyFont="1" applyFill="1" applyBorder="1" applyAlignment="1">
      <alignment horizontal="center"/>
    </xf>
    <xf numFmtId="0" fontId="36" fillId="0" borderId="6" xfId="0" applyFont="1" applyBorder="1" applyAlignment="1">
      <alignment horizontal="center"/>
    </xf>
    <xf numFmtId="0" fontId="36" fillId="0" borderId="12" xfId="0" applyFont="1" applyBorder="1" applyAlignment="1">
      <alignment horizontal="center"/>
    </xf>
    <xf numFmtId="0" fontId="38" fillId="0" borderId="0" xfId="0" applyFont="1"/>
    <xf numFmtId="0" fontId="38" fillId="0" borderId="14" xfId="0" applyFont="1" applyBorder="1" applyAlignment="1">
      <alignment horizontal="center" vertical="center"/>
    </xf>
    <xf numFmtId="0" fontId="38" fillId="0" borderId="15" xfId="0" applyFont="1" applyBorder="1"/>
    <xf numFmtId="0" fontId="3" fillId="24" borderId="1" xfId="0" applyFont="1" applyFill="1" applyBorder="1" applyAlignment="1">
      <alignment horizontal="center" vertical="center"/>
    </xf>
    <xf numFmtId="9" fontId="0" fillId="0" borderId="0" xfId="0" applyNumberFormat="1"/>
    <xf numFmtId="0" fontId="10" fillId="0" borderId="0" xfId="0" applyFont="1" applyAlignment="1">
      <alignment horizontal="center" vertical="center"/>
    </xf>
    <xf numFmtId="9" fontId="0" fillId="0" borderId="0" xfId="0" applyNumberFormat="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9" fontId="3" fillId="24" borderId="1" xfId="0" applyNumberFormat="1" applyFont="1" applyFill="1" applyBorder="1" applyAlignment="1">
      <alignment horizontal="center" vertical="center"/>
    </xf>
    <xf numFmtId="0" fontId="15" fillId="10" borderId="1" xfId="0" applyFont="1" applyFill="1" applyBorder="1" applyAlignment="1">
      <alignment horizontal="center" vertical="center" wrapText="1"/>
    </xf>
    <xf numFmtId="0" fontId="14" fillId="15" borderId="3" xfId="0" applyFont="1" applyFill="1" applyBorder="1" applyAlignment="1">
      <alignment horizontal="center" vertical="center" wrapText="1"/>
    </xf>
    <xf numFmtId="9" fontId="3" fillId="24" borderId="1" xfId="2" applyFont="1" applyFill="1" applyBorder="1" applyAlignment="1">
      <alignment horizontal="center" vertical="center"/>
    </xf>
    <xf numFmtId="0" fontId="0" fillId="0" borderId="22" xfId="0" applyBorder="1" applyAlignment="1">
      <alignment horizontal="center"/>
    </xf>
    <xf numFmtId="0" fontId="0" fillId="23" borderId="1" xfId="0" applyFill="1" applyBorder="1" applyAlignment="1">
      <alignment horizontal="center" vertical="center" wrapText="1"/>
    </xf>
    <xf numFmtId="9" fontId="0" fillId="23" borderId="1" xfId="0" applyNumberFormat="1" applyFill="1" applyBorder="1" applyAlignment="1">
      <alignment horizontal="center" vertical="center"/>
    </xf>
    <xf numFmtId="0" fontId="0" fillId="18" borderId="1" xfId="0" applyFill="1" applyBorder="1" applyAlignment="1">
      <alignment vertical="center"/>
    </xf>
    <xf numFmtId="0" fontId="8" fillId="25" borderId="0" xfId="0" applyFont="1" applyFill="1" applyAlignment="1" applyProtection="1">
      <alignment horizontal="center" vertical="center" wrapText="1"/>
      <protection locked="0"/>
    </xf>
    <xf numFmtId="0" fontId="8" fillId="25" borderId="0" xfId="0" applyFont="1" applyFill="1" applyAlignment="1" applyProtection="1">
      <alignment wrapText="1"/>
      <protection locked="0"/>
    </xf>
    <xf numFmtId="0" fontId="8" fillId="25" borderId="0" xfId="0" applyFont="1" applyFill="1" applyAlignment="1" applyProtection="1">
      <alignment horizontal="center" wrapText="1"/>
      <protection locked="0"/>
    </xf>
    <xf numFmtId="0" fontId="8" fillId="25" borderId="0" xfId="0" applyFont="1" applyFill="1" applyAlignment="1" applyProtection="1">
      <alignment horizontal="left" wrapText="1"/>
      <protection locked="0"/>
    </xf>
    <xf numFmtId="0" fontId="8" fillId="25" borderId="0" xfId="0" applyFont="1" applyFill="1" applyAlignment="1" applyProtection="1">
      <alignment horizontal="left" vertical="center" wrapText="1"/>
      <protection locked="0"/>
    </xf>
    <xf numFmtId="2" fontId="8" fillId="25" borderId="0" xfId="0" applyNumberFormat="1" applyFont="1" applyFill="1" applyAlignment="1" applyProtection="1">
      <alignment horizontal="center" wrapText="1"/>
      <protection locked="0"/>
    </xf>
    <xf numFmtId="0" fontId="8" fillId="25" borderId="0" xfId="0" applyFont="1" applyFill="1" applyAlignment="1" applyProtection="1">
      <alignment horizontal="right" vertical="center" wrapText="1"/>
      <protection locked="0"/>
    </xf>
    <xf numFmtId="0" fontId="8" fillId="0" borderId="0" xfId="0" applyFont="1" applyAlignment="1" applyProtection="1">
      <alignment wrapText="1"/>
      <protection locked="0"/>
    </xf>
    <xf numFmtId="0" fontId="14" fillId="15" borderId="1" xfId="0" applyFont="1" applyFill="1" applyBorder="1" applyAlignment="1" applyProtection="1">
      <alignment horizontal="center" vertical="center" wrapText="1"/>
      <protection locked="0"/>
    </xf>
    <xf numFmtId="0" fontId="40" fillId="17" borderId="1" xfId="0" applyFont="1" applyFill="1" applyBorder="1" applyAlignment="1" applyProtection="1">
      <alignment horizontal="left" vertical="center" wrapText="1"/>
      <protection locked="0"/>
    </xf>
    <xf numFmtId="0" fontId="15" fillId="10" borderId="1" xfId="0" applyFont="1" applyFill="1" applyBorder="1" applyAlignment="1" applyProtection="1">
      <alignment horizontal="center" vertical="center" wrapText="1"/>
      <protection locked="0"/>
    </xf>
    <xf numFmtId="0" fontId="15" fillId="10" borderId="1" xfId="0" applyFont="1" applyFill="1" applyBorder="1" applyAlignment="1" applyProtection="1">
      <alignment horizontal="left" vertical="center" wrapText="1"/>
      <protection locked="0"/>
    </xf>
    <xf numFmtId="0" fontId="7" fillId="10" borderId="1" xfId="0" applyFont="1" applyFill="1" applyBorder="1" applyAlignment="1" applyProtection="1">
      <alignment horizontal="center" vertical="center" wrapText="1"/>
      <protection locked="0"/>
    </xf>
    <xf numFmtId="0" fontId="15" fillId="8" borderId="1" xfId="0" applyFont="1" applyFill="1" applyBorder="1" applyAlignment="1" applyProtection="1">
      <alignment horizontal="center" vertical="center" wrapText="1"/>
      <protection locked="0"/>
    </xf>
    <xf numFmtId="0" fontId="15" fillId="4" borderId="1" xfId="0" applyFont="1" applyFill="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7" fillId="0" borderId="1" xfId="0" applyFont="1" applyBorder="1" applyAlignment="1" applyProtection="1">
      <alignment horizontal="left" vertical="center" wrapText="1"/>
      <protection locked="0"/>
    </xf>
    <xf numFmtId="0" fontId="7" fillId="0" borderId="1" xfId="0" applyFont="1" applyBorder="1" applyAlignment="1" applyProtection="1">
      <alignment vertical="center" wrapText="1"/>
      <protection locked="0"/>
    </xf>
    <xf numFmtId="0" fontId="8" fillId="0" borderId="1" xfId="0" applyFont="1" applyBorder="1" applyAlignment="1" applyProtection="1">
      <alignment horizontal="center" vertical="center" wrapText="1"/>
      <protection locked="0"/>
    </xf>
    <xf numFmtId="0" fontId="8" fillId="0" borderId="1" xfId="0" applyFont="1" applyBorder="1" applyAlignment="1" applyProtection="1">
      <alignment wrapText="1"/>
      <protection locked="0"/>
    </xf>
    <xf numFmtId="0" fontId="8" fillId="0" borderId="1" xfId="0" applyFont="1" applyBorder="1" applyAlignment="1" applyProtection="1">
      <alignment vertical="center" wrapText="1"/>
      <protection locked="0"/>
    </xf>
    <xf numFmtId="0" fontId="8" fillId="0" borderId="1" xfId="0" applyFont="1" applyBorder="1" applyAlignment="1" applyProtection="1">
      <alignment horizontal="left" vertical="center" wrapText="1"/>
      <protection locked="0"/>
    </xf>
    <xf numFmtId="0" fontId="8" fillId="0" borderId="0" xfId="0" applyFont="1" applyAlignment="1" applyProtection="1">
      <alignment horizontal="center" vertical="center" wrapText="1"/>
      <protection locked="0"/>
    </xf>
    <xf numFmtId="0" fontId="8" fillId="0" borderId="0" xfId="0" applyFont="1" applyAlignment="1" applyProtection="1">
      <alignment horizontal="center" wrapText="1"/>
      <protection locked="0"/>
    </xf>
    <xf numFmtId="0" fontId="8" fillId="0" borderId="0" xfId="0" applyFont="1" applyAlignment="1" applyProtection="1">
      <alignment horizontal="left" wrapText="1"/>
      <protection locked="0"/>
    </xf>
    <xf numFmtId="0" fontId="8" fillId="0" borderId="0" xfId="0" applyFont="1" applyAlignment="1" applyProtection="1">
      <alignment horizontal="left" vertical="top" wrapText="1"/>
      <protection locked="0"/>
    </xf>
    <xf numFmtId="0" fontId="8" fillId="0" borderId="0" xfId="0" applyFont="1" applyAlignment="1" applyProtection="1">
      <alignment horizontal="left" vertical="center" wrapText="1"/>
      <protection locked="0"/>
    </xf>
    <xf numFmtId="2" fontId="8" fillId="0" borderId="0" xfId="0" applyNumberFormat="1" applyFont="1" applyAlignment="1" applyProtection="1">
      <alignment horizontal="center" wrapText="1"/>
      <protection locked="0"/>
    </xf>
    <xf numFmtId="0" fontId="8" fillId="0" borderId="0" xfId="0" applyFont="1" applyAlignment="1" applyProtection="1">
      <alignment horizontal="right" vertical="center" wrapText="1"/>
      <protection locked="0"/>
    </xf>
    <xf numFmtId="0" fontId="40" fillId="17" borderId="7" xfId="0" applyFont="1" applyFill="1" applyBorder="1" applyAlignment="1" applyProtection="1">
      <alignment horizontal="center" vertical="center" wrapText="1"/>
      <protection locked="0"/>
    </xf>
    <xf numFmtId="14" fontId="13" fillId="23" borderId="1" xfId="0" applyNumberFormat="1" applyFont="1" applyFill="1" applyBorder="1" applyAlignment="1">
      <alignment horizontal="center"/>
    </xf>
    <xf numFmtId="0" fontId="0" fillId="23" borderId="1" xfId="0" applyFill="1" applyBorder="1" applyAlignment="1">
      <alignment horizontal="center"/>
    </xf>
    <xf numFmtId="0" fontId="15" fillId="16" borderId="1" xfId="0" applyFont="1" applyFill="1" applyBorder="1" applyAlignment="1" applyProtection="1">
      <alignment horizontal="center" vertical="center" wrapText="1"/>
      <protection locked="0"/>
    </xf>
    <xf numFmtId="0" fontId="43" fillId="0" borderId="0" xfId="0" applyFont="1" applyAlignment="1">
      <alignment horizontal="left" vertical="center" readingOrder="1"/>
    </xf>
    <xf numFmtId="0" fontId="8" fillId="0" borderId="4" xfId="0" applyFont="1" applyBorder="1" applyAlignment="1" applyProtection="1">
      <alignment horizontal="center" vertical="center" wrapText="1"/>
      <protection locked="0"/>
    </xf>
    <xf numFmtId="0" fontId="7" fillId="0" borderId="4" xfId="0" applyFont="1" applyBorder="1" applyAlignment="1" applyProtection="1">
      <alignment horizontal="center" vertical="center" wrapText="1"/>
      <protection locked="0"/>
    </xf>
    <xf numFmtId="0" fontId="7" fillId="0" borderId="4" xfId="0" applyFont="1" applyBorder="1" applyAlignment="1" applyProtection="1">
      <alignment horizontal="left" vertical="center" wrapText="1"/>
      <protection locked="0"/>
    </xf>
    <xf numFmtId="2" fontId="7" fillId="0" borderId="1" xfId="0" applyNumberFormat="1" applyFont="1" applyBorder="1" applyAlignment="1" applyProtection="1">
      <alignment horizontal="center" vertical="center" wrapText="1"/>
      <protection locked="0"/>
    </xf>
    <xf numFmtId="164" fontId="7" fillId="0" borderId="1" xfId="0" applyNumberFormat="1" applyFont="1" applyBorder="1" applyAlignment="1" applyProtection="1">
      <alignment horizontal="center" vertical="center" wrapText="1"/>
      <protection locked="0"/>
    </xf>
    <xf numFmtId="1" fontId="7" fillId="0" borderId="1" xfId="0" applyNumberFormat="1" applyFont="1" applyBorder="1" applyAlignment="1" applyProtection="1">
      <alignment horizontal="center" vertical="center" wrapText="1"/>
      <protection locked="0"/>
    </xf>
    <xf numFmtId="2" fontId="7" fillId="0" borderId="1" xfId="0" applyNumberFormat="1" applyFont="1" applyBorder="1" applyAlignment="1" applyProtection="1">
      <alignment horizontal="left" vertical="center" wrapText="1"/>
      <protection locked="0"/>
    </xf>
    <xf numFmtId="0" fontId="8" fillId="0" borderId="1" xfId="0" applyFont="1" applyBorder="1" applyAlignment="1" applyProtection="1">
      <alignment horizontal="center" wrapText="1"/>
      <protection locked="0"/>
    </xf>
    <xf numFmtId="0" fontId="8" fillId="0" borderId="1" xfId="0" applyFont="1" applyBorder="1" applyAlignment="1" applyProtection="1">
      <alignment horizontal="left" wrapText="1"/>
      <protection locked="0"/>
    </xf>
    <xf numFmtId="0" fontId="8" fillId="0" borderId="1" xfId="0" applyFont="1" applyBorder="1" applyAlignment="1" applyProtection="1">
      <alignment horizontal="right" vertical="center" wrapText="1"/>
      <protection locked="0"/>
    </xf>
    <xf numFmtId="0" fontId="41" fillId="0" borderId="1" xfId="0" applyFont="1" applyBorder="1" applyAlignment="1" applyProtection="1">
      <alignment horizontal="center" wrapText="1"/>
      <protection locked="0"/>
    </xf>
    <xf numFmtId="0" fontId="8" fillId="0" borderId="4" xfId="0" applyFont="1" applyBorder="1" applyAlignment="1" applyProtection="1">
      <alignment horizontal="left" wrapText="1"/>
      <protection locked="0"/>
    </xf>
    <xf numFmtId="0" fontId="8" fillId="0" borderId="4" xfId="0" applyFont="1" applyBorder="1" applyAlignment="1" applyProtection="1">
      <alignment horizontal="left" vertical="center" wrapText="1"/>
      <protection locked="0"/>
    </xf>
    <xf numFmtId="0" fontId="0" fillId="27" borderId="10" xfId="0" applyFill="1" applyBorder="1" applyAlignment="1">
      <alignment horizontal="center" vertical="center"/>
    </xf>
    <xf numFmtId="0" fontId="0" fillId="27" borderId="31" xfId="0" applyFill="1" applyBorder="1" applyAlignment="1">
      <alignment horizontal="center" vertical="center"/>
    </xf>
    <xf numFmtId="0" fontId="0" fillId="27" borderId="32" xfId="0" applyFill="1" applyBorder="1" applyAlignment="1">
      <alignment horizontal="center" vertical="center"/>
    </xf>
    <xf numFmtId="0" fontId="0" fillId="27" borderId="33" xfId="0" applyFill="1" applyBorder="1" applyAlignment="1">
      <alignment horizontal="center" vertical="center"/>
    </xf>
    <xf numFmtId="0" fontId="0" fillId="27" borderId="23" xfId="0" applyFill="1" applyBorder="1" applyAlignment="1">
      <alignment horizontal="center" vertical="center"/>
    </xf>
    <xf numFmtId="0" fontId="0" fillId="27" borderId="8" xfId="0" applyFill="1" applyBorder="1" applyAlignment="1">
      <alignment horizontal="left" vertical="center"/>
    </xf>
    <xf numFmtId="0" fontId="0" fillId="0" borderId="1" xfId="0" applyBorder="1" applyAlignment="1">
      <alignment vertical="center"/>
    </xf>
    <xf numFmtId="0" fontId="0" fillId="27" borderId="35" xfId="0" applyFill="1" applyBorder="1" applyAlignment="1">
      <alignment horizontal="center" vertical="center"/>
    </xf>
    <xf numFmtId="0" fontId="0" fillId="27" borderId="34" xfId="0" applyFill="1" applyBorder="1" applyAlignment="1">
      <alignment horizontal="center" vertical="center"/>
    </xf>
    <xf numFmtId="0" fontId="0" fillId="0" borderId="1" xfId="0" applyBorder="1" applyAlignment="1">
      <alignment horizontal="left" vertical="center"/>
    </xf>
    <xf numFmtId="0" fontId="38" fillId="0" borderId="15" xfId="0" applyFont="1" applyBorder="1" applyAlignment="1">
      <alignment wrapText="1"/>
    </xf>
    <xf numFmtId="0" fontId="7" fillId="0" borderId="1" xfId="0" applyFont="1" applyBorder="1" applyAlignment="1">
      <alignment vertical="center" wrapText="1"/>
    </xf>
    <xf numFmtId="0" fontId="8" fillId="0" borderId="1" xfId="0" applyFont="1" applyBorder="1" applyAlignment="1">
      <alignment vertical="center" wrapText="1"/>
    </xf>
    <xf numFmtId="0" fontId="9" fillId="18" borderId="0" xfId="0" applyFont="1" applyFill="1" applyAlignment="1">
      <alignment horizontal="center"/>
    </xf>
    <xf numFmtId="0" fontId="47" fillId="0" borderId="29" xfId="0" applyFont="1" applyBorder="1" applyAlignment="1">
      <alignment horizontal="center" vertical="center"/>
    </xf>
    <xf numFmtId="0" fontId="0" fillId="0" borderId="4" xfId="0" applyBorder="1" applyAlignment="1">
      <alignment horizontal="center" vertical="center"/>
    </xf>
    <xf numFmtId="0" fontId="0" fillId="27" borderId="4" xfId="0" applyFill="1" applyBorder="1" applyAlignment="1">
      <alignment horizontal="center" vertical="center"/>
    </xf>
    <xf numFmtId="0" fontId="17" fillId="18" borderId="0" xfId="0" applyFont="1" applyFill="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7" xfId="0" applyBorder="1" applyAlignment="1">
      <alignment horizontal="center" vertical="center"/>
    </xf>
    <xf numFmtId="0" fontId="0" fillId="27" borderId="0" xfId="0" applyFill="1" applyAlignment="1">
      <alignment horizontal="center" vertical="center"/>
    </xf>
    <xf numFmtId="0" fontId="0" fillId="27" borderId="1"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4" fontId="0" fillId="0" borderId="1" xfId="0" applyNumberFormat="1" applyBorder="1" applyAlignment="1">
      <alignment horizontal="center" vertical="center" wrapText="1"/>
    </xf>
    <xf numFmtId="0" fontId="20" fillId="0" borderId="1" xfId="0" applyFont="1" applyBorder="1" applyAlignment="1">
      <alignment vertical="center" wrapText="1"/>
    </xf>
    <xf numFmtId="9" fontId="0" fillId="0" borderId="1" xfId="0" applyNumberFormat="1" applyBorder="1" applyAlignment="1">
      <alignment horizontal="center" vertical="center"/>
    </xf>
    <xf numFmtId="0" fontId="19" fillId="0" borderId="1" xfId="0" applyFont="1" applyBorder="1" applyAlignment="1">
      <alignment vertical="center" wrapText="1"/>
    </xf>
    <xf numFmtId="0" fontId="7" fillId="3" borderId="1" xfId="0" applyFont="1" applyFill="1" applyBorder="1" applyAlignment="1" applyProtection="1">
      <alignment horizontal="center" vertical="center" wrapText="1"/>
      <protection locked="0"/>
    </xf>
    <xf numFmtId="0" fontId="7" fillId="3" borderId="1" xfId="0" applyFont="1" applyFill="1" applyBorder="1" applyAlignment="1" applyProtection="1">
      <alignment horizontal="left" vertical="center" wrapText="1"/>
      <protection locked="0"/>
    </xf>
    <xf numFmtId="0" fontId="7" fillId="3" borderId="1" xfId="0" applyFont="1" applyFill="1" applyBorder="1" applyAlignment="1" applyProtection="1">
      <alignment vertical="center" wrapText="1"/>
      <protection locked="0"/>
    </xf>
    <xf numFmtId="2" fontId="7" fillId="3" borderId="1" xfId="0" applyNumberFormat="1" applyFont="1" applyFill="1" applyBorder="1" applyAlignment="1" applyProtection="1">
      <alignment horizontal="center" vertical="center" wrapText="1"/>
      <protection locked="0"/>
    </xf>
    <xf numFmtId="0" fontId="14" fillId="15" borderId="1" xfId="0" applyFont="1" applyFill="1" applyBorder="1" applyAlignment="1" applyProtection="1">
      <alignment horizontal="left" vertical="center" wrapText="1"/>
      <protection locked="0"/>
    </xf>
    <xf numFmtId="0" fontId="8" fillId="3" borderId="1" xfId="0" applyFont="1" applyFill="1" applyBorder="1" applyAlignment="1" applyProtection="1">
      <alignment horizontal="left" vertical="center" wrapText="1"/>
      <protection locked="0"/>
    </xf>
    <xf numFmtId="2" fontId="7" fillId="3" borderId="1" xfId="0" applyNumberFormat="1" applyFont="1" applyFill="1" applyBorder="1" applyAlignment="1" applyProtection="1">
      <alignment horizontal="left" vertical="center" wrapText="1"/>
      <protection locked="0"/>
    </xf>
    <xf numFmtId="0" fontId="8" fillId="3" borderId="4" xfId="0" applyFont="1" applyFill="1" applyBorder="1" applyAlignment="1" applyProtection="1">
      <alignment horizontal="center" vertical="center" wrapText="1"/>
      <protection locked="0"/>
    </xf>
    <xf numFmtId="0" fontId="8" fillId="3" borderId="1" xfId="0" applyFont="1" applyFill="1" applyBorder="1" applyAlignment="1" applyProtection="1">
      <alignment horizontal="center" vertical="center" wrapText="1"/>
      <protection locked="0"/>
    </xf>
    <xf numFmtId="0" fontId="8" fillId="3" borderId="1" xfId="0" applyFont="1" applyFill="1" applyBorder="1" applyAlignment="1" applyProtection="1">
      <alignment wrapText="1"/>
      <protection locked="0"/>
    </xf>
    <xf numFmtId="0" fontId="16" fillId="0" borderId="6" xfId="1" applyFont="1" applyBorder="1" applyAlignment="1">
      <alignment horizontal="left" vertical="top" wrapText="1"/>
    </xf>
    <xf numFmtId="0" fontId="15" fillId="0" borderId="6" xfId="1" applyFont="1" applyBorder="1" applyAlignment="1">
      <alignment horizontal="left" vertical="top" wrapText="1"/>
    </xf>
    <xf numFmtId="0" fontId="38" fillId="0" borderId="0" xfId="0" applyFont="1" applyAlignment="1">
      <alignment wrapText="1"/>
    </xf>
    <xf numFmtId="0" fontId="38" fillId="0" borderId="15" xfId="0" applyFont="1" applyBorder="1" applyAlignment="1">
      <alignment horizontal="left" wrapText="1"/>
    </xf>
    <xf numFmtId="4" fontId="0" fillId="0" borderId="1" xfId="0" applyNumberFormat="1" applyBorder="1" applyAlignment="1">
      <alignment horizontal="left" vertical="center" wrapText="1"/>
    </xf>
    <xf numFmtId="0" fontId="8" fillId="0" borderId="1" xfId="0" applyFont="1" applyBorder="1" applyAlignment="1" applyProtection="1">
      <alignment vertical="top" wrapText="1"/>
      <protection locked="0"/>
    </xf>
    <xf numFmtId="0" fontId="7" fillId="23" borderId="1" xfId="0" applyFont="1" applyFill="1" applyBorder="1" applyAlignment="1" applyProtection="1">
      <alignment horizontal="center" vertical="center" wrapText="1"/>
      <protection locked="0"/>
    </xf>
    <xf numFmtId="0" fontId="7" fillId="23" borderId="1" xfId="0" applyFont="1" applyFill="1" applyBorder="1" applyAlignment="1" applyProtection="1">
      <alignment horizontal="left" vertical="center" wrapText="1"/>
      <protection locked="0"/>
    </xf>
    <xf numFmtId="2" fontId="7" fillId="23" borderId="1" xfId="0" applyNumberFormat="1" applyFont="1" applyFill="1" applyBorder="1" applyAlignment="1" applyProtection="1">
      <alignment horizontal="left" vertical="center" wrapText="1"/>
      <protection locked="0"/>
    </xf>
    <xf numFmtId="1" fontId="7" fillId="23" borderId="1" xfId="0" applyNumberFormat="1" applyFont="1" applyFill="1" applyBorder="1" applyAlignment="1" applyProtection="1">
      <alignment horizontal="center" vertical="center" wrapText="1"/>
      <protection locked="0"/>
    </xf>
    <xf numFmtId="2" fontId="7" fillId="23" borderId="1" xfId="0" applyNumberFormat="1" applyFont="1" applyFill="1" applyBorder="1" applyAlignment="1" applyProtection="1">
      <alignment horizontal="center" vertical="center" wrapText="1"/>
      <protection locked="0"/>
    </xf>
    <xf numFmtId="0" fontId="7" fillId="23" borderId="1" xfId="0" applyFont="1" applyFill="1" applyBorder="1" applyAlignment="1" applyProtection="1">
      <alignment vertical="center" wrapText="1"/>
      <protection locked="0"/>
    </xf>
    <xf numFmtId="164" fontId="7" fillId="23" borderId="1" xfId="0" applyNumberFormat="1" applyFont="1" applyFill="1" applyBorder="1" applyAlignment="1" applyProtection="1">
      <alignment horizontal="center" vertical="center" wrapText="1"/>
      <protection locked="0"/>
    </xf>
    <xf numFmtId="0" fontId="7" fillId="23" borderId="4" xfId="0" applyFont="1" applyFill="1" applyBorder="1" applyAlignment="1" applyProtection="1">
      <alignment horizontal="center" vertical="center" wrapText="1"/>
      <protection locked="0"/>
    </xf>
    <xf numFmtId="0" fontId="7" fillId="0" borderId="1" xfId="3" applyFont="1" applyBorder="1" applyAlignment="1">
      <alignment horizontal="center" vertical="center" wrapText="1"/>
    </xf>
    <xf numFmtId="0" fontId="8" fillId="0" borderId="0" xfId="0" applyFont="1" applyAlignment="1">
      <alignment wrapText="1"/>
    </xf>
    <xf numFmtId="0" fontId="8" fillId="0" borderId="1" xfId="0" applyFont="1" applyBorder="1" applyAlignment="1">
      <alignment horizontal="center" vertical="center"/>
    </xf>
    <xf numFmtId="0" fontId="8" fillId="23" borderId="1" xfId="0" applyFont="1" applyFill="1" applyBorder="1" applyAlignment="1" applyProtection="1">
      <alignment horizontal="left" vertical="center" wrapText="1"/>
      <protection locked="0"/>
    </xf>
    <xf numFmtId="0" fontId="8" fillId="23" borderId="1" xfId="0" applyFont="1" applyFill="1" applyBorder="1" applyAlignment="1" applyProtection="1">
      <alignment horizontal="center" vertical="center" wrapText="1"/>
      <protection locked="0"/>
    </xf>
    <xf numFmtId="0" fontId="8" fillId="23" borderId="1" xfId="0" applyFont="1" applyFill="1" applyBorder="1" applyAlignment="1" applyProtection="1">
      <alignment vertical="center" wrapText="1"/>
      <protection locked="0"/>
    </xf>
    <xf numFmtId="0" fontId="8" fillId="23" borderId="1" xfId="0" applyFont="1" applyFill="1" applyBorder="1" applyAlignment="1" applyProtection="1">
      <alignment wrapText="1"/>
      <protection locked="0"/>
    </xf>
    <xf numFmtId="0" fontId="8" fillId="23" borderId="1" xfId="0" applyFont="1" applyFill="1" applyBorder="1" applyAlignment="1" applyProtection="1">
      <alignment horizontal="right" vertical="center" wrapText="1"/>
      <protection locked="0"/>
    </xf>
    <xf numFmtId="0" fontId="8" fillId="23" borderId="4" xfId="0" applyFont="1" applyFill="1" applyBorder="1" applyAlignment="1" applyProtection="1">
      <alignment horizontal="center" vertical="center" wrapText="1"/>
      <protection locked="0"/>
    </xf>
    <xf numFmtId="0" fontId="8" fillId="23" borderId="1" xfId="0" applyFont="1" applyFill="1" applyBorder="1" applyAlignment="1" applyProtection="1">
      <alignment horizontal="center" wrapText="1"/>
      <protection locked="0"/>
    </xf>
    <xf numFmtId="0" fontId="41" fillId="3" borderId="1" xfId="0" applyFont="1" applyFill="1" applyBorder="1" applyAlignment="1" applyProtection="1">
      <alignment horizontal="left" vertical="center" wrapText="1"/>
      <protection locked="0"/>
    </xf>
    <xf numFmtId="0" fontId="8" fillId="23" borderId="1" xfId="0" applyFont="1" applyFill="1" applyBorder="1" applyAlignment="1">
      <alignment vertical="center" wrapText="1"/>
    </xf>
    <xf numFmtId="0" fontId="8" fillId="23" borderId="1" xfId="0" applyFont="1" applyFill="1" applyBorder="1" applyAlignment="1">
      <alignment horizontal="center" vertical="center" wrapText="1"/>
    </xf>
    <xf numFmtId="0" fontId="41" fillId="0" borderId="1" xfId="0" applyFont="1" applyBorder="1" applyAlignment="1" applyProtection="1">
      <alignment horizontal="center" vertical="center" wrapText="1"/>
      <protection locked="0"/>
    </xf>
    <xf numFmtId="0" fontId="41" fillId="0" borderId="1" xfId="0" applyFont="1" applyBorder="1" applyAlignment="1" applyProtection="1">
      <alignment horizontal="left" vertical="center" wrapText="1"/>
      <protection locked="0"/>
    </xf>
    <xf numFmtId="0" fontId="7" fillId="23" borderId="1" xfId="0" applyFont="1" applyFill="1" applyBorder="1" applyAlignment="1">
      <alignment horizontal="center" vertical="center" wrapText="1"/>
    </xf>
    <xf numFmtId="0" fontId="7" fillId="23" borderId="4" xfId="0" applyFont="1" applyFill="1" applyBorder="1" applyAlignment="1" applyProtection="1">
      <alignment horizontal="left" vertical="center" wrapText="1"/>
      <protection locked="0"/>
    </xf>
    <xf numFmtId="0" fontId="41" fillId="3" borderId="1" xfId="0" applyFont="1" applyFill="1" applyBorder="1" applyAlignment="1" applyProtection="1">
      <alignment horizontal="center" vertical="center" wrapText="1"/>
      <protection locked="0"/>
    </xf>
    <xf numFmtId="0" fontId="56" fillId="23" borderId="1" xfId="0" applyFont="1" applyFill="1" applyBorder="1" applyAlignment="1" applyProtection="1">
      <alignment horizontal="center" wrapText="1"/>
      <protection locked="0"/>
    </xf>
    <xf numFmtId="165" fontId="7" fillId="23" borderId="1" xfId="0" applyNumberFormat="1" applyFont="1" applyFill="1" applyBorder="1" applyAlignment="1" applyProtection="1">
      <alignment horizontal="center" vertical="center" wrapText="1"/>
      <protection locked="0"/>
    </xf>
    <xf numFmtId="0" fontId="57" fillId="23" borderId="1" xfId="0" applyFont="1" applyFill="1" applyBorder="1" applyAlignment="1" applyProtection="1">
      <alignment vertical="center" wrapText="1"/>
      <protection locked="0"/>
    </xf>
    <xf numFmtId="0" fontId="55" fillId="30" borderId="1" xfId="0" applyFont="1" applyFill="1" applyBorder="1" applyAlignment="1">
      <alignment horizontal="center" wrapText="1"/>
    </xf>
    <xf numFmtId="0" fontId="7" fillId="23" borderId="1" xfId="3" applyFont="1" applyFill="1" applyBorder="1" applyAlignment="1">
      <alignment horizontal="center" vertical="center" wrapText="1"/>
    </xf>
    <xf numFmtId="0" fontId="7" fillId="23" borderId="1" xfId="0" applyFont="1" applyFill="1" applyBorder="1" applyAlignment="1">
      <alignment vertical="center" wrapText="1"/>
    </xf>
    <xf numFmtId="0" fontId="7" fillId="31" borderId="1" xfId="0" applyFont="1" applyFill="1" applyBorder="1" applyAlignment="1" applyProtection="1">
      <alignment vertical="center" wrapText="1"/>
      <protection locked="0"/>
    </xf>
    <xf numFmtId="0" fontId="0" fillId="32" borderId="1" xfId="0" applyFill="1" applyBorder="1"/>
    <xf numFmtId="0" fontId="58" fillId="0" borderId="1" xfId="0" applyFont="1" applyBorder="1" applyAlignment="1" applyProtection="1">
      <alignment horizontal="center" vertical="center" wrapText="1"/>
      <protection locked="0"/>
    </xf>
    <xf numFmtId="0" fontId="54" fillId="23" borderId="1" xfId="0" applyFont="1" applyFill="1" applyBorder="1" applyAlignment="1">
      <alignment horizontal="center" vertical="center" wrapText="1"/>
    </xf>
    <xf numFmtId="165" fontId="7" fillId="0" borderId="1" xfId="0" applyNumberFormat="1" applyFont="1" applyBorder="1" applyAlignment="1" applyProtection="1">
      <alignment horizontal="center" vertical="center" wrapText="1"/>
      <protection locked="0"/>
    </xf>
    <xf numFmtId="2" fontId="8" fillId="0" borderId="1" xfId="0" applyNumberFormat="1" applyFont="1" applyBorder="1" applyAlignment="1" applyProtection="1">
      <alignment horizontal="center" vertical="center" wrapText="1"/>
      <protection locked="0"/>
    </xf>
    <xf numFmtId="0" fontId="7" fillId="12" borderId="1" xfId="0" applyFont="1" applyFill="1" applyBorder="1" applyAlignment="1" applyProtection="1">
      <alignment vertical="center" wrapText="1"/>
      <protection locked="0"/>
    </xf>
    <xf numFmtId="0" fontId="7" fillId="2" borderId="1" xfId="0" applyFont="1" applyFill="1" applyBorder="1" applyAlignment="1" applyProtection="1">
      <alignment horizontal="center" vertical="center" wrapText="1"/>
      <protection locked="0"/>
    </xf>
    <xf numFmtId="0" fontId="8" fillId="0" borderId="1" xfId="0" applyFont="1" applyBorder="1" applyAlignment="1">
      <alignment horizontal="center" vertical="center" wrapText="1"/>
    </xf>
    <xf numFmtId="0" fontId="59" fillId="33" borderId="1" xfId="0" applyFont="1" applyFill="1" applyBorder="1" applyAlignment="1" applyProtection="1">
      <alignment horizontal="left" vertical="center" wrapText="1"/>
      <protection locked="0"/>
    </xf>
    <xf numFmtId="0" fontId="8" fillId="33" borderId="1" xfId="0" applyFont="1" applyFill="1" applyBorder="1" applyAlignment="1" applyProtection="1">
      <alignment horizontal="left" vertical="center" wrapText="1"/>
      <protection locked="0"/>
    </xf>
    <xf numFmtId="0" fontId="8" fillId="33" borderId="1" xfId="0" applyFont="1" applyFill="1" applyBorder="1" applyAlignment="1" applyProtection="1">
      <alignment horizontal="center" vertical="center" wrapText="1"/>
      <protection locked="0"/>
    </xf>
    <xf numFmtId="0" fontId="60" fillId="33" borderId="4" xfId="0" applyFont="1" applyFill="1" applyBorder="1" applyAlignment="1" applyProtection="1">
      <alignment horizontal="left" vertical="center" wrapText="1"/>
      <protection locked="0"/>
    </xf>
    <xf numFmtId="0" fontId="45" fillId="11" borderId="24" xfId="0" applyFont="1" applyFill="1" applyBorder="1" applyAlignment="1">
      <alignment horizontal="center" vertical="center"/>
    </xf>
    <xf numFmtId="0" fontId="45" fillId="11" borderId="0" xfId="0" applyFont="1" applyFill="1" applyAlignment="1">
      <alignment horizontal="center" vertical="center"/>
    </xf>
    <xf numFmtId="0" fontId="61" fillId="0" borderId="1" xfId="0" applyFont="1" applyBorder="1" applyAlignment="1">
      <alignment horizontal="left" vertical="center" wrapText="1"/>
    </xf>
    <xf numFmtId="2" fontId="41" fillId="0" borderId="1" xfId="0" applyNumberFormat="1" applyFont="1" applyBorder="1" applyAlignment="1" applyProtection="1">
      <alignment horizontal="center" vertical="center" wrapText="1"/>
      <protection locked="0"/>
    </xf>
    <xf numFmtId="1" fontId="8" fillId="0" borderId="1" xfId="0" applyNumberFormat="1" applyFont="1" applyBorder="1" applyAlignment="1" applyProtection="1">
      <alignment horizontal="center" vertical="center" wrapText="1"/>
      <protection locked="0"/>
    </xf>
    <xf numFmtId="0" fontId="8" fillId="0" borderId="1" xfId="0" applyFont="1" applyBorder="1" applyAlignment="1">
      <alignment horizontal="left" vertical="center" wrapText="1"/>
    </xf>
    <xf numFmtId="0" fontId="63" fillId="34" borderId="1" xfId="4" applyFill="1" applyBorder="1" applyAlignment="1">
      <alignment vertical="top"/>
    </xf>
    <xf numFmtId="0" fontId="63" fillId="34" borderId="1" xfId="4" applyFill="1" applyBorder="1" applyAlignment="1">
      <alignment vertical="top" wrapText="1"/>
    </xf>
    <xf numFmtId="0" fontId="63" fillId="0" borderId="0" xfId="4" applyAlignment="1">
      <alignment vertical="top"/>
    </xf>
    <xf numFmtId="14" fontId="63" fillId="0" borderId="0" xfId="4" applyNumberFormat="1" applyAlignment="1">
      <alignment horizontal="right" vertical="top"/>
    </xf>
    <xf numFmtId="0" fontId="41" fillId="23" borderId="1" xfId="0" applyFont="1" applyFill="1" applyBorder="1" applyAlignment="1" applyProtection="1">
      <alignment horizontal="center" vertical="center" wrapText="1"/>
      <protection locked="0"/>
    </xf>
    <xf numFmtId="0" fontId="8" fillId="0" borderId="1" xfId="0" applyFont="1" applyBorder="1" applyAlignment="1">
      <alignment wrapText="1"/>
    </xf>
    <xf numFmtId="2" fontId="7" fillId="23" borderId="10" xfId="0" applyNumberFormat="1" applyFont="1" applyFill="1" applyBorder="1" applyAlignment="1" applyProtection="1">
      <alignment horizontal="left" vertical="center" wrapText="1"/>
      <protection locked="0"/>
    </xf>
    <xf numFmtId="0" fontId="7" fillId="23" borderId="1" xfId="0" applyFont="1" applyFill="1" applyBorder="1" applyAlignment="1">
      <alignment horizontal="left" vertical="center" wrapText="1"/>
    </xf>
    <xf numFmtId="0" fontId="7" fillId="29" borderId="1" xfId="0" applyFont="1" applyFill="1" applyBorder="1" applyAlignment="1">
      <alignment horizontal="left" vertical="center" wrapText="1"/>
    </xf>
    <xf numFmtId="0" fontId="65" fillId="0" borderId="0" xfId="0" applyFont="1"/>
    <xf numFmtId="0" fontId="8" fillId="7" borderId="1" xfId="0" applyFont="1" applyFill="1" applyBorder="1" applyAlignment="1" applyProtection="1">
      <alignment horizontal="left" vertical="center" wrapText="1"/>
      <protection locked="0"/>
    </xf>
    <xf numFmtId="0" fontId="7" fillId="7" borderId="1" xfId="0" applyFont="1" applyFill="1" applyBorder="1" applyAlignment="1" applyProtection="1">
      <alignment horizontal="center" vertical="center" wrapText="1"/>
      <protection locked="0"/>
    </xf>
    <xf numFmtId="2" fontId="7" fillId="23" borderId="36" xfId="0" applyNumberFormat="1" applyFont="1" applyFill="1" applyBorder="1" applyAlignment="1" applyProtection="1">
      <alignment horizontal="left" vertical="center" wrapText="1"/>
      <protection locked="0"/>
    </xf>
    <xf numFmtId="0" fontId="7" fillId="33" borderId="1" xfId="0" applyFont="1" applyFill="1" applyBorder="1" applyAlignment="1" applyProtection="1">
      <alignment horizontal="center" vertical="center" wrapText="1"/>
      <protection locked="0"/>
    </xf>
    <xf numFmtId="0" fontId="7" fillId="33" borderId="1" xfId="0" applyFont="1" applyFill="1" applyBorder="1" applyAlignment="1" applyProtection="1">
      <alignment vertical="center" wrapText="1"/>
      <protection locked="0"/>
    </xf>
    <xf numFmtId="0" fontId="7" fillId="33" borderId="1" xfId="0" applyFont="1" applyFill="1" applyBorder="1" applyAlignment="1" applyProtection="1">
      <alignment horizontal="left" vertical="center" wrapText="1"/>
      <protection locked="0"/>
    </xf>
    <xf numFmtId="2" fontId="7" fillId="33" borderId="1" xfId="0" applyNumberFormat="1" applyFont="1" applyFill="1" applyBorder="1" applyAlignment="1" applyProtection="1">
      <alignment horizontal="center" vertical="center" wrapText="1"/>
      <protection locked="0"/>
    </xf>
    <xf numFmtId="0" fontId="7" fillId="33" borderId="1" xfId="0" applyFont="1" applyFill="1" applyBorder="1" applyAlignment="1">
      <alignment vertical="center" wrapText="1"/>
    </xf>
    <xf numFmtId="2" fontId="7" fillId="33" borderId="1" xfId="0" applyNumberFormat="1" applyFont="1" applyFill="1" applyBorder="1" applyAlignment="1" applyProtection="1">
      <alignment horizontal="left" vertical="center" wrapText="1"/>
      <protection locked="0"/>
    </xf>
    <xf numFmtId="0" fontId="7" fillId="0" borderId="10" xfId="0" applyFont="1" applyBorder="1" applyAlignment="1" applyProtection="1">
      <alignment horizontal="center" vertical="center" wrapText="1"/>
      <protection locked="0"/>
    </xf>
    <xf numFmtId="0" fontId="7" fillId="0" borderId="10" xfId="0" applyFont="1" applyBorder="1" applyAlignment="1" applyProtection="1">
      <alignment horizontal="left" vertical="center" wrapText="1"/>
      <protection locked="0"/>
    </xf>
    <xf numFmtId="2" fontId="7" fillId="23" borderId="37" xfId="0" applyNumberFormat="1" applyFont="1" applyFill="1" applyBorder="1" applyAlignment="1" applyProtection="1">
      <alignment horizontal="left" vertical="center" wrapText="1"/>
      <protection locked="0"/>
    </xf>
    <xf numFmtId="0" fontId="8" fillId="0" borderId="4" xfId="0" applyFont="1" applyBorder="1" applyAlignment="1" applyProtection="1">
      <alignment vertical="center" wrapText="1"/>
      <protection locked="0"/>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xf numFmtId="0" fontId="62" fillId="0" borderId="1" xfId="0" applyFont="1" applyBorder="1" applyAlignment="1">
      <alignment horizontal="center" vertical="center"/>
    </xf>
    <xf numFmtId="0" fontId="62" fillId="0" borderId="1" xfId="0" applyFont="1" applyBorder="1"/>
    <xf numFmtId="0" fontId="61" fillId="27" borderId="1" xfId="0" applyFont="1" applyFill="1" applyBorder="1" applyAlignment="1">
      <alignment horizontal="center" vertical="center"/>
    </xf>
    <xf numFmtId="0" fontId="61" fillId="0" borderId="1" xfId="0" applyFont="1" applyBorder="1"/>
    <xf numFmtId="0" fontId="61" fillId="0" borderId="1" xfId="0" applyFont="1" applyBorder="1" applyAlignment="1">
      <alignment horizontal="center"/>
    </xf>
    <xf numFmtId="0" fontId="7" fillId="7" borderId="1" xfId="0" applyFont="1" applyFill="1" applyBorder="1" applyAlignment="1" applyProtection="1">
      <alignment horizontal="left" vertical="center" wrapText="1"/>
      <protection locked="0"/>
    </xf>
    <xf numFmtId="0" fontId="62" fillId="0" borderId="1" xfId="0" applyFont="1" applyBorder="1" applyAlignment="1">
      <alignment vertical="center"/>
    </xf>
    <xf numFmtId="0" fontId="47" fillId="0" borderId="42" xfId="0" applyFont="1" applyBorder="1" applyAlignment="1">
      <alignment horizontal="center" vertical="center"/>
    </xf>
    <xf numFmtId="0" fontId="62" fillId="0" borderId="1" xfId="0" applyFont="1" applyBorder="1" applyAlignment="1">
      <alignment horizontal="center"/>
    </xf>
    <xf numFmtId="0" fontId="7" fillId="7" borderId="1" xfId="0" applyFont="1" applyFill="1" applyBorder="1" applyAlignment="1" applyProtection="1">
      <alignment vertical="center" wrapText="1"/>
      <protection locked="0"/>
    </xf>
    <xf numFmtId="0" fontId="61" fillId="0" borderId="1" xfId="0" applyFont="1" applyBorder="1" applyAlignment="1">
      <alignment horizontal="center" vertical="center"/>
    </xf>
    <xf numFmtId="0" fontId="61" fillId="0" borderId="0" xfId="0" applyFont="1"/>
    <xf numFmtId="0" fontId="15" fillId="12" borderId="1" xfId="0" applyFont="1" applyFill="1" applyBorder="1" applyAlignment="1" applyProtection="1">
      <alignment horizontal="center" vertical="center" wrapText="1"/>
      <protection locked="0"/>
    </xf>
    <xf numFmtId="0" fontId="15" fillId="12" borderId="1" xfId="0" applyFont="1" applyFill="1" applyBorder="1" applyAlignment="1" applyProtection="1">
      <alignment vertical="center" wrapText="1"/>
      <protection locked="0"/>
    </xf>
    <xf numFmtId="0" fontId="15" fillId="35" borderId="1" xfId="0" applyFont="1" applyFill="1" applyBorder="1" applyAlignment="1" applyProtection="1">
      <alignment horizontal="center" vertical="center" wrapText="1"/>
      <protection locked="0"/>
    </xf>
    <xf numFmtId="0" fontId="15" fillId="35" borderId="5" xfId="0" applyFont="1" applyFill="1" applyBorder="1" applyAlignment="1" applyProtection="1">
      <alignment horizontal="center" vertical="center" wrapText="1"/>
      <protection locked="0"/>
    </xf>
    <xf numFmtId="0" fontId="40" fillId="36" borderId="1" xfId="0" applyFont="1" applyFill="1" applyBorder="1" applyAlignment="1" applyProtection="1">
      <alignment horizontal="center" vertical="center" wrapText="1"/>
      <protection locked="0"/>
    </xf>
    <xf numFmtId="0" fontId="42" fillId="25" borderId="0" xfId="0" applyFont="1" applyFill="1" applyAlignment="1" applyProtection="1">
      <alignment horizontal="center" vertical="center" wrapText="1"/>
      <protection locked="0"/>
    </xf>
    <xf numFmtId="0" fontId="8" fillId="23" borderId="10" xfId="0" applyFont="1" applyFill="1" applyBorder="1" applyAlignment="1" applyProtection="1">
      <alignment horizontal="left" vertical="center" wrapText="1"/>
      <protection locked="0"/>
    </xf>
    <xf numFmtId="0" fontId="7" fillId="0" borderId="0" xfId="0" applyFont="1" applyAlignment="1" applyProtection="1">
      <alignment vertical="center" wrapText="1"/>
      <protection locked="0"/>
    </xf>
    <xf numFmtId="0" fontId="8" fillId="23" borderId="4" xfId="0" applyFont="1" applyFill="1" applyBorder="1" applyAlignment="1" applyProtection="1">
      <alignment horizontal="left" vertical="center" wrapText="1"/>
      <protection locked="0"/>
    </xf>
    <xf numFmtId="2" fontId="7" fillId="0" borderId="10" xfId="0" applyNumberFormat="1" applyFont="1" applyBorder="1" applyAlignment="1" applyProtection="1">
      <alignment horizontal="left" vertical="center" wrapText="1"/>
      <protection locked="0"/>
    </xf>
    <xf numFmtId="0" fontId="7" fillId="23" borderId="4" xfId="0" applyFont="1" applyFill="1" applyBorder="1" applyAlignment="1" applyProtection="1">
      <alignment vertical="center" wrapText="1"/>
      <protection locked="0"/>
    </xf>
    <xf numFmtId="0" fontId="7" fillId="33" borderId="4" xfId="0" applyFont="1" applyFill="1" applyBorder="1" applyAlignment="1" applyProtection="1">
      <alignment horizontal="left" vertical="center" wrapText="1"/>
      <protection locked="0"/>
    </xf>
    <xf numFmtId="2" fontId="7" fillId="0" borderId="36" xfId="0" applyNumberFormat="1" applyFont="1" applyBorder="1" applyAlignment="1" applyProtection="1">
      <alignment horizontal="left" vertical="center" wrapText="1"/>
      <protection locked="0"/>
    </xf>
    <xf numFmtId="2" fontId="7" fillId="3" borderId="10" xfId="0" applyNumberFormat="1" applyFont="1" applyFill="1" applyBorder="1" applyAlignment="1" applyProtection="1">
      <alignment horizontal="left" vertical="center" wrapText="1"/>
      <protection locked="0"/>
    </xf>
    <xf numFmtId="0" fontId="8" fillId="23" borderId="0" xfId="0" applyFont="1" applyFill="1" applyAlignment="1">
      <alignment vertical="center" wrapText="1"/>
    </xf>
    <xf numFmtId="0" fontId="15" fillId="37" borderId="6" xfId="0" applyFont="1" applyFill="1" applyBorder="1" applyAlignment="1" applyProtection="1">
      <alignment horizontal="center" vertical="center" wrapText="1"/>
      <protection locked="0"/>
    </xf>
    <xf numFmtId="0" fontId="42" fillId="25" borderId="0" xfId="0" applyFont="1" applyFill="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1" fontId="7" fillId="0" borderId="1" xfId="0" applyNumberFormat="1" applyFont="1" applyBorder="1" applyAlignment="1" applyProtection="1">
      <alignment horizontal="center" vertical="center" wrapText="1"/>
      <protection locked="0"/>
    </xf>
    <xf numFmtId="0" fontId="8" fillId="23" borderId="1" xfId="0" applyFont="1" applyFill="1" applyBorder="1" applyAlignment="1" applyProtection="1">
      <alignment horizontal="center" vertical="center" wrapText="1"/>
      <protection locked="0"/>
    </xf>
    <xf numFmtId="0" fontId="24" fillId="19" borderId="10" xfId="0" applyFont="1" applyFill="1" applyBorder="1" applyAlignment="1">
      <alignment horizontal="center" vertical="center" readingOrder="1"/>
    </xf>
    <xf numFmtId="0" fontId="36" fillId="19" borderId="1" xfId="0" applyFont="1" applyFill="1" applyBorder="1" applyAlignment="1">
      <alignment horizontal="center"/>
    </xf>
    <xf numFmtId="0" fontId="27" fillId="0" borderId="1" xfId="0" applyFont="1" applyBorder="1" applyAlignment="1">
      <alignment horizontal="center" vertical="center" wrapText="1" readingOrder="1"/>
    </xf>
    <xf numFmtId="0" fontId="45" fillId="11" borderId="38" xfId="0" applyFont="1" applyFill="1" applyBorder="1" applyAlignment="1">
      <alignment horizontal="center" vertical="center"/>
    </xf>
    <xf numFmtId="0" fontId="45" fillId="11" borderId="39" xfId="0" applyFont="1" applyFill="1" applyBorder="1" applyAlignment="1">
      <alignment horizontal="center" vertical="center"/>
    </xf>
    <xf numFmtId="0" fontId="47" fillId="0" borderId="28" xfId="0" applyFont="1" applyBorder="1" applyAlignment="1">
      <alignment horizontal="center" vertical="center"/>
    </xf>
    <xf numFmtId="0" fontId="47" fillId="0" borderId="30" xfId="0" applyFont="1" applyBorder="1" applyAlignment="1">
      <alignment horizontal="center" vertical="center"/>
    </xf>
    <xf numFmtId="0" fontId="46" fillId="7" borderId="28" xfId="0" applyFont="1" applyFill="1" applyBorder="1" applyAlignment="1">
      <alignment horizontal="center" vertical="center"/>
    </xf>
    <xf numFmtId="0" fontId="46" fillId="7" borderId="29" xfId="0" applyFont="1" applyFill="1" applyBorder="1" applyAlignment="1">
      <alignment horizontal="center" vertical="center"/>
    </xf>
    <xf numFmtId="0" fontId="46" fillId="7" borderId="30" xfId="0" applyFont="1" applyFill="1" applyBorder="1" applyAlignment="1">
      <alignment horizontal="center" vertical="center"/>
    </xf>
    <xf numFmtId="0" fontId="47" fillId="0" borderId="29" xfId="0" applyFont="1" applyBorder="1" applyAlignment="1">
      <alignment horizontal="center" vertical="center"/>
    </xf>
    <xf numFmtId="0" fontId="45" fillId="11" borderId="24" xfId="0" applyFont="1" applyFill="1" applyBorder="1" applyAlignment="1">
      <alignment horizontal="center" vertical="center"/>
    </xf>
    <xf numFmtId="0" fontId="45" fillId="11" borderId="2" xfId="0" applyFont="1" applyFill="1" applyBorder="1" applyAlignment="1">
      <alignment horizontal="center" vertical="center"/>
    </xf>
    <xf numFmtId="0" fontId="46" fillId="26" borderId="25" xfId="0" applyFont="1" applyFill="1" applyBorder="1" applyAlignment="1">
      <alignment horizontal="center" vertical="center"/>
    </xf>
    <xf numFmtId="0" fontId="46" fillId="26" borderId="26" xfId="0" applyFont="1" applyFill="1" applyBorder="1" applyAlignment="1">
      <alignment horizontal="center" vertical="center"/>
    </xf>
    <xf numFmtId="0" fontId="46" fillId="26" borderId="27" xfId="0" applyFont="1" applyFill="1" applyBorder="1" applyAlignment="1">
      <alignment horizontal="center" vertical="center"/>
    </xf>
    <xf numFmtId="0" fontId="47" fillId="0" borderId="25" xfId="0" applyFont="1" applyBorder="1" applyAlignment="1">
      <alignment horizontal="center" vertical="center"/>
    </xf>
    <xf numFmtId="0" fontId="47" fillId="0" borderId="27" xfId="0" applyFont="1" applyBorder="1" applyAlignment="1">
      <alignment horizontal="center" vertical="center"/>
    </xf>
    <xf numFmtId="0" fontId="61" fillId="0" borderId="4" xfId="0" applyFont="1" applyBorder="1" applyAlignment="1">
      <alignment horizontal="center" vertical="center"/>
    </xf>
    <xf numFmtId="0" fontId="61" fillId="0" borderId="9" xfId="0" applyFont="1" applyBorder="1" applyAlignment="1">
      <alignment horizontal="center" vertical="center"/>
    </xf>
    <xf numFmtId="0" fontId="61" fillId="0" borderId="10" xfId="0" applyFont="1" applyBorder="1" applyAlignment="1">
      <alignment horizontal="center" vertical="center"/>
    </xf>
    <xf numFmtId="0" fontId="61" fillId="0" borderId="1" xfId="0" applyFont="1" applyBorder="1" applyAlignment="1">
      <alignment horizontal="center" vertical="center"/>
    </xf>
    <xf numFmtId="0" fontId="61" fillId="27" borderId="1" xfId="0" applyFont="1" applyFill="1" applyBorder="1" applyAlignment="1">
      <alignment horizontal="center" vertical="center"/>
    </xf>
    <xf numFmtId="0" fontId="61" fillId="0" borderId="1" xfId="0" applyFont="1" applyBorder="1" applyAlignment="1">
      <alignment horizontal="left" vertical="center" wrapText="1"/>
    </xf>
    <xf numFmtId="0" fontId="47" fillId="0" borderId="40" xfId="0" applyFont="1" applyBorder="1" applyAlignment="1">
      <alignment horizontal="center" vertical="center"/>
    </xf>
    <xf numFmtId="0" fontId="47" fillId="0" borderId="41" xfId="0" applyFont="1" applyBorder="1" applyAlignment="1">
      <alignment horizontal="center" vertical="center"/>
    </xf>
    <xf numFmtId="0" fontId="37" fillId="6" borderId="13" xfId="0" applyFont="1" applyFill="1" applyBorder="1" applyAlignment="1">
      <alignment horizontal="center" vertical="center"/>
    </xf>
    <xf numFmtId="0" fontId="38" fillId="0" borderId="14" xfId="0" applyFont="1" applyBorder="1" applyAlignment="1">
      <alignment horizontal="center"/>
    </xf>
    <xf numFmtId="0" fontId="38" fillId="0" borderId="15" xfId="0" applyFont="1" applyBorder="1" applyAlignment="1">
      <alignment horizontal="center"/>
    </xf>
    <xf numFmtId="0" fontId="38" fillId="0" borderId="16" xfId="0" applyFont="1" applyBorder="1" applyAlignment="1">
      <alignment horizontal="center"/>
    </xf>
    <xf numFmtId="0" fontId="38" fillId="0" borderId="17" xfId="0" applyFont="1" applyBorder="1" applyAlignment="1">
      <alignment horizontal="center"/>
    </xf>
    <xf numFmtId="0" fontId="38" fillId="0" borderId="18" xfId="0" applyFont="1" applyBorder="1" applyAlignment="1">
      <alignment horizontal="center"/>
    </xf>
    <xf numFmtId="0" fontId="38" fillId="0" borderId="19" xfId="0" applyFont="1" applyBorder="1" applyAlignment="1">
      <alignment horizontal="center"/>
    </xf>
    <xf numFmtId="0" fontId="38" fillId="0" borderId="20" xfId="0" applyFont="1" applyBorder="1" applyAlignment="1">
      <alignment horizontal="center"/>
    </xf>
    <xf numFmtId="0" fontId="38" fillId="0" borderId="21" xfId="0" applyFont="1" applyBorder="1" applyAlignment="1">
      <alignment horizontal="center"/>
    </xf>
    <xf numFmtId="0" fontId="13" fillId="28" borderId="5" xfId="1" applyFont="1" applyFill="1" applyBorder="1" applyAlignment="1" applyProtection="1">
      <alignment horizontal="left" vertical="top" wrapText="1"/>
      <protection locked="0"/>
    </xf>
    <xf numFmtId="0" fontId="13" fillId="28" borderId="7" xfId="1" applyFont="1" applyFill="1" applyBorder="1" applyAlignment="1" applyProtection="1">
      <alignment horizontal="left" vertical="top" wrapText="1"/>
      <protection locked="0"/>
    </xf>
    <xf numFmtId="0" fontId="13" fillId="0" borderId="5" xfId="1" applyFont="1" applyBorder="1" applyAlignment="1" applyProtection="1">
      <alignment horizontal="left" vertical="top" wrapText="1"/>
      <protection locked="0"/>
    </xf>
    <xf numFmtId="0" fontId="13" fillId="0" borderId="6" xfId="1" applyFont="1" applyBorder="1" applyAlignment="1" applyProtection="1">
      <alignment horizontal="left" vertical="top" wrapText="1"/>
      <protection locked="0"/>
    </xf>
    <xf numFmtId="0" fontId="13" fillId="0" borderId="7" xfId="1" applyFont="1" applyBorder="1" applyAlignment="1" applyProtection="1">
      <alignment horizontal="left" vertical="top" wrapText="1"/>
      <protection locked="0"/>
    </xf>
    <xf numFmtId="0" fontId="48" fillId="0" borderId="5" xfId="1" applyFont="1" applyBorder="1" applyAlignment="1" applyProtection="1">
      <alignment horizontal="left" vertical="top" wrapText="1"/>
      <protection locked="0"/>
    </xf>
    <xf numFmtId="0" fontId="13" fillId="0" borderId="5" xfId="1" applyFont="1" applyBorder="1" applyAlignment="1" applyProtection="1">
      <alignment horizontal="left" vertical="center" wrapText="1"/>
      <protection locked="0"/>
    </xf>
    <xf numFmtId="0" fontId="13" fillId="0" borderId="6" xfId="1" applyFont="1" applyBorder="1" applyAlignment="1" applyProtection="1">
      <alignment horizontal="left" vertical="center" wrapText="1"/>
      <protection locked="0"/>
    </xf>
    <xf numFmtId="0" fontId="13" fillId="0" borderId="7" xfId="1" applyFont="1" applyBorder="1" applyAlignment="1" applyProtection="1">
      <alignment horizontal="left" vertical="center" wrapText="1"/>
      <protection locked="0"/>
    </xf>
    <xf numFmtId="0" fontId="10" fillId="15" borderId="1" xfId="1" applyFont="1" applyFill="1" applyBorder="1" applyAlignment="1">
      <alignment horizontal="center"/>
    </xf>
    <xf numFmtId="0" fontId="10" fillId="15" borderId="5" xfId="1" applyFont="1" applyFill="1" applyBorder="1" applyAlignment="1">
      <alignment horizontal="center"/>
    </xf>
    <xf numFmtId="0" fontId="10" fillId="15" borderId="6" xfId="1" applyFont="1" applyFill="1" applyBorder="1" applyAlignment="1">
      <alignment horizontal="center"/>
    </xf>
    <xf numFmtId="0" fontId="10" fillId="15" borderId="7" xfId="1" applyFont="1" applyFill="1" applyBorder="1" applyAlignment="1">
      <alignment horizontal="center"/>
    </xf>
    <xf numFmtId="0" fontId="13" fillId="0" borderId="1" xfId="1" applyFont="1" applyBorder="1" applyAlignment="1" applyProtection="1">
      <alignment horizontal="left" vertical="top" wrapText="1"/>
      <protection locked="0"/>
    </xf>
    <xf numFmtId="0" fontId="13" fillId="28" borderId="1" xfId="1" applyFont="1" applyFill="1" applyBorder="1" applyAlignment="1" applyProtection="1">
      <alignment horizontal="left" vertical="top" wrapText="1"/>
      <protection locked="0"/>
    </xf>
    <xf numFmtId="0" fontId="22" fillId="0" borderId="5" xfId="1" applyFont="1" applyBorder="1" applyAlignment="1" applyProtection="1">
      <alignment horizontal="left" vertical="top" wrapText="1"/>
      <protection locked="0"/>
    </xf>
    <xf numFmtId="0" fontId="12" fillId="15" borderId="1" xfId="1" applyFont="1" applyFill="1" applyBorder="1" applyAlignment="1">
      <alignment horizontal="left"/>
    </xf>
    <xf numFmtId="0" fontId="13" fillId="0" borderId="1" xfId="1" applyFont="1" applyBorder="1" applyAlignment="1">
      <alignment horizontal="left" vertical="top" wrapText="1"/>
    </xf>
    <xf numFmtId="0" fontId="16" fillId="0" borderId="1" xfId="1" applyFont="1" applyBorder="1" applyAlignment="1">
      <alignment horizontal="left" vertical="top" wrapText="1"/>
    </xf>
    <xf numFmtId="0" fontId="12" fillId="15" borderId="5" xfId="1" applyFont="1" applyFill="1" applyBorder="1" applyAlignment="1">
      <alignment horizontal="left"/>
    </xf>
    <xf numFmtId="0" fontId="12" fillId="15" borderId="6" xfId="1" applyFont="1" applyFill="1" applyBorder="1" applyAlignment="1">
      <alignment horizontal="left"/>
    </xf>
    <xf numFmtId="0" fontId="12" fillId="15" borderId="7" xfId="1" applyFont="1" applyFill="1" applyBorder="1" applyAlignment="1">
      <alignment horizontal="left"/>
    </xf>
    <xf numFmtId="0" fontId="15" fillId="0" borderId="5" xfId="1" applyFont="1" applyBorder="1" applyAlignment="1">
      <alignment horizontal="left" vertical="top" wrapText="1"/>
    </xf>
    <xf numFmtId="0" fontId="16" fillId="0" borderId="6" xfId="1" applyFont="1" applyBorder="1" applyAlignment="1">
      <alignment horizontal="left" vertical="top" wrapText="1"/>
    </xf>
    <xf numFmtId="0" fontId="16" fillId="0" borderId="7" xfId="1" applyFont="1" applyBorder="1" applyAlignment="1">
      <alignment horizontal="left" vertical="top" wrapText="1"/>
    </xf>
    <xf numFmtId="0" fontId="12" fillId="0" borderId="6" xfId="1" applyFont="1" applyBorder="1" applyAlignment="1">
      <alignment horizontal="left" vertical="top" wrapText="1"/>
    </xf>
    <xf numFmtId="0" fontId="12" fillId="0" borderId="7" xfId="1" applyFont="1" applyBorder="1" applyAlignment="1">
      <alignment horizontal="left" vertical="top" wrapText="1"/>
    </xf>
    <xf numFmtId="0" fontId="48" fillId="0" borderId="5" xfId="1" applyFont="1" applyBorder="1" applyAlignment="1">
      <alignment horizontal="left" vertical="top" wrapText="1"/>
    </xf>
    <xf numFmtId="0" fontId="53" fillId="0" borderId="6" xfId="1" applyFont="1" applyBorder="1" applyAlignment="1">
      <alignment horizontal="left" vertical="top"/>
    </xf>
    <xf numFmtId="0" fontId="53" fillId="0" borderId="7" xfId="1" applyFont="1" applyBorder="1" applyAlignment="1">
      <alignment horizontal="left" vertical="top"/>
    </xf>
    <xf numFmtId="0" fontId="12" fillId="15" borderId="5" xfId="1" applyFont="1" applyFill="1" applyBorder="1" applyAlignment="1">
      <alignment horizontal="left" wrapText="1"/>
    </xf>
    <xf numFmtId="0" fontId="14" fillId="15" borderId="1" xfId="1" applyFont="1" applyFill="1" applyBorder="1" applyAlignment="1">
      <alignment horizontal="left"/>
    </xf>
    <xf numFmtId="0" fontId="3" fillId="0" borderId="0" xfId="1" applyFont="1" applyAlignment="1">
      <alignment horizontal="center"/>
    </xf>
    <xf numFmtId="0" fontId="13" fillId="0" borderId="1" xfId="1" applyFont="1" applyBorder="1" applyAlignment="1" applyProtection="1">
      <alignment horizontal="justify" vertical="justify" wrapText="1"/>
      <protection locked="0"/>
    </xf>
    <xf numFmtId="0" fontId="15" fillId="0" borderId="1" xfId="1" applyFont="1" applyBorder="1" applyAlignment="1" applyProtection="1">
      <alignment horizontal="left" vertical="top" wrapText="1"/>
      <protection locked="0"/>
    </xf>
    <xf numFmtId="0" fontId="22" fillId="0" borderId="1" xfId="1" applyFont="1" applyBorder="1" applyAlignment="1">
      <alignment horizontal="left" vertical="top" wrapText="1"/>
    </xf>
    <xf numFmtId="0" fontId="16" fillId="0" borderId="1" xfId="1" applyFont="1" applyBorder="1" applyAlignment="1">
      <alignment horizontal="left" vertical="top"/>
    </xf>
    <xf numFmtId="0" fontId="11" fillId="0" borderId="0" xfId="1" applyFont="1" applyAlignment="1">
      <alignment horizontal="center"/>
    </xf>
    <xf numFmtId="0" fontId="6" fillId="0" borderId="1" xfId="0" applyFont="1" applyBorder="1" applyAlignment="1">
      <alignment horizontal="center"/>
    </xf>
    <xf numFmtId="0" fontId="0" fillId="0" borderId="1" xfId="0" applyBorder="1" applyAlignment="1">
      <alignment horizontal="center"/>
    </xf>
    <xf numFmtId="0" fontId="39" fillId="0" borderId="2" xfId="0" applyFont="1" applyBorder="1" applyAlignment="1">
      <alignment horizontal="center" vertical="center"/>
    </xf>
    <xf numFmtId="0" fontId="0" fillId="0" borderId="2" xfId="0" applyBorder="1" applyAlignment="1">
      <alignment horizontal="center"/>
    </xf>
    <xf numFmtId="0" fontId="10" fillId="18" borderId="4" xfId="0" applyFont="1" applyFill="1" applyBorder="1" applyAlignment="1">
      <alignment horizontal="center" vertical="center"/>
    </xf>
    <xf numFmtId="0" fontId="10" fillId="18" borderId="9" xfId="0" applyFont="1" applyFill="1" applyBorder="1" applyAlignment="1">
      <alignment horizontal="center" vertical="center"/>
    </xf>
    <xf numFmtId="0" fontId="10" fillId="18" borderId="10" xfId="0" applyFont="1" applyFill="1" applyBorder="1" applyAlignment="1">
      <alignment horizontal="center" vertical="center"/>
    </xf>
    <xf numFmtId="0" fontId="9" fillId="18" borderId="4" xfId="0" applyFont="1" applyFill="1" applyBorder="1" applyAlignment="1">
      <alignment horizontal="center" vertical="center" wrapText="1"/>
    </xf>
    <xf numFmtId="0" fontId="9" fillId="18" borderId="9" xfId="0" applyFont="1" applyFill="1" applyBorder="1" applyAlignment="1">
      <alignment horizontal="center" vertical="center"/>
    </xf>
    <xf numFmtId="0" fontId="9" fillId="18" borderId="10" xfId="0" applyFont="1" applyFill="1" applyBorder="1" applyAlignment="1">
      <alignment horizontal="center" vertical="center"/>
    </xf>
    <xf numFmtId="0" fontId="10" fillId="18" borderId="1" xfId="0" applyFont="1" applyFill="1" applyBorder="1" applyAlignment="1">
      <alignment horizontal="center" vertical="center"/>
    </xf>
    <xf numFmtId="0" fontId="17" fillId="18" borderId="11" xfId="0" applyFont="1" applyFill="1" applyBorder="1" applyAlignment="1">
      <alignment horizontal="center" vertical="center" wrapText="1"/>
    </xf>
    <xf numFmtId="0" fontId="17" fillId="18" borderId="12" xfId="0" applyFont="1" applyFill="1" applyBorder="1" applyAlignment="1">
      <alignment horizontal="center" vertical="center" wrapText="1"/>
    </xf>
    <xf numFmtId="0" fontId="9" fillId="18" borderId="8" xfId="0" applyFont="1" applyFill="1" applyBorder="1" applyAlignment="1">
      <alignment horizontal="center"/>
    </xf>
    <xf numFmtId="0" fontId="9" fillId="18" borderId="0" xfId="0" applyFont="1" applyFill="1" applyAlignment="1">
      <alignment horizontal="center"/>
    </xf>
  </cellXfs>
  <cellStyles count="6">
    <cellStyle name="Normal" xfId="0" builtinId="0"/>
    <cellStyle name="Normal 2" xfId="4" xr:uid="{0C95BEEB-28A9-4DC9-A709-C93844E76A48}"/>
    <cellStyle name="Normal 2 2" xfId="1" xr:uid="{500C18FE-B268-45CC-82C9-F87C470B3D62}"/>
    <cellStyle name="Normal 2 2 2" xfId="5" xr:uid="{4FEA2C7E-61C7-4288-9E40-A31EF479C2BC}"/>
    <cellStyle name="Normal 3 2" xfId="3" xr:uid="{B3C60B71-F4DB-4FE6-A4CF-DD6B003F91F3}"/>
    <cellStyle name="Porcentaje" xfId="2" builtinId="5"/>
  </cellStyles>
  <dxfs count="602">
    <dxf>
      <fill>
        <patternFill>
          <bgColor rgb="FFFFFF00"/>
        </patternFill>
      </fill>
    </dxf>
    <dxf>
      <fill>
        <patternFill>
          <bgColor rgb="FF00B05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ont>
        <b/>
        <i val="0"/>
        <color auto="1"/>
      </font>
      <fill>
        <patternFill>
          <bgColor rgb="FFFF0000"/>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ont>
        <b/>
        <i val="0"/>
        <color auto="1"/>
      </font>
      <fill>
        <patternFill>
          <bgColor rgb="FFFF0000"/>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rgb="FF9C0006"/>
      </font>
      <fill>
        <patternFill>
          <bgColor rgb="FFFFC7CE"/>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numFmt numFmtId="2" formatCode="0.00"/>
    </dxf>
    <dxf>
      <alignment horizontal="center"/>
    </dxf>
    <dxf>
      <alignment horizontal="center"/>
    </dxf>
    <dxf>
      <alignment horizontal="center"/>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numFmt numFmtId="2" formatCode="0.00"/>
    </dxf>
    <dxf>
      <numFmt numFmtId="2" formatCode="0.00"/>
    </dxf>
    <dxf>
      <alignment horizontal="center"/>
    </dxf>
    <dxf>
      <alignment vertical="center"/>
    </dxf>
    <dxf>
      <numFmt numFmtId="2" formatCode="0.00"/>
    </dxf>
    <dxf>
      <numFmt numFmtId="2" formatCode="0.00"/>
    </dxf>
    <dxf>
      <font>
        <u/>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1" defaultTableStyle="TableStyleMedium2" defaultPivotStyle="PivotStyleLight16">
    <tableStyle name="Invisible" pivot="0" table="0" count="0" xr9:uid="{139BA3BB-F53C-4F90-886E-9B9DC28737D8}"/>
  </tableStyles>
  <colors>
    <mruColors>
      <color rgb="FFFA38D5"/>
      <color rgb="FF4472C4"/>
      <color rgb="FFFF474B"/>
      <color rgb="FFE19B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pivotCacheDefinition" Target="pivotCache/pivotCacheDefinition3.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theme" Target="theme/theme1.xml"/><Relationship Id="rId40" Type="http://schemas.microsoft.com/office/2017/10/relationships/person" Target="persons/person.xml"/><Relationship Id="rId45"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pivotCacheDefinition" Target="pivotCache/pivotCacheDefinition4.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2.xml"/><Relationship Id="rId38"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88193675279082E-2"/>
          <c:y val="0.16413679795262792"/>
          <c:w val="0.84971574758385449"/>
          <c:h val="0.7357776098337008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522F-46FF-9ADE-E55848407968}"/>
              </c:ext>
            </c:extLst>
          </c:dPt>
          <c:dPt>
            <c:idx val="1"/>
            <c:invertIfNegative val="0"/>
            <c:bubble3D val="0"/>
            <c:spPr>
              <a:solidFill>
                <a:srgbClr val="8B2680"/>
              </a:solidFill>
              <a:ln>
                <a:noFill/>
              </a:ln>
              <a:effectLst/>
            </c:spPr>
            <c:extLst>
              <c:ext xmlns:c16="http://schemas.microsoft.com/office/drawing/2014/chart" uri="{C3380CC4-5D6E-409C-BE32-E72D297353CC}">
                <c16:uniqueId val="{00000003-522F-46FF-9ADE-E55848407968}"/>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Graficos!$B$2:$C$2</c:f>
              <c:strCache>
                <c:ptCount val="2"/>
                <c:pt idx="0">
                  <c:v>MF en Sap antes RCM</c:v>
                </c:pt>
                <c:pt idx="1">
                  <c:v>MF post RCM</c:v>
                </c:pt>
              </c:strCache>
            </c:strRef>
          </c:cat>
          <c:val>
            <c:numRef>
              <c:f>Graficos!$B$3:$C$3</c:f>
              <c:numCache>
                <c:formatCode>General</c:formatCode>
                <c:ptCount val="2"/>
                <c:pt idx="0">
                  <c:v>0</c:v>
                </c:pt>
                <c:pt idx="1">
                  <c:v>83</c:v>
                </c:pt>
              </c:numCache>
            </c:numRef>
          </c:val>
          <c:extLst>
            <c:ext xmlns:c16="http://schemas.microsoft.com/office/drawing/2014/chart" uri="{C3380CC4-5D6E-409C-BE32-E72D297353CC}">
              <c16:uniqueId val="{00000004-522F-46FF-9ADE-E55848407968}"/>
            </c:ext>
          </c:extLst>
        </c:ser>
        <c:dLbls>
          <c:dLblPos val="outEnd"/>
          <c:showLegendKey val="0"/>
          <c:showVal val="1"/>
          <c:showCatName val="0"/>
          <c:showSerName val="0"/>
          <c:showPercent val="0"/>
          <c:showBubbleSize val="0"/>
        </c:dLbls>
        <c:gapWidth val="219"/>
        <c:overlap val="-27"/>
        <c:axId val="1865389616"/>
        <c:axId val="1859935552"/>
      </c:barChart>
      <c:catAx>
        <c:axId val="1865389616"/>
        <c:scaling>
          <c:orientation val="minMax"/>
        </c:scaling>
        <c:delete val="0"/>
        <c:axPos val="b"/>
        <c:numFmt formatCode="General" sourceLinked="1"/>
        <c:majorTickMark val="none"/>
        <c:minorTickMark val="none"/>
        <c:tickLblPos val="nextTo"/>
        <c:spPr>
          <a:noFill/>
          <a:ln w="15875" cap="flat" cmpd="sng" algn="ctr">
            <a:solidFill>
              <a:schemeClr val="tx1">
                <a:lumMod val="50000"/>
                <a:lumOff val="50000"/>
              </a:schemeClr>
            </a:solidFill>
            <a:round/>
          </a:ln>
          <a:effectLst/>
        </c:spPr>
        <c:txPr>
          <a:bodyPr rot="-60000000" spcFirstLastPara="1" vertOverflow="ellipsis" vert="horz" wrap="square" anchor="ctr" anchorCtr="0"/>
          <a:lstStyle/>
          <a:p>
            <a:pPr>
              <a:defRPr sz="1200" b="0" i="0" u="none" strike="noStrike" kern="1200" baseline="0">
                <a:solidFill>
                  <a:schemeClr val="tx1">
                    <a:lumMod val="85000"/>
                    <a:lumOff val="15000"/>
                  </a:schemeClr>
                </a:solidFill>
                <a:latin typeface="+mn-lt"/>
                <a:ea typeface="+mn-ea"/>
                <a:cs typeface="+mn-cs"/>
              </a:defRPr>
            </a:pPr>
            <a:endParaRPr lang="es-CL"/>
          </a:p>
        </c:txPr>
        <c:crossAx val="1859935552"/>
        <c:crosses val="autoZero"/>
        <c:auto val="0"/>
        <c:lblAlgn val="ctr"/>
        <c:lblOffset val="100"/>
        <c:noMultiLvlLbl val="0"/>
      </c:catAx>
      <c:valAx>
        <c:axId val="185993555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86538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solidFill>
                <a:srgbClr val="D41172"/>
              </a:solidFill>
              <a:ln>
                <a:noFill/>
              </a:ln>
              <a:effectLst/>
            </c:spPr>
            <c:extLst>
              <c:ext xmlns:c16="http://schemas.microsoft.com/office/drawing/2014/chart" uri="{C3380CC4-5D6E-409C-BE32-E72D297353CC}">
                <c16:uniqueId val="{00000001-A88C-4848-B2D4-B79162FFD6CD}"/>
              </c:ext>
            </c:extLst>
          </c:dPt>
          <c:dPt>
            <c:idx val="1"/>
            <c:invertIfNegative val="0"/>
            <c:bubble3D val="0"/>
            <c:spPr>
              <a:solidFill>
                <a:srgbClr val="169995"/>
              </a:solidFill>
              <a:ln>
                <a:noFill/>
              </a:ln>
              <a:effectLst/>
            </c:spPr>
            <c:extLst>
              <c:ext xmlns:c16="http://schemas.microsoft.com/office/drawing/2014/chart" uri="{C3380CC4-5D6E-409C-BE32-E72D297353CC}">
                <c16:uniqueId val="{00000003-A88C-4848-B2D4-B79162FFD6CD}"/>
              </c:ext>
            </c:extLst>
          </c:dPt>
          <c:dPt>
            <c:idx val="2"/>
            <c:invertIfNegative val="0"/>
            <c:bubble3D val="0"/>
            <c:spPr>
              <a:solidFill>
                <a:srgbClr val="D41172"/>
              </a:solidFill>
              <a:ln>
                <a:noFill/>
              </a:ln>
              <a:effectLst/>
            </c:spPr>
            <c:extLst>
              <c:ext xmlns:c16="http://schemas.microsoft.com/office/drawing/2014/chart" uri="{C3380CC4-5D6E-409C-BE32-E72D297353CC}">
                <c16:uniqueId val="{00000005-A88C-4848-B2D4-B79162FFD6CD}"/>
              </c:ext>
            </c:extLst>
          </c:dPt>
          <c:dPt>
            <c:idx val="3"/>
            <c:invertIfNegative val="0"/>
            <c:bubble3D val="0"/>
            <c:spPr>
              <a:solidFill>
                <a:srgbClr val="169995"/>
              </a:solidFill>
              <a:ln>
                <a:noFill/>
              </a:ln>
              <a:effectLst/>
            </c:spPr>
            <c:extLst>
              <c:ext xmlns:c16="http://schemas.microsoft.com/office/drawing/2014/chart" uri="{C3380CC4-5D6E-409C-BE32-E72D297353CC}">
                <c16:uniqueId val="{00000007-A88C-4848-B2D4-B79162FFD6CD}"/>
              </c:ext>
            </c:extLst>
          </c:dPt>
          <c:dPt>
            <c:idx val="4"/>
            <c:invertIfNegative val="0"/>
            <c:bubble3D val="0"/>
            <c:spPr>
              <a:solidFill>
                <a:srgbClr val="D41172"/>
              </a:solidFill>
              <a:ln>
                <a:noFill/>
              </a:ln>
              <a:effectLst/>
            </c:spPr>
            <c:extLst>
              <c:ext xmlns:c16="http://schemas.microsoft.com/office/drawing/2014/chart" uri="{C3380CC4-5D6E-409C-BE32-E72D297353CC}">
                <c16:uniqueId val="{00000009-A88C-4848-B2D4-B79162FFD6CD}"/>
              </c:ext>
            </c:extLst>
          </c:dPt>
          <c:dPt>
            <c:idx val="5"/>
            <c:invertIfNegative val="0"/>
            <c:bubble3D val="0"/>
            <c:spPr>
              <a:solidFill>
                <a:srgbClr val="169995"/>
              </a:solidFill>
              <a:ln>
                <a:noFill/>
              </a:ln>
              <a:effectLst/>
            </c:spPr>
            <c:extLst>
              <c:ext xmlns:c16="http://schemas.microsoft.com/office/drawing/2014/chart" uri="{C3380CC4-5D6E-409C-BE32-E72D297353CC}">
                <c16:uniqueId val="{0000000B-A88C-4848-B2D4-B79162FFD6CD}"/>
              </c:ext>
            </c:extLst>
          </c:dPt>
          <c:dPt>
            <c:idx val="7"/>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D-A88C-4848-B2D4-B79162FFD6CD}"/>
              </c:ext>
            </c:extLst>
          </c:dPt>
          <c:dLbls>
            <c:dLbl>
              <c:idx val="0"/>
              <c:layout>
                <c:manualLayout>
                  <c:x val="0"/>
                  <c:y val="1.33558855558088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8C-4848-B2D4-B79162FFD6CD}"/>
                </c:ext>
              </c:extLst>
            </c:dLbl>
            <c:dLbl>
              <c:idx val="1"/>
              <c:layout>
                <c:manualLayout>
                  <c:x val="0"/>
                  <c:y val="8.88161104885093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8C-4848-B2D4-B79162FFD6CD}"/>
                </c:ext>
              </c:extLst>
            </c:dLbl>
            <c:dLbl>
              <c:idx val="2"/>
              <c:layout>
                <c:manualLayout>
                  <c:x val="-2.7777771702149671E-3"/>
                  <c:y val="1.07262804440029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8C-4848-B2D4-B79162FFD6CD}"/>
                </c:ext>
              </c:extLst>
            </c:dLbl>
            <c:dLbl>
              <c:idx val="3"/>
              <c:layout>
                <c:manualLayout>
                  <c:x val="-5.0925326493557119E-17"/>
                  <c:y val="1.78301600627665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8C-4848-B2D4-B79162FFD6CD}"/>
                </c:ext>
              </c:extLst>
            </c:dLbl>
            <c:dLbl>
              <c:idx val="4"/>
              <c:layout>
                <c:manualLayout>
                  <c:x val="0"/>
                  <c:y val="2.23044345697245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88C-4848-B2D4-B79162FFD6CD}"/>
                </c:ext>
              </c:extLst>
            </c:dLbl>
            <c:dLbl>
              <c:idx val="5"/>
              <c:layout>
                <c:manualLayout>
                  <c:x val="0"/>
                  <c:y val="1.78301600627666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88C-4848-B2D4-B79162FFD6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Graficos!$K$3:$R$3</c:f>
              <c:strCache>
                <c:ptCount val="8"/>
                <c:pt idx="0">
                  <c:v>Actual</c:v>
                </c:pt>
                <c:pt idx="1">
                  <c:v>RCM</c:v>
                </c:pt>
                <c:pt idx="2">
                  <c:v>Actual</c:v>
                </c:pt>
                <c:pt idx="3">
                  <c:v>RCM</c:v>
                </c:pt>
                <c:pt idx="4">
                  <c:v>Actual</c:v>
                </c:pt>
                <c:pt idx="5">
                  <c:v>RCM</c:v>
                </c:pt>
                <c:pt idx="6">
                  <c:v>Actual</c:v>
                </c:pt>
                <c:pt idx="7">
                  <c:v>RCM</c:v>
                </c:pt>
              </c:strCache>
            </c:strRef>
          </c:cat>
          <c:val>
            <c:numRef>
              <c:f>Graficos!$K$4:$R$4</c:f>
              <c:numCache>
                <c:formatCode>General</c:formatCode>
                <c:ptCount val="8"/>
                <c:pt idx="0">
                  <c:v>25</c:v>
                </c:pt>
                <c:pt idx="1">
                  <c:v>36</c:v>
                </c:pt>
                <c:pt idx="2">
                  <c:v>3</c:v>
                </c:pt>
                <c:pt idx="3">
                  <c:v>17</c:v>
                </c:pt>
                <c:pt idx="4">
                  <c:v>64</c:v>
                </c:pt>
                <c:pt idx="5">
                  <c:v>19</c:v>
                </c:pt>
                <c:pt idx="6">
                  <c:v>0</c:v>
                </c:pt>
                <c:pt idx="7">
                  <c:v>0</c:v>
                </c:pt>
              </c:numCache>
            </c:numRef>
          </c:val>
          <c:extLst>
            <c:ext xmlns:c16="http://schemas.microsoft.com/office/drawing/2014/chart" uri="{C3380CC4-5D6E-409C-BE32-E72D297353CC}">
              <c16:uniqueId val="{0000000E-A88C-4848-B2D4-B79162FFD6CD}"/>
            </c:ext>
          </c:extLst>
        </c:ser>
        <c:dLbls>
          <c:dLblPos val="inEnd"/>
          <c:showLegendKey val="0"/>
          <c:showVal val="1"/>
          <c:showCatName val="0"/>
          <c:showSerName val="0"/>
          <c:showPercent val="0"/>
          <c:showBubbleSize val="0"/>
        </c:dLbls>
        <c:gapWidth val="100"/>
        <c:overlap val="-24"/>
        <c:axId val="2051487568"/>
        <c:axId val="1955657440"/>
      </c:barChart>
      <c:catAx>
        <c:axId val="2051487568"/>
        <c:scaling>
          <c:orientation val="minMax"/>
        </c:scaling>
        <c:delete val="0"/>
        <c:axPos val="b"/>
        <c:minorGridlines>
          <c:spPr>
            <a:ln>
              <a:solidFill>
                <a:schemeClr val="tx2">
                  <a:lumMod val="5000"/>
                  <a:lumOff val="95000"/>
                </a:schemeClr>
              </a:solidFill>
            </a:ln>
            <a:effectLst/>
          </c:spPr>
        </c:minorGridlines>
        <c:numFmt formatCode="General" sourceLinked="1"/>
        <c:majorTickMark val="none"/>
        <c:minorTickMark val="none"/>
        <c:tickLblPos val="nextTo"/>
        <c:spPr>
          <a:noFill/>
          <a:ln w="15875" cap="flat" cmpd="sng" algn="ctr">
            <a:solidFill>
              <a:schemeClr val="tx1">
                <a:lumMod val="50000"/>
                <a:lumOff val="50000"/>
              </a:schemeClr>
            </a:solidFill>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s-CL"/>
          </a:p>
        </c:txPr>
        <c:crossAx val="1955657440"/>
        <c:crosses val="autoZero"/>
        <c:auto val="1"/>
        <c:lblAlgn val="ctr"/>
        <c:lblOffset val="100"/>
        <c:noMultiLvlLbl val="0"/>
      </c:catAx>
      <c:valAx>
        <c:axId val="195565744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05148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Costos Estrategia Reactiva v/s Preventiva</a:t>
            </a:r>
          </a:p>
          <a:p>
            <a:pPr>
              <a:defRPr/>
            </a:pPr>
            <a:r>
              <a:rPr lang="es-CL"/>
              <a:t>(10 MF priorizados por consecuencia (NPR)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4353-4636-80A9-5A9596AE9577}"/>
              </c:ext>
            </c:extLst>
          </c:dPt>
          <c:cat>
            <c:strRef>
              <c:f>Graficos!$B$33:$C$34</c:f>
              <c:strCache>
                <c:ptCount val="2"/>
                <c:pt idx="0">
                  <c:v>Actual Reactiva (RTF)</c:v>
                </c:pt>
                <c:pt idx="1">
                  <c:v>RCM preventiva (CBM)</c:v>
                </c:pt>
              </c:strCache>
            </c:strRef>
          </c:cat>
          <c:val>
            <c:numRef>
              <c:f>Graficos!$B$35:$C$35</c:f>
              <c:numCache>
                <c:formatCode>General</c:formatCode>
                <c:ptCount val="2"/>
                <c:pt idx="0">
                  <c:v>32000</c:v>
                </c:pt>
                <c:pt idx="1">
                  <c:v>1316</c:v>
                </c:pt>
              </c:numCache>
            </c:numRef>
          </c:val>
          <c:extLst>
            <c:ext xmlns:c16="http://schemas.microsoft.com/office/drawing/2014/chart" uri="{C3380CC4-5D6E-409C-BE32-E72D297353CC}">
              <c16:uniqueId val="{00000002-4353-4636-80A9-5A9596AE9577}"/>
            </c:ext>
          </c:extLst>
        </c:ser>
        <c:dLbls>
          <c:showLegendKey val="0"/>
          <c:showVal val="0"/>
          <c:showCatName val="0"/>
          <c:showSerName val="0"/>
          <c:showPercent val="0"/>
          <c:showBubbleSize val="0"/>
        </c:dLbls>
        <c:gapWidth val="219"/>
        <c:overlap val="-27"/>
        <c:axId val="2052596912"/>
        <c:axId val="1597661200"/>
      </c:barChart>
      <c:catAx>
        <c:axId val="205259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97661200"/>
        <c:crosses val="autoZero"/>
        <c:auto val="1"/>
        <c:lblAlgn val="ctr"/>
        <c:lblOffset val="100"/>
        <c:noMultiLvlLbl val="0"/>
      </c:catAx>
      <c:valAx>
        <c:axId val="159766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5259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9.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210712</xdr:colOff>
      <xdr:row>0</xdr:row>
      <xdr:rowOff>0</xdr:rowOff>
    </xdr:from>
    <xdr:to>
      <xdr:col>1</xdr:col>
      <xdr:colOff>920611</xdr:colOff>
      <xdr:row>0</xdr:row>
      <xdr:rowOff>0</xdr:rowOff>
    </xdr:to>
    <xdr:pic>
      <xdr:nvPicPr>
        <xdr:cNvPr id="2" name="Imagen 1" descr="Imagen que contiene objeto&#10;&#10;Descripción generada automáticamente">
          <a:extLst>
            <a:ext uri="{FF2B5EF4-FFF2-40B4-BE49-F238E27FC236}">
              <a16:creationId xmlns:a16="http://schemas.microsoft.com/office/drawing/2014/main" id="{FC82F28B-3319-4B0F-83B3-9F7CB5603D77}"/>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flipV="1">
          <a:off x="210712" y="0"/>
          <a:ext cx="1062849" cy="0"/>
        </a:xfrm>
        <a:prstGeom prst="rect">
          <a:avLst/>
        </a:prstGeom>
      </xdr:spPr>
    </xdr:pic>
    <xdr:clientData/>
  </xdr:twoCellAnchor>
  <xdr:twoCellAnchor editAs="oneCell">
    <xdr:from>
      <xdr:col>19</xdr:col>
      <xdr:colOff>711200</xdr:colOff>
      <xdr:row>356</xdr:row>
      <xdr:rowOff>127000</xdr:rowOff>
    </xdr:from>
    <xdr:to>
      <xdr:col>29</xdr:col>
      <xdr:colOff>650592</xdr:colOff>
      <xdr:row>388</xdr:row>
      <xdr:rowOff>122715</xdr:rowOff>
    </xdr:to>
    <xdr:pic>
      <xdr:nvPicPr>
        <xdr:cNvPr id="17" name="Imagen 16">
          <a:extLst>
            <a:ext uri="{FF2B5EF4-FFF2-40B4-BE49-F238E27FC236}">
              <a16:creationId xmlns:a16="http://schemas.microsoft.com/office/drawing/2014/main" id="{F2BDBFDC-9EB0-D936-EFA0-A22911CEAF91}"/>
            </a:ext>
          </a:extLst>
        </xdr:cNvPr>
        <xdr:cNvPicPr>
          <a:picLocks noChangeAspect="1"/>
        </xdr:cNvPicPr>
      </xdr:nvPicPr>
      <xdr:blipFill>
        <a:blip xmlns:r="http://schemas.openxmlformats.org/officeDocument/2006/relationships" r:embed="rId2"/>
        <a:stretch>
          <a:fillRect/>
        </a:stretch>
      </xdr:blipFill>
      <xdr:spPr>
        <a:xfrm>
          <a:off x="33223200" y="27940000"/>
          <a:ext cx="13432125" cy="56872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433326</xdr:colOff>
      <xdr:row>4</xdr:row>
      <xdr:rowOff>575211</xdr:rowOff>
    </xdr:from>
    <xdr:to>
      <xdr:col>32</xdr:col>
      <xdr:colOff>607373</xdr:colOff>
      <xdr:row>7</xdr:row>
      <xdr:rowOff>331745</xdr:rowOff>
    </xdr:to>
    <xdr:pic>
      <xdr:nvPicPr>
        <xdr:cNvPr id="2" name="Imagen 1">
          <a:extLst>
            <a:ext uri="{FF2B5EF4-FFF2-40B4-BE49-F238E27FC236}">
              <a16:creationId xmlns:a16="http://schemas.microsoft.com/office/drawing/2014/main" id="{D9D72ADA-EABF-16B4-7D1C-3F31B737D456}"/>
            </a:ext>
          </a:extLst>
        </xdr:cNvPr>
        <xdr:cNvPicPr>
          <a:picLocks noChangeAspect="1"/>
        </xdr:cNvPicPr>
      </xdr:nvPicPr>
      <xdr:blipFill>
        <a:blip xmlns:r="http://schemas.openxmlformats.org/officeDocument/2006/relationships" r:embed="rId1"/>
        <a:stretch>
          <a:fillRect/>
        </a:stretch>
      </xdr:blipFill>
      <xdr:spPr>
        <a:xfrm>
          <a:off x="43200576" y="1636568"/>
          <a:ext cx="7794048" cy="857887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357094</xdr:colOff>
      <xdr:row>8</xdr:row>
      <xdr:rowOff>239722</xdr:rowOff>
    </xdr:from>
    <xdr:to>
      <xdr:col>1</xdr:col>
      <xdr:colOff>8022319</xdr:colOff>
      <xdr:row>15</xdr:row>
      <xdr:rowOff>61868</xdr:rowOff>
    </xdr:to>
    <xdr:pic>
      <xdr:nvPicPr>
        <xdr:cNvPr id="2" name="Imagen 1">
          <a:extLst>
            <a:ext uri="{FF2B5EF4-FFF2-40B4-BE49-F238E27FC236}">
              <a16:creationId xmlns:a16="http://schemas.microsoft.com/office/drawing/2014/main" id="{1E90EE01-F51D-A6CE-0298-F72E624C9178}"/>
            </a:ext>
          </a:extLst>
        </xdr:cNvPr>
        <xdr:cNvPicPr>
          <a:picLocks noChangeAspect="1"/>
        </xdr:cNvPicPr>
      </xdr:nvPicPr>
      <xdr:blipFill rotWithShape="1">
        <a:blip xmlns:r="http://schemas.openxmlformats.org/officeDocument/2006/relationships" r:embed="rId1"/>
        <a:srcRect t="8206"/>
        <a:stretch>
          <a:fillRect/>
        </a:stretch>
      </xdr:blipFill>
      <xdr:spPr>
        <a:xfrm>
          <a:off x="357094" y="3141672"/>
          <a:ext cx="8046225" cy="5460946"/>
        </a:xfrm>
        <a:prstGeom prst="rect">
          <a:avLst/>
        </a:prstGeom>
      </xdr:spPr>
    </xdr:pic>
    <xdr:clientData/>
  </xdr:twoCellAnchor>
  <xdr:twoCellAnchor editAs="oneCell">
    <xdr:from>
      <xdr:col>0</xdr:col>
      <xdr:colOff>28576</xdr:colOff>
      <xdr:row>13</xdr:row>
      <xdr:rowOff>161925</xdr:rowOff>
    </xdr:from>
    <xdr:to>
      <xdr:col>1</xdr:col>
      <xdr:colOff>7991476</xdr:colOff>
      <xdr:row>34</xdr:row>
      <xdr:rowOff>150922</xdr:rowOff>
    </xdr:to>
    <xdr:pic>
      <xdr:nvPicPr>
        <xdr:cNvPr id="4" name="Imagen 3">
          <a:extLst>
            <a:ext uri="{FF2B5EF4-FFF2-40B4-BE49-F238E27FC236}">
              <a16:creationId xmlns:a16="http://schemas.microsoft.com/office/drawing/2014/main" id="{687479B1-47F9-68B4-D293-FA5B992BC479}"/>
            </a:ext>
            <a:ext uri="{147F2762-F138-4A5C-976F-8EAC2B608ADB}">
              <a16:predDERef xmlns:a16="http://schemas.microsoft.com/office/drawing/2014/main" pred="{1E90EE01-F51D-A6CE-0298-F72E624C9178}"/>
            </a:ext>
          </a:extLst>
        </xdr:cNvPr>
        <xdr:cNvPicPr>
          <a:picLocks noChangeAspect="1"/>
        </xdr:cNvPicPr>
      </xdr:nvPicPr>
      <xdr:blipFill>
        <a:blip xmlns:r="http://schemas.openxmlformats.org/officeDocument/2006/relationships" r:embed="rId2"/>
        <a:stretch>
          <a:fillRect/>
        </a:stretch>
      </xdr:blipFill>
      <xdr:spPr>
        <a:xfrm>
          <a:off x="28576" y="7600950"/>
          <a:ext cx="8324850" cy="3989497"/>
        </a:xfrm>
        <a:prstGeom prst="rect">
          <a:avLst/>
        </a:prstGeom>
      </xdr:spPr>
    </xdr:pic>
    <xdr:clientData/>
  </xdr:twoCellAnchor>
  <xdr:twoCellAnchor editAs="oneCell">
    <xdr:from>
      <xdr:col>2</xdr:col>
      <xdr:colOff>353786</xdr:colOff>
      <xdr:row>12</xdr:row>
      <xdr:rowOff>54429</xdr:rowOff>
    </xdr:from>
    <xdr:to>
      <xdr:col>5</xdr:col>
      <xdr:colOff>4906736</xdr:colOff>
      <xdr:row>36</xdr:row>
      <xdr:rowOff>42182</xdr:rowOff>
    </xdr:to>
    <xdr:pic>
      <xdr:nvPicPr>
        <xdr:cNvPr id="10" name="Imagen 2">
          <a:extLst>
            <a:ext uri="{FF2B5EF4-FFF2-40B4-BE49-F238E27FC236}">
              <a16:creationId xmlns:a16="http://schemas.microsoft.com/office/drawing/2014/main" id="{669ECCA1-8545-2780-A003-BA3565CCD3B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776607" y="7307036"/>
          <a:ext cx="6838950" cy="45597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367393</xdr:colOff>
      <xdr:row>3</xdr:row>
      <xdr:rowOff>299358</xdr:rowOff>
    </xdr:from>
    <xdr:to>
      <xdr:col>5</xdr:col>
      <xdr:colOff>5892983</xdr:colOff>
      <xdr:row>8</xdr:row>
      <xdr:rowOff>4171712</xdr:rowOff>
    </xdr:to>
    <xdr:pic>
      <xdr:nvPicPr>
        <xdr:cNvPr id="9" name="Imagen 5">
          <a:extLst>
            <a:ext uri="{FF2B5EF4-FFF2-40B4-BE49-F238E27FC236}">
              <a16:creationId xmlns:a16="http://schemas.microsoft.com/office/drawing/2014/main" id="{2B2F0AE8-C0E4-D542-F2B7-F7E7CEABAD1A}"/>
            </a:ext>
          </a:extLst>
        </xdr:cNvPr>
        <xdr:cNvPicPr>
          <a:picLocks noChangeAspect="1"/>
        </xdr:cNvPicPr>
      </xdr:nvPicPr>
      <xdr:blipFill>
        <a:blip xmlns:r="http://schemas.openxmlformats.org/officeDocument/2006/relationships" r:embed="rId4"/>
        <a:stretch>
          <a:fillRect/>
        </a:stretch>
      </xdr:blipFill>
      <xdr:spPr>
        <a:xfrm>
          <a:off x="8790214" y="1306287"/>
          <a:ext cx="7811590" cy="5792008"/>
        </a:xfrm>
        <a:prstGeom prst="rect">
          <a:avLst/>
        </a:prstGeom>
      </xdr:spPr>
    </xdr:pic>
    <xdr:clientData/>
  </xdr:twoCellAnchor>
  <xdr:twoCellAnchor editAs="oneCell">
    <xdr:from>
      <xdr:col>1</xdr:col>
      <xdr:colOff>217451</xdr:colOff>
      <xdr:row>36</xdr:row>
      <xdr:rowOff>38100</xdr:rowOff>
    </xdr:from>
    <xdr:to>
      <xdr:col>1</xdr:col>
      <xdr:colOff>8267000</xdr:colOff>
      <xdr:row>60</xdr:row>
      <xdr:rowOff>134001</xdr:rowOff>
    </xdr:to>
    <xdr:pic>
      <xdr:nvPicPr>
        <xdr:cNvPr id="3" name="Imagen 2">
          <a:extLst>
            <a:ext uri="{FF2B5EF4-FFF2-40B4-BE49-F238E27FC236}">
              <a16:creationId xmlns:a16="http://schemas.microsoft.com/office/drawing/2014/main" id="{8243FFA4-5BB2-127C-B91E-B97264AAB2AC}"/>
            </a:ext>
          </a:extLst>
        </xdr:cNvPr>
        <xdr:cNvPicPr>
          <a:picLocks noChangeAspect="1"/>
        </xdr:cNvPicPr>
      </xdr:nvPicPr>
      <xdr:blipFill>
        <a:blip xmlns:r="http://schemas.openxmlformats.org/officeDocument/2006/relationships" r:embed="rId5"/>
        <a:stretch>
          <a:fillRect/>
        </a:stretch>
      </xdr:blipFill>
      <xdr:spPr>
        <a:xfrm>
          <a:off x="598451" y="11982450"/>
          <a:ext cx="8049549" cy="4439301"/>
        </a:xfrm>
        <a:prstGeom prst="rect">
          <a:avLst/>
        </a:prstGeom>
      </xdr:spPr>
    </xdr:pic>
    <xdr:clientData/>
  </xdr:twoCellAnchor>
  <xdr:twoCellAnchor editAs="oneCell">
    <xdr:from>
      <xdr:col>3</xdr:col>
      <xdr:colOff>56030</xdr:colOff>
      <xdr:row>39</xdr:row>
      <xdr:rowOff>89</xdr:rowOff>
    </xdr:from>
    <xdr:to>
      <xdr:col>5</xdr:col>
      <xdr:colOff>5240856</xdr:colOff>
      <xdr:row>65</xdr:row>
      <xdr:rowOff>144720</xdr:rowOff>
    </xdr:to>
    <xdr:pic>
      <xdr:nvPicPr>
        <xdr:cNvPr id="5" name="Imagen 4">
          <a:extLst>
            <a:ext uri="{FF2B5EF4-FFF2-40B4-BE49-F238E27FC236}">
              <a16:creationId xmlns:a16="http://schemas.microsoft.com/office/drawing/2014/main" id="{4A204E42-387B-ED6E-56C4-A5A2D658A4AE}"/>
            </a:ext>
          </a:extLst>
        </xdr:cNvPr>
        <xdr:cNvPicPr>
          <a:picLocks noChangeAspect="1"/>
        </xdr:cNvPicPr>
      </xdr:nvPicPr>
      <xdr:blipFill>
        <a:blip xmlns:r="http://schemas.openxmlformats.org/officeDocument/2006/relationships" r:embed="rId6"/>
        <a:stretch>
          <a:fillRect/>
        </a:stretch>
      </xdr:blipFill>
      <xdr:spPr>
        <a:xfrm>
          <a:off x="9648265" y="12438618"/>
          <a:ext cx="6776062" cy="48062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666772</xdr:colOff>
      <xdr:row>6</xdr:row>
      <xdr:rowOff>12699</xdr:rowOff>
    </xdr:from>
    <xdr:to>
      <xdr:col>2</xdr:col>
      <xdr:colOff>740135</xdr:colOff>
      <xdr:row>29</xdr:row>
      <xdr:rowOff>10459</xdr:rowOff>
    </xdr:to>
    <xdr:pic>
      <xdr:nvPicPr>
        <xdr:cNvPr id="2" name="Imagen 1">
          <a:extLst>
            <a:ext uri="{FF2B5EF4-FFF2-40B4-BE49-F238E27FC236}">
              <a16:creationId xmlns:a16="http://schemas.microsoft.com/office/drawing/2014/main" id="{FB5DA93A-F50B-841D-9293-9B692E4B8492}"/>
            </a:ext>
          </a:extLst>
        </xdr:cNvPr>
        <xdr:cNvPicPr>
          <a:picLocks noChangeAspect="1"/>
        </xdr:cNvPicPr>
      </xdr:nvPicPr>
      <xdr:blipFill>
        <a:blip xmlns:r="http://schemas.openxmlformats.org/officeDocument/2006/relationships" r:embed="rId1"/>
        <a:stretch>
          <a:fillRect/>
        </a:stretch>
      </xdr:blipFill>
      <xdr:spPr>
        <a:xfrm>
          <a:off x="666772" y="1098549"/>
          <a:ext cx="1597363" cy="4160185"/>
        </a:xfrm>
        <a:prstGeom prst="rect">
          <a:avLst/>
        </a:prstGeom>
      </xdr:spPr>
    </xdr:pic>
    <xdr:clientData/>
  </xdr:twoCellAnchor>
  <xdr:twoCellAnchor editAs="oneCell">
    <xdr:from>
      <xdr:col>3</xdr:col>
      <xdr:colOff>76200</xdr:colOff>
      <xdr:row>6</xdr:row>
      <xdr:rowOff>171450</xdr:rowOff>
    </xdr:from>
    <xdr:to>
      <xdr:col>6</xdr:col>
      <xdr:colOff>324204</xdr:colOff>
      <xdr:row>26</xdr:row>
      <xdr:rowOff>171955</xdr:rowOff>
    </xdr:to>
    <xdr:pic>
      <xdr:nvPicPr>
        <xdr:cNvPr id="3" name="Imagen 2">
          <a:extLst>
            <a:ext uri="{FF2B5EF4-FFF2-40B4-BE49-F238E27FC236}">
              <a16:creationId xmlns:a16="http://schemas.microsoft.com/office/drawing/2014/main" id="{6B3C145A-A063-76AC-B8F1-0A70920FF825}"/>
            </a:ext>
          </a:extLst>
        </xdr:cNvPr>
        <xdr:cNvPicPr>
          <a:picLocks noChangeAspect="1"/>
        </xdr:cNvPicPr>
      </xdr:nvPicPr>
      <xdr:blipFill>
        <a:blip xmlns:r="http://schemas.openxmlformats.org/officeDocument/2006/relationships" r:embed="rId2"/>
        <a:stretch>
          <a:fillRect/>
        </a:stretch>
      </xdr:blipFill>
      <xdr:spPr>
        <a:xfrm>
          <a:off x="2362200" y="1257300"/>
          <a:ext cx="2534004" cy="36200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87332</xdr:colOff>
      <xdr:row>32</xdr:row>
      <xdr:rowOff>115167</xdr:rowOff>
    </xdr:to>
    <xdr:pic>
      <xdr:nvPicPr>
        <xdr:cNvPr id="2" name="Imagen 1">
          <a:extLst>
            <a:ext uri="{FF2B5EF4-FFF2-40B4-BE49-F238E27FC236}">
              <a16:creationId xmlns:a16="http://schemas.microsoft.com/office/drawing/2014/main" id="{863C9537-02D7-674A-3992-D5B1A4571012}"/>
            </a:ext>
          </a:extLst>
        </xdr:cNvPr>
        <xdr:cNvPicPr>
          <a:picLocks noChangeAspect="1"/>
        </xdr:cNvPicPr>
      </xdr:nvPicPr>
      <xdr:blipFill>
        <a:blip xmlns:r="http://schemas.openxmlformats.org/officeDocument/2006/relationships" r:embed="rId1"/>
        <a:stretch>
          <a:fillRect/>
        </a:stretch>
      </xdr:blipFill>
      <xdr:spPr>
        <a:xfrm>
          <a:off x="0" y="0"/>
          <a:ext cx="11517332" cy="62111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483997</xdr:colOff>
      <xdr:row>199</xdr:row>
      <xdr:rowOff>72149</xdr:rowOff>
    </xdr:from>
    <xdr:ext cx="6170648" cy="10556018"/>
    <xdr:pic>
      <xdr:nvPicPr>
        <xdr:cNvPr id="6" name="Imagen 5">
          <a:extLst>
            <a:ext uri="{FF2B5EF4-FFF2-40B4-BE49-F238E27FC236}">
              <a16:creationId xmlns:a16="http://schemas.microsoft.com/office/drawing/2014/main" id="{FC516B3E-966A-45DF-8784-53505B2DF848}"/>
            </a:ext>
          </a:extLst>
        </xdr:cNvPr>
        <xdr:cNvPicPr>
          <a:picLocks noChangeAspect="1"/>
        </xdr:cNvPicPr>
      </xdr:nvPicPr>
      <xdr:blipFill>
        <a:blip xmlns:r="http://schemas.openxmlformats.org/officeDocument/2006/relationships" r:embed="rId1"/>
        <a:stretch>
          <a:fillRect/>
        </a:stretch>
      </xdr:blipFill>
      <xdr:spPr>
        <a:xfrm rot="16200000">
          <a:off x="-1708688" y="38910684"/>
          <a:ext cx="10556018" cy="6170648"/>
        </a:xfrm>
        <a:prstGeom prst="rect">
          <a:avLst/>
        </a:prstGeom>
      </xdr:spPr>
    </xdr:pic>
    <xdr:clientData/>
  </xdr:oneCellAnchor>
  <xdr:oneCellAnchor>
    <xdr:from>
      <xdr:col>38</xdr:col>
      <xdr:colOff>317499</xdr:colOff>
      <xdr:row>1</xdr:row>
      <xdr:rowOff>74706</xdr:rowOff>
    </xdr:from>
    <xdr:ext cx="19399929" cy="8348382"/>
    <xdr:pic>
      <xdr:nvPicPr>
        <xdr:cNvPr id="11" name="Imagen 10">
          <a:extLst>
            <a:ext uri="{FF2B5EF4-FFF2-40B4-BE49-F238E27FC236}">
              <a16:creationId xmlns:a16="http://schemas.microsoft.com/office/drawing/2014/main" id="{4BF2ED5D-0888-466A-82AA-1A991BFB04B0}"/>
            </a:ext>
          </a:extLst>
        </xdr:cNvPr>
        <xdr:cNvPicPr>
          <a:picLocks noChangeAspect="1"/>
        </xdr:cNvPicPr>
      </xdr:nvPicPr>
      <xdr:blipFill>
        <a:blip xmlns:r="http://schemas.openxmlformats.org/officeDocument/2006/relationships" r:embed="rId2"/>
        <a:stretch>
          <a:fillRect/>
        </a:stretch>
      </xdr:blipFill>
      <xdr:spPr>
        <a:xfrm>
          <a:off x="29273499" y="258856"/>
          <a:ext cx="19399929" cy="8348382"/>
        </a:xfrm>
        <a:prstGeom prst="rect">
          <a:avLst/>
        </a:prstGeom>
      </xdr:spPr>
    </xdr:pic>
    <xdr:clientData/>
  </xdr:oneCellAnchor>
  <xdr:twoCellAnchor editAs="oneCell">
    <xdr:from>
      <xdr:col>0</xdr:col>
      <xdr:colOff>0</xdr:colOff>
      <xdr:row>1</xdr:row>
      <xdr:rowOff>0</xdr:rowOff>
    </xdr:from>
    <xdr:to>
      <xdr:col>21</xdr:col>
      <xdr:colOff>311596</xdr:colOff>
      <xdr:row>15</xdr:row>
      <xdr:rowOff>92622</xdr:rowOff>
    </xdr:to>
    <xdr:pic>
      <xdr:nvPicPr>
        <xdr:cNvPr id="14" name="Imagen 13">
          <a:extLst>
            <a:ext uri="{FF2B5EF4-FFF2-40B4-BE49-F238E27FC236}">
              <a16:creationId xmlns:a16="http://schemas.microsoft.com/office/drawing/2014/main" id="{90115F3E-82BF-4ABA-961C-E3E713998181}"/>
            </a:ext>
          </a:extLst>
        </xdr:cNvPr>
        <xdr:cNvPicPr>
          <a:picLocks noChangeAspect="1"/>
        </xdr:cNvPicPr>
      </xdr:nvPicPr>
      <xdr:blipFill>
        <a:blip xmlns:r="http://schemas.openxmlformats.org/officeDocument/2006/relationships" r:embed="rId3"/>
        <a:stretch>
          <a:fillRect/>
        </a:stretch>
      </xdr:blipFill>
      <xdr:spPr>
        <a:xfrm>
          <a:off x="0" y="187993"/>
          <a:ext cx="16366234" cy="27245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1261728</xdr:colOff>
      <xdr:row>3</xdr:row>
      <xdr:rowOff>138545</xdr:rowOff>
    </xdr:from>
    <xdr:to>
      <xdr:col>4</xdr:col>
      <xdr:colOff>317411</xdr:colOff>
      <xdr:row>20</xdr:row>
      <xdr:rowOff>69272</xdr:rowOff>
    </xdr:to>
    <xdr:graphicFrame macro="">
      <xdr:nvGraphicFramePr>
        <xdr:cNvPr id="2" name="Gráfico 2">
          <a:extLst>
            <a:ext uri="{FF2B5EF4-FFF2-40B4-BE49-F238E27FC236}">
              <a16:creationId xmlns:a16="http://schemas.microsoft.com/office/drawing/2014/main" id="{8DA07B2E-0F4F-4FAD-BA5B-FE5218963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617935</xdr:colOff>
      <xdr:row>6</xdr:row>
      <xdr:rowOff>175611</xdr:rowOff>
    </xdr:from>
    <xdr:to>
      <xdr:col>16</xdr:col>
      <xdr:colOff>617936</xdr:colOff>
      <xdr:row>21</xdr:row>
      <xdr:rowOff>156560</xdr:rowOff>
    </xdr:to>
    <xdr:graphicFrame macro="">
      <xdr:nvGraphicFramePr>
        <xdr:cNvPr id="3" name="Gráfico 3">
          <a:extLst>
            <a:ext uri="{FF2B5EF4-FFF2-40B4-BE49-F238E27FC236}">
              <a16:creationId xmlns:a16="http://schemas.microsoft.com/office/drawing/2014/main" id="{00184A31-1927-4021-8936-AA1352870F53}"/>
            </a:ext>
            <a:ext uri="{147F2762-F138-4A5C-976F-8EAC2B608ADB}">
              <a16:predDERef xmlns:a16="http://schemas.microsoft.com/office/drawing/2014/main" pred="{DD326882-B2BF-B6ED-CF13-9C4C24CA1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137734</xdr:colOff>
      <xdr:row>29</xdr:row>
      <xdr:rowOff>135407</xdr:rowOff>
    </xdr:from>
    <xdr:to>
      <xdr:col>11</xdr:col>
      <xdr:colOff>148466</xdr:colOff>
      <xdr:row>44</xdr:row>
      <xdr:rowOff>61353</xdr:rowOff>
    </xdr:to>
    <xdr:graphicFrame macro="">
      <xdr:nvGraphicFramePr>
        <xdr:cNvPr id="4" name="Gráfico 3">
          <a:extLst>
            <a:ext uri="{FF2B5EF4-FFF2-40B4-BE49-F238E27FC236}">
              <a16:creationId xmlns:a16="http://schemas.microsoft.com/office/drawing/2014/main" id="{8B758884-CFEA-46AF-BB24-19D46E60D506}"/>
            </a:ext>
            <a:ext uri="{147F2762-F138-4A5C-976F-8EAC2B608ADB}">
              <a16:predDERef xmlns:a16="http://schemas.microsoft.com/office/drawing/2014/main" pred="{ADE047D0-BE1B-4E81-024D-3D051CF8E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11</xdr:col>
      <xdr:colOff>372686</xdr:colOff>
      <xdr:row>16</xdr:row>
      <xdr:rowOff>38516</xdr:rowOff>
    </xdr:to>
    <xdr:pic>
      <xdr:nvPicPr>
        <xdr:cNvPr id="2" name="Imagen 1">
          <a:extLst>
            <a:ext uri="{FF2B5EF4-FFF2-40B4-BE49-F238E27FC236}">
              <a16:creationId xmlns:a16="http://schemas.microsoft.com/office/drawing/2014/main" id="{B1F26C1A-1BA5-F4B4-58C9-8D6BCB3E6B20}"/>
            </a:ext>
          </a:extLst>
        </xdr:cNvPr>
        <xdr:cNvPicPr>
          <a:picLocks noChangeAspect="1"/>
        </xdr:cNvPicPr>
      </xdr:nvPicPr>
      <xdr:blipFill>
        <a:blip xmlns:r="http://schemas.openxmlformats.org/officeDocument/2006/relationships" r:embed="rId1"/>
        <a:stretch>
          <a:fillRect/>
        </a:stretch>
      </xdr:blipFill>
      <xdr:spPr>
        <a:xfrm>
          <a:off x="76200" y="104775"/>
          <a:ext cx="8678486" cy="2981741"/>
        </a:xfrm>
        <a:prstGeom prst="rect">
          <a:avLst/>
        </a:prstGeom>
      </xdr:spPr>
    </xdr:pic>
    <xdr:clientData/>
  </xdr:twoCellAnchor>
  <xdr:twoCellAnchor editAs="oneCell">
    <xdr:from>
      <xdr:col>0</xdr:col>
      <xdr:colOff>85725</xdr:colOff>
      <xdr:row>17</xdr:row>
      <xdr:rowOff>0</xdr:rowOff>
    </xdr:from>
    <xdr:to>
      <xdr:col>11</xdr:col>
      <xdr:colOff>400050</xdr:colOff>
      <xdr:row>32</xdr:row>
      <xdr:rowOff>162346</xdr:rowOff>
    </xdr:to>
    <xdr:pic>
      <xdr:nvPicPr>
        <xdr:cNvPr id="3" name="Imagen 2">
          <a:extLst>
            <a:ext uri="{FF2B5EF4-FFF2-40B4-BE49-F238E27FC236}">
              <a16:creationId xmlns:a16="http://schemas.microsoft.com/office/drawing/2014/main" id="{84A286A6-8863-9F19-6B4B-0629B44B0C80}"/>
            </a:ext>
          </a:extLst>
        </xdr:cNvPr>
        <xdr:cNvPicPr>
          <a:picLocks noChangeAspect="1"/>
        </xdr:cNvPicPr>
      </xdr:nvPicPr>
      <xdr:blipFill>
        <a:blip xmlns:r="http://schemas.openxmlformats.org/officeDocument/2006/relationships" r:embed="rId2"/>
        <a:stretch>
          <a:fillRect/>
        </a:stretch>
      </xdr:blipFill>
      <xdr:spPr>
        <a:xfrm>
          <a:off x="85725" y="3238500"/>
          <a:ext cx="8696325" cy="301984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825500</xdr:colOff>
      <xdr:row>6</xdr:row>
      <xdr:rowOff>82550</xdr:rowOff>
    </xdr:from>
    <xdr:to>
      <xdr:col>8</xdr:col>
      <xdr:colOff>229590</xdr:colOff>
      <xdr:row>52</xdr:row>
      <xdr:rowOff>96413</xdr:rowOff>
    </xdr:to>
    <xdr:pic>
      <xdr:nvPicPr>
        <xdr:cNvPr id="2" name="Imagen 1">
          <a:extLst>
            <a:ext uri="{FF2B5EF4-FFF2-40B4-BE49-F238E27FC236}">
              <a16:creationId xmlns:a16="http://schemas.microsoft.com/office/drawing/2014/main" id="{59D7FD6C-15A4-206A-875C-7D2B3A19BD45}"/>
            </a:ext>
          </a:extLst>
        </xdr:cNvPr>
        <xdr:cNvPicPr>
          <a:picLocks noChangeAspect="1"/>
        </xdr:cNvPicPr>
      </xdr:nvPicPr>
      <xdr:blipFill>
        <a:blip xmlns:r="http://schemas.openxmlformats.org/officeDocument/2006/relationships" r:embed="rId1"/>
        <a:stretch>
          <a:fillRect/>
        </a:stretch>
      </xdr:blipFill>
      <xdr:spPr>
        <a:xfrm>
          <a:off x="825500" y="1168400"/>
          <a:ext cx="7100290" cy="833871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confiabilidad2\Desktop\Copia%20de%20Informaci&#243;n%20SAP-%20Equipos%20prioritari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rupoenap.sharepoint.com/Confiabilidad%20y%20Desarrollo/23%20Trabajo%20compartido%20SPM/02%20JBastidas/j70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FMECA_Rotativos\j70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Confiabilidad%20y%20Desarrollo\04%20Mantenimiento%20Basado%20en%20Confiabilidad%20(RCM)\Copia%20de%20Informaci&#243;n%20SAP-%20Equipos%20prioritarios.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3dmunoz\Downloads\4.-%20MINDCO_INV%20TAREAS%20CDC-DSAL_CT%20230906.xlsx" TargetMode="External"/><Relationship Id="rId1" Type="http://schemas.openxmlformats.org/officeDocument/2006/relationships/externalLinkPath" Target="https://grupoenap.sharepoint.com/Users/3dmunoz/Downloads/4.-%20MINDCO_INV%20TAREAS%20CDC-DSAL_CT%202309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grupoenap.sharepoint.com/HCK_rotativos/j7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do SAP"/>
      <sheetName val="FALLA"/>
      <sheetName val="GENERAL"/>
      <sheetName val="CONF_OT"/>
      <sheetName val="CONF_AV"/>
      <sheetName val="CONF_PC"/>
      <sheetName val="LISTADO DESPLEGABLE"/>
      <sheetName val="CONSOLIDADO MALOS ACTORES"/>
      <sheetName val="Hoja2"/>
      <sheetName val="Hoja1"/>
      <sheetName val="Lista desplegable"/>
      <sheetName val="DET y FREC"/>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do SAP"/>
      <sheetName val="FALLA"/>
      <sheetName val="GENERAL"/>
      <sheetName val="CONF_OT"/>
      <sheetName val="CONF_AV"/>
      <sheetName val="CONF_PC"/>
      <sheetName val="LISTADO DESPLEGABLE"/>
      <sheetName val="Hoja1"/>
      <sheetName val="Hoja2"/>
      <sheetName val="FALLA (2)"/>
      <sheetName val="Hoja8"/>
      <sheetName val="Hoja5"/>
      <sheetName val="Hoja3"/>
      <sheetName val="Hoja4"/>
      <sheetName val="705"/>
      <sheetName val="705s"/>
      <sheetName val="706s"/>
      <sheetName val="706"/>
      <sheetName val="j707"/>
      <sheetName val="j707s"/>
      <sheetName val="j708"/>
      <sheetName val="j708s"/>
      <sheetName val="j709"/>
      <sheetName val="j709s"/>
      <sheetName val="j710"/>
      <sheetName val="j710s"/>
      <sheetName val="j706A"/>
      <sheetName val="Hoja7"/>
      <sheetName val="Hoja9"/>
      <sheetName val="Hoja6"/>
      <sheetName val="DET y FREC"/>
      <sheetName val="Lista despleg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do SAP"/>
      <sheetName val="FALLA"/>
      <sheetName val="GENERAL"/>
      <sheetName val="CONF_OT"/>
      <sheetName val="CONF_AV"/>
      <sheetName val="CONF_PC"/>
      <sheetName val="LISTADO DESPLEGABLE"/>
      <sheetName val="Hoja1"/>
      <sheetName val="Hoja2"/>
      <sheetName val="FALLA (2)"/>
      <sheetName val="Hoja8"/>
      <sheetName val="Hoja5"/>
      <sheetName val="Hoja3"/>
      <sheetName val="Hoja4"/>
      <sheetName val="705"/>
      <sheetName val="705s"/>
      <sheetName val="706s"/>
      <sheetName val="706"/>
      <sheetName val="j707"/>
      <sheetName val="j707s"/>
      <sheetName val="j708"/>
      <sheetName val="j708s"/>
      <sheetName val="j709"/>
      <sheetName val="j709s"/>
      <sheetName val="j710"/>
      <sheetName val="j710s"/>
      <sheetName val="j706A"/>
      <sheetName val="Hoja7"/>
      <sheetName val="Lista desplegable"/>
      <sheetName val="DET y FREC"/>
    </sheetNames>
    <sheetDataSet>
      <sheetData sheetId="0" refreshError="1"/>
      <sheetData sheetId="1" refreshError="1"/>
      <sheetData sheetId="2" refreshError="1"/>
      <sheetData sheetId="3" refreshError="1"/>
      <sheetData sheetId="4" refreshError="1"/>
      <sheetData sheetId="5" refreshError="1"/>
      <sheetData sheetId="6">
        <row r="36">
          <cell r="B36" t="str">
            <v>Desbalanceado</v>
          </cell>
          <cell r="C36" t="str">
            <v>Corrosión General, Interna</v>
          </cell>
          <cell r="D36" t="str">
            <v>Calibración  / Ajuste</v>
          </cell>
          <cell r="E36" t="str">
            <v>Incrustaciones / Coquificación</v>
          </cell>
          <cell r="F36" t="str">
            <v>Configuración Incorrecta</v>
          </cell>
        </row>
        <row r="37">
          <cell r="B37" t="str">
            <v>Desajustado/Tensión Incorrecta</v>
          </cell>
          <cell r="C37" t="str">
            <v>Corrosión General, Externa</v>
          </cell>
          <cell r="D37" t="str">
            <v xml:space="preserve">Falla por Causa Común </v>
          </cell>
          <cell r="E37" t="str">
            <v>Contaminación / Sucio / Húmedo</v>
          </cell>
          <cell r="F37" t="str">
            <v>No se encontró Problema / Daño</v>
          </cell>
        </row>
        <row r="38">
          <cell r="B38" t="str">
            <v>Juego</v>
          </cell>
          <cell r="C38" t="str">
            <v>Picaduras, Internas</v>
          </cell>
          <cell r="D38" t="str">
            <v>Falla de Circuito Electrónico</v>
          </cell>
          <cell r="E38" t="str">
            <v>Tapado / Bloqueado</v>
          </cell>
          <cell r="F38" t="str">
            <v>Fuera de Servicio / Bypassed / Cerrado</v>
          </cell>
        </row>
        <row r="39">
          <cell r="B39" t="str">
            <v>Desalineamiento</v>
          </cell>
          <cell r="C39" t="str">
            <v>Sobrecalentado / Quemado</v>
          </cell>
          <cell r="D39" t="str">
            <v>Señal Errónea de Control</v>
          </cell>
          <cell r="E39" t="str">
            <v>Asentamiento</v>
          </cell>
        </row>
        <row r="40">
          <cell r="B40" t="str">
            <v>Fuera de Tiempo/Secuencia</v>
          </cell>
          <cell r="C40" t="str">
            <v>Fluencia/Deformación</v>
          </cell>
          <cell r="D40" t="str">
            <v>Falla a Tierra / Unión</v>
          </cell>
          <cell r="E40" t="str">
            <v>Bajo Nivel de Abastecimiento</v>
          </cell>
        </row>
        <row r="41">
          <cell r="B41" t="str">
            <v>Aflojamiento</v>
          </cell>
          <cell r="C41" t="str">
            <v>Congelado, Temperatura Fría</v>
          </cell>
          <cell r="D41" t="str">
            <v>Circuito Abierto</v>
          </cell>
        </row>
        <row r="42">
          <cell r="B42" t="str">
            <v>Pegado / Agarrotado / Atascado</v>
          </cell>
          <cell r="C42" t="str">
            <v>Endurecimiento</v>
          </cell>
          <cell r="D42" t="str">
            <v>Daño Térmico</v>
          </cell>
        </row>
        <row r="43">
          <cell r="B43" t="str">
            <v>Explotó / Reventó</v>
          </cell>
          <cell r="C43" t="str">
            <v>Ablandamiento</v>
          </cell>
          <cell r="D43" t="str">
            <v>Pérdida Corriente o Voltaje/Sobrevoltaje</v>
          </cell>
        </row>
        <row r="44">
          <cell r="B44" t="str">
            <v>Deformado / Abollado / Doblado / Dañado</v>
          </cell>
          <cell r="C44" t="str">
            <v>Putrefacto / Desintegrado</v>
          </cell>
          <cell r="D44" t="str">
            <v>Cortocircuito</v>
          </cell>
        </row>
        <row r="45">
          <cell r="B45" t="str">
            <v>Agrietado / Roto / Fracturado</v>
          </cell>
          <cell r="C45" t="str">
            <v>Fatigado</v>
          </cell>
          <cell r="D45" t="str">
            <v>Falla / Defecto de Software</v>
          </cell>
        </row>
        <row r="46">
          <cell r="B46" t="str">
            <v>Cortado / Rasgado / Desgarrado</v>
          </cell>
          <cell r="C46" t="str">
            <v>Expandido / Hinchado</v>
          </cell>
          <cell r="D46" t="str">
            <v>Falla de Aislamiento / Pérdida a Tierra</v>
          </cell>
        </row>
        <row r="47">
          <cell r="B47" t="str">
            <v>Escoriado / Rayado / Desgaste abrasivo</v>
          </cell>
          <cell r="C47" t="str">
            <v>Astillado</v>
          </cell>
          <cell r="D47" t="str">
            <v>Conexión Suelta</v>
          </cell>
        </row>
        <row r="48">
          <cell r="B48" t="str">
            <v>Desgaste</v>
          </cell>
          <cell r="C48" t="str">
            <v xml:space="preserve">Excoriación </v>
          </cell>
          <cell r="D48" t="str">
            <v>Conexión Errónea</v>
          </cell>
        </row>
        <row r="49">
          <cell r="B49" t="str">
            <v>Lubricación Inadecuada</v>
          </cell>
          <cell r="C49" t="str">
            <v>Ampollado</v>
          </cell>
          <cell r="D49" t="str">
            <v>Provisión Inadecuada de Servicios</v>
          </cell>
        </row>
        <row r="50">
          <cell r="C50" t="str">
            <v>Quebradizo/Fragilidad</v>
          </cell>
        </row>
        <row r="51">
          <cell r="C51" t="str">
            <v>Carburización</v>
          </cell>
        </row>
        <row r="52">
          <cell r="C52" t="str">
            <v>Erosión</v>
          </cell>
        </row>
        <row r="53">
          <cell r="C53" t="str">
            <v>Defecto de Adhesión</v>
          </cell>
        </row>
        <row r="54">
          <cell r="C54" t="str">
            <v>Derretimiento / Fundición</v>
          </cell>
        </row>
        <row r="55">
          <cell r="C55" t="str">
            <v>Verificado por Calor</v>
          </cell>
        </row>
        <row r="56">
          <cell r="C56" t="str">
            <v>Rozamiento</v>
          </cell>
        </row>
        <row r="57">
          <cell r="C57" t="str">
            <v xml:space="preserve">Agrietamiento por tensión </v>
          </cell>
        </row>
        <row r="58">
          <cell r="C58" t="str">
            <v xml:space="preserve">Fractura dúctil </v>
          </cell>
        </row>
        <row r="59">
          <cell r="C59" t="str">
            <v xml:space="preserve">Fractura por Fragilidad </v>
          </cell>
        </row>
        <row r="60">
          <cell r="C60" t="str">
            <v>Encogido / Comprimido</v>
          </cell>
        </row>
        <row r="61">
          <cell r="C61" t="str">
            <v>Perforado</v>
          </cell>
        </row>
        <row r="62">
          <cell r="C62" t="str">
            <v>Defecto de Soldadura</v>
          </cell>
        </row>
        <row r="65">
          <cell r="B65" t="str">
            <v>Capacidad / Rango Inapropiado</v>
          </cell>
          <cell r="C65" t="str">
            <v xml:space="preserve">Defecto de Vendedor / Proveedor </v>
          </cell>
          <cell r="D65" t="str">
            <v>Error de Mantenimiento</v>
          </cell>
          <cell r="E65" t="str">
            <v>Falla de la Unidad</v>
          </cell>
          <cell r="F65" t="str">
            <v>Desgaste / Deterioro Aceptable</v>
          </cell>
          <cell r="G65" t="str">
            <v>Falla Inducida por Otra Parte / Equipo</v>
          </cell>
        </row>
        <row r="66">
          <cell r="B66" t="str">
            <v>Material Inadecuado</v>
          </cell>
          <cell r="C66" t="str">
            <v>Defecto de Construcción</v>
          </cell>
          <cell r="D66" t="str">
            <v>Falta Mantenimiento / Mantto Inadecuado</v>
          </cell>
          <cell r="E66" t="str">
            <v>Error de operación</v>
          </cell>
          <cell r="F66" t="str">
            <v>Capacitación Inadecuada</v>
          </cell>
        </row>
        <row r="67">
          <cell r="B67" t="str">
            <v>Diseño Mecánico Inadecuado</v>
          </cell>
          <cell r="D67" t="str">
            <v>No se siguió el procedimiento</v>
          </cell>
          <cell r="E67" t="str">
            <v>Procedimiento Inadecuado / Incorrecto</v>
          </cell>
          <cell r="F67" t="str">
            <v>Daño Accidental</v>
          </cell>
        </row>
        <row r="68">
          <cell r="B68" t="str">
            <v>Aplicación Inapropiada</v>
          </cell>
          <cell r="D68" t="str">
            <v>Procedimiento Inadecuado / Incorrecto</v>
          </cell>
          <cell r="E68" t="str">
            <v>No se siguió el Procedimiento</v>
          </cell>
        </row>
        <row r="69">
          <cell r="D69" t="str">
            <v>No se siguió el Procedimiento</v>
          </cell>
          <cell r="E69" t="str">
            <v>Fuera de la Funda Operativa</v>
          </cell>
        </row>
        <row r="70">
          <cell r="D70" t="str">
            <v>Fuera de la funda Operativa</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do SAP"/>
      <sheetName val="FALLA"/>
      <sheetName val="GENERAL"/>
      <sheetName val="CONF_OT"/>
      <sheetName val="CONF_AV"/>
      <sheetName val="CONF_PC"/>
      <sheetName val="LISTADO DESPLEGABLE"/>
      <sheetName val="CONSOLIDADO MALOS ACTORES"/>
      <sheetName val="Hoja2"/>
      <sheetName val="Hoja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HH anuales PRIM"/>
      <sheetName val="Resumen Tareas PRIM"/>
      <sheetName val="Resumen Planes Primarios"/>
      <sheetName val="Resumen HH anuales S-A"/>
      <sheetName val="Resumen modos de falla"/>
      <sheetName val="Errores"/>
      <sheetName val="0.- Estructura"/>
      <sheetName val="1.- Equipos"/>
      <sheetName val="2.- Rutas"/>
      <sheetName val="Check sistema-componente"/>
      <sheetName val="4.- Repuestos"/>
      <sheetName val="5.1.- Estructuración NO RUTAS"/>
      <sheetName val="5.2.- Consolid Pautas NO RUTAS"/>
      <sheetName val="5.3.- Carga ERP NO RUTAS"/>
      <sheetName val="6.1.- Estructuración RUTAS"/>
      <sheetName val="6.2.- Consolidado Pautas RUTAS"/>
      <sheetName val="6.3.- Carga ERP RUTAS"/>
      <sheetName val="Configuració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do SAP"/>
      <sheetName val="FALLA"/>
      <sheetName val="GENERAL"/>
      <sheetName val="CONF_OT"/>
      <sheetName val="CONF_AV"/>
      <sheetName val="CONF_PC"/>
      <sheetName val="LISTADO DESPLEGABLE"/>
      <sheetName val="Hoja1"/>
      <sheetName val="Hoja2"/>
      <sheetName val="FALLA (2)"/>
      <sheetName val="Hoja8"/>
      <sheetName val="Hoja5"/>
      <sheetName val="Hoja3"/>
      <sheetName val="Hoja4"/>
      <sheetName val="705"/>
      <sheetName val="705s"/>
      <sheetName val="706s"/>
      <sheetName val="706"/>
      <sheetName val="j707"/>
      <sheetName val="j707s"/>
      <sheetName val="j708"/>
      <sheetName val="j708s"/>
      <sheetName val="j709"/>
      <sheetName val="j709s"/>
      <sheetName val="j710"/>
      <sheetName val="j710s"/>
      <sheetName val="j706A"/>
      <sheetName val="Hoja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persons/person.xml><?xml version="1.0" encoding="utf-8"?>
<personList xmlns="http://schemas.microsoft.com/office/spreadsheetml/2018/threadedcomments" xmlns:x="http://schemas.openxmlformats.org/spreadsheetml/2006/main">
  <person displayName="Pinochet Dagnino, Carolina Andrea (Enap Refinerías)" id="{53F8065C-ACC2-4501-B10B-860B0388B76B}" userId="S::3cpinochet@enap.cl::7ac9b152-f1b3-43ce-881b-e622ba0288eb"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grupoenap.sharepoint.com/sites/DivisionIngenieriadeMantencion/Documentos%20compartidos/05%20-%20Area%20Confiabilidad/14%20-%20RCM/27.%20D-1401%20A_B/RCM%20D-1401%20A_B_%20COK.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ttps://grupoenap.sharepoint.com/sites/DivisionIngenieriadeMantencion/Documentos%20compartidos/05%20-%20Area%20Confiabilidad/14%20-%20RCM/27.%20D-1401%20A_B/RCM%20D-1401%20A_B_%20COK.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https://grupoenap.sharepoint.com/sites/DivisionIngenieriadeMantencion/Documentos%20compartidos/05%20-%20Area%20Confiabilidad/14%20-%20RCM/27.%20D-1401%20A_B/RCM%20D-1401%20A_B_%20COK.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https://grupoenap.sharepoint.com/sites/DivisionIngenieriadeMantencion/Documentos%20compartidos/05%20-%20Area%20Confiabilidad/14%20-%20RCM/27.%20D-1401%20A_B/RCM%20D-1401%20A_B_%20COK.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o LAGOS" refreshedDate="45240.49256875" createdVersion="8" refreshedVersion="8" minRefreshableVersion="3" recordCount="59" xr:uid="{B354D0F1-7359-4EAE-A1CB-3E01CEE2C9C2}">
  <cacheSource type="worksheet">
    <worksheetSource ref="C7:AB69" sheet="RCM Preliminar" r:id="rId2"/>
  </cacheSource>
  <cacheFields count="34">
    <cacheField name="Área" numFmtId="0">
      <sharedItems/>
    </cacheField>
    <cacheField name="Subproceso" numFmtId="0">
      <sharedItems/>
    </cacheField>
    <cacheField name="Descripción del Equipo" numFmtId="0">
      <sharedItems/>
    </cacheField>
    <cacheField name="TAG " numFmtId="0">
      <sharedItems/>
    </cacheField>
    <cacheField name="Ubicac.técnica" numFmtId="0">
      <sharedItems/>
    </cacheField>
    <cacheField name="Capacidad" numFmtId="0">
      <sharedItems/>
    </cacheField>
    <cacheField name="Sistema " numFmtId="0">
      <sharedItems count="7">
        <s v="Sistema motriz"/>
        <s v="Sistema de bombeo"/>
        <s v="Sistema estructural"/>
        <s v="Sistema de Instrumentación y Control (Seguridad)"/>
        <s v="Sistema eléctrico"/>
        <s v="Sistema sellado API 52"/>
        <s v="Sistema sellado API" u="1"/>
      </sharedItems>
    </cacheField>
    <cacheField name="ítem Mantenible" numFmtId="0">
      <sharedItems count="27">
        <s v="Acople"/>
        <s v="Drenaje de refrigeración de descansos de la Bomba"/>
        <s v="Drenaje del carter de la Bomba"/>
        <s v="Cojinete de la bomba"/>
        <s v="Cubierta de acople (protección)"/>
        <s v="Serpentin del circuito de refrigeración"/>
        <s v="Eje"/>
        <s v="Impulsor de la bomba"/>
        <s v="Sellos mecánicos "/>
        <s v="Filtro de succión(4,3 - 1,3 kg/cm2)"/>
        <s v="Manómetros (PI1409)"/>
        <s v="Termómetro (TIB1375)"/>
        <s v="Válvula (FV 1435) de descarga"/>
        <s v="Cable de alimentación motor"/>
        <s v="Dispositivo (Botón) de parada de emergencia"/>
        <s v="Cuerpo de la bomba (voluta)"/>
        <s v="Base soporte de la bomba"/>
        <s v="Motor "/>
        <s v="Caja de conexiones motor"/>
        <s v="Ventilador del motor"/>
        <s v="Motor"/>
        <s v=" Piping API"/>
        <s v="Indicador de nivel"/>
        <s v="Manómetro"/>
        <s v="Plan API"/>
        <s v="Plan API "/>
        <s v="Pulmón del circuito API"/>
      </sharedItems>
    </cacheField>
    <cacheField name="Función" numFmtId="0">
      <sharedItems count="29">
        <s v="Transmitir potencia desde el motor a la bomba (3000 RPM) 380 KW"/>
        <s v="Eliminar excedentes de fluido del sistema"/>
        <s v="Detectar contaminación del lubricante"/>
        <s v="Soportar rotor de bomba"/>
        <s v="Proteger los componentes que integran el acople"/>
        <s v="Proteger el sistema de acoplamiento"/>
        <s v="Refrigerar bomba "/>
        <s v="Transmitir la fuerza generada por el Motor en un movimiento rotatorio (3000 RPM)"/>
        <s v="Soportar componente de la bomba"/>
        <s v="Desplazar fluido entrgando flujo y presión de diseño 22,5 kg/cm2"/>
        <s v="Evitar fuga del producto al exterior, entre el eje de la bomba y la voluta."/>
        <s v="Filtrar el crudo reducido de contaminación por partículas sólidas "/>
        <s v="Permitir lectura de presión de descarga entre 16 y 21 Kg/cm2 max. "/>
        <s v="Permitir lectura de temperatura_x000a_(355°C - 370°C)"/>
        <s v="Permitir el paso del crudo reducido en forma unidireccional "/>
        <s v="Transmitir energía eléctrica "/>
        <s v="Activar la detención inmediata del equipo (consultar si detiene o no de forma segura)"/>
        <s v="Contener crudo reducido "/>
        <s v="Soportar la estructura de bomba"/>
        <s v="Transmitir potencia desde el motor a la bomba (3000 RPM)"/>
        <s v="Proporcionar contacto eléctrico"/>
        <s v="Mantener una temperatura adecuada al motor"/>
        <s v="Refrigerar las caras de los sellos mecánicos"/>
        <s v="Indicar el correcto nivel del fluido lubricante (verlo en mesa)"/>
        <s v="Indicar los parametros de operación del  API (rango)"/>
        <s v="Refrigerar las caras de los sellos mecánicoa"/>
        <s v="Contener el lubricante del circuito a una presión de 2,8 kg/cm2"/>
        <s v="Permitir lectura de presión de descarga 21 Kg/cm2 max. " u="1"/>
        <s v="Permitir lectura de temperatura (375°C)" u="1"/>
      </sharedItems>
    </cacheField>
    <cacheField name="Falla Funcional" numFmtId="0">
      <sharedItems count="25">
        <s v="No transmitir potencia desde el motor a la bomba (3000 RPM)"/>
        <s v="No eliminar excedentes de aceite del sistema"/>
        <s v="No detectar contaminación del lubricante"/>
        <s v="No soportar rotor de bomba"/>
        <s v="No proteger los componentes que integran el acople"/>
        <s v="No proteger el sistema de acoplamiento"/>
        <s v="No refrigerar bomba"/>
        <s v="No transmitir la fuerza generada por el Motor en un movimiento rotatorio (3000 RPM)"/>
        <s v="No desplazar fluido entrgando flujo y presión de diseño 22,5 kg/cm2"/>
        <s v="No evitar fuga del producto al exterior, entre el eje de la bomba y la voluta."/>
        <s v="No filtrar el crudo reducido de contaminación por partículas sólidas "/>
        <s v="No Permitir lectura de presión "/>
        <s v="No Permitir lectura de temperatura"/>
        <s v="No Permitir el paso del crupo reducido en forma unidireccional"/>
        <s v="No transmitir energía eléctrica "/>
        <s v="No activar la detenión inmediata del equipo"/>
        <s v="No contener los fluídos"/>
        <s v="No soportar la estructura de bomba"/>
        <s v="No proporcionar contacto eléctrico"/>
        <s v="NO mantener una temperatura adecuada al motor"/>
        <s v="No refrigerar las caras de los sellos mecánicos"/>
        <s v="No iIndicar el correcto nivel del fluido lubricante (verlo en mesa)"/>
        <s v="No indicar los parametros de operación del  API"/>
        <s v="No refrigerar las caras de los sellos mecánicoa"/>
        <s v="No contener el lubricante del circuito a una presión de 2,8 kg/cm2"/>
      </sharedItems>
    </cacheField>
    <cacheField name="Modo de Falla" numFmtId="0">
      <sharedItems count="56">
        <s v="Acoplamiento deficiente por solturas entre componentes"/>
        <s v="Desalineamiento en el acople por soltura en las bases"/>
        <s v="Fuga de fluido producto de rotura por daños"/>
        <s v="Soltura o rotura del piping por vibraciones"/>
        <s v="Drenaje no abre producto de trabamiento por corrosión/oxidación"/>
        <s v="Drenaje no cierra y genera fuga de lubricante con alta probabilidad de trabamiento del equipo"/>
        <s v="Desgaste de componentes por vibraciones "/>
        <s v="Desgaste por fricción producto de falta de lubricación "/>
        <s v="Cubierta suelta por desajuste de pernos"/>
        <s v="Cubierta de acople suelta por impactos o golpes"/>
        <s v="Circuito de refrigeración obstruido por partículas o incrustaciones del agua."/>
        <s v="Agua empleada NO es tratada previamente"/>
        <s v="Falla por desgaste en zona donde alojan los rodamientos /sello mecanico"/>
        <s v="Eje deflectado por sobre esfuerzo"/>
        <s v="Fracturado por sobre esfuerzo"/>
        <s v="Eje con pérdidas de medidas en zona de descanso por desgaste"/>
        <s v="Impulsor obstruido por partículas"/>
        <s v="Impulsor desgastado por abrasión"/>
        <s v="Deterioro del sello por contaminación (partículas)"/>
        <s v="Deterioro del sello por cavitación (flujo de admisión muy cercano al mínimo de trabajo: definir)"/>
        <s v="Filtro obstruido por contaminación (partículas sólidas)"/>
        <s v="Filtro dañado por partículas sólidas"/>
        <s v="Filtro dañado/obstruido por contaminación (partículas sólidas)"/>
        <s v="Sobre presión por fluctuación del proceso"/>
        <s v="Falla de manómetro por descalibración"/>
        <s v="Falla de manómetro por avería"/>
        <s v="Falla por descalibración "/>
        <s v="Falla por rotura del actuador, no controla apertura y/o cierre"/>
        <s v="Falla del actuador por trabamiento , no controla apertura y/o cierre"/>
        <s v="Falla de cable deteriorado por corte"/>
        <s v="Falla por aislación de conexiones"/>
        <s v="Dispositivo no envia señal de detención por desconexión, soltura, obstrucción, rotura"/>
        <s v="Carcasa agrietada o debilitada por abrasión"/>
        <s v="Fisuras por ataques  químicos"/>
        <s v="Falla en drenaje por corrosión ambiental"/>
        <s v="Falla de cortagota por tipos de fluidos  con componentes quimicos"/>
        <s v="Falla por agrietamiento"/>
        <s v="Soltura de la base  por alta vibración"/>
        <s v="Motor desalineado por pernos fijación flojos"/>
        <s v="Rodamiento con desgaste por lubricación deficiente"/>
        <s v="Mal contacto del cableado por soltura"/>
        <s v="Eje trabado por coquización"/>
        <s v="Rodamiento del motor con desgaste prematuro o acelerado"/>
        <s v="Ventilador del motor dañado por solturas"/>
        <s v="Falla de rodamiento del motor eléctico por vibración"/>
        <s v="Fuga del fluido refrigerante por rotura del piping"/>
        <s v="No circulación del refrigerante por obstrucción del piping"/>
        <s v="Visor sicuo sin poder permitir lectura visual"/>
        <s v="Mirilla o visor fracturada por golpe o impacto."/>
        <s v="Mala lectura de los parámetros de operación  por descalibración"/>
        <s v="La temperatura por obstrucción del sistema de enfriamiento"/>
        <s v="Aceite fuera de especificaciones (degradado)"/>
        <s v="Fuga del fluido refrigerante por rotura del pulmón"/>
        <s v="Disminución en la eficiencia de la bomba  menor a 22,5  kg/cm2) por contaminación/desgaste/soltura" u="1"/>
        <s v="Falla en sistema de API" u="1"/>
        <s v="Filtro obstruido por contaminación (particulas solidas)" u="1"/>
      </sharedItems>
    </cacheField>
    <cacheField name="Efecto de la Falla" numFmtId="0">
      <sharedItems count="2">
        <s v="OP: Detención de la unidad. Salud: Impacto menor. I&amp;R: Impacto Menor.   MA"/>
        <s v="OP: Detención de la unidad. Salud: Impacto menor. I&amp;R: Impacto Menor"/>
      </sharedItems>
    </cacheField>
    <cacheField name="Hoja de Ruta" numFmtId="0">
      <sharedItems containsBlank="1" count="14">
        <s v="HDRPRED_01"/>
        <s v="HDRMEC_02"/>
        <s v="HDRMEC_01"/>
        <s v="INGENIERÍA"/>
        <s v="OPERACIONES"/>
        <s v="HDRMEC_04"/>
        <m/>
        <s v="HDRINST_01"/>
        <s v="HDRELE_01"/>
        <s v="HDRELE_02"/>
        <s v="HDRPRED_02"/>
        <s v="HDRMEC-03"/>
        <s v="HDRMEC_05"/>
        <s v="HDRMEC_06" u="1"/>
      </sharedItems>
    </cacheField>
    <cacheField name="Estrategia" numFmtId="0">
      <sharedItems containsBlank="1" count="11">
        <s v="CBM"/>
        <m/>
        <s v="FTM"/>
        <s v="RTF"/>
        <s v="DETECCIÓN/CBM"/>
        <s v="CBM/RTF"/>
        <s v="CBM/FTM"/>
        <s v="DETECCIÓN"/>
        <s v="RTF "/>
        <s v="DETECCIÓN (on/off)"/>
        <s v="RTF/CBM" u="1"/>
      </sharedItems>
    </cacheField>
    <cacheField name="Actividada primaria" numFmtId="0">
      <sharedItems containsBlank="1" count="32">
        <s v="Medir vibraciones, según norma ISO 10816-3. Y efectuar análisis termográfico."/>
        <s v="Inspeccionar visualmente buscando solturas o fugas de fluido"/>
        <s v="Accionar drenaje para verificar operatividad"/>
        <s v="Inspeccionar nivel de aceite en vasos de lubricación."/>
        <s v="Inspeccionar visualmente por soltura de pernos o sujetadores"/>
        <s v="Inspeccionar visualmente la firmeza y ajuste de cubierta de acople"/>
        <s v="Análisis termográfico"/>
        <s v="Tratar agua previamente"/>
        <s v="Medir vibraciones bajo norma"/>
        <s v="Inspeccionar visualmente por fugas"/>
        <s v="Controlar fluctuaciones del flujo "/>
        <s v="Colocar Flujómetro para cada bomba"/>
        <s v="Limpiar filtro/Cambiar??"/>
        <m/>
        <s v="Limpiar o lavar filtro"/>
        <s v="Determinar obstrucción del filtro a través del proceso"/>
        <s v="Inspeccionar visualmente para verificar correcto funcionamiento "/>
        <s v="Efectuar prueba para verificar correcto funcionamiento (ON/OFF)"/>
        <s v="Inspeccionar las condiciones fisícas del cable y su acometida"/>
        <s v="Efectuar limpieza y pruebas operacionales de parada "/>
        <s v="Inspeccionar con tintas penetrantes"/>
        <s v="Inspeccionar visualmente por posibles fugas"/>
        <s v="Inspeccionar visualmente la estructura, en busca de grietas y roturas"/>
        <s v="Inspeccionar visualmente los anclajes"/>
        <s v="Inspeccionar visualmente las condiciones fisícas de la caja y sus conexiones"/>
        <s v="Inspeccionar visualmente por filtraciones"/>
        <s v="Inspeccionar visualmente para verificar buen estado"/>
        <s v="Aislar manómetro para verificar funcionamiento, a través de una válvula o llave."/>
        <s v="Calibrar manómetro"/>
        <s v="Tomar muestras para análisis"/>
        <s v="Medir vibraciones, según norma ISO 10816-3 /medir amperaje y verificar parámeros operacionales" u="1"/>
        <s v="Inspeccionar visualmente las condiciones fisícas del cable y su acometida" u="1"/>
      </sharedItems>
    </cacheField>
    <cacheField name="Limite Aceptable/Parámetros de operación" numFmtId="0">
      <sharedItems containsBlank="1"/>
    </cacheField>
    <cacheField name="Frecuencia (semanas)" numFmtId="0">
      <sharedItems containsBlank="1" containsMixedTypes="1" containsNumber="1" containsInteger="1" minValue="1" maxValue="52" count="7">
        <n v="2"/>
        <n v="1"/>
        <m/>
        <s v="TBD"/>
        <n v="26"/>
        <n v="12"/>
        <n v="52"/>
      </sharedItems>
    </cacheField>
    <cacheField name="Pto. Trabajo" numFmtId="0">
      <sharedItems containsBlank="1" count="6">
        <s v="AMANPRED"/>
        <s v="ATURBOM"/>
        <m/>
        <s v="AINSTRUM"/>
        <s v="AELECTRI"/>
        <s v="ATURBOM/AMANPRED"/>
      </sharedItems>
    </cacheField>
    <cacheField name="Pers" numFmtId="0">
      <sharedItems containsString="0" containsBlank="1" containsNumber="1" containsInteger="1" minValue="1" maxValue="2"/>
    </cacheField>
    <cacheField name="Dur (Hr)" numFmtId="0">
      <sharedItems containsString="0" containsBlank="1" containsNumber="1" minValue="0.05" maxValue="2"/>
    </cacheField>
    <cacheField name="Estado Equipo" numFmtId="0">
      <sharedItems containsBlank="1" count="4">
        <s v="En servicio"/>
        <m/>
        <s v="Detenido"/>
        <s v="Operando" u="1"/>
      </sharedItems>
    </cacheField>
    <cacheField name="Componente Involucrado" numFmtId="0">
      <sharedItems containsBlank="1"/>
    </cacheField>
    <cacheField name="N° Parte" numFmtId="0">
      <sharedItems containsNonDate="0" containsString="0" containsBlank="1"/>
    </cacheField>
    <cacheField name="N° SAP" numFmtId="0">
      <sharedItems containsBlank="1"/>
    </cacheField>
    <cacheField name="ID_ACT_SA" numFmtId="0">
      <sharedItems containsNonDate="0" containsString="0" containsBlank="1"/>
    </cacheField>
    <cacheField name="Actividad de Mantenimiento Secundaria" numFmtId="0">
      <sharedItems containsBlank="1"/>
    </cacheField>
    <cacheField name="Limite Aceptable" numFmtId="0">
      <sharedItems containsNonDate="0" containsString="0" containsBlank="1"/>
    </cacheField>
    <cacheField name="Pto. Trabajo2" numFmtId="0">
      <sharedItems containsBlank="1"/>
    </cacheField>
    <cacheField name="Pers2" numFmtId="0">
      <sharedItems containsString="0" containsBlank="1" containsNumber="1" containsInteger="1" minValue="1" maxValue="1"/>
    </cacheField>
    <cacheField name="DUR (hrs)" numFmtId="0">
      <sharedItems containsBlank="1" containsMixedTypes="1" containsNumber="1" containsInteger="1" minValue="9" maxValue="9"/>
    </cacheField>
    <cacheField name="Componente Involucrado2" numFmtId="0">
      <sharedItems containsBlank="1"/>
    </cacheField>
    <cacheField name="N° Parte / N° Ítem" numFmtId="0">
      <sharedItems containsNonDate="0" containsString="0" containsBlank="1"/>
    </cacheField>
    <cacheField name="N° SAP2" numFmtId="0">
      <sharedItems containsNonDate="0" containsString="0" containsBlank="1"/>
    </cacheField>
    <cacheField name="Validado"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an Serrano, Luis (Enap Refinerías)" refreshedDate="45419.733786574077" createdVersion="8" refreshedVersion="8" minRefreshableVersion="3" recordCount="660" xr:uid="{33511A7C-452D-4FC6-B576-BC489710A6E0}">
  <cacheSource type="worksheet">
    <worksheetSource ref="C6:AJ69" sheet="RCM Preliminar" r:id="rId2"/>
  </cacheSource>
  <cacheFields count="67">
    <cacheField name="Área" numFmtId="0">
      <sharedItems containsBlank="1"/>
    </cacheField>
    <cacheField name="Proceso" numFmtId="0">
      <sharedItems containsBlank="1"/>
    </cacheField>
    <cacheField name="Descripción del Equipo" numFmtId="0">
      <sharedItems containsBlank="1"/>
    </cacheField>
    <cacheField name="Contexto" numFmtId="0">
      <sharedItems containsBlank="1"/>
    </cacheField>
    <cacheField name="TAG " numFmtId="0">
      <sharedItems containsBlank="1"/>
    </cacheField>
    <cacheField name="Ubicac.técnica" numFmtId="0">
      <sharedItems containsBlank="1"/>
    </cacheField>
    <cacheField name="Capacidad Equipo" numFmtId="0">
      <sharedItems containsBlank="1"/>
    </cacheField>
    <cacheField name="Sistema " numFmtId="0">
      <sharedItems containsBlank="1" count="17">
        <s v="Frontera presurizada"/>
        <s v="Frontera no presurizada"/>
        <m/>
        <s v="Sistema de instrumentación y control" u="1"/>
        <s v="Intercambiador de calor" u="1"/>
        <s v="Sistema de seguridad por sobrepresión" u="1"/>
        <s v="Piping y válvulas" u="1"/>
        <s v="Sistema de bombeo" u="1"/>
        <s v="Sistema sellado API 72 (vapor)" u="1"/>
        <s v="Sistema sellado API 13" u="1"/>
        <s v="Sistema estructural" u="1"/>
        <s v="Sistema motriz" u="1"/>
        <s v="Sistema eléctrico" u="1"/>
        <s v="Sistema de Piping y Válvulas" u="1"/>
        <s v="Sistema de Instrumentación y Control (Seguridad)" u="1"/>
        <s v="Sistema sellado API 21" u="1"/>
        <s v="Sistema sellado API 52" u="1"/>
      </sharedItems>
    </cacheField>
    <cacheField name="Sub Sistema" numFmtId="0">
      <sharedItems containsBlank="1" count="6">
        <s v="Cabezal"/>
        <s v="Manto"/>
        <s v="Uniones enflanchadas"/>
        <s v="Internos"/>
        <s v="Externos"/>
        <m/>
      </sharedItems>
    </cacheField>
    <cacheField name="ítem Mantenible" numFmtId="0">
      <sharedItems containsBlank="1" count="109">
        <s v="Cabezal"/>
        <s v="Boquillas de cabezal"/>
        <s v="Manto"/>
        <s v="Bota"/>
        <s v="Boquillas de Manto"/>
        <s v="Tapa de boquillas de manto (MH)"/>
        <s v="Uniones enflanchadas de boquillas"/>
        <s v="Demister"/>
        <s v="Anillo de soporte de demister"/>
        <s v="Placa de choque"/>
        <s v="Distribuidor"/>
        <s v="Soportes de distribuidor"/>
        <s v="Bafles"/>
        <s v="Anillos rigidizadores"/>
        <s v="Soportes-Sillines"/>
        <s v="Fundaciones de concreto "/>
        <s v="Aislación"/>
        <s v="Fireproofing"/>
        <m/>
        <s v="Transmisor de temperatura de entrada lado tubos" u="1"/>
        <s v="Sensor de temperatura entrada lado tubos" u="1"/>
        <s v="Transmisor de temperatura de salida lado tubos" u="1"/>
        <s v="Sensor de temperatura salida lado tubos" u="1"/>
        <s v="Transmisor de temperatura de entrada lado carcasa" u="1"/>
        <s v="Sensor de temperatura entrada lado carcasa" u="1"/>
        <s v="Transmisor de temperatura de salida lado carcasa" u="1"/>
        <s v="Sensor de temperatura salida lado carcasa" u="1"/>
        <s v="Tapa Channel" u="1"/>
        <s v="Channel" u="1"/>
        <s v="Coplas del channel" u="1"/>
        <s v="Partition pass del Channel" u="1"/>
        <s v="Boquillas del Channel" u="1"/>
        <s v="Carcasa" u="1"/>
        <s v="Boquillas de carcasa" u="1"/>
        <s v="Coplas de boquillas de carcasa" u="1"/>
        <s v="Fundaciones de concreto" u="1"/>
        <s v="Bonete" u="1"/>
        <s v="Coplas de bonete" u="1"/>
        <s v="Cabezal Flotante" u="1"/>
        <s v="Anillos partidos" u="1"/>
        <s v="Placa fija" u="1"/>
        <s v="Placa flotante" u="1"/>
        <s v="Tubos" u="1"/>
        <s v="Baffles" u="1"/>
        <s v="Tensores-espaciadores" u="1"/>
        <s v="Válvula de alivio" u="1"/>
        <s v="Unión Flangeada de válvula de alivio" u="1"/>
        <s v="Válvula de entrada lado tubos" u="1"/>
        <s v="Válvula de salida lado tubos" u="1"/>
        <s v="Válvula de entrada lado carcasa" u="1"/>
        <s v="Válvula de salida lado carcasa" u="1"/>
        <s v="Piping" u="1"/>
        <s v="Unión Flangeada de piping" u="1"/>
        <s v="Manto del Channel" u="1"/>
        <s v="Copla de bonete" u="1"/>
        <s v="Sellos mecánicos" u="1"/>
        <s v="Sellos mecánicos " u="1"/>
        <s v="Anillo de fondo" u="1"/>
        <s v="Anillos de desgaste" u="1"/>
        <s v="Laberinto de aceite" u="1"/>
        <s v="Filtro de succión" u="1"/>
        <s v="Piping (tubing)" u="1"/>
        <s v="Trampa de vapor" u="1"/>
        <s v="(RO)" u="1"/>
        <s v="(RO) " u="1"/>
        <s v="Empaquetadura entre flanges" u="1"/>
        <s v="Cuerpo de la bomba (voluta)" u="1"/>
        <s v=" Rodamiento de la bomba" u="1"/>
        <s v="Serpentín del circuito de refrigeración interno caja rodamiento bba" u="1"/>
        <s v="Impulsor 1a etapa de la bomba" u="1"/>
        <s v="Base metálica soporte motor-bomba" u="1"/>
        <s v="Motor " u="1"/>
        <s v="Motor" u="1"/>
        <s v="Impulsor 2a etapa de la bomba" u="1"/>
        <s v="Acople" u="1"/>
        <s v="Eje" u="1"/>
        <s v="Dispositivo (Botón) de parada de emergencia" u="1"/>
        <s v="Interruptor general de cabina bomba" u="1"/>
        <s v="Contactor de motor" u="1"/>
        <s v="Partidor Suave" u="1"/>
        <s v="Cable control botonera partir-parar" u="1"/>
        <s v="Serpentín del circuito de refrigeración" u="1"/>
        <s v="Cable de alimentación motor" u="1"/>
        <s v="Circuito agua refrigeración a descansos de la Bomba" u="1"/>
        <s v="Piping succión" u="1"/>
        <s v="Piping descarga" u="1"/>
        <s v="Válvula de Alimentación" u="1"/>
        <s v="Válvula de descarga" u="1"/>
        <s v="Ventilador del motor" u="1"/>
        <s v="Drenaje de voluta de la Bomba" u="1"/>
        <s v="Válvula Antiretorno" u="1"/>
        <s v="Cimiento soporte motor-bomba" u="1"/>
        <s v="Cubierta de acople (protección)" u="1"/>
        <s v="Manómetro de Descarga" u="1"/>
        <s v="Transmisor de Presión Succión" u="1"/>
        <s v="Transmisor de presión succión bomba" u="1"/>
        <s v="Transmisor de presión Descarga bomba" u="1"/>
        <s v="Caja de conexiones motor" u="1"/>
        <s v="Manómetros" u="1"/>
        <s v="Base soporte del motor" u="1"/>
        <s v="Impulsor de la bomba" u="1"/>
        <s v=" Piping API" u="1"/>
        <s v="Plan API " u="1"/>
        <s v="Pulmón del circuito API" u="1"/>
        <s v="Drenaje del voluta de la Bomba" u="1"/>
        <s v="Base soporte de la bomba" u="1"/>
        <s v="Drenaje de refrigeración de descansos de la Bomba" u="1"/>
        <s v="Enfriador de Plan API" u="1"/>
        <s v="Manómetro" u="1"/>
      </sharedItems>
    </cacheField>
    <cacheField name="Función" numFmtId="0">
      <sharedItems containsBlank="1" count="88">
        <s v="Contención de fluido"/>
        <s v="Atrapar condensado"/>
        <s v="Soporte de demister"/>
        <s v="Mitigar erosion "/>
        <s v="Distribución de fluido al interior"/>
        <s v="Soporte de distribuidor"/>
        <s v="Direccionar fluidos en el interior"/>
        <s v="Rigidizar el manto"/>
        <s v="Soporte de equipo"/>
        <s v="Aislación termica del equipo"/>
        <s v="Protección contra incendio "/>
        <m/>
        <s v="Transmitir la señal de temperatura de entrada de producto de producto lado tubos" u="1"/>
        <s v="Sensar la  temperatura entrada de producto lado tubos" u="1"/>
        <s v="Transmitir la señal de temperatura de salida de producto de producto lado tubos" u="1"/>
        <s v="Sensar la  temperatura salida de producto lado tubos" u="1"/>
        <s v="Transmitir la señal de temperatura de entrada de producto de producto lado carcasa" u="1"/>
        <s v="Sensar la  temperatura entrada de producto lado carcasa" u="1"/>
        <s v="Transmitir la señal de temperatura de salida de producto de producto lado carcasa" u="1"/>
        <s v="Sensar la  temperatura salida de producto lado carcasa" u="1"/>
        <s v="Contención de producto lado tubos" u="1"/>
        <s v="Contención y direccionamiento del fluido al interior del intercambiador de calor." u="1"/>
        <s v="Contención de fluido lado carcasa." u="1"/>
        <s v="Soporte de carcasa-equipo" u="1"/>
        <s v="Contención de producto lado carcasa" u="1"/>
        <s v="Contención y direccionamiento de producto lado tubos" u="1"/>
        <s v="Soporte de pernos del cabezal flotante" u="1"/>
        <s v="Soporte de tubos del haz lado channel/contención de fluido" u="1"/>
        <s v="Soporte de tubos del haz lado bonete/contención de fluido" u="1"/>
        <s v="Contención-transferencia de calor entre fluido lado tubo y lado carcasa" u="1"/>
        <s v="Direccionamiento del fluido lado carcasa/soporte de tubos" u="1"/>
        <s v="Soporte estructural de baffles" u="1"/>
        <s v="Evitar impacto directo a los tubos del fluido de entrada lado carcasa" u="1"/>
        <s v="Protección de sobrepresión del equipo" u="1"/>
        <s v="Unión de componentes de piping con válvula de alivio" u="1"/>
        <s v="Corte/paso de flujo de entrada lado tubos" u="1"/>
        <s v="Corte/paso de flujo de salida lado tubos" u="1"/>
        <s v="Unión de componentes de piping" u="1"/>
        <s v="Transferencia de calor entre fluido lado tubo y lado carcasa" u="1"/>
        <s v="Evitar fuga del producto al exterior, entre el eje de la bomba y la voluta." u="1"/>
        <s v="Ajustar y sellar impilsor" u="1"/>
        <s v="Restringir la presion de cámara lado alta a lado baja" u="1"/>
        <s v="Restringir la presion de camara lado alta a lado baja" u="1"/>
        <s v="Evita ingreso o salida de contaminantes de cuerpo bomba" u="1"/>
        <s v="Filtrar el Pitch de contaminación por partículas sólidas " u="1"/>
        <s v="Transportar fluido vapor desde entrada sello secundario a exterior" u="1"/>
        <s v="Atrapar los condensados desde matriz a sello secundario" u="1"/>
        <s v="Bajar presión de sello primario desde camara de sello a succión bomba" u="1"/>
        <s v="Transportar fluido pitch de camara de sello a succión de bomba" u="1"/>
        <s v="Sellar unión apernada para no existan fugas" u="1"/>
        <s v="Contener crudo reducido " u="1"/>
        <s v="Soportar eje de bomba" u="1"/>
        <s v="Refrigerar bomba " u="1"/>
        <s v="Desplazar fluido desde etapa 1 a etapa 2" u="1"/>
        <s v="Soportar la estructura de motor" u="1"/>
        <s v="Transmitir potencia desde el motor a la bomba (3000 RPM)" u="1"/>
        <s v="Desplazar fluido desde etapa 2 al proceso a flujo entre 1400 y 2400 m3/día" u="1"/>
        <s v="Transmitir potencia desde el motor a la bomba (3000 RPM) 380 KW" u="1"/>
        <s v="Transmitir la fuerza generada por el Motor en un movimiento rotatorio (2950 a 2980 RPM)" u="1"/>
        <s v="Soportar componente de la bomba" u="1"/>
        <s v="Activar la detención inmediata del equipo (consultar si detiene o no de forma segura)" u="1"/>
        <s v="Desconecta el circuito eléctrico de acuerdo al consumo de potencia" u="1"/>
        <s v="Abre y cierra el circuito eléctrico mediante conexión y desconexión de contactos " u="1"/>
        <s v="Evitar Pick de corriente en partida motor" u="1"/>
        <s v="Permitir dar energía eléctrica a boton partir-parar" u="1"/>
        <s v="Transmitir energía eléctrica " u="1"/>
        <s v="Drenar agua a exterior" u="1"/>
        <s v="Contener fluido Pitch" u="1"/>
        <s v="Permitir el paso y corte del crudo reducido" u="1"/>
        <s v="Mantener una temperatura adecuada al motor" u="1"/>
        <s v="Drenar Pitch para mantenimiento (sello y filtros)" u="1"/>
        <s v="Permitir el paso de crudo reducido en una dirección" u="1"/>
        <s v="Sustentar base Motor-Bomba" u="1"/>
        <s v="Proteger los componentes que integran el acople" u="1"/>
        <s v="Permitir lectura de presión " u="1"/>
        <s v="Soportar la estructura de bomba" u="1"/>
        <s v="Proporcionar contacto eléctrico" u="1"/>
        <s v="Refrigerar las caras de los sellos mecánicoa" u="1"/>
        <s v="Eliminar excedentes de fluido del sistema" u="1"/>
        <s v="Soportar rotor de bomba" u="1"/>
        <s v="Desplazar fluido a presión de diseño 22,5 kg/cm2" u="1"/>
        <s v="Drenar Fluido" u="1"/>
        <s v="Contener el lubricante del circuito a una presión de 2,8 kg/cm2" u="1"/>
        <s v="Refrigerar fluido" u="1"/>
        <s v="Refrigerar las caras de los sellos mecánicos" u="1"/>
        <s v="Indicar los parametros de operación del  API (rango)" u="1"/>
        <s v="Permitir lectura de presión de descarga entre 16 y 21 Kg/cm2 max. " u="1"/>
        <s v="Filtrar el crudo reducido de contaminación por partículas sólidas " u="1"/>
      </sharedItems>
    </cacheField>
    <cacheField name="Falla Funcional" numFmtId="0">
      <sharedItems containsBlank="1" count="83">
        <s v="No contención de fluido"/>
        <s v="No atrapa condensado"/>
        <s v="No soportar demister"/>
        <s v="No mitigar erosión"/>
        <s v="No distribución de fluidos al interioir"/>
        <s v="No soporte de distribuidor"/>
        <s v="No direcciona fluidos en el interior"/>
        <s v="No rigidiza el manto"/>
        <s v="No soporte de equipo"/>
        <s v="No aisla termicamente el equipo"/>
        <s v="No protege contra incendio"/>
        <m/>
        <s v="No transmite la señal de temperatura de entrada de producto lado tubos" u="1"/>
        <s v="No sensa la temperatura entrada de producto lado tubos" u="1"/>
        <s v="No transmite la señal de temperatura de salida de producto lado tubos" u="1"/>
        <s v="No sensa la temperatura salida de producto lado tubos" u="1"/>
        <s v="No transmite la señal de temperatura de entrada de producto lado carcasa" u="1"/>
        <s v="No sensa la temperatura entrada de producto lado carcasa" u="1"/>
        <s v="No transmite la señal de temperatura de salida de producto lado carcasa" u="1"/>
        <s v="No sensa la temperatura salida de producto lado carcasa" u="1"/>
        <s v="No contención del fluido lado tubos" u="1"/>
        <s v="No contención o direccionamiento del fluido lado tubos" u="1"/>
        <s v="No contención del fluido lado carcasa" u="1"/>
        <s v="No soporte de carcasa-equipo" u="1"/>
        <s v="No contención-direccionamiento de fluidos lado tubo" u="1"/>
        <s v="No soporte de cabezal flotante" u="1"/>
        <s v="No soporte de tubos del haz lado channel/contención de fluido" u="1"/>
        <s v="No soporte de tubos del haz lado bonete/contención de fluido" u="1"/>
        <s v="No contención-transferencia de calor entre fluido lado tubo y lado carcasa" u="1"/>
        <s v="No direccionamiento del fluido lado carcasa/soporte de tubos" u="1"/>
        <s v="No soporte estructural de baffles" u="1"/>
        <s v="No evitar impacto directo a los tubos d+O113+K112:N113+J112:N113+I112:N113+H1+A112:N112" u="1"/>
        <s v="No evitar impacto directo a los tubos d+O113+K112:N113+J112:N113+I112:N113+H1+A112:N113" u="1"/>
        <s v="No protección de sobrepesión del equipo" u="1"/>
        <s v="No unión de componentes de piping con válvula de alivio" u="1"/>
        <s v="No corte/paso de flujo de entrada lado tubos" u="1"/>
        <s v="No corte/paso de flujo de salida lado tubos" u="1"/>
        <s v="No contención del fluido" u="1"/>
        <s v="No unión de componentes de piping" u="1"/>
        <s v="No evitar fuga del producto al exterior, entre el eje de la bomba y la voluta." u="1"/>
        <s v="No Ajustar y sellar impilsor" u="1"/>
        <s v="No Restringir la presion de cámara lado alta a lado baja" u="1"/>
        <s v="No Evita ingreso o salida de contaminantes de cuerpo bomba" u="1"/>
        <s v="No filtrar el crudo reducido de contaminación por partículas sólidas " u="1"/>
        <s v="No Transportar fluido vapor desde entrada sello secundario a exterior" u="1"/>
        <s v="No Atrapar los condensados desde matriz a sello secundario" u="1"/>
        <s v="No Bajar presión de sello primario desde camara de sello a succión bomba" u="1"/>
        <s v=" No Transportar fluido pitch de camara de sello a succión de bomba" u="1"/>
        <s v="No Sellar unión apernada para no existan fugas" u="1"/>
        <s v="No contener los fluídos" u="1"/>
        <s v="No soportar rotor de bomba" u="1"/>
        <s v="No refrigerar bomba" u="1"/>
        <s v="No Desplazar fluido a presión de diseño 17 y 20 Kg/cm2 a 370°" u="1"/>
        <s v="No soportar la estructura de motor" u="1"/>
        <s v="No transmitir potencia desde el motor a la bomba" u="1"/>
        <s v="No Transmitir la fuerza generada por el Motor en un movimiento rotatorio (2950 a 2980 RPM)" u="1"/>
        <s v="No activar la detenión inmediata del equipo" u="1"/>
        <s v="No Desconecta el circuito eléctrico de acuerdo al consumo de potencia" u="1"/>
        <s v="No Abre y cierra el circuito eléctrico mediante conexión y desconexión de contactos " u="1"/>
        <s v="No Evitar Pick de corriente en partida motor" u="1"/>
        <s v="No Permitir dar energía eléctrica a boton partir-parar" u="1"/>
        <s v="No transmitir energía eléctrica " u="1"/>
        <s v="No Drenar agua a exterior" u="1"/>
        <s v="No Contener fluido Pitch" u="1"/>
        <s v="No Permitir el paso y corte del crudo reducido" u="1"/>
        <s v="No mantener una temperatura adecuada al motor" u="1"/>
        <s v="No Drenar Pitch para mantenimiento (sello y filtros)" u="1"/>
        <s v="No Permitir el paso de crudo reducido en una dirección" u="1"/>
        <s v="No Sustentar base Motor-Bomba" u="1"/>
        <s v="No proteger los componentes que integran el acople" u="1"/>
        <s v="No Permitir lectura de presión " u="1"/>
        <s v="No soportar la estructura de bomba" u="1"/>
        <s v="No proporcionar contacto eléctrico" u="1"/>
        <s v="No refrigerar las caras de los sellos mecánicoa" u="1"/>
        <s v="No refrigerar las caras de los sellos mecánicos" u="1"/>
        <s v="No transmitir potencia desde el motor a la bomba (3000 RPM)" u="1"/>
        <s v="No indicar los parametros de operación del  API" u="1"/>
        <s v="No Drenar Fluido" u="1"/>
        <s v="No refrigerar fluido" u="1"/>
        <s v="No contener el lubricante del circuito a una presión de 2,8 kg/cm2" u="1"/>
        <s v="No desplazar fluido entrgando flujo y presión de diseño 22,5 kg/cm2" u="1"/>
        <s v="Permitir el paso y corte del crudo reducido" u="1"/>
        <s v="No Eliminar excedentes de fluido del sistema" u="1"/>
      </sharedItems>
    </cacheField>
    <cacheField name="Modo de Falla" numFmtId="0">
      <sharedItems containsBlank="1" count="221">
        <s v="Rotura por adelgazamiento por corrosión interna"/>
        <s v="Rotura por adelgazamiento por corrosión externa"/>
        <s v="Rotura por agrietamiento o corrosión interna localizada"/>
        <s v="Rotura por agrietamiento por corrosión externa"/>
        <s v="Rotura por sobrepresión interna"/>
        <s v="Fuga por rotura de empaquetadura por mal montaje"/>
        <s v="Fuga por rotura de empaquetadura por el servicio"/>
        <s v="Fuga por daño en asiento de empaquetadura por corrosion-erosion"/>
        <s v="Fuga por daño en asiento de empaquetadura por golpe mecánico"/>
        <s v="Fuga por destensionado de pernos por ciclos térmicos"/>
        <s v="Fuga por torque inadecuado de pernos"/>
        <s v="Rotura de pernos por corrosión externa"/>
        <s v="Rotura de demister por flasheo del equipo"/>
        <s v="Desgaste de demister por corrosión"/>
        <s v="Desmontaje de demister por perdida de fijación"/>
        <s v="Desarme de demister por rotura de fijaciones"/>
        <s v="Demister con poca densidad de relleno en el armado"/>
        <s v="Rotura de anillo por flasheo"/>
        <s v="Rotura de anillo por corrosión"/>
        <s v="Rotura de anillo por sobrepresión"/>
        <s v="Desgaste de placa por erosión"/>
        <s v="Desgaste de placa por corrosión"/>
        <s v="Rotura de placa por corrosión en soldaduras"/>
        <s v="Rotura por adelgaazamiento por corrosión"/>
        <s v="Rotura por agrietamiento por cargas mecánicas"/>
        <s v="Fuga por corrosión de pernos de unión enflanchada"/>
        <s v="Fuga por rotura de empaquetadura de unión enflanchada"/>
        <s v="Rotura por adelgazamiento por corrosión"/>
        <s v="Rotura de anclajes por corrosión"/>
        <s v="Rotura de anclajes por cargas mecánicas"/>
        <s v="Rotura por cargas por sobrepresión"/>
        <s v="Rotura por sobrepresión (Externa o interna)"/>
        <s v="Rotura por desgaste por corrosión"/>
        <s v="Rotura por agrietamiento de unión soldada"/>
        <s v="Rotura por perdida de espesor por corrosión"/>
        <s v="Soltura de anclaje"/>
        <s v="Fisura del concreto"/>
        <s v="Deprendimiento de hormigón por sobrecarga"/>
        <s v="Perdida de propiedades por ingreso de humedad"/>
        <s v="Rotura por impactos"/>
        <s v="Agrietamiento por movimiento sismico"/>
        <s v="Rotura por impacto"/>
        <s v="Perdida de hermeticidad"/>
        <m/>
        <s v="Transmisor dañado por falla de componente electrónico" u="1"/>
        <s v="Aislador Galvánico del transmisor dañado por falla de componente electrónico " u="1"/>
        <s v="Cable de señal del transmisor eléctrónico a sistema de monitoreo y control (4-20 mA) cortado por alta vibración" u="1"/>
        <s v="Cable de señal del transmisor eléctrónico a sistema de monitoreo y control (4-20 mA) aterrizado por pérdida de aislación" u="1"/>
        <s v="Cable compensado del transmisor cortado por alta vibración" u="1"/>
        <s v="Cable de compensado del transmisor eléctrónico a sistema de monitoreo y control (4-20 mA) aterrizado por pérdida de aislación" u="1"/>
        <s v="Sensor de temperatura dañado por degradación de la vaina" u="1"/>
        <s v="Sensor de temperatura descalibrado por degradación del termopar" u="1"/>
        <s v="Fuga por daño en zona de asiento de empaquetadura (mecánico o corrosión)" u="1"/>
        <s v="Fuga por daño en empaquetadura mal montaje" u="1"/>
        <s v="Rotura de pernos por destensionado de pernos por corrosión externa" u="1"/>
        <s v="Rotura por perdida de espesor por corrosión interna" u="1"/>
        <s v="Rotura por perdida de espesor por corrosión externa" u="1"/>
        <s v="Fuga por daño en unión roscada de coplas por corrosión (tapones roscados)" u="1"/>
        <s v="Fuga por rotura de coplas por corrosión" u="1"/>
        <s v="Rotura por agrietamiento de soldaduras de unión del baffle" u="1"/>
        <s v="Rotura por agrietamiento de soldaduras de unión de boquillas por cargas externas" u="1"/>
        <s v="Figa por daño en unión roscada de coplas por corrosión (tapones roscados)" u="1"/>
        <s v="Rotura de pernos por corrosion externa" u="1"/>
        <s v="Fuga por desgaste mecánico de alojamiento de tubos (reentubados)" u="1"/>
        <s v="Rotura por perdida de espesor/agrietamiento por corrosión interna" u="1"/>
        <s v="Rotura por perdida de espesor/agrietamiento por corrosión externa" u="1"/>
        <s v="Rotura por daño mecánico (desmontaje-montaje)" u="1"/>
        <s v="Fuga por perdida de expansión en unión tubo-placa" u="1"/>
        <s v="Fuga por corrosion en soldadura de sello en unión tubo-placa" u="1"/>
        <s v="Perdida de transferencia de calor por ensuciamiento interior de tubos" u="1"/>
        <s v="Perdida de transferencia de calor por ensuciamiento exterior de tubos" u="1"/>
        <s v="Rotura por adelgazamiento por corrosion" u="1"/>
        <s v="Rotura por perdida de material por abrasión inducida por flujo" u="1"/>
        <s v="Rotura por agrietamiento de soldaduras de soporte (extremos-tuercas)" u="1"/>
        <s v="Daño mecánico (desmontaje-montaje)" u="1"/>
        <s v="Rotura por adelgazamiento por corrosion-erosión" u="1"/>
        <s v="Rotura por agrietamiento de soladura por corrosión" u="1"/>
        <s v="Ensuciamiento entre tobera y disco (falta de sello)" u="1"/>
        <s v="Descalibración por tiempo de vida útil del resorte" u="1"/>
        <s v="Activación por rotura de resorte por corrosión" u="1"/>
        <s v="Corrosion interna (falta de sello entre disco y tobera)" u="1"/>
        <s v="Desgaste de boquilla salida por corrosión-erosion" u="1"/>
        <s v="Fuga por daño de asiento por sobreapriete" u="1"/>
        <s v="Daño en hilo de vástago por corrosión" u="1"/>
        <s v="Daño en empaque por fin de vida util" u="1"/>
        <s v="Daño en compuerta por erosion-corrosión" u="1"/>
        <s v="Fuga por rotura de cuerpo por corrosion interna" u="1"/>
        <s v="Fuga por rotura de cuerpo por corrosion externa" u="1"/>
        <s v="Perdida de movilidad del vástago por corrosión o depósitos" u="1"/>
        <s v="Fuga por daño en empaque por fin de vida util" u="1"/>
        <s v="Rotura de piping por corrosion interna" u="1"/>
        <s v="Rotura de piping por corrosión externa" u="1"/>
        <s v="Fuga por rotura de empaquetadura por fin de vida util" u="1"/>
        <s v="Cable de señal del transmisor eléctrónico a SIS (4-20 mA) cortado por alta vibración" u="1"/>
        <s v="Cable de señal del transmisor eléctrónico a SIS (4-20 mA) aterrizado por pérdida de aislación" u="1"/>
        <s v="Cable de compensado del transmisor eléctrónico a SIS (4-20 mA) aterrizado por pérdida de aislación" u="1"/>
        <s v="Daño en zona de asiento de empaquetadura" u="1"/>
        <s v="Daño en empaquetadura mal montaje" u="1"/>
        <s v="Destensionado de pernos por ciclos térmicos" u="1"/>
        <s v="Torque inadecuado de pernos" u="1"/>
        <s v="Perdida de espesor por corrosión interna" u="1"/>
        <s v="Perdida de espesor por corrosión externa" u="1"/>
        <s v="Daño en unión roscada de coplas por corrosión (tapones roscados)" u="1"/>
        <s v="Rotura de coplas por corrosión" u="1"/>
        <s v="Corrosión interna del cuerpo del channel" u="1"/>
        <s v="Perdida de espesor por corrosión interna " u="1"/>
        <s v="Agrietamiento de soldaduras de unión del baffle" u="1"/>
        <s v="Agrietamiento de soldaduras de unión de boquillas por cargas externas" u="1"/>
        <s v="Agrietamiento de unión soldada" u="1"/>
        <s v="Perdida de espesor por corrosión" u="1"/>
        <s v="Rotura del sello por choque térmico" u="1"/>
        <s v="Rotura del fuelle de sello por sobreesfuerzo" u="1"/>
        <s v="Rotura del fuelle del sello por desalineamiento" u="1"/>
        <s v="Anillo de fondo desgastado por Abrasión" u="1"/>
        <s v="Anillo de fondo desalineado por Abrasión" u="1"/>
        <s v="Anillo de fondo desgastado por Corrosión" u="1"/>
        <s v="Falla por desgaste" u="1"/>
        <s v="Anillo fracturado por desgaste" u="1"/>
        <s v="Falla por desgaste, desalineamiento" u="1"/>
        <s v="Filtro fracturado por obstrucción (aumento fuerza empuje)" u="1"/>
        <s v="Unión Parker Fuga por desgaste" u="1"/>
        <s v="Piping Fuga por pitting " u="1"/>
        <s v="Trampa Obstruida por contaminación por sales" u="1"/>
        <s v="Sin flujo de pitch o asfalto por obstrucción por particulas o congelamiento" u="1"/>
        <s v="RO Desgastado por abrasión" u="1"/>
        <s v="Falla por obstrucción por congelamiento de pitch o asfalto" u="1"/>
        <s v="Empaquetadura dañada genera fuga por sobretorque de pernos" u="1"/>
        <s v="Deterioro del sello por contaminación (partículas sólidas y / RO)" u="1"/>
        <s v="Deterioro del sello por cavitación (flujo de admisión muy cercano al mínimo de trabajo: definir)" u="1"/>
        <s v="Filtro obstruido por contaminación (partículas sólidas)" u="1"/>
        <s v="Cuerpo bomba fuga por desgaste" u="1"/>
        <s v=" Rodamiento Desgastado por vibraciones (desalineamiento, solturas, desbalanceo masa)" u="1"/>
        <s v="Serpentín fuga agua por corrosión" u="1"/>
        <s v="Impulsor desgastado por abrasión" u="1"/>
        <s v="Impulsor con pérdida material por golpes" u="1"/>
        <s v="Base agrietada por altas vibraciones" u="1"/>
        <s v="Rodamiento del motor con desgaste prematuro por falta de lubricación" u="1"/>
        <s v="Rodamiento deteriorado por contaminación de grasa" u="1"/>
        <s v="Rodamiento Atascado por Falta de Lubricación" u="1"/>
        <s v="Rodamiento Desgastado por falta de lubricación " u="1"/>
        <s v="Acoplamiento deficiente por solturas entre componentes" u="1"/>
        <s v="Eje desgastado por roce" u="1"/>
        <s v="Eje deflectado por sobre esfuerzo" u="1"/>
        <s v="Eje Fracturado por sobre esfuerzo" u="1"/>
        <s v="Soltura de la base  por alta vibración" u="1"/>
        <s v="Motor desalineado por pernos fijación flojos" u="1"/>
        <s v="Rodamiento con desgaste por lubricación deficiente" u="1"/>
        <s v="Botón parada emergencia no actúa por obstrucción" u="1"/>
        <s v="Interruptor opera por mecanismo térmico degradado (detiene bomba)" u="1"/>
        <s v="Contactor se degrada por alta temperatura" u="1"/>
        <s v="Contactor se desgasta por arco eléctrico" u="1"/>
        <s v="Electrónica de potencia de partidor dañada por temperatura" u="1"/>
        <s v="Cable con daño fisico por corte (agentes externos)" u="1"/>
        <s v="Cable con perdida aislación por daño interno" u="1"/>
        <s v="Circuito de refrigeración obstruido por contaminación de agua matriz" u="1"/>
        <s v="Cable con pérdida aislación por daño interno" u="1"/>
        <s v="Carcasa agrietada o debilitada por abrasión (fuga menor exterior)" u="1"/>
        <s v="Desalineamiento en el acople por soltura en las bases" u="1"/>
        <s v="Soltura del tubing por vibraciones" u="1"/>
        <s v="Rotura del tubbing drenaje por vibraciones" u="1"/>
        <s v="Piping con pitting por corrosión" u="1"/>
        <s v="Piping con desgaste por erosión" u="1"/>
        <s v="Compuerta de válvula no cierra al querer entregar bomba (deteriorado) por sobreesfuerzo (abrir-cerrar)" u="1"/>
        <s v="Prensaestopa de válvula desgastado por uso (fuga exterior por el eje)" u="1"/>
        <s v="Espejo de válvula desgastado por erosión" u="1"/>
        <s v="Actuador de válvula trabado por corrosión" u="1"/>
        <s v="Compuerta de válvula deteriorado por sobreesfuerzo (abrir-cerrar)" u="1"/>
        <s v="Ventilador del motor dañado por solturas" u="1"/>
        <s v="Válvula Drenaje Pitch trabado por corrosión/oxidación" u="1"/>
        <s v="Piping obstruido por congelamiento Pitch" u="1"/>
        <s v="Válvula Drenaje no cierra y fuga Pitch por trabamiento" u="1"/>
        <s v="Empaque Válvula desgastada por envejecimiento (fuga exterior)" u="1"/>
        <s v="Cuerpo de Bomba con daño estructural por corrosión ambiental" u="1"/>
        <s v="Cimiento agrietado o degranado por corrosión" u="1"/>
        <s v="Rotura de válvula drenaje por vibraciones" u="1"/>
        <s v="Válvula drenaje agripada por corrosión ambiental" u="1"/>
        <s v="Válvula drenaje obstruida por contaminación" u="1"/>
        <s v="Cubierta acople suelta por pernos dañado por corrosión" u="1"/>
        <s v="Cubierta de acople dañada por impactos" u="1"/>
        <s v="Manómetro Dañado por fluctuación de presiones del proceso (sobrepresiones) y temperaturas" u="1"/>
        <s v="Transmisor Dañado por fluctuación de presiones del proceso" u="1"/>
        <s v="Transmisor falla por obstrucción" u="1"/>
        <s v="Transmisor con falla electrónica" u="1"/>
        <s v="Transmisor Dañado por fluctuación de presiones del proceso (sobrepresiones)" u="1"/>
        <s v="Válvula desgastada por corrosión" u="1"/>
        <s v="Base metálica suelta por corrosión" u="1"/>
        <s v="Pernos de Base metálica con Soltura por corrosión" u="1"/>
        <s v="Mal contacto del cableado por soltura" u="1"/>
        <s v="Ventilador Deteriorado por  Contaminación" u="1"/>
        <s v="Drenaje trabado por corrosión/oxidación" u="1"/>
        <s v="Manómetro Dañado por fluctuación del proceso" u="1"/>
        <s v="Cuerpo de Bomba Fisurada por ataques químicos (sin fuga)" u="1"/>
        <s v="Carcasa agrietada o debilitada por abrasión (fuga exterior)" u="1"/>
        <s v="Fuga del fluido refrigerante por rotura del piping (fuga HC)" u="1"/>
        <s v="Piping obstruido por contaminación" u="1"/>
        <s v="Rodamiento deteriorado por contaminación" u="1"/>
        <s v="Cable con daño fisico por corte" u="1"/>
        <s v="Indicador de nivel pulmón no visible por suciedad" u="1"/>
        <s v="Drenaje no cierra y genera fuga de HC con alta probabilidad de trabamiento del equipo" u="1"/>
        <s v="Mirilla de indicador de nivel deteriorada por impacto." u="1"/>
        <s v="Indicador de nivel pulmón dañado por uso" u="1"/>
        <s v="Válvula trabada por corrosión" u="1"/>
        <s v="Cuerpo de Bomba con daño estructural por ataques químicos" u="1"/>
        <s v="Drenaje con rotura por daño físico" u="1"/>
        <s v="Circuito de refrigeración obstruido por contaminación" u="1"/>
        <s v="Fuga del fluido refrigerante por rotura del piping" u="1"/>
        <s v="Cubierta suelta por desajuste de pernos" u="1"/>
        <s v="Filtro dañado/rotura por contaminación (partículas sólidas)" u="1"/>
        <s v="Enfriador Dañado por corrosión" u="1"/>
        <s v="Cámara Dañada por corrosión" u="1"/>
        <s v="Base agrietada por vibraciones" u="1"/>
        <s v="Drenaje bomba fuga por corrosión ambiental" u="1"/>
        <s v="Deterioro del sello por contaminación (partículas)" u="1"/>
        <s v="Soltura o rotura del piping por vibraciones" u="1"/>
        <s v="Manómetro Descalibrado por Uso" u="1"/>
        <s v="Impulsor obstruido por partículas" u="1"/>
        <s v="Valores Manómetro erroneo por descalibración" u="1"/>
        <s v="Drenaje con rotura por obstrucción" u="1"/>
        <s v="Actuador de válvula deteriorado por golpe" u="1"/>
        <s v=" Rodamiento Desgastado por vibraciones " u="1"/>
        <s v="Aceite plan API Degradado por contaminación" u="1"/>
      </sharedItems>
    </cacheField>
    <cacheField name="Consecuencia de la Falla" numFmtId="0">
      <sharedItems containsBlank="1"/>
    </cacheField>
    <cacheField name="OP" numFmtId="0">
      <sharedItems containsNonDate="0" containsString="0" containsBlank="1"/>
    </cacheField>
    <cacheField name="MA" numFmtId="0">
      <sharedItems containsNonDate="0" containsString="0" containsBlank="1"/>
    </cacheField>
    <cacheField name="SLD" numFmtId="0">
      <sharedItems containsNonDate="0" containsString="0" containsBlank="1"/>
    </cacheField>
    <cacheField name="I&amp;R" numFmtId="0">
      <sharedItems containsNonDate="0" containsString="0" containsBlank="1"/>
    </cacheField>
    <cacheField name="Severidad" numFmtId="0">
      <sharedItems containsNonDate="0" containsString="0" containsBlank="1"/>
    </cacheField>
    <cacheField name="Ocurrencia" numFmtId="0">
      <sharedItems containsNonDate="0" containsString="0" containsBlank="1"/>
    </cacheField>
    <cacheField name="Detección" numFmtId="0">
      <sharedItems containsNonDate="0" containsString="0" containsBlank="1"/>
    </cacheField>
    <cacheField name="NPR" numFmtId="0">
      <sharedItems containsNonDate="0" containsString="0" containsBlank="1"/>
    </cacheField>
    <cacheField name="Actividad de Mantenimiento Actual" numFmtId="0">
      <sharedItems containsNonDate="0" containsString="0" containsBlank="1"/>
    </cacheField>
    <cacheField name="Repuestos Involucrados (actuales)" numFmtId="0">
      <sharedItems containsNonDate="0" containsString="0" containsBlank="1"/>
    </cacheField>
    <cacheField name="Costo Mantenimiento Actual" numFmtId="0">
      <sharedItems containsNonDate="0" containsString="0" containsBlank="1"/>
    </cacheField>
    <cacheField name="Costo Mant Actual total (USD)" numFmtId="0">
      <sharedItems containsNonDate="0" containsString="0" containsBlank="1"/>
    </cacheField>
    <cacheField name="Plan" numFmtId="0">
      <sharedItems containsNonDate="0" containsString="0" containsBlank="1"/>
    </cacheField>
    <cacheField name="Descripción Plan" numFmtId="0">
      <sharedItems containsNonDate="0" containsString="0" containsBlank="1"/>
    </cacheField>
    <cacheField name="Posición" numFmtId="0">
      <sharedItems containsNonDate="0" containsString="0" containsBlank="1"/>
    </cacheField>
    <cacheField name="Tx Pos" numFmtId="0">
      <sharedItems containsNonDate="0" containsString="0" containsBlank="1"/>
    </cacheField>
    <cacheField name="Hoja de Ruta" numFmtId="0">
      <sharedItems containsNonDate="0" containsString="0" containsBlank="1"/>
    </cacheField>
    <cacheField name="TX HR" numFmtId="0">
      <sharedItems containsNonDate="0" containsString="0" containsBlank="1"/>
    </cacheField>
    <cacheField name="Op2" numFmtId="0">
      <sharedItems containsNonDate="0" containsString="0" containsBlank="1"/>
    </cacheField>
    <cacheField name="Tx  Ope" numFmtId="0">
      <sharedItems containsNonDate="0" containsString="0" containsBlank="1"/>
    </cacheField>
    <cacheField name="Nombre pauta" numFmtId="0">
      <sharedItems containsNonDate="0" containsString="0" containsBlank="1"/>
    </cacheField>
    <cacheField name="Táctica_x000a_FTM-CBM-RTF-FFM" numFmtId="0">
      <sharedItems containsBlank="1" count="3">
        <s v="CBM"/>
        <s v="RTF"/>
        <m/>
      </sharedItems>
    </cacheField>
    <cacheField name="Actividad de Mantenimiento Primaria" numFmtId="0">
      <sharedItems containsBlank="1"/>
    </cacheField>
    <cacheField name="Limite Aceptable" numFmtId="0">
      <sharedItems containsBlank="1"/>
    </cacheField>
    <cacheField name="Pto. Trabajo" numFmtId="0">
      <sharedItems containsBlank="1" count="13">
        <s v="AINSPEC"/>
        <s v="DEE"/>
        <m/>
        <s v="AINSTRU2" u="1"/>
        <s v="AINSPEC/DEE" u="1"/>
        <s v="ATALVAL" u="1"/>
        <s v="ATURBOM" u="1"/>
        <s v="AMANPRED" u="1"/>
        <s v="AMANTAFR" u="1"/>
        <s v="AELECTRI" u="1"/>
        <s v="AINSTRUM" u="1"/>
        <s v="ATALLVAL" u="1"/>
        <s v="OPERACIONES" u="1"/>
      </sharedItems>
    </cacheField>
    <cacheField name="Frecuencia (s)" numFmtId="0">
      <sharedItems containsBlank="1"/>
    </cacheField>
    <cacheField name="Cant. Pers ejecutante" numFmtId="0">
      <sharedItems containsString="0" containsBlank="1" containsNumber="1" containsInteger="1" minValue="1" maxValue="7"/>
    </cacheField>
    <cacheField name="Dur (min)" numFmtId="0">
      <sharedItems containsNonDate="0" containsString="0" containsBlank="1"/>
    </cacheField>
    <cacheField name="Dur (hr)" numFmtId="0">
      <sharedItems containsString="0" containsBlank="1" containsNumber="1" containsInteger="1" minValue="1" maxValue="60"/>
    </cacheField>
    <cacheField name="HH" numFmtId="0">
      <sharedItems containsString="0" containsBlank="1" containsNumber="1" containsInteger="1" minValue="1" maxValue="420"/>
    </cacheField>
    <cacheField name="Estado Equipo" numFmtId="0">
      <sharedItems containsBlank="1" count="4">
        <s v="EN SERVICIO"/>
        <s v="DETENIDO"/>
        <m/>
        <s v="E/S" u="1"/>
      </sharedItems>
    </cacheField>
    <cacheField name="Componente Involucrado" numFmtId="0">
      <sharedItems containsBlank="1"/>
    </cacheField>
    <cacheField name="N° Parte" numFmtId="0">
      <sharedItems containsNonDate="0" containsString="0" containsBlank="1"/>
    </cacheField>
    <cacheField name="N° SAP" numFmtId="0">
      <sharedItems containsNonDate="0" containsString="0" containsBlank="1"/>
    </cacheField>
    <cacheField name="ID_ACT_SA" numFmtId="0">
      <sharedItems containsNonDate="0" containsString="0" containsBlank="1"/>
    </cacheField>
    <cacheField name="Actividad de Mantenimiento Secundaria" numFmtId="0">
      <sharedItems containsBlank="1"/>
    </cacheField>
    <cacheField name="Limite Aceptable2" numFmtId="0">
      <sharedItems containsBlank="1"/>
    </cacheField>
    <cacheField name="Pto. Trabajo2" numFmtId="0">
      <sharedItems containsBlank="1"/>
    </cacheField>
    <cacheField name="Pers" numFmtId="0">
      <sharedItems containsString="0" containsBlank="1" containsNumber="1" containsInteger="1" minValue="2" maxValue="7"/>
    </cacheField>
    <cacheField name="DUR (hrs)" numFmtId="0">
      <sharedItems containsString="0" containsBlank="1" containsNumber="1" containsInteger="1" minValue="2" maxValue="60"/>
    </cacheField>
    <cacheField name="HH2" numFmtId="0">
      <sharedItems containsString="0" containsBlank="1" containsNumber="1" containsInteger="1" minValue="0" maxValue="420"/>
    </cacheField>
    <cacheField name="Componente Involucrado2" numFmtId="0">
      <sharedItems containsBlank="1"/>
    </cacheField>
    <cacheField name="N° Parte / N° Ítem" numFmtId="0">
      <sharedItems containsNonDate="0" containsString="0" containsBlank="1"/>
    </cacheField>
    <cacheField name="N° SAP2" numFmtId="0">
      <sharedItems containsNonDate="0" containsString="0" containsBlank="1"/>
    </cacheField>
    <cacheField name="Nombre Pauta2" numFmtId="0">
      <sharedItems containsNonDate="0" containsString="0" containsBlank="1"/>
    </cacheField>
    <cacheField name="Obs" numFmtId="0">
      <sharedItems containsNonDate="0" containsString="0" containsBlank="1"/>
    </cacheField>
    <cacheField name="Costo HH (USD)" numFmtId="0">
      <sharedItems containsNonDate="0" containsString="0" containsBlank="1"/>
    </cacheField>
    <cacheField name="Tarifa de servicios (USD)" numFmtId="0">
      <sharedItems containsNonDate="0" containsString="0" containsBlank="1"/>
    </cacheField>
    <cacheField name="Costo total MF; Actividad Primaria (USD)" numFmtId="0">
      <sharedItems containsNonDate="0" containsString="0" containsBlank="1"/>
    </cacheField>
    <cacheField name="Costo HH (USD)2" numFmtId="0">
      <sharedItems containsNonDate="0" containsString="0" containsBlank="1"/>
    </cacheField>
    <cacheField name="Costo de repuestos (USD)" numFmtId="0">
      <sharedItems containsNonDate="0" containsString="0" containsBlank="1"/>
    </cacheField>
    <cacheField name="Tarifa de servicios (USD)2" numFmtId="0">
      <sharedItems containsNonDate="0" containsString="0" containsBlank="1"/>
    </cacheField>
    <cacheField name="Costo Total MF Actividad Secundaria (USD)"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an Serrano, Luis (Enap Refinerías)" refreshedDate="45419.733787500001" createdVersion="8" refreshedVersion="8" minRefreshableVersion="3" recordCount="660" xr:uid="{093B49FA-700F-4E86-A5B4-607A3EB1F8C8}">
  <cacheSource type="worksheet">
    <worksheetSource ref="A6:AJ69" sheet="RCM Preliminar" r:id="rId2"/>
  </cacheSource>
  <cacheFields count="69">
    <cacheField name="Items" numFmtId="0">
      <sharedItems containsString="0" containsBlank="1" containsNumber="1" containsInteger="1" minValue="1" maxValue="72"/>
    </cacheField>
    <cacheField name="Validado" numFmtId="0">
      <sharedItems containsNonDate="0" containsString="0" containsBlank="1"/>
    </cacheField>
    <cacheField name="Área" numFmtId="0">
      <sharedItems containsBlank="1"/>
    </cacheField>
    <cacheField name="Proceso" numFmtId="0">
      <sharedItems containsBlank="1"/>
    </cacheField>
    <cacheField name="Descripción del Equipo" numFmtId="0">
      <sharedItems containsBlank="1"/>
    </cacheField>
    <cacheField name="Contexto" numFmtId="0">
      <sharedItems containsBlank="1"/>
    </cacheField>
    <cacheField name="TAG " numFmtId="0">
      <sharedItems containsBlank="1"/>
    </cacheField>
    <cacheField name="Ubicac.técnica" numFmtId="0">
      <sharedItems containsBlank="1"/>
    </cacheField>
    <cacheField name="Capacidad Equipo" numFmtId="0">
      <sharedItems containsBlank="1"/>
    </cacheField>
    <cacheField name="Sistema " numFmtId="0">
      <sharedItems containsBlank="1"/>
    </cacheField>
    <cacheField name="Sub Sistema" numFmtId="0">
      <sharedItems containsBlank="1"/>
    </cacheField>
    <cacheField name="ítem Mantenible" numFmtId="0">
      <sharedItems containsBlank="1" count="109">
        <s v="Cabezal"/>
        <s v="Boquillas de cabezal"/>
        <s v="Manto"/>
        <s v="Bota"/>
        <s v="Boquillas de Manto"/>
        <s v="Tapa de boquillas de manto (MH)"/>
        <s v="Uniones enflanchadas de boquillas"/>
        <s v="Demister"/>
        <s v="Anillo de soporte de demister"/>
        <s v="Placa de choque"/>
        <s v="Distribuidor"/>
        <s v="Soportes de distribuidor"/>
        <s v="Bafles"/>
        <s v="Anillos rigidizadores"/>
        <s v="Soportes-Sillines"/>
        <s v="Fundaciones de concreto "/>
        <s v="Aislación"/>
        <s v="Fireproofing"/>
        <m/>
        <s v="Transmisor de temperatura de entrada lado tubos" u="1"/>
        <s v="Sensor de temperatura entrada lado tubos" u="1"/>
        <s v="Transmisor de temperatura de salida lado tubos" u="1"/>
        <s v="Sensor de temperatura salida lado tubos" u="1"/>
        <s v="Transmisor de temperatura de entrada lado carcasa" u="1"/>
        <s v="Sensor de temperatura entrada lado carcasa" u="1"/>
        <s v="Transmisor de temperatura de salida lado carcasa" u="1"/>
        <s v="Sensor de temperatura salida lado carcasa" u="1"/>
        <s v="Tapa Channel" u="1"/>
        <s v="Channel" u="1"/>
        <s v="Coplas del channel" u="1"/>
        <s v="Partition pass del Channel" u="1"/>
        <s v="Boquillas del Channel" u="1"/>
        <s v="Carcasa" u="1"/>
        <s v="Boquillas de carcasa" u="1"/>
        <s v="Coplas de boquillas de carcasa" u="1"/>
        <s v="Fundaciones de concreto" u="1"/>
        <s v="Bonete" u="1"/>
        <s v="Coplas de bonete" u="1"/>
        <s v="Cabezal Flotante" u="1"/>
        <s v="Anillos partidos" u="1"/>
        <s v="Placa fija" u="1"/>
        <s v="Placa flotante" u="1"/>
        <s v="Tubos" u="1"/>
        <s v="Baffles" u="1"/>
        <s v="Tensores-espaciadores" u="1"/>
        <s v="Válvula de alivio" u="1"/>
        <s v="Unión Flangeada de válvula de alivio" u="1"/>
        <s v="Válvula de entrada lado tubos" u="1"/>
        <s v="Válvula de salida lado tubos" u="1"/>
        <s v="Válvula de entrada lado carcasa" u="1"/>
        <s v="Válvula de salida lado carcasa" u="1"/>
        <s v="Piping" u="1"/>
        <s v="Unión Flangeada de piping" u="1"/>
        <s v="Manto del Channel" u="1"/>
        <s v="Copla de bonete" u="1"/>
        <s v="Sellos mecánicos" u="1"/>
        <s v="Sellos mecánicos " u="1"/>
        <s v="Anillo de fondo" u="1"/>
        <s v="Anillos de desgaste" u="1"/>
        <s v="Laberinto de aceite" u="1"/>
        <s v="Filtro de succión" u="1"/>
        <s v="Piping (tubing)" u="1"/>
        <s v="Trampa de vapor" u="1"/>
        <s v="(RO)" u="1"/>
        <s v="(RO) " u="1"/>
        <s v="Empaquetadura entre flanges" u="1"/>
        <s v="Cuerpo de la bomba (voluta)" u="1"/>
        <s v=" Rodamiento de la bomba" u="1"/>
        <s v="Serpentín del circuito de refrigeración interno caja rodamiento bba" u="1"/>
        <s v="Impulsor 1a etapa de la bomba" u="1"/>
        <s v="Base metálica soporte motor-bomba" u="1"/>
        <s v="Motor " u="1"/>
        <s v="Motor" u="1"/>
        <s v="Impulsor 2a etapa de la bomba" u="1"/>
        <s v="Acople" u="1"/>
        <s v="Eje" u="1"/>
        <s v="Dispositivo (Botón) de parada de emergencia" u="1"/>
        <s v="Interruptor general de cabina bomba" u="1"/>
        <s v="Contactor de motor" u="1"/>
        <s v="Partidor Suave" u="1"/>
        <s v="Cable control botonera partir-parar" u="1"/>
        <s v="Serpentín del circuito de refrigeración" u="1"/>
        <s v="Cable de alimentación motor" u="1"/>
        <s v="Circuito agua refrigeración a descansos de la Bomba" u="1"/>
        <s v="Piping succión" u="1"/>
        <s v="Piping descarga" u="1"/>
        <s v="Válvula de Alimentación" u="1"/>
        <s v="Válvula de descarga" u="1"/>
        <s v="Ventilador del motor" u="1"/>
        <s v="Drenaje de voluta de la Bomba" u="1"/>
        <s v="Válvula Antiretorno" u="1"/>
        <s v="Cimiento soporte motor-bomba" u="1"/>
        <s v="Cubierta de acople (protección)" u="1"/>
        <s v="Manómetro de Descarga" u="1"/>
        <s v="Transmisor de Presión Succión" u="1"/>
        <s v="Transmisor de presión succión bomba" u="1"/>
        <s v="Transmisor de presión Descarga bomba" u="1"/>
        <s v="Caja de conexiones motor" u="1"/>
        <s v="Manómetros" u="1"/>
        <s v="Base soporte del motor" u="1"/>
        <s v="Impulsor de la bomba" u="1"/>
        <s v=" Piping API" u="1"/>
        <s v="Plan API " u="1"/>
        <s v="Pulmón del circuito API" u="1"/>
        <s v="Drenaje del voluta de la Bomba" u="1"/>
        <s v="Base soporte de la bomba" u="1"/>
        <s v="Drenaje de refrigeración de descansos de la Bomba" u="1"/>
        <s v="Enfriador de Plan API" u="1"/>
        <s v="Manómetro" u="1"/>
      </sharedItems>
    </cacheField>
    <cacheField name="Función" numFmtId="0">
      <sharedItems containsBlank="1" count="88">
        <s v="Contención de fluido"/>
        <s v="Atrapar condensado"/>
        <s v="Soporte de demister"/>
        <s v="Mitigar erosion "/>
        <s v="Distribución de fluido al interior"/>
        <s v="Soporte de distribuidor"/>
        <s v="Direccionar fluidos en el interior"/>
        <s v="Rigidizar el manto"/>
        <s v="Soporte de equipo"/>
        <s v="Aislación termica del equipo"/>
        <s v="Protección contra incendio "/>
        <m/>
        <s v="Transmitir la señal de temperatura de entrada de producto de producto lado tubos" u="1"/>
        <s v="Sensar la  temperatura entrada de producto lado tubos" u="1"/>
        <s v="Transmitir la señal de temperatura de salida de producto de producto lado tubos" u="1"/>
        <s v="Sensar la  temperatura salida de producto lado tubos" u="1"/>
        <s v="Transmitir la señal de temperatura de entrada de producto de producto lado carcasa" u="1"/>
        <s v="Sensar la  temperatura entrada de producto lado carcasa" u="1"/>
        <s v="Transmitir la señal de temperatura de salida de producto de producto lado carcasa" u="1"/>
        <s v="Sensar la  temperatura salida de producto lado carcasa" u="1"/>
        <s v="Contención de producto lado tubos" u="1"/>
        <s v="Contención y direccionamiento del fluido al interior del intercambiador de calor." u="1"/>
        <s v="Contención de fluido lado carcasa." u="1"/>
        <s v="Soporte de carcasa-equipo" u="1"/>
        <s v="Contención de producto lado carcasa" u="1"/>
        <s v="Contención y direccionamiento de producto lado tubos" u="1"/>
        <s v="Soporte de pernos del cabezal flotante" u="1"/>
        <s v="Soporte de tubos del haz lado channel/contención de fluido" u="1"/>
        <s v="Soporte de tubos del haz lado bonete/contención de fluido" u="1"/>
        <s v="Contención-transferencia de calor entre fluido lado tubo y lado carcasa" u="1"/>
        <s v="Direccionamiento del fluido lado carcasa/soporte de tubos" u="1"/>
        <s v="Soporte estructural de baffles" u="1"/>
        <s v="Evitar impacto directo a los tubos del fluido de entrada lado carcasa" u="1"/>
        <s v="Protección de sobrepresión del equipo" u="1"/>
        <s v="Unión de componentes de piping con válvula de alivio" u="1"/>
        <s v="Corte/paso de flujo de entrada lado tubos" u="1"/>
        <s v="Corte/paso de flujo de salida lado tubos" u="1"/>
        <s v="Unión de componentes de piping" u="1"/>
        <s v="Transferencia de calor entre fluido lado tubo y lado carcasa" u="1"/>
        <s v="Evitar fuga del producto al exterior, entre el eje de la bomba y la voluta." u="1"/>
        <s v="Ajustar y sellar impilsor" u="1"/>
        <s v="Restringir la presion de cámara lado alta a lado baja" u="1"/>
        <s v="Restringir la presion de camara lado alta a lado baja" u="1"/>
        <s v="Evita ingreso o salida de contaminantes de cuerpo bomba" u="1"/>
        <s v="Filtrar el Pitch de contaminación por partículas sólidas " u="1"/>
        <s v="Transportar fluido vapor desde entrada sello secundario a exterior" u="1"/>
        <s v="Atrapar los condensados desde matriz a sello secundario" u="1"/>
        <s v="Bajar presión de sello primario desde camara de sello a succión bomba" u="1"/>
        <s v="Transportar fluido pitch de camara de sello a succión de bomba" u="1"/>
        <s v="Sellar unión apernada para no existan fugas" u="1"/>
        <s v="Contener crudo reducido " u="1"/>
        <s v="Soportar eje de bomba" u="1"/>
        <s v="Refrigerar bomba " u="1"/>
        <s v="Desplazar fluido desde etapa 1 a etapa 2" u="1"/>
        <s v="Soportar la estructura de motor" u="1"/>
        <s v="Transmitir potencia desde el motor a la bomba (3000 RPM)" u="1"/>
        <s v="Desplazar fluido desde etapa 2 al proceso a flujo entre 1400 y 2400 m3/día" u="1"/>
        <s v="Transmitir potencia desde el motor a la bomba (3000 RPM) 380 KW" u="1"/>
        <s v="Transmitir la fuerza generada por el Motor en un movimiento rotatorio (2950 a 2980 RPM)" u="1"/>
        <s v="Soportar componente de la bomba" u="1"/>
        <s v="Activar la detención inmediata del equipo (consultar si detiene o no de forma segura)" u="1"/>
        <s v="Desconecta el circuito eléctrico de acuerdo al consumo de potencia" u="1"/>
        <s v="Abre y cierra el circuito eléctrico mediante conexión y desconexión de contactos " u="1"/>
        <s v="Evitar Pick de corriente en partida motor" u="1"/>
        <s v="Permitir dar energía eléctrica a boton partir-parar" u="1"/>
        <s v="Transmitir energía eléctrica " u="1"/>
        <s v="Drenar agua a exterior" u="1"/>
        <s v="Contener fluido Pitch" u="1"/>
        <s v="Permitir el paso y corte del crudo reducido" u="1"/>
        <s v="Mantener una temperatura adecuada al motor" u="1"/>
        <s v="Drenar Pitch para mantenimiento (sello y filtros)" u="1"/>
        <s v="Permitir el paso de crudo reducido en una dirección" u="1"/>
        <s v="Sustentar base Motor-Bomba" u="1"/>
        <s v="Proteger los componentes que integran el acople" u="1"/>
        <s v="Permitir lectura de presión " u="1"/>
        <s v="Soportar la estructura de bomba" u="1"/>
        <s v="Proporcionar contacto eléctrico" u="1"/>
        <s v="Refrigerar las caras de los sellos mecánicoa" u="1"/>
        <s v="Eliminar excedentes de fluido del sistema" u="1"/>
        <s v="Soportar rotor de bomba" u="1"/>
        <s v="Desplazar fluido a presión de diseño 22,5 kg/cm2" u="1"/>
        <s v="Drenar Fluido" u="1"/>
        <s v="Contener el lubricante del circuito a una presión de 2,8 kg/cm2" u="1"/>
        <s v="Refrigerar fluido" u="1"/>
        <s v="Refrigerar las caras de los sellos mecánicos" u="1"/>
        <s v="Indicar los parametros de operación del  API (rango)" u="1"/>
        <s v="Permitir lectura de presión de descarga entre 16 y 21 Kg/cm2 max. " u="1"/>
        <s v="Filtrar el crudo reducido de contaminación por partículas sólidas " u="1"/>
      </sharedItems>
    </cacheField>
    <cacheField name="Falla Funcional" numFmtId="0">
      <sharedItems containsBlank="1" count="83">
        <s v="No contención de fluido"/>
        <s v="No atrapa condensado"/>
        <s v="No soportar demister"/>
        <s v="No mitigar erosión"/>
        <s v="No distribución de fluidos al interioir"/>
        <s v="No soporte de distribuidor"/>
        <s v="No direcciona fluidos en el interior"/>
        <s v="No rigidiza el manto"/>
        <s v="No soporte de equipo"/>
        <s v="No aisla termicamente el equipo"/>
        <s v="No protege contra incendio"/>
        <m/>
        <s v="No transmite la señal de temperatura de entrada de producto lado tubos" u="1"/>
        <s v="No sensa la temperatura entrada de producto lado tubos" u="1"/>
        <s v="No transmite la señal de temperatura de salida de producto lado tubos" u="1"/>
        <s v="No sensa la temperatura salida de producto lado tubos" u="1"/>
        <s v="No transmite la señal de temperatura de entrada de producto lado carcasa" u="1"/>
        <s v="No sensa la temperatura entrada de producto lado carcasa" u="1"/>
        <s v="No transmite la señal de temperatura de salida de producto lado carcasa" u="1"/>
        <s v="No sensa la temperatura salida de producto lado carcasa" u="1"/>
        <s v="No contención del fluido lado tubos" u="1"/>
        <s v="No contención o direccionamiento del fluido lado tubos" u="1"/>
        <s v="No contención del fluido lado carcasa" u="1"/>
        <s v="No soporte de carcasa-equipo" u="1"/>
        <s v="No contención-direccionamiento de fluidos lado tubo" u="1"/>
        <s v="No soporte de cabezal flotante" u="1"/>
        <s v="No soporte de tubos del haz lado channel/contención de fluido" u="1"/>
        <s v="No soporte de tubos del haz lado bonete/contención de fluido" u="1"/>
        <s v="No contención-transferencia de calor entre fluido lado tubo y lado carcasa" u="1"/>
        <s v="No direccionamiento del fluido lado carcasa/soporte de tubos" u="1"/>
        <s v="No soporte estructural de baffles" u="1"/>
        <s v="No evitar impacto directo a los tubos d+O113+K112:N113+J112:N113+I112:N113+H1+A112:N112" u="1"/>
        <s v="No evitar impacto directo a los tubos d+O113+K112:N113+J112:N113+I112:N113+H1+A112:N113" u="1"/>
        <s v="No protección de sobrepesión del equipo" u="1"/>
        <s v="No unión de componentes de piping con válvula de alivio" u="1"/>
        <s v="No corte/paso de flujo de entrada lado tubos" u="1"/>
        <s v="No corte/paso de flujo de salida lado tubos" u="1"/>
        <s v="No contención del fluido" u="1"/>
        <s v="No unión de componentes de piping" u="1"/>
        <s v="No evitar fuga del producto al exterior, entre el eje de la bomba y la voluta." u="1"/>
        <s v="No Ajustar y sellar impilsor" u="1"/>
        <s v="No Restringir la presion de cámara lado alta a lado baja" u="1"/>
        <s v="No Evita ingreso o salida de contaminantes de cuerpo bomba" u="1"/>
        <s v="No filtrar el crudo reducido de contaminación por partículas sólidas " u="1"/>
        <s v="No Transportar fluido vapor desde entrada sello secundario a exterior" u="1"/>
        <s v="No Atrapar los condensados desde matriz a sello secundario" u="1"/>
        <s v="No Bajar presión de sello primario desde camara de sello a succión bomba" u="1"/>
        <s v=" No Transportar fluido pitch de camara de sello a succión de bomba" u="1"/>
        <s v="No Sellar unión apernada para no existan fugas" u="1"/>
        <s v="No contener los fluídos" u="1"/>
        <s v="No soportar rotor de bomba" u="1"/>
        <s v="No refrigerar bomba" u="1"/>
        <s v="No Desplazar fluido a presión de diseño 17 y 20 Kg/cm2 a 370°" u="1"/>
        <s v="No soportar la estructura de motor" u="1"/>
        <s v="No transmitir potencia desde el motor a la bomba" u="1"/>
        <s v="No Transmitir la fuerza generada por el Motor en un movimiento rotatorio (2950 a 2980 RPM)" u="1"/>
        <s v="No activar la detenión inmediata del equipo" u="1"/>
        <s v="No Desconecta el circuito eléctrico de acuerdo al consumo de potencia" u="1"/>
        <s v="No Abre y cierra el circuito eléctrico mediante conexión y desconexión de contactos " u="1"/>
        <s v="No Evitar Pick de corriente en partida motor" u="1"/>
        <s v="No Permitir dar energía eléctrica a boton partir-parar" u="1"/>
        <s v="No transmitir energía eléctrica " u="1"/>
        <s v="No Drenar agua a exterior" u="1"/>
        <s v="No Contener fluido Pitch" u="1"/>
        <s v="No Permitir el paso y corte del crudo reducido" u="1"/>
        <s v="No mantener una temperatura adecuada al motor" u="1"/>
        <s v="No Drenar Pitch para mantenimiento (sello y filtros)" u="1"/>
        <s v="No Permitir el paso de crudo reducido en una dirección" u="1"/>
        <s v="No Sustentar base Motor-Bomba" u="1"/>
        <s v="No proteger los componentes que integran el acople" u="1"/>
        <s v="No Permitir lectura de presión " u="1"/>
        <s v="No soportar la estructura de bomba" u="1"/>
        <s v="No proporcionar contacto eléctrico" u="1"/>
        <s v="No refrigerar las caras de los sellos mecánicoa" u="1"/>
        <s v="No refrigerar las caras de los sellos mecánicos" u="1"/>
        <s v="No transmitir potencia desde el motor a la bomba (3000 RPM)" u="1"/>
        <s v="No indicar los parametros de operación del  API" u="1"/>
        <s v="No Drenar Fluido" u="1"/>
        <s v="No refrigerar fluido" u="1"/>
        <s v="No contener el lubricante del circuito a una presión de 2,8 kg/cm2" u="1"/>
        <s v="No desplazar fluido entrgando flujo y presión de diseño 22,5 kg/cm2" u="1"/>
        <s v="Permitir el paso y corte del crudo reducido" u="1"/>
        <s v="No Eliminar excedentes de fluido del sistema" u="1"/>
      </sharedItems>
    </cacheField>
    <cacheField name="Modo de Falla" numFmtId="0">
      <sharedItems containsBlank="1" count="221">
        <s v="Rotura por adelgazamiento por corrosión interna"/>
        <s v="Rotura por adelgazamiento por corrosión externa"/>
        <s v="Rotura por agrietamiento o corrosión interna localizada"/>
        <s v="Rotura por agrietamiento por corrosión externa"/>
        <s v="Rotura por sobrepresión interna"/>
        <s v="Fuga por rotura de empaquetadura por mal montaje"/>
        <s v="Fuga por rotura de empaquetadura por el servicio"/>
        <s v="Fuga por daño en asiento de empaquetadura por corrosion-erosion"/>
        <s v="Fuga por daño en asiento de empaquetadura por golpe mecánico"/>
        <s v="Fuga por destensionado de pernos por ciclos térmicos"/>
        <s v="Fuga por torque inadecuado de pernos"/>
        <s v="Rotura de pernos por corrosión externa"/>
        <s v="Rotura de demister por flasheo del equipo"/>
        <s v="Desgaste de demister por corrosión"/>
        <s v="Desmontaje de demister por perdida de fijación"/>
        <s v="Desarme de demister por rotura de fijaciones"/>
        <s v="Demister con poca densidad de relleno en el armado"/>
        <s v="Rotura de anillo por flasheo"/>
        <s v="Rotura de anillo por corrosión"/>
        <s v="Rotura de anillo por sobrepresión"/>
        <s v="Desgaste de placa por erosión"/>
        <s v="Desgaste de placa por corrosión"/>
        <s v="Rotura de placa por corrosión en soldaduras"/>
        <s v="Rotura por adelgaazamiento por corrosión"/>
        <s v="Rotura por agrietamiento por cargas mecánicas"/>
        <s v="Fuga por corrosión de pernos de unión enflanchada"/>
        <s v="Fuga por rotura de empaquetadura de unión enflanchada"/>
        <s v="Rotura por adelgazamiento por corrosión"/>
        <s v="Rotura de anclajes por corrosión"/>
        <s v="Rotura de anclajes por cargas mecánicas"/>
        <s v="Rotura por cargas por sobrepresión"/>
        <s v="Rotura por sobrepresión (Externa o interna)"/>
        <s v="Rotura por desgaste por corrosión"/>
        <s v="Rotura por agrietamiento de unión soldada"/>
        <s v="Rotura por perdida de espesor por corrosión"/>
        <s v="Soltura de anclaje"/>
        <s v="Fisura del concreto"/>
        <s v="Deprendimiento de hormigón por sobrecarga"/>
        <s v="Perdida de propiedades por ingreso de humedad"/>
        <s v="Rotura por impactos"/>
        <s v="Agrietamiento por movimiento sismico"/>
        <s v="Rotura por impacto"/>
        <s v="Perdida de hermeticidad"/>
        <m/>
        <s v="Transmisor dañado por falla de componente electrónico" u="1"/>
        <s v="Aislador Galvánico del transmisor dañado por falla de componente electrónico " u="1"/>
        <s v="Cable de señal del transmisor eléctrónico a sistema de monitoreo y control (4-20 mA) cortado por alta vibración" u="1"/>
        <s v="Cable de señal del transmisor eléctrónico a sistema de monitoreo y control (4-20 mA) aterrizado por pérdida de aislación" u="1"/>
        <s v="Cable compensado del transmisor cortado por alta vibración" u="1"/>
        <s v="Cable de compensado del transmisor eléctrónico a sistema de monitoreo y control (4-20 mA) aterrizado por pérdida de aislación" u="1"/>
        <s v="Sensor de temperatura dañado por degradación de la vaina" u="1"/>
        <s v="Sensor de temperatura descalibrado por degradación del termopar" u="1"/>
        <s v="Fuga por daño en zona de asiento de empaquetadura (mecánico o corrosión)" u="1"/>
        <s v="Fuga por daño en empaquetadura mal montaje" u="1"/>
        <s v="Rotura de pernos por destensionado de pernos por corrosión externa" u="1"/>
        <s v="Rotura por perdida de espesor por corrosión interna" u="1"/>
        <s v="Rotura por perdida de espesor por corrosión externa" u="1"/>
        <s v="Fuga por daño en unión roscada de coplas por corrosión (tapones roscados)" u="1"/>
        <s v="Fuga por rotura de coplas por corrosión" u="1"/>
        <s v="Rotura por agrietamiento de soldaduras de unión del baffle" u="1"/>
        <s v="Rotura por agrietamiento de soldaduras de unión de boquillas por cargas externas" u="1"/>
        <s v="Figa por daño en unión roscada de coplas por corrosión (tapones roscados)" u="1"/>
        <s v="Rotura de pernos por corrosion externa" u="1"/>
        <s v="Fuga por desgaste mecánico de alojamiento de tubos (reentubados)" u="1"/>
        <s v="Rotura por perdida de espesor/agrietamiento por corrosión interna" u="1"/>
        <s v="Rotura por perdida de espesor/agrietamiento por corrosión externa" u="1"/>
        <s v="Rotura por daño mecánico (desmontaje-montaje)" u="1"/>
        <s v="Fuga por perdida de expansión en unión tubo-placa" u="1"/>
        <s v="Fuga por corrosion en soldadura de sello en unión tubo-placa" u="1"/>
        <s v="Perdida de transferencia de calor por ensuciamiento interior de tubos" u="1"/>
        <s v="Perdida de transferencia de calor por ensuciamiento exterior de tubos" u="1"/>
        <s v="Rotura por adelgazamiento por corrosion" u="1"/>
        <s v="Rotura por perdida de material por abrasión inducida por flujo" u="1"/>
        <s v="Rotura por agrietamiento de soldaduras de soporte (extremos-tuercas)" u="1"/>
        <s v="Daño mecánico (desmontaje-montaje)" u="1"/>
        <s v="Rotura por adelgazamiento por corrosion-erosión" u="1"/>
        <s v="Rotura por agrietamiento de soladura por corrosión" u="1"/>
        <s v="Ensuciamiento entre tobera y disco (falta de sello)" u="1"/>
        <s v="Descalibración por tiempo de vida útil del resorte" u="1"/>
        <s v="Activación por rotura de resorte por corrosión" u="1"/>
        <s v="Corrosion interna (falta de sello entre disco y tobera)" u="1"/>
        <s v="Desgaste de boquilla salida por corrosión-erosion" u="1"/>
        <s v="Fuga por daño de asiento por sobreapriete" u="1"/>
        <s v="Daño en hilo de vástago por corrosión" u="1"/>
        <s v="Daño en empaque por fin de vida util" u="1"/>
        <s v="Daño en compuerta por erosion-corrosión" u="1"/>
        <s v="Fuga por rotura de cuerpo por corrosion interna" u="1"/>
        <s v="Fuga por rotura de cuerpo por corrosion externa" u="1"/>
        <s v="Perdida de movilidad del vástago por corrosión o depósitos" u="1"/>
        <s v="Fuga por daño en empaque por fin de vida util" u="1"/>
        <s v="Rotura de piping por corrosion interna" u="1"/>
        <s v="Rotura de piping por corrosión externa" u="1"/>
        <s v="Fuga por rotura de empaquetadura por fin de vida util" u="1"/>
        <s v="Cable de señal del transmisor eléctrónico a SIS (4-20 mA) cortado por alta vibración" u="1"/>
        <s v="Cable de señal del transmisor eléctrónico a SIS (4-20 mA) aterrizado por pérdida de aislación" u="1"/>
        <s v="Cable de compensado del transmisor eléctrónico a SIS (4-20 mA) aterrizado por pérdida de aislación" u="1"/>
        <s v="Daño en zona de asiento de empaquetadura" u="1"/>
        <s v="Daño en empaquetadura mal montaje" u="1"/>
        <s v="Destensionado de pernos por ciclos térmicos" u="1"/>
        <s v="Torque inadecuado de pernos" u="1"/>
        <s v="Perdida de espesor por corrosión interna" u="1"/>
        <s v="Perdida de espesor por corrosión externa" u="1"/>
        <s v="Daño en unión roscada de coplas por corrosión (tapones roscados)" u="1"/>
        <s v="Rotura de coplas por corrosión" u="1"/>
        <s v="Corrosión interna del cuerpo del channel" u="1"/>
        <s v="Perdida de espesor por corrosión interna " u="1"/>
        <s v="Agrietamiento de soldaduras de unión del baffle" u="1"/>
        <s v="Agrietamiento de soldaduras de unión de boquillas por cargas externas" u="1"/>
        <s v="Agrietamiento de unión soldada" u="1"/>
        <s v="Perdida de espesor por corrosión" u="1"/>
        <s v="Rotura del sello por choque térmico" u="1"/>
        <s v="Rotura del fuelle de sello por sobreesfuerzo" u="1"/>
        <s v="Rotura del fuelle del sello por desalineamiento" u="1"/>
        <s v="Anillo de fondo desgastado por Abrasión" u="1"/>
        <s v="Anillo de fondo desalineado por Abrasión" u="1"/>
        <s v="Anillo de fondo desgastado por Corrosión" u="1"/>
        <s v="Falla por desgaste" u="1"/>
        <s v="Anillo fracturado por desgaste" u="1"/>
        <s v="Falla por desgaste, desalineamiento" u="1"/>
        <s v="Filtro fracturado por obstrucción (aumento fuerza empuje)" u="1"/>
        <s v="Unión Parker Fuga por desgaste" u="1"/>
        <s v="Piping Fuga por pitting " u="1"/>
        <s v="Trampa Obstruida por contaminación por sales" u="1"/>
        <s v="Sin flujo de pitch o asfalto por obstrucción por particulas o congelamiento" u="1"/>
        <s v="RO Desgastado por abrasión" u="1"/>
        <s v="Falla por obstrucción por congelamiento de pitch o asfalto" u="1"/>
        <s v="Empaquetadura dañada genera fuga por sobretorque de pernos" u="1"/>
        <s v="Deterioro del sello por contaminación (partículas sólidas y / RO)" u="1"/>
        <s v="Deterioro del sello por cavitación (flujo de admisión muy cercano al mínimo de trabajo: definir)" u="1"/>
        <s v="Filtro obstruido por contaminación (partículas sólidas)" u="1"/>
        <s v="Cuerpo bomba fuga por desgaste" u="1"/>
        <s v=" Rodamiento Desgastado por vibraciones (desalineamiento, solturas, desbalanceo masa)" u="1"/>
        <s v="Serpentín fuga agua por corrosión" u="1"/>
        <s v="Impulsor desgastado por abrasión" u="1"/>
        <s v="Impulsor con pérdida material por golpes" u="1"/>
        <s v="Base agrietada por altas vibraciones" u="1"/>
        <s v="Rodamiento del motor con desgaste prematuro por falta de lubricación" u="1"/>
        <s v="Rodamiento deteriorado por contaminación de grasa" u="1"/>
        <s v="Rodamiento Atascado por Falta de Lubricación" u="1"/>
        <s v="Rodamiento Desgastado por falta de lubricación " u="1"/>
        <s v="Acoplamiento deficiente por solturas entre componentes" u="1"/>
        <s v="Eje desgastado por roce" u="1"/>
        <s v="Eje deflectado por sobre esfuerzo" u="1"/>
        <s v="Eje Fracturado por sobre esfuerzo" u="1"/>
        <s v="Soltura de la base  por alta vibración" u="1"/>
        <s v="Motor desalineado por pernos fijación flojos" u="1"/>
        <s v="Rodamiento con desgaste por lubricación deficiente" u="1"/>
        <s v="Botón parada emergencia no actúa por obstrucción" u="1"/>
        <s v="Interruptor opera por mecanismo térmico degradado (detiene bomba)" u="1"/>
        <s v="Contactor se degrada por alta temperatura" u="1"/>
        <s v="Contactor se desgasta por arco eléctrico" u="1"/>
        <s v="Electrónica de potencia de partidor dañada por temperatura" u="1"/>
        <s v="Cable con daño fisico por corte (agentes externos)" u="1"/>
        <s v="Cable con perdida aislación por daño interno" u="1"/>
        <s v="Circuito de refrigeración obstruido por contaminación de agua matriz" u="1"/>
        <s v="Cable con pérdida aislación por daño interno" u="1"/>
        <s v="Carcasa agrietada o debilitada por abrasión (fuga menor exterior)" u="1"/>
        <s v="Desalineamiento en el acople por soltura en las bases" u="1"/>
        <s v="Soltura del tubing por vibraciones" u="1"/>
        <s v="Rotura del tubbing drenaje por vibraciones" u="1"/>
        <s v="Piping con pitting por corrosión" u="1"/>
        <s v="Piping con desgaste por erosión" u="1"/>
        <s v="Compuerta de válvula no cierra al querer entregar bomba (deteriorado) por sobreesfuerzo (abrir-cerrar)" u="1"/>
        <s v="Prensaestopa de válvula desgastado por uso (fuga exterior por el eje)" u="1"/>
        <s v="Espejo de válvula desgastado por erosión" u="1"/>
        <s v="Actuador de válvula trabado por corrosión" u="1"/>
        <s v="Compuerta de válvula deteriorado por sobreesfuerzo (abrir-cerrar)" u="1"/>
        <s v="Ventilador del motor dañado por solturas" u="1"/>
        <s v="Válvula Drenaje Pitch trabado por corrosión/oxidación" u="1"/>
        <s v="Piping obstruido por congelamiento Pitch" u="1"/>
        <s v="Válvula Drenaje no cierra y fuga Pitch por trabamiento" u="1"/>
        <s v="Empaque Válvula desgastada por envejecimiento (fuga exterior)" u="1"/>
        <s v="Cuerpo de Bomba con daño estructural por corrosión ambiental" u="1"/>
        <s v="Cimiento agrietado o degranado por corrosión" u="1"/>
        <s v="Rotura de válvula drenaje por vibraciones" u="1"/>
        <s v="Válvula drenaje agripada por corrosión ambiental" u="1"/>
        <s v="Válvula drenaje obstruida por contaminación" u="1"/>
        <s v="Cubierta acople suelta por pernos dañado por corrosión" u="1"/>
        <s v="Cubierta de acople dañada por impactos" u="1"/>
        <s v="Manómetro Dañado por fluctuación de presiones del proceso (sobrepresiones) y temperaturas" u="1"/>
        <s v="Transmisor Dañado por fluctuación de presiones del proceso" u="1"/>
        <s v="Transmisor falla por obstrucción" u="1"/>
        <s v="Transmisor con falla electrónica" u="1"/>
        <s v="Transmisor Dañado por fluctuación de presiones del proceso (sobrepresiones)" u="1"/>
        <s v="Válvula desgastada por corrosión" u="1"/>
        <s v="Base metálica suelta por corrosión" u="1"/>
        <s v="Pernos de Base metálica con Soltura por corrosión" u="1"/>
        <s v="Mal contacto del cableado por soltura" u="1"/>
        <s v="Ventilador Deteriorado por  Contaminación" u="1"/>
        <s v="Drenaje trabado por corrosión/oxidación" u="1"/>
        <s v="Manómetro Dañado por fluctuación del proceso" u="1"/>
        <s v="Cuerpo de Bomba Fisurada por ataques químicos (sin fuga)" u="1"/>
        <s v="Carcasa agrietada o debilitada por abrasión (fuga exterior)" u="1"/>
        <s v="Fuga del fluido refrigerante por rotura del piping (fuga HC)" u="1"/>
        <s v="Piping obstruido por contaminación" u="1"/>
        <s v="Rodamiento deteriorado por contaminación" u="1"/>
        <s v="Cable con daño fisico por corte" u="1"/>
        <s v="Indicador de nivel pulmón no visible por suciedad" u="1"/>
        <s v="Drenaje no cierra y genera fuga de HC con alta probabilidad de trabamiento del equipo" u="1"/>
        <s v="Mirilla de indicador de nivel deteriorada por impacto." u="1"/>
        <s v="Indicador de nivel pulmón dañado por uso" u="1"/>
        <s v="Válvula trabada por corrosión" u="1"/>
        <s v="Cuerpo de Bomba con daño estructural por ataques químicos" u="1"/>
        <s v="Drenaje con rotura por daño físico" u="1"/>
        <s v="Circuito de refrigeración obstruido por contaminación" u="1"/>
        <s v="Fuga del fluido refrigerante por rotura del piping" u="1"/>
        <s v="Cubierta suelta por desajuste de pernos" u="1"/>
        <s v="Filtro dañado/rotura por contaminación (partículas sólidas)" u="1"/>
        <s v="Enfriador Dañado por corrosión" u="1"/>
        <s v="Cámara Dañada por corrosión" u="1"/>
        <s v="Base agrietada por vibraciones" u="1"/>
        <s v="Drenaje bomba fuga por corrosión ambiental" u="1"/>
        <s v="Deterioro del sello por contaminación (partículas)" u="1"/>
        <s v="Soltura o rotura del piping por vibraciones" u="1"/>
        <s v="Manómetro Descalibrado por Uso" u="1"/>
        <s v="Impulsor obstruido por partículas" u="1"/>
        <s v="Valores Manómetro erroneo por descalibración" u="1"/>
        <s v="Drenaje con rotura por obstrucción" u="1"/>
        <s v="Actuador de válvula deteriorado por golpe" u="1"/>
        <s v=" Rodamiento Desgastado por vibraciones " u="1"/>
        <s v="Aceite plan API Degradado por contaminación" u="1"/>
      </sharedItems>
    </cacheField>
    <cacheField name="Consecuencia de la Falla" numFmtId="0">
      <sharedItems containsBlank="1"/>
    </cacheField>
    <cacheField name="OP" numFmtId="0">
      <sharedItems containsNonDate="0" containsString="0" containsBlank="1"/>
    </cacheField>
    <cacheField name="MA" numFmtId="0">
      <sharedItems containsNonDate="0" containsString="0" containsBlank="1"/>
    </cacheField>
    <cacheField name="SLD" numFmtId="0">
      <sharedItems containsNonDate="0" containsString="0" containsBlank="1"/>
    </cacheField>
    <cacheField name="I&amp;R" numFmtId="0">
      <sharedItems containsNonDate="0" containsString="0" containsBlank="1"/>
    </cacheField>
    <cacheField name="Severidad" numFmtId="0">
      <sharedItems containsNonDate="0" containsString="0" containsBlank="1"/>
    </cacheField>
    <cacheField name="Ocurrencia" numFmtId="0">
      <sharedItems containsNonDate="0" containsString="0" containsBlank="1"/>
    </cacheField>
    <cacheField name="Detección" numFmtId="0">
      <sharedItems containsNonDate="0" containsString="0" containsBlank="1"/>
    </cacheField>
    <cacheField name="NPR" numFmtId="0">
      <sharedItems containsNonDate="0" containsString="0" containsBlank="1"/>
    </cacheField>
    <cacheField name="Actividad de Mantenimiento Actual" numFmtId="0">
      <sharedItems containsNonDate="0" containsString="0" containsBlank="1"/>
    </cacheField>
    <cacheField name="Repuestos Involucrados (actuales)" numFmtId="0">
      <sharedItems containsNonDate="0" containsString="0" containsBlank="1"/>
    </cacheField>
    <cacheField name="Costo Mantenimiento Actual" numFmtId="0">
      <sharedItems containsNonDate="0" containsString="0" containsBlank="1"/>
    </cacheField>
    <cacheField name="Costo Mant Actual total (USD)" numFmtId="0">
      <sharedItems containsNonDate="0" containsString="0" containsBlank="1"/>
    </cacheField>
    <cacheField name="Plan" numFmtId="0">
      <sharedItems containsNonDate="0" containsString="0" containsBlank="1"/>
    </cacheField>
    <cacheField name="Descripción Plan" numFmtId="0">
      <sharedItems containsNonDate="0" containsString="0" containsBlank="1"/>
    </cacheField>
    <cacheField name="Posición" numFmtId="0">
      <sharedItems containsNonDate="0" containsString="0" containsBlank="1"/>
    </cacheField>
    <cacheField name="Tx Pos" numFmtId="0">
      <sharedItems containsNonDate="0" containsString="0" containsBlank="1"/>
    </cacheField>
    <cacheField name="Hoja de Ruta" numFmtId="0">
      <sharedItems containsNonDate="0" containsBlank="1" count="24">
        <m/>
        <s v="HR 1" u="1"/>
        <s v="HR 5" u="1"/>
        <s v="HR 9" u="1"/>
        <s v="HR 4" u="1"/>
        <s v="HR 3" u="1"/>
        <s v="HR 2" u="1"/>
        <s v="HR 7" u="1"/>
        <s v="HR 6" u="1"/>
        <s v="HR 8" u="1"/>
        <s v="HR 11" u="1"/>
        <s v="HR 10" u="1"/>
        <s v="Prueba Op Parada J130_Insp_12S_ Elec Serv" u="1"/>
        <s v="Visual Comp J130_Insp_1S_ Elec Serv" u="1"/>
        <s v="AMANTAFR" u="1"/>
        <s v="Insp Visual Sist Bba J130_Insp_1S_ Mec Serv" u="1"/>
        <s v="Inspección Base Bba J130_Insp_52S_ Mec Serv" u="1"/>
        <s v="OPERACIONES" u="1"/>
        <s v="Limpieza Filtro Bba J130_Mant_4S_ Mec Det" u="1"/>
        <s v="Muestra aceite API Bba J130_Insp_13S_ Pred Serv" u="1"/>
        <s v="Medición Sist Bba J130_Insp_2S_ Mec Serv" u="1"/>
        <s v="Medicion Predic Sist J130_Insp_2S_ Pred Serv" u="1"/>
        <s v="Prueba Instrumentos J130_Insp_1S_ Inst Serv" u="1"/>
        <s v="Medicion Predic Bomba J130_Insp_52S_ Pred Det" u="1"/>
      </sharedItems>
    </cacheField>
    <cacheField name="TX HR" numFmtId="0">
      <sharedItems containsNonDate="0" containsString="0" containsBlank="1"/>
    </cacheField>
    <cacheField name="Op2" numFmtId="0">
      <sharedItems containsNonDate="0" containsString="0" containsBlank="1"/>
    </cacheField>
    <cacheField name="Tx  Ope" numFmtId="0">
      <sharedItems containsNonDate="0" containsString="0" containsBlank="1"/>
    </cacheField>
    <cacheField name="Nombre pauta" numFmtId="0">
      <sharedItems containsNonDate="0" containsString="0" containsBlank="1"/>
    </cacheField>
    <cacheField name="Táctica_x000a_FTM-CBM-RTF-FFM" numFmtId="0">
      <sharedItems containsBlank="1"/>
    </cacheField>
    <cacheField name="Actividad de Mantenimiento Primaria" numFmtId="0">
      <sharedItems containsBlank="1"/>
    </cacheField>
    <cacheField name="Limite Aceptable" numFmtId="0">
      <sharedItems containsBlank="1"/>
    </cacheField>
    <cacheField name="Pto. Trabajo" numFmtId="0">
      <sharedItems containsBlank="1" count="13">
        <s v="AINSPEC"/>
        <s v="DEE"/>
        <m/>
        <s v="AINSTRU2" u="1"/>
        <s v="AINSPEC/DEE" u="1"/>
        <s v="ATALVAL" u="1"/>
        <s v="ATURBOM" u="1"/>
        <s v="AMANPRED" u="1"/>
        <s v="AMANTAFR" u="1"/>
        <s v="AELECTRI" u="1"/>
        <s v="AINSTRUM" u="1"/>
        <s v="ATALLVAL" u="1"/>
        <s v="OPERACIONES" u="1"/>
      </sharedItems>
    </cacheField>
    <cacheField name="Frecuencia (s)" numFmtId="0">
      <sharedItems containsBlank="1"/>
    </cacheField>
    <cacheField name="Cant. Pers ejecutante" numFmtId="0">
      <sharedItems containsString="0" containsBlank="1" containsNumber="1" containsInteger="1" minValue="1" maxValue="7"/>
    </cacheField>
    <cacheField name="Dur (min)" numFmtId="0">
      <sharedItems containsNonDate="0" containsString="0" containsBlank="1"/>
    </cacheField>
    <cacheField name="Dur (hr)" numFmtId="0">
      <sharedItems containsString="0" containsBlank="1" containsNumber="1" containsInteger="1" minValue="1" maxValue="60"/>
    </cacheField>
    <cacheField name="HH" numFmtId="0">
      <sharedItems containsString="0" containsBlank="1" containsNumber="1" containsInteger="1" minValue="1" maxValue="420"/>
    </cacheField>
    <cacheField name="Estado Equipo" numFmtId="0">
      <sharedItems containsBlank="1" count="4">
        <s v="EN SERVICIO"/>
        <s v="DETENIDO"/>
        <m/>
        <s v="E/S" u="1"/>
      </sharedItems>
    </cacheField>
    <cacheField name="Componente Involucrado" numFmtId="0">
      <sharedItems containsBlank="1"/>
    </cacheField>
    <cacheField name="N° Parte" numFmtId="0">
      <sharedItems containsNonDate="0" containsString="0" containsBlank="1"/>
    </cacheField>
    <cacheField name="N° SAP" numFmtId="0">
      <sharedItems containsNonDate="0" containsString="0" containsBlank="1"/>
    </cacheField>
    <cacheField name="ID_ACT_SA" numFmtId="0">
      <sharedItems containsNonDate="0" containsString="0" containsBlank="1"/>
    </cacheField>
    <cacheField name="Actividad de Mantenimiento Secundaria" numFmtId="0">
      <sharedItems containsBlank="1"/>
    </cacheField>
    <cacheField name="Limite Aceptable2" numFmtId="0">
      <sharedItems containsBlank="1"/>
    </cacheField>
    <cacheField name="Pto. Trabajo2" numFmtId="0">
      <sharedItems containsBlank="1"/>
    </cacheField>
    <cacheField name="Pers" numFmtId="0">
      <sharedItems containsString="0" containsBlank="1" containsNumber="1" containsInteger="1" minValue="2" maxValue="7"/>
    </cacheField>
    <cacheField name="DUR (hrs)" numFmtId="0">
      <sharedItems containsString="0" containsBlank="1" containsNumber="1" containsInteger="1" minValue="2" maxValue="60"/>
    </cacheField>
    <cacheField name="HH2" numFmtId="0">
      <sharedItems containsString="0" containsBlank="1" containsNumber="1" containsInteger="1" minValue="0" maxValue="420"/>
    </cacheField>
    <cacheField name="Componente Involucrado2" numFmtId="0">
      <sharedItems containsBlank="1"/>
    </cacheField>
    <cacheField name="N° Parte / N° Ítem" numFmtId="0">
      <sharedItems containsNonDate="0" containsString="0" containsBlank="1"/>
    </cacheField>
    <cacheField name="N° SAP2" numFmtId="0">
      <sharedItems containsNonDate="0" containsString="0" containsBlank="1"/>
    </cacheField>
    <cacheField name="Nombre Pauta2" numFmtId="0">
      <sharedItems containsNonDate="0" containsString="0" containsBlank="1"/>
    </cacheField>
    <cacheField name="Obs" numFmtId="0">
      <sharedItems containsNonDate="0" containsString="0" containsBlank="1"/>
    </cacheField>
    <cacheField name="Costo HH (USD)" numFmtId="0">
      <sharedItems containsNonDate="0" containsString="0" containsBlank="1"/>
    </cacheField>
    <cacheField name="Tarifa de servicios (USD)" numFmtId="0">
      <sharedItems containsNonDate="0" containsString="0" containsBlank="1"/>
    </cacheField>
    <cacheField name="Costo total MF; Actividad Primaria (USD)" numFmtId="0">
      <sharedItems containsNonDate="0" containsString="0" containsBlank="1"/>
    </cacheField>
    <cacheField name="Costo HH (USD)2" numFmtId="0">
      <sharedItems containsNonDate="0" containsString="0" containsBlank="1"/>
    </cacheField>
    <cacheField name="Costo de repuestos (USD)" numFmtId="0">
      <sharedItems containsNonDate="0" containsString="0" containsBlank="1"/>
    </cacheField>
    <cacheField name="Tarifa de servicios (USD)2" numFmtId="0">
      <sharedItems containsNonDate="0" containsString="0" containsBlank="1"/>
    </cacheField>
    <cacheField name="Costo Total MF Actividad Secundaria (USD)"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an Serrano, Luis (Enap Refinerías)" refreshedDate="45419.733789583333" createdVersion="8" refreshedVersion="8" minRefreshableVersion="3" recordCount="661" xr:uid="{A0C0C098-863E-479D-9130-4D2504D15F59}">
  <cacheSource type="worksheet">
    <worksheetSource ref="A6:AJ69" sheet="RCM Preliminar" r:id="rId2"/>
  </cacheSource>
  <cacheFields count="69">
    <cacheField name="Items" numFmtId="0">
      <sharedItems containsString="0" containsBlank="1" containsNumber="1" containsInteger="1" minValue="1" maxValue="72"/>
    </cacheField>
    <cacheField name="Validado" numFmtId="0">
      <sharedItems containsNonDate="0" containsString="0" containsBlank="1"/>
    </cacheField>
    <cacheField name="Área" numFmtId="0">
      <sharedItems containsBlank="1"/>
    </cacheField>
    <cacheField name="Proceso" numFmtId="0">
      <sharedItems containsBlank="1"/>
    </cacheField>
    <cacheField name="Descripción del Equipo" numFmtId="0">
      <sharedItems containsBlank="1"/>
    </cacheField>
    <cacheField name="Contexto" numFmtId="0">
      <sharedItems containsBlank="1"/>
    </cacheField>
    <cacheField name="TAG " numFmtId="0">
      <sharedItems containsBlank="1"/>
    </cacheField>
    <cacheField name="Ubicac.técnica" numFmtId="0">
      <sharedItems containsBlank="1"/>
    </cacheField>
    <cacheField name="Capacidad Equipo" numFmtId="0">
      <sharedItems containsBlank="1"/>
    </cacheField>
    <cacheField name="Sistema " numFmtId="0">
      <sharedItems containsBlank="1" count="15">
        <s v="Frontera presurizada"/>
        <s v="Frontera no presurizada"/>
        <m/>
        <s v="Sistema de instrumentación y control" u="1"/>
        <s v="Intercambiador de calor" u="1"/>
        <s v="Sistema de seguridad por sobrepresión" u="1"/>
        <s v="Piping y válvulas" u="1"/>
        <s v="Sistema de bombeo" u="1"/>
        <s v="Sistema sellado API 72 (vapor)" u="1"/>
        <s v="Sistema sellado API 13" u="1"/>
        <s v="Sistema estructural" u="1"/>
        <s v="Sistema motriz" u="1"/>
        <s v="Sistema eléctrico" u="1"/>
        <s v="Sistema de Piping y Válvulas" u="1"/>
        <s v="Sistema de Instrumentación y Control (Seguridad)" u="1"/>
      </sharedItems>
    </cacheField>
    <cacheField name="Sub Sistema" numFmtId="0">
      <sharedItems containsBlank="1"/>
    </cacheField>
    <cacheField name="ítem Mantenible" numFmtId="0">
      <sharedItems containsBlank="1" count="98">
        <s v="Cabezal"/>
        <s v="Boquillas de cabezal"/>
        <s v="Manto"/>
        <s v="Bota"/>
        <s v="Boquillas de Manto"/>
        <s v="Tapa de boquillas de manto (MH)"/>
        <s v="Uniones enflanchadas de boquillas"/>
        <s v="Demister"/>
        <s v="Anillo de soporte de demister"/>
        <s v="Placa de choque"/>
        <s v="Distribuidor"/>
        <s v="Soportes de distribuidor"/>
        <s v="Bafles"/>
        <s v="Anillos rigidizadores"/>
        <s v="Soportes-Sillines"/>
        <s v="Fundaciones de concreto "/>
        <s v="Aislación"/>
        <s v="Fireproofing"/>
        <m/>
        <s v="Transmisor de temperatura de entrada lado tubos" u="1"/>
        <s v="Sensor de temperatura entrada lado tubos" u="1"/>
        <s v="Transmisor de temperatura de salida lado tubos" u="1"/>
        <s v="Sensor de temperatura salida lado tubos" u="1"/>
        <s v="Transmisor de temperatura de entrada lado carcasa" u="1"/>
        <s v="Sensor de temperatura entrada lado carcasa" u="1"/>
        <s v="Transmisor de temperatura de salida lado carcasa" u="1"/>
        <s v="Sensor de temperatura salida lado carcasa" u="1"/>
        <s v="Tapa Channel" u="1"/>
        <s v="Channel" u="1"/>
        <s v="Coplas del channel" u="1"/>
        <s v="Partition pass del Channel" u="1"/>
        <s v="Boquillas del Channel" u="1"/>
        <s v="Carcasa" u="1"/>
        <s v="Boquillas de carcasa" u="1"/>
        <s v="Coplas de boquillas de carcasa" u="1"/>
        <s v="Fundaciones de concreto" u="1"/>
        <s v="Bonete" u="1"/>
        <s v="Coplas de bonete" u="1"/>
        <s v="Cabezal Flotante" u="1"/>
        <s v="Anillos partidos" u="1"/>
        <s v="Placa fija" u="1"/>
        <s v="Placa flotante" u="1"/>
        <s v="Tubos" u="1"/>
        <s v="Baffles" u="1"/>
        <s v="Tensores-espaciadores" u="1"/>
        <s v="Válvula de alivio" u="1"/>
        <s v="Unión Flangeada de válvula de alivio" u="1"/>
        <s v="Válvula de entrada lado tubos" u="1"/>
        <s v="Válvula de salida lado tubos" u="1"/>
        <s v="Válvula de entrada lado carcasa" u="1"/>
        <s v="Válvula de salida lado carcasa" u="1"/>
        <s v="Piping" u="1"/>
        <s v="Unión Flangeada de piping" u="1"/>
        <s v="Manto del Channel" u="1"/>
        <s v="Copla de bonete" u="1"/>
        <s v="Sellos mecánicos" u="1"/>
        <s v="Sellos mecánicos " u="1"/>
        <s v="Anillo de fondo" u="1"/>
        <s v="Anillos de desgaste" u="1"/>
        <s v="Laberinto de aceite" u="1"/>
        <s v="Filtro de succión" u="1"/>
        <s v="Piping (tubing)" u="1"/>
        <s v="Trampa de vapor" u="1"/>
        <s v="(RO)" u="1"/>
        <s v="(RO) " u="1"/>
        <s v="Empaquetadura entre flanges" u="1"/>
        <s v="Cuerpo de la bomba (voluta)" u="1"/>
        <s v=" Rodamiento de la bomba" u="1"/>
        <s v="Serpentín del circuito de refrigeración interno caja rodamiento bba" u="1"/>
        <s v="Impulsor 1a etapa de la bomba" u="1"/>
        <s v="Base metálica soporte motor-bomba" u="1"/>
        <s v="Motor " u="1"/>
        <s v="Motor" u="1"/>
        <s v="Impulsor 2a etapa de la bomba" u="1"/>
        <s v="Acople" u="1"/>
        <s v="Eje" u="1"/>
        <s v="Dispositivo (Botón) de parada de emergencia" u="1"/>
        <s v="Interruptor general de cabina bomba" u="1"/>
        <s v="Contactor de motor" u="1"/>
        <s v="Partidor Suave" u="1"/>
        <s v="Cable control botonera partir-parar" u="1"/>
        <s v="Serpentín del circuito de refrigeración" u="1"/>
        <s v="Cable de alimentación motor" u="1"/>
        <s v="Circuito agua refrigeración a descansos de la Bomba" u="1"/>
        <s v="Piping succión" u="1"/>
        <s v="Piping descarga" u="1"/>
        <s v="Válvula de Alimentación" u="1"/>
        <s v="Válvula de descarga" u="1"/>
        <s v="Ventilador del motor" u="1"/>
        <s v="Drenaje de voluta de la Bomba" u="1"/>
        <s v="Válvula Antiretorno" u="1"/>
        <s v="Cimiento soporte motor-bomba" u="1"/>
        <s v="Cubierta de acople (protección)" u="1"/>
        <s v="Manómetro de Descarga" u="1"/>
        <s v="Transmisor de Presión Succión" u="1"/>
        <s v="Transmisor de presión succión bomba" u="1"/>
        <s v="Transmisor de presión Descarga bomba" u="1"/>
        <s v="Caja de conexiones motor" u="1"/>
      </sharedItems>
    </cacheField>
    <cacheField name="Función" numFmtId="0">
      <sharedItems containsBlank="1"/>
    </cacheField>
    <cacheField name="Falla Funcional" numFmtId="0">
      <sharedItems containsBlank="1"/>
    </cacheField>
    <cacheField name="Modo de Falla" numFmtId="0">
      <sharedItems containsBlank="1"/>
    </cacheField>
    <cacheField name="Consecuencia de la Falla" numFmtId="0">
      <sharedItems containsBlank="1"/>
    </cacheField>
    <cacheField name="OP" numFmtId="0">
      <sharedItems containsNonDate="0" containsBlank="1" count="12">
        <m/>
        <s v="OP 1" u="1"/>
        <s v="OP 5" u="1"/>
        <s v="OP 9" u="1"/>
        <s v="OP 4" u="1"/>
        <s v="OP 3" u="1"/>
        <s v="OP 2" u="1"/>
        <s v="OP 7" u="1"/>
        <s v="OP 6" u="1"/>
        <s v="OP 8" u="1"/>
        <s v="OP 11" u="1"/>
        <s v="OP 10" u="1"/>
      </sharedItems>
    </cacheField>
    <cacheField name="MA" numFmtId="0">
      <sharedItems containsNonDate="0" containsString="0" containsBlank="1"/>
    </cacheField>
    <cacheField name="SLD" numFmtId="0">
      <sharedItems containsNonDate="0" containsString="0" containsBlank="1"/>
    </cacheField>
    <cacheField name="I&amp;R" numFmtId="0">
      <sharedItems containsNonDate="0" containsString="0" containsBlank="1"/>
    </cacheField>
    <cacheField name="Severidad" numFmtId="0">
      <sharedItems containsNonDate="0" containsString="0" containsBlank="1"/>
    </cacheField>
    <cacheField name="Ocurrencia" numFmtId="0">
      <sharedItems containsNonDate="0" containsString="0" containsBlank="1"/>
    </cacheField>
    <cacheField name="Detección" numFmtId="0">
      <sharedItems containsNonDate="0" containsString="0" containsBlank="1"/>
    </cacheField>
    <cacheField name="NPR" numFmtId="0">
      <sharedItems containsNonDate="0" containsString="0" containsBlank="1"/>
    </cacheField>
    <cacheField name="Actividad de Mantenimiento Actual" numFmtId="0">
      <sharedItems containsNonDate="0" containsString="0" containsBlank="1"/>
    </cacheField>
    <cacheField name="Repuestos Involucrados (actuales)" numFmtId="0">
      <sharedItems containsNonDate="0" containsString="0" containsBlank="1"/>
    </cacheField>
    <cacheField name="Costo Mantenimiento Actual" numFmtId="0">
      <sharedItems containsNonDate="0" containsString="0" containsBlank="1"/>
    </cacheField>
    <cacheField name="Costo Mant Actual total (USD)" numFmtId="0">
      <sharedItems containsNonDate="0" containsString="0" containsBlank="1"/>
    </cacheField>
    <cacheField name="Plan" numFmtId="0">
      <sharedItems containsNonDate="0" containsBlank="1" count="12">
        <m/>
        <s v="PLAN 1" u="1"/>
        <s v="PLAN 5" u="1"/>
        <s v="PLAN 9" u="1"/>
        <s v="PLAN 4" u="1"/>
        <s v="PLAN 3" u="1"/>
        <s v="PLAN 2" u="1"/>
        <s v="PLAN 7" u="1"/>
        <s v="PLAN 6" u="1"/>
        <s v="PLAN 8" u="1"/>
        <s v="PLAN 11" u="1"/>
        <s v="PLAN 10" u="1"/>
      </sharedItems>
    </cacheField>
    <cacheField name="Descripción Plan" numFmtId="0">
      <sharedItems containsNonDate="0" containsBlank="1" count="12">
        <m/>
        <s v="INSP DIM BOMBA J652" u="1"/>
        <s v="CAMB DEE FILTRO SUCC BOMBA J652" u="1"/>
        <s v="MANT ELEC COMP ELECTRICOS BOMBA J652" u="1"/>
        <s v="INSP ELEC TERM CABINA BOMBA J652" u="1"/>
        <s v="INSP ELEC CANTAC BOMBA J652" u="1"/>
        <s v="INSP DIM PIPING Y VV BBA J652" u="1"/>
        <s v="INSP DEE PIPING VVA BBA J652" u="1"/>
        <s v="CAMB DEE VVA BOMBA J652" u="1"/>
        <s v="MANT DEE PIPING Y VVA BOMBA J652" u="1"/>
        <s v="MANT MEC PROTEC ACOP BOMBA J652" u="1"/>
        <s v="MANT INST INTRUMENTOS BOMBA J652" u="1"/>
      </sharedItems>
    </cacheField>
    <cacheField name="Posición" numFmtId="0">
      <sharedItems containsNonDate="0" containsBlank="1" count="12">
        <m/>
        <s v="POS 1" u="1"/>
        <s v="POS 5" u="1"/>
        <s v="POS 9" u="1"/>
        <s v="POS 4" u="1"/>
        <s v="POS 3" u="1"/>
        <s v="POS 2" u="1"/>
        <s v="POS 7" u="1"/>
        <s v="POS 6" u="1"/>
        <s v="POS 8" u="1"/>
        <s v="POS 11" u="1"/>
        <s v="POS 10" u="1"/>
      </sharedItems>
    </cacheField>
    <cacheField name="Tx Pos" numFmtId="0">
      <sharedItems containsNonDate="0" containsBlank="1" count="12">
        <m/>
        <s v="INSP DIM 2S BOMBA J652" u="1"/>
        <s v="CAMB DEE 12S FILTRO SUCC BOMBA J652" u="1"/>
        <s v="MANT ELEC 4A COMP ELECTRICOS BOMBA J652" u="1"/>
        <s v="INSP ELEC 6M TERM CABINA BOMBA J652" u="1"/>
        <s v="INSP ELEC 4A CANTAC BOMBA J652 DET" u="1"/>
        <s v="INSP DIM 5A PIPING Y VV BBA J652" u="1"/>
        <s v="INSP DEE 4S PIPING VVA BBA J652" u="1"/>
        <s v="CAMB DEE 12A VVA BOMBA J652" u="1"/>
        <s v="MANT DEE 1S PIPING Y VVA BOMBA J652" u="1"/>
        <s v="MANT MEC 26S PROTEC ACOP BOMBA J652" u="1"/>
        <s v="MANT INST 52S INTRUMENTOS BOMBA J652" u="1"/>
      </sharedItems>
    </cacheField>
    <cacheField name="Hoja de Ruta" numFmtId="0">
      <sharedItems containsNonDate="0" containsBlank="1" count="12">
        <m/>
        <s v="HR 1" u="1"/>
        <s v="HR 5" u="1"/>
        <s v="HR 9" u="1"/>
        <s v="HR 4" u="1"/>
        <s v="HR 3" u="1"/>
        <s v="HR 2" u="1"/>
        <s v="HR 7" u="1"/>
        <s v="HR 6" u="1"/>
        <s v="HR 8" u="1"/>
        <s v="HR 11" u="1"/>
        <s v="HR 10" u="1"/>
      </sharedItems>
    </cacheField>
    <cacheField name="TX HR" numFmtId="0">
      <sharedItems containsNonDate="0" containsBlank="1" count="12">
        <m/>
        <s v="INSP DIM 2S BOMBA J652" u="1"/>
        <s v="CAMB DEE 12S FILTRO SUCC BOMBA J652" u="1"/>
        <s v="MANT ELEC 4A COMP ELECTRICOS BOMBA J652" u="1"/>
        <s v="INSP ELEC 6M TERM CABINA BOMBA J652" u="1"/>
        <s v="INSP ELEC 4A CANTAC BOMBA J652 DET" u="1"/>
        <s v="INSP DIM 5A PIPING Y VV BBA J652" u="1"/>
        <s v="INSP DEE 4S PIPING VVA BBA J652" u="1"/>
        <s v="CAMB DEE 12A VVA BOMBA J652" u="1"/>
        <s v="MANT DEE 1S PIPING Y VVA BOMBA J652" u="1"/>
        <s v="MANT MEC 26S PROTEC ACOP BOMBA J652" u="1"/>
        <s v="MANT INST 52S INTRUMENTOS BOMBA J652" u="1"/>
      </sharedItems>
    </cacheField>
    <cacheField name="Op2" numFmtId="0">
      <sharedItems containsNonDate="0" containsString="0" containsBlank="1"/>
    </cacheField>
    <cacheField name="Tx  Ope" numFmtId="0">
      <sharedItems containsNonDate="0" containsBlank="1" count="12">
        <m/>
        <s v="INSPECCIONAR DIM 2S BOMBA J652" u="1"/>
        <s v="CAMBIAR DEE 12S FILTRO SUCC BOMBA J652" u="1"/>
        <s v="MANTENER ELEC 4A COMP ELECTRICO BBA J652" u="1"/>
        <s v="INSPECCION ELEC 6M TEMP CABINA BBA J652" u="1"/>
        <s v="INSPECCIONAR ELEC 4A CANTAC BBA J652 DET" u="1"/>
        <s v="INSPECCIONAR DIM 5A PIPING Y VV BBA J652" u="1"/>
        <s v="MANTENER DEE 4S PIPING VVA BBA J652" u="1"/>
        <s v="CAMBIAR DEE 12A VVA BOMBA J652" u="1"/>
        <s v="MANTENER DEE 1S PIPING Y VVA BOMBA J652" u="1"/>
        <s v="MANTENER MEC 26S PROTEC ACOP BOMBA J652" u="1"/>
        <s v="MANTENER INST 52S INTRUMENTOS BOMBA J652" u="1"/>
      </sharedItems>
    </cacheField>
    <cacheField name="Nombre pauta" numFmtId="0">
      <sharedItems containsNonDate="0" containsString="0" containsBlank="1"/>
    </cacheField>
    <cacheField name="Táctica_x000a_FTM-CBM-RTF-FFM" numFmtId="0">
      <sharedItems containsBlank="1"/>
    </cacheField>
    <cacheField name="Actividad de Mantenimiento Primaria" numFmtId="0">
      <sharedItems containsBlank="1" count="104">
        <s v="MEDICIÓN DE ESPESORES POR UT"/>
        <s v="INSPECCIÓN VISUAL"/>
        <s v="INSPECCIÓN VISUAL + END"/>
        <s v="REPARACIÓN DEL EQUIPO"/>
        <s v="REMPLAZO DE EMPAQUTADURAS"/>
        <s v="REMPLAZO DE PERNOS"/>
        <s v="REMPLAZO DE DEMISTER"/>
        <s v="REMPLAZO DE ANILLO"/>
        <s v="INSPECCIÓN VISUAL + UT"/>
        <s v="REPARACIÓN DEL DISTRIBUIDOR"/>
        <s v="REMPLAZO DE ANCLAJES"/>
        <s v="REPARACIÓN DE SOPORTE"/>
        <s v="REPARACIÓN DE BAFLES"/>
        <s v="REPARACIÓN DE ANILLO-EQUIPO"/>
        <s v="REPARACIÓN DE FUNDACIÓN"/>
        <s v="REPARACIÓN DE AISLACIÓN"/>
        <s v="REPARACIÓN DE FIREPROOFING"/>
        <m/>
        <s v="REMPLAZO DE COMPONENTE" u="1"/>
        <s v="PRUEBA DE TINTAS PENETRANTES" u="1"/>
        <s v="REMPLAZO DE EMPAQUETADURA" u="1"/>
        <s v="INSPECCIÓN VISUAL + MEU" u="1"/>
        <s v="INSPECCIÓN VISUAL + PH" u="1"/>
        <s v="INSPECCIÓN VISUAL + CE" u="1"/>
        <s v="INSPECCIÓN VISUAL + PT + PH" u="1"/>
        <s v="INSPECCIÓN VISUAL + IRT" u="1"/>
        <s v="MANTENIMIENTO DE RV" u="1"/>
        <s v="REPARACIÓN O REMPLAZO DE V/V" u="1"/>
        <s v="REMPLAZO DE VÁLVULA" u="1"/>
        <s v="MANTENIMIENTO DE VÁLVULA" u="1"/>
        <s v="Cambiar sello" u="1"/>
        <s v="Cambiar de anillo fondo (junto a otros componentes)" u="1"/>
        <s v="Cambiar anillo de desgaste" u="1"/>
        <s v="Inspeccionar visual" u="1"/>
        <s v="Cambiar ó reparar Filtro succión" u="1"/>
        <s v="Inspeccionar visual buscando fugas" u="1"/>
        <s v="Inspeccionar visual rango presión en manómetro y termografía no menor a XXXX" u="1"/>
        <s v="Realizar termografía" u="1"/>
        <s v="Cambiar RO" u="1"/>
        <s v="Cambiar empaquetadura_x000a_" u="1"/>
        <s v="Tomar lectura de temperaturas" u="1"/>
        <s v="Inspeccionar presiones manómetro descarga" u="1"/>
        <s v="Cambiar y limpiar Filtro succión" u="1"/>
        <s v="Cambiar voluta" u="1"/>
        <s v="Inspeccionar por vibraciones" u="1"/>
        <s v="Cambiar o reparación de serpentín" u="1"/>
        <s v="Cambiar impulsor 1a etapa" u="1"/>
        <s v="Cambiar de rodamiento_x000a_" u="1"/>
        <s v="Cambiar impulsor" u="1"/>
        <s v="Cambiar eje" u="1"/>
        <s v="Limpiar y hacer pruebas operacionales de parada emergencia" u="1"/>
        <s v="Realizar termografía a cabina" u="1"/>
        <s v="Mantener interruptor y pruebas resistencia contacto y simultaneidad" u="1"/>
        <s v="Inspeccionar físcamente contactor" u="1"/>
        <s v="Cambiar partidor suave" u="1"/>
        <s v="Cambiar cable dañado" u="1"/>
        <s v="Tomar temperatura circuito refrigeración" u="1"/>
        <s v="Inspeccionar tubing buscando fugas" u="1"/>
        <s v="Cambiar de tubing de drenaje" u="1"/>
        <s v="Medición de espesores" u="1"/>
        <s v="Cambiar válvula" u="1"/>
        <s v="Inspeccionar y ajuste de prensa estopa" u="1"/>
        <s v="Cambiar de válvula" u="1"/>
        <s v="Cambiar válvula de drenaje" u="1"/>
        <s v="Mantener con vapor piping drenaje bomba" u="1"/>
        <s v="Cambiar empaquetadura de flanges" u="1"/>
        <s v="Reparar cimiento bomba" u="1"/>
        <s v="Inspeccionar válvula y lubricar" u="1"/>
        <s v="Inspeccionar que flujo de agua sea constante en drenaje salida y sin aumento de  temperatura" u="1"/>
        <s v="Inspeccionar, reapretar y/o cambiar pernos" u="1"/>
        <s v="Inspeccionar visual protección acople" u="1"/>
        <s v="Inspeccionar y mantención a Manómetro" u="1"/>
        <s v="Inspeccionar y mantención a Transmisor" u="1"/>
        <s v="Destapar las línea cañería (tomas)" u="1"/>
        <s v="Inspeccionar el transmisor" u="1"/>
        <s v="Inspeccionar visual de base" u="1"/>
        <s v="Inspeccionar visual pernos base" u="1"/>
        <s v="Limpiar, reapretar contactos, medición aislación cables" u="1"/>
        <s v="Cambio de tubing de drenaje" u="1"/>
        <s v="Medir vibraciones" u="1"/>
        <s v="Evaluar el instrumento" u="1"/>
        <s v="Inspección y mantención a Manómetro" u="1"/>
        <s v="Inspección físca de contactor" u="1"/>
        <s v="Inspección visual buscando fugas" u="1"/>
        <s v="Inspección y mantención a Transmisor" u="1"/>
        <s v="Cambiar/reparar Filtro succión" u="1"/>
        <s v="Mantenimiento de interruptor y pruebas resistencia contacto y simultaneidad" u="1"/>
        <s v="Reparación del cimiento" u="1"/>
        <s v="Cambio de rodamiento_x000a_" u="1"/>
        <s v="Inspección, reaprete y/o cambio de perno" u="1"/>
        <s v="Cambio de anillo fondo (junto a otros componentes)" u="1"/>
        <s v="Tomar termografía a cabina" u="1"/>
        <s v="Cambio de sello" u="1"/>
        <s v="Cambio válvula de drenaje" u="1"/>
        <s v="Cambio de empaquetadura_x000a_" u="1"/>
        <s v="Cambio de válvula" u="1"/>
        <s v="Inspección visual rango presión en manómetro y termografía no menor a XXXX" u="1"/>
        <s v="Efectuar limpieza y pruebas operacionales de parada " u="1"/>
        <s v="Inspección y ajuste de prensa estopa" u="1"/>
        <s v="Cambio o reparación de serpentín" u="1"/>
        <s v="Inspección presiones manómetro descarga" u="1"/>
        <s v="Inspección con vibraciones" u="1"/>
        <s v="Cambio anillo de desgaste" u="1"/>
        <s v="Inspección de tubing buscando fugas" u="1"/>
      </sharedItems>
    </cacheField>
    <cacheField name="Limite Aceptable" numFmtId="0">
      <sharedItems containsBlank="1" count="76">
        <s v="SOBRE ESPESOR MINIMO DE RETIRO/VIDA REMANENTE"/>
        <s v="SEGÚN NORMATIVA DE INSPECCIÓN APLICABLE/SIN ROTURA"/>
        <s v="SEGÚN ESPECIFICACIÓN DE DISEÑO"/>
        <m/>
        <s v="COMPONENTE FUNCIONANDO" u="1"/>
        <s v="SIN INDICACIONES RELEVANTES" u="1"/>
        <s v="ASME PCC1" u="1"/>
        <s v="ASME PCC1 O PROCEDIMIENTO INTERNO" u="1"/>
        <s v="BUEN ESTADO ESTRUCTURAL" u="1"/>
        <s v="SOBRE ESPESOR MINIMO DE RETIRO" u="1"/>
        <s v="SIN CORROSIÓN SEVERA/SIN FUGA" u="1"/>
        <s v="ASME B1.20.1" u="1"/>
        <s v="SIN CORROSIÓN SEVERA/SIN PERFORACIÓN" u="1"/>
        <s v="SIN CORROSION SEVERA/SIN FUGA" u="1"/>
        <s v="SIN CORROSION SEVERA/SIN PERDIDA DE MATERIAL" u="1"/>
        <s v="ESPECIFICACIONES DE DISEÑO" u="1"/>
        <s v="PERNOS EN BUEN ESTADO ESTRUCTURAL" u="1"/>
        <s v="SIN CORROSIÓN SEVERA/PH APROBADADA" u="1"/>
        <s v="SIN PERDIDA DE MATERIAL SUPERIOR AL 50%" u="1"/>
        <s v="PH APROBADA" u="1"/>
        <s v="SIN CORROSIÓN SEVERA/PT+PH APROBADADA" u="1"/>
        <s v="VENTANA OPERATIVA (OPERACIONES)" u="1"/>
        <s v="SEGÚN ESPECIFICACIONES DE DISEÑO" u="1"/>
        <s v="VALVULA CALIBRADA" u="1"/>
        <s v="VALVULA EN BUEN ESTADO" u="1"/>
        <s v="SIN FUGAS" u="1"/>
        <s v="VÁLVULA FUNCIONANDO CORRECTAMENTE" u="1"/>
        <s v="SIN TRABAMIENTO" u="1"/>
        <s v="SIN OBSERVACIONES" u="1"/>
        <s v="Sellos Nuevos" u="1"/>
        <s v="Anillo nuevo y ajustado" u="1"/>
        <s v="Anillo de fondo nuevo" u="1"/>
        <s v="Anillo de desgaste nuevo" u="1"/>
        <s v="Filtro reparado o nuevo" u="1"/>
        <s v="&gt; o = a 1 bar" u="1"/>
        <s v="Cañería con temperatura homogenes en todo el largo (agua arriba y agua abajo RO" u="1"/>
        <s v="diámetro interno debe ser de 1/8&quot;" u="1"/>
        <s v="Empaquetadura nueva" u="1"/>
        <s v="Temperatura bajo los (300°C)????" u="1"/>
        <s v="Sin oscilaciones de presiones" u="1"/>
        <s v="Filtro limpio" u="1"/>
        <s v="Voluta Nueva o Recuperación voluta" u="1"/>
        <s v="De acuerdo a norma 10816-3_x000a_Mayor a 4,5 (rms) insatisfactorio, 7,5 (rms) inaceptable" u="1"/>
        <s v="Serpentín nuevo o recuperado" u="1"/>
        <s v="Impulsor nuevo" u="1"/>
        <s v="Norma ISO 10816-3" u="1"/>
        <s v="Rodamiento nuevo" u="1"/>
        <s v="Eje nuevo" u="1"/>
        <s v="Limpio  y  accionable" u="1"/>
        <s v="Temperatura no tenga desviaciones entre polos no mayor a 15°C" u="1"/>
        <s v="Polos cierran apropiadamente y resistencia de contacto baja" u="1"/>
        <s v="Estructura íntegra, sin deformaciones" u="1"/>
        <s v="Partidor Nuevo" u="1"/>
        <s v="Cable nuevo" u="1"/>
        <s v="Agua a Temperatura ambiente" u="1"/>
        <s v="Voluta Nueva o recuperada" u="1"/>
        <s v="Tubing nuevo" u="1"/>
        <s v="Cañerias con espesores no menor a 30% espesor original" u="1"/>
        <s v="Válvula nueva" u="1"/>
        <s v="sin fugas pitch" u="1"/>
        <s v="Válvula drenaje nueva" u="1"/>
        <s v="Piping con temperatura adecuada a que fluya Pitch" u="1"/>
        <s v="Cimiento sin fracturas ni degranado" u="1"/>
        <s v="Válvula abre y cierra sin trabamientos" u="1"/>
        <s v="Flujo constante" u="1"/>
        <s v="Pernos nuevos y torqueados" u="1"/>
        <s v="Protección íntegra" u="1"/>
        <s v="Manómetro funcional" u="1"/>
        <s v="Transmisor sin daños" u="1"/>
        <s v="Libre de obstrucciones" u="1"/>
        <s v="Transmisor nuevo" u="1"/>
        <s v="Daño " u="1"/>
        <s v="Base nueva (fabricación externa nueva)" u="1"/>
        <s v="Contactos apretados y caja limpia" u="1"/>
        <s v="Rango 1 bar" u="1"/>
        <s v="Sin oscilaciones de presiones (Rango XXXX)" u="1"/>
      </sharedItems>
    </cacheField>
    <cacheField name="Pto. Trabajo" numFmtId="0">
      <sharedItems containsBlank="1" count="11">
        <s v="AINSPEC"/>
        <s v="DEE"/>
        <m/>
        <s v="AINSTRU2" u="1"/>
        <s v="AINSPEC/DEE" u="1"/>
        <s v="ATALVAL" u="1"/>
        <s v="ATURBOM" u="1"/>
        <s v="AMANPRED" u="1"/>
        <s v="AMANTAFR" u="1"/>
        <s v="AELECTRI" u="1"/>
        <s v="AINSTRUM" u="1"/>
      </sharedItems>
    </cacheField>
    <cacheField name="Frecuencia (s)" numFmtId="0">
      <sharedItems containsBlank="1" containsMixedTypes="1" containsNumber="1" containsInteger="1" minValue="1" maxValue="260" count="11">
        <s v="PREPARO"/>
        <s v="PARO"/>
        <s v="N/A"/>
        <s v="PARO PROGRAMADO"/>
        <m/>
        <n v="2" u="1"/>
        <n v="52" u="1"/>
        <n v="1" u="1"/>
        <n v="26" u="1"/>
        <n v="260" u="1"/>
        <n v="4" u="1"/>
      </sharedItems>
    </cacheField>
    <cacheField name="Cant. Pers ejecutante" numFmtId="0">
      <sharedItems containsString="0" containsBlank="1" containsNumber="1" containsInteger="1" minValue="1" maxValue="7"/>
    </cacheField>
    <cacheField name="Dur (min)" numFmtId="0">
      <sharedItems containsNonDate="0" containsString="0" containsBlank="1"/>
    </cacheField>
    <cacheField name="Dur (hr)" numFmtId="0">
      <sharedItems containsString="0" containsBlank="1" containsNumber="1" containsInteger="1" minValue="1" maxValue="60"/>
    </cacheField>
    <cacheField name="HH" numFmtId="0">
      <sharedItems containsString="0" containsBlank="1" containsNumber="1" containsInteger="1" minValue="1" maxValue="420"/>
    </cacheField>
    <cacheField name="Estado Equipo" numFmtId="0">
      <sharedItems containsBlank="1" count="4">
        <s v="EN SERVICIO"/>
        <s v="DETENIDO"/>
        <m/>
        <s v="E/S" u="1"/>
      </sharedItems>
    </cacheField>
    <cacheField name="Componente Involucrado" numFmtId="0">
      <sharedItems containsBlank="1"/>
    </cacheField>
    <cacheField name="N° Parte" numFmtId="0">
      <sharedItems containsNonDate="0" containsString="0" containsBlank="1"/>
    </cacheField>
    <cacheField name="N° SAP" numFmtId="0">
      <sharedItems containsNonDate="0" containsString="0" containsBlank="1"/>
    </cacheField>
    <cacheField name="ID_ACT_SA" numFmtId="0">
      <sharedItems containsNonDate="0" containsString="0" containsBlank="1"/>
    </cacheField>
    <cacheField name="Actividad de Mantenimiento Secundaria" numFmtId="0">
      <sharedItems containsBlank="1"/>
    </cacheField>
    <cacheField name="Limite Aceptable2" numFmtId="0">
      <sharedItems containsBlank="1"/>
    </cacheField>
    <cacheField name="Pto. Trabajo2" numFmtId="0">
      <sharedItems containsBlank="1"/>
    </cacheField>
    <cacheField name="Pers" numFmtId="0">
      <sharedItems containsString="0" containsBlank="1" containsNumber="1" containsInteger="1" minValue="2" maxValue="7"/>
    </cacheField>
    <cacheField name="DUR (hrs)" numFmtId="0">
      <sharedItems containsString="0" containsBlank="1" containsNumber="1" containsInteger="1" minValue="2" maxValue="60"/>
    </cacheField>
    <cacheField name="HH2" numFmtId="0">
      <sharedItems containsString="0" containsBlank="1" containsNumber="1" containsInteger="1" minValue="0" maxValue="420"/>
    </cacheField>
    <cacheField name="Componente Involucrado2" numFmtId="0">
      <sharedItems containsBlank="1"/>
    </cacheField>
    <cacheField name="N° Parte / N° Ítem" numFmtId="0">
      <sharedItems containsNonDate="0" containsString="0" containsBlank="1"/>
    </cacheField>
    <cacheField name="N° SAP2" numFmtId="0">
      <sharedItems containsNonDate="0" containsString="0" containsBlank="1"/>
    </cacheField>
    <cacheField name="Nombre Pauta2" numFmtId="0">
      <sharedItems containsNonDate="0" containsString="0" containsBlank="1"/>
    </cacheField>
    <cacheField name="Obs" numFmtId="0">
      <sharedItems containsNonDate="0" containsString="0" containsBlank="1"/>
    </cacheField>
    <cacheField name="Costo HH (USD)" numFmtId="0">
      <sharedItems containsNonDate="0" containsString="0" containsBlank="1"/>
    </cacheField>
    <cacheField name="Tarifa de servicios (USD)" numFmtId="0">
      <sharedItems containsNonDate="0" containsString="0" containsBlank="1"/>
    </cacheField>
    <cacheField name="Costo total MF; Actividad Primaria (USD)" numFmtId="0">
      <sharedItems containsNonDate="0" containsString="0" containsBlank="1"/>
    </cacheField>
    <cacheField name="Costo HH (USD)2" numFmtId="0">
      <sharedItems containsNonDate="0" containsString="0" containsBlank="1"/>
    </cacheField>
    <cacheField name="Costo de repuestos (USD)" numFmtId="0">
      <sharedItems containsNonDate="0" containsString="0" containsBlank="1"/>
    </cacheField>
    <cacheField name="Tarifa de servicios (USD)2" numFmtId="0">
      <sharedItems containsNonDate="0" containsString="0" containsBlank="1"/>
    </cacheField>
    <cacheField name="Costo Total MF Actividad Secundaria (USD)"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nochet Dagnino, Carolina Andrea (Enap Refinerías)" refreshedDate="46050.409401620367" createdVersion="8" refreshedVersion="8" minRefreshableVersion="3" recordCount="284" xr:uid="{EA168955-ED2C-4904-9B48-E9B118820F64}">
  <cacheSource type="worksheet">
    <worksheetSource ref="A6:BI209" sheet="RCM"/>
  </cacheSource>
  <cacheFields count="67">
    <cacheField name="Items" numFmtId="0">
      <sharedItems containsString="0" containsBlank="1" containsNumber="1" containsInteger="1" minValue="1" maxValue="239"/>
    </cacheField>
    <cacheField name="Validado" numFmtId="0">
      <sharedItems containsBlank="1" count="4">
        <s v="VALIDADO"/>
        <s v="DESCARTADO "/>
        <s v="DESCARTADO"/>
        <m u="1"/>
      </sharedItems>
    </cacheField>
    <cacheField name="VALIDADO DM" numFmtId="0">
      <sharedItems containsBlank="1"/>
    </cacheField>
    <cacheField name="Pendiente" numFmtId="0">
      <sharedItems containsBlank="1"/>
    </cacheField>
    <cacheField name="Área" numFmtId="0">
      <sharedItems/>
    </cacheField>
    <cacheField name="Proceso" numFmtId="0">
      <sharedItems/>
    </cacheField>
    <cacheField name="Descripción del Equipo" numFmtId="0">
      <sharedItems containsBlank="1"/>
    </cacheField>
    <cacheField name="Contexto" numFmtId="0">
      <sharedItems containsNonDate="0" containsString="0" containsBlank="1"/>
    </cacheField>
    <cacheField name="TAG " numFmtId="0">
      <sharedItems/>
    </cacheField>
    <cacheField name="Ubicac.técnica" numFmtId="0">
      <sharedItems containsBlank="1"/>
    </cacheField>
    <cacheField name="Capacidad Equipo" numFmtId="0">
      <sharedItems/>
    </cacheField>
    <cacheField name="Sistema " numFmtId="0">
      <sharedItems count="3">
        <s v="D-1401A/B"/>
        <s v="D-1401A"/>
        <s v="D-1401B"/>
      </sharedItems>
    </cacheField>
    <cacheField name="Sub Sistema" numFmtId="0">
      <sharedItems containsBlank="1" count="10">
        <s v=" X-1401 VÁLVULA SWITCH 3 VIAS"/>
        <s v="DESCARGA DE COQUE"/>
        <s v="SISTEMA CARGA DE PITCH"/>
        <s v="SISTEMA DE CORTE"/>
        <s v="SISTEMA DE SEGURIDAD"/>
        <s v="SISTEMA ESTRUCTURAL EXTERIOR"/>
        <s v="SISTEMA ESTRUCTURAL INTERIOR"/>
        <s v="SISTEMA DE INSTRUMENTACIÓN Y CONTROL "/>
        <s v="SISTEMA ESTRUCTURAL EXTERIOR "/>
        <m/>
      </sharedItems>
    </cacheField>
    <cacheField name="ítem Mantenible" numFmtId="0">
      <sharedItems count="78">
        <s v="UNIDAD HIDRÁULICA"/>
        <s v="X-1401  VÁLVULA SWITCH 3 VÍAS-ROTACIÓN "/>
        <s v="X-1401 VÁLVULA SWITCH 3 VÍAS"/>
        <s v="X-1401 VÁLVULA SWITCH 3 VÍAS-LEVANTE "/>
        <s v=" X-1403A VÁLVULA BUD"/>
        <s v="TOBOGAN/CHUTE"/>
        <s v=" SP-6A"/>
        <s v=" X-1404A VÁLVULA CFD"/>
        <s v="CONSOLA NEUMATICA"/>
        <s v="FLEXIBLES METÁLICOS (CONFIRMAR CON DEE SI EXISTEN) (FLEXIBLE HIDRAULICOS DE INYECCION DE AGUA??)"/>
        <s v="HUINCHE NEUMATICO"/>
        <s v="JUNTA ROTATORIA"/>
        <s v="LANZA DE CORTE"/>
        <s v="SISTEMA DE FRENO CAÍDA LIBRE"/>
        <s v="X-1402A VÁLVULA TUD "/>
        <s v="YUGO "/>
        <s v="14PSV102A VALV SEG CAMARA D-1401A COKER"/>
        <s v="14PSV102B VALV SEG CAMARA D-1401B COKER"/>
        <s v="14PSV501 VÁLVULA DE SEGURIDAD D-1401A"/>
        <s v="14PSV502 VÁLVULA DE SEGURIDAD D-1401A"/>
        <s v="14PSV540A VÁLVULA DE SEGURIDAD D-1401A"/>
        <s v="14PSV540B VÁLVULA DE SEGURIDAD D-1401B"/>
        <s v="14PSV551 VÁLVULA DE SEGURIDAD D-1401B"/>
        <s v="14PSV552 VÁLVULA DE SEGURIDAD D-1401B"/>
        <s v="CRUCETA"/>
        <s v=" SOPORTE DE AISLAMIENTO "/>
        <s v="BOQUILLAS "/>
        <s v="CABEZALES"/>
        <s v="FALDON"/>
        <s v="MANTO"/>
        <s v="PERNOS DE ANCLAJE"/>
        <s v="CLADING"/>
        <s v="FIREPROOFING"/>
        <s v="VÁLVULA SWITCH 3 VÍAS"/>
        <s v="VÁLVULA SWITCH 3 VÍAS-LEVANTE "/>
        <s v="MFD-1401C MOTOR ELECTRICO CINTA CORTA_x0009_ES"/>
        <s v="VÁLVULAS CONVENCIONALES SP-3"/>
        <s v="VÁLVULAS CONVENCIONALES SP-5"/>
        <s v="14FC106 FLUJO QUENCH A D-1401A/B COKER_x0009_ES"/>
        <s v="14FT106 TRANS FLUJ QUEN  D-1401A/B COKER_x0009_ES"/>
        <s v="14FV106 VALV CONTR A D-1401A/B COKER_x0009_ES"/>
        <s v="14LI102A NIVEL SUP D-1401B URL COKER_x0009_ES"/>
        <s v="14LI102B NIVEL MEDIO D-1401B URL COKER_x0009_ES"/>
        <s v="14LI102C NIVEL INF D-1401B URL COKER_x0009_ES"/>
        <s v="14LT102A TRANSM NIVEL SUP D-1401B COKER_x0009_ES"/>
        <s v="14LT102B TRANSM NIVEL 1/2 D-1401B COKER_x0009_ES"/>
        <s v="14LT102C TRANSM NIVEL INF D-1401B COKER_x0009_ES"/>
        <s v="14PC104 Pº VAPOR BARRIDO D-1401A/B COKER_x0009_ES"/>
        <s v="14PI102 PRESION TOPE D-1401A URL COKER_x0009_ES"/>
        <s v="14PI103 PRESION TOPE D-1401B URL COKER_x0009_ES"/>
        <s v="14PI106 P° VAPOR STRIP. D-1401A/B COKER_x0009_ES"/>
        <s v="14PT102 TRANSM P° TOPE D-1401A URL COKER_x0009_ES"/>
        <s v="14PT103 TRANSM P° TOPE D-1401B URL COKER_x0009_ES"/>
        <s v="14PT104 TRANS P°VAP D-1401A D-1401BCOKER_x0009_ES"/>
        <s v="14PT106 TRANS P°VAP STRI D-1401A/B COKER_x0009_ES"/>
        <s v="14PV104 VALV CONTR VAP D-1401A/B COKER_x0009_ES"/>
        <s v="14PV128 VALV CONTR AGUA D-1401A/B COKER_x0009_ES"/>
        <s v="14TI115 TEMP ENTRADA D-1401A URL COKER_x0009_ES"/>
        <s v="TERMOCUPLAS"/>
        <s v="VÁLVULAS MOTORIZADAS SP-1A"/>
        <s v="VÁLVULAS MOTORIZADAS SP-1B"/>
        <s v="VÁLVULAS MOTORIZADAS SP-2A"/>
        <s v="VÁLVULAS MOTORIZADAS SP-2B"/>
        <s v="VÁLVULAS MOTORIZADAS SP-4A"/>
        <s v="VÁLVULAS MOTORIZADAS SP-4B"/>
        <s v="VÁLVULAS MOTORIZADAS SP-7A"/>
        <s v="VÁLVULAS MOTORIZADAS SP-7B"/>
        <s v="CONEXIÓN A TIERRA "/>
        <s v="FIREPROOFING "/>
        <s v="FLANGE INFERIOR "/>
        <s v="FUNDACIONES DE CONCRETO"/>
        <s v="LINEAS DE PROCESO"/>
        <s v="VENTEO ATMOSFÉRICO"/>
        <s v="JAULA DE PROTECCIÓN CABLE DE LANZAS"/>
        <s v="SPRING HANGER "/>
        <s v=" SP-6A VALVULAS MOTORIZADAS" u="1"/>
        <s v="SP-6B VÁLVULAS MOTORIZADAS " u="1"/>
        <s v="TOBOGÁN" u="1"/>
      </sharedItems>
    </cacheField>
    <cacheField name="Componente" numFmtId="0">
      <sharedItems containsBlank="1"/>
    </cacheField>
    <cacheField name="N° Equipo SAP" numFmtId="0">
      <sharedItems containsString="0" containsBlank="1" containsNumber="1" containsInteger="1" minValue="10050132" maxValue="10142168"/>
    </cacheField>
    <cacheField name="Función" numFmtId="0">
      <sharedItems containsBlank="1"/>
    </cacheField>
    <cacheField name="Falla Funcional" numFmtId="0">
      <sharedItems containsBlank="1"/>
    </cacheField>
    <cacheField name="Modo de Falla" numFmtId="0">
      <sharedItems containsBlank="1"/>
    </cacheField>
    <cacheField name="Efecto/Consecuencia de la Falla" numFmtId="0">
      <sharedItems containsBlank="1"/>
    </cacheField>
    <cacheField name="OP" numFmtId="0">
      <sharedItems containsString="0" containsBlank="1" containsNumber="1" containsInteger="1" minValue="1" maxValue="4"/>
    </cacheField>
    <cacheField name="SLD" numFmtId="0">
      <sharedItems containsString="0" containsBlank="1" containsNumber="1" containsInteger="1" minValue="1" maxValue="5"/>
    </cacheField>
    <cacheField name="MA" numFmtId="0">
      <sharedItems containsString="0" containsBlank="1" containsNumber="1" containsInteger="1" minValue="1" maxValue="4"/>
    </cacheField>
    <cacheField name="I&amp;R" numFmtId="0">
      <sharedItems containsString="0" containsBlank="1" containsNumber="1" containsInteger="1" minValue="1" maxValue="4"/>
    </cacheField>
    <cacheField name="Severidad" numFmtId="0">
      <sharedItems containsString="0" containsBlank="1" containsNumber="1" containsInteger="1" minValue="0" maxValue="5"/>
    </cacheField>
    <cacheField name="Ocurrencia" numFmtId="0">
      <sharedItems containsString="0" containsBlank="1" containsNumber="1" containsInteger="1" minValue="1" maxValue="4"/>
    </cacheField>
    <cacheField name="Detección" numFmtId="0">
      <sharedItems containsString="0" containsBlank="1" containsNumber="1" containsInteger="1" minValue="1" maxValue="5"/>
    </cacheField>
    <cacheField name="NPR" numFmtId="0">
      <sharedItems containsString="0" containsBlank="1" containsNumber="1" containsInteger="1" minValue="0" maxValue="64"/>
    </cacheField>
    <cacheField name="Táctica" numFmtId="0">
      <sharedItems containsBlank="1"/>
    </cacheField>
    <cacheField name="Actividad de Mantenimiento Actual" numFmtId="0">
      <sharedItems containsBlank="1"/>
    </cacheField>
    <cacheField name="Repuestos Involucrados (actuales)" numFmtId="0">
      <sharedItems containsNonDate="0" containsString="0" containsBlank="1"/>
    </cacheField>
    <cacheField name="Costo Mantenimiento Actual" numFmtId="0">
      <sharedItems containsNonDate="0" containsString="0" containsBlank="1"/>
    </cacheField>
    <cacheField name="Costo Mant Actual total (USD)" numFmtId="0">
      <sharedItems containsNonDate="0" containsString="0" containsBlank="1"/>
    </cacheField>
    <cacheField name="Pto Trabajo SAP" numFmtId="0">
      <sharedItems containsBlank="1"/>
    </cacheField>
    <cacheField name="Plan" numFmtId="0">
      <sharedItems containsBlank="1" containsMixedTypes="1" containsNumber="1" containsInteger="1" minValue="200087" maxValue="202040"/>
    </cacheField>
    <cacheField name="Descripción Plan" numFmtId="0">
      <sharedItems containsBlank="1"/>
    </cacheField>
    <cacheField name="Posicion " numFmtId="0">
      <sharedItems containsBlank="1" containsMixedTypes="1" containsNumber="1" containsInteger="1" minValue="3649" maxValue="37787"/>
    </cacheField>
    <cacheField name="Tx Pos" numFmtId="0">
      <sharedItems containsBlank="1"/>
    </cacheField>
    <cacheField name="Hoja de Ruta" numFmtId="0">
      <sharedItems containsBlank="1"/>
    </cacheField>
    <cacheField name="TX HR" numFmtId="0">
      <sharedItems containsBlank="1"/>
    </cacheField>
    <cacheField name="Op2" numFmtId="0">
      <sharedItems containsBlank="1" containsMixedTypes="1" containsNumber="1" containsInteger="1" minValue="10" maxValue="30"/>
    </cacheField>
    <cacheField name="Tx  Ope" numFmtId="0">
      <sharedItems containsBlank="1"/>
    </cacheField>
    <cacheField name="Pto trabajo" numFmtId="0">
      <sharedItems containsBlank="1"/>
    </cacheField>
    <cacheField name="Frecuencia" numFmtId="0">
      <sharedItems containsBlank="1"/>
    </cacheField>
    <cacheField name="HH SAP" numFmtId="0">
      <sharedItems containsBlank="1" containsMixedTypes="1" containsNumber="1" minValue="0.4" maxValue="8"/>
    </cacheField>
    <cacheField name="Táctica_x000a_FTM-CBM-RTF-FFM" numFmtId="0">
      <sharedItems containsBlank="1"/>
    </cacheField>
    <cacheField name="Actividad de Mantenimiento Primaria" numFmtId="0">
      <sharedItems containsBlank="1" count="161">
        <s v="MEDICION DE VIBRACIONES Y TERMOGRAFIA"/>
        <s v="REALIZAR MANTENCION"/>
        <s v="INSPECCIONAR VISUALMENTE ACOPLAMIENTO "/>
        <s v="REALIZAR REVISION DE NIVEL Y ANALISIS DE ACEITE"/>
        <s v="NSPECCIONAR VISUALMENTE "/>
        <s v="REALIZAR MANTENCION Y CALIBRACION DE VALVULAS "/>
        <s v="MANTECION Y PRUEBAS EN BANCO HIDRAULICO (PRESION, FLUJO Y ELEMENTO DE SEGURIDAD)"/>
        <s v="INSPECCION VISUAL DE FLEXIBLES DE CENTRAL HIDRAULICA"/>
        <s v="VERIFICAR VÁLVULA ATMOSFÉRICA "/>
        <s v="LIMPIEZA DE ESTANQUE DE UNIDAD HIDRAULICA"/>
        <s v="INSPECCIONAR VISUALMENTE "/>
        <s v="CAMBIAR PREVENTIVAMENTE FLEXIBLES HIDRÁULICOS"/>
        <s v="VERIFICAR PRESIÓN DE UNIDAD HIDRÁULICA SEGÚN DISEÑO "/>
        <s v="REALIZAR LUBRICACION DE RODAMIENTOS DE MOTOR ELECTRICO"/>
        <s v="REALIZAR MANTENCION GENERAL"/>
        <s v="REALIZAR LIMPIEZA Y VERIFICAR ALINEACIÓN"/>
        <s v="MANTENIMIENTO CORRECTIVO"/>
        <s v="REALIZAR LIMPIEZA Y VERIFICAR ALINEACIÓN "/>
        <s v="REALIZAR MANTENCIÓN AL SISTEMA DE VAPOR (CONSULTAR A E.ESTÁTICOS)"/>
        <s v="REALIZAR MANTENCION, CONTROL DIMENSIONAL, LIMPIEZA  Y PRUEBA HIDROSTATICA "/>
        <s v="INSPECCIONAR  VISUALMENTE FLEXIBLES HIDRAULICOS"/>
        <s v="INSPECCIONAR VISUALMENTE MANOMETRO G1"/>
        <s v="REAPRETAR PRENSA "/>
        <s v="REALIZAR INSPECCION VISUAL Y LUBRICAR VASTAGOS ROSCADOS "/>
        <s v="REALIZAR LIMPIEZA DE VASTAGO Y APLICAR GRASA NUEVA"/>
        <m/>
        <s v="REALIZAR MANTENCION Y LIMPIEZA Y CAMBIO DE SELLOS."/>
        <s v="REALIZAR CAMBIO DE FILTRO"/>
        <s v="REALIZAR ANÁLISIS DE ACEITE "/>
        <s v=" CHEQUEAR ALINEAMIENTOS  DE X-1403A"/>
        <s v="REALIZAR ANALISIS DE ACEITE "/>
        <s v="REALIZAR MANTENCION GENERAL Y LIMPIEZA "/>
        <s v="INSPECCIONAR VISUALMENTE COMPUERTA POR TAPA DE INSPECCION "/>
        <s v="INSPECCIONAR VISUALMENTE SELLOS DINAMICOS"/>
        <s v="INSPECCION VISUAL DE MOTOR X-1403A"/>
        <s v="LUBRICAR RODAMIENTOS DE MOTOR ELECTRICO "/>
        <s v="CHEQUEAR ASILACIÓN (Consultar a eléctricos)"/>
        <s v=" REALIZAR ENSAYO DE TINTAS PENETRANTES"/>
        <s v="INSPECCIONAR VISUALMENTE INTERIOR Y EXTERIOR "/>
        <s v=" REALIZAR MEDICION DE ESPESORES"/>
        <s v="INSPECCIONAR VISUALMENTE PASADOR"/>
        <s v="REALIZAR LUBRICACION"/>
        <s v="REVISION DE ESTADO DE ESFERA, ROSCAS, CAMBIO DE RETEN Y CAMBIO DE RODAMIENTOS."/>
        <s v="REALIZAR MANTENCION Y LIMPIEZA,CHEQUEO VISUAL DE ZONA DE SELLADO, REVISION DEL VASTAGO, REALIZAR CAMBIO DE EMPAQUETADURAS Y CHEQUEO DE CONO CON AZUL DE PRUSIA"/>
        <s v="REALIZAR LUBRICACION "/>
        <s v="REALIZAR MANTENCION Y LIMPIEZA, CAMBIO DE RODAMIENTOS Y RETENES, CHEQUEO DE DIENTES DE CAJA REDUCTORA SIN FIN CORONA "/>
        <s v="REALIZAR ENSAYO DE TINTAS PENETRANTES A DIENTES DE CAJA REDUCTORA SIN FIN CORONA "/>
        <s v="INSPECCIONAR FIJACIONES DEL YUGO AL BONETE "/>
        <s v="REALIZAR MANTENCION Y LIMPIEZA , INSPECCION VISUAL Y CHEQUEO DE CONO CON AZUL DE PRUSIA"/>
        <s v="INSPECCIONAR VISUALMENTE EXTERIOR"/>
        <s v="LUBRICAR CON GRASERA ROSCAS DE VASTAGO Y EL MANGO DEL YUGO"/>
        <s v="REAPRETAR"/>
        <s v="REALIZAR INSPECCION VISUAL DE FLANGES EN BUSCA DE FUGAS"/>
        <s v="REALIZAR LIMPIEZA INTERNA DE VALVULA CON VAPOR O AGUA A ALTA PRESION SEGÚN CORRESPONDA"/>
        <s v="REALIZAR CHEQUEO DE NIVEL DE ACEITE DESDE VISOR Y RELLENO SI APLICA"/>
        <s v="REALIZAR CAMBIO DE ACEITE"/>
        <s v=" CHEQUEAR ALINEAMIENTOS  DE X-1404A"/>
        <s v="PRUEBA DE RECORRIDO (CONFIRMAR CON DELTA VALVE RESP: V. QUIROZ)"/>
        <s v="INSPECCIÓN VISUAL DE SELLOS DINAMICOS"/>
        <s v="REALIZAR MANTENCION GENERAL Y LIMPIEZA DE TODOS LOS COMPONENTES DE LA VALVULA"/>
        <s v="REALIZAR LIMPIEZA DE FILTROS Y TRAMPAS DE VAPOR"/>
        <s v="INSPECCION VISUAL DE MOTOR X-1404A"/>
        <s v="LUBRICAR RODAMIENTOS DE MOTOR ELECTRICO DE  X-1404A"/>
        <s v="CHEQUEO DE ASILACIÓN (Consultar a eléctricos)"/>
        <s v="REEMPLAZAR  SELLOS DEL ACTUADOR"/>
        <s v="REALIZAR MANTENCION DEL ACTUADOR"/>
        <s v="REALIZAR ANALISIS DE ACEITE"/>
        <s v="INSPECCIONAR VISUALMENTE NIVEL DE ACEITE, DESECANTE Y FUGAS"/>
        <s v="REALIZAR REVISION DEL SISTEMA NEUMATICO "/>
        <s v="REALIZAR REVISION Y PRUEBA FUNCIONAL DE VALVULA DE ACCIONAMIENTO DEL SISTEMA NEUMATICO"/>
        <s v="INSPECCIONAR VISUALMENTE Y LUBRICAR CABLE PRINCIPAL DE LANZA "/>
        <s v="INSPECCIÓN VISUAL "/>
        <s v="REVISIÓN DE BALATAS Y ESPESOR "/>
        <s v="PRUEBA FUNCIONAL DEL CILINDRO DE SISTEMA DE FRENO"/>
        <s v="REVISIÓN Y LIMPIEZA DE FILTROS "/>
        <s v="INSPECCIONAR VISUALMENTE"/>
        <s v="INSPECCIONAR VISUALMENTE NIVEL Y ESTADO DE ACEITE "/>
        <s v="INSPECCION VISUAL DE FLEXIBLES DE AIRE "/>
        <s v="REVISION Y PRUEBA FUNCIONAL DE ORDENADOR DE CABLE"/>
        <s v="REVISIÓN Y REAPRIETE DE PERNOS DE ANCLAJE DE BASTIDOR"/>
        <s v="INSPECCIÓN VISUAL"/>
        <s v="PRUEBA FUNCIONAL DE GIRO DE HUINCHE"/>
        <s v="INSPECCIONAR FUGAS DE ACEITE Y NIVEL DE ACEITE"/>
        <s v="INSPECCION VISUAL DE FLEXIBLE DE AIRE Y CONECTORES"/>
        <s v="VERIFICAR NIVEL Y ESTADO DE ACEITE "/>
        <s v="VERIFICAR NIVEL Y ESTADO DE ACEITE"/>
        <s v="INSPECCIONAR VISUALMENTE LINEA DE AIRE"/>
        <s v="REVISAR Y LIMPIAR FILTRO DE LINEA DE AIRE"/>
        <s v="REVISAR SELLO PRIMARIO Y SECUNDARIO"/>
        <s v="VERIFICAR TORQUE DE PERNOS DE SUJECION ENTRE CABEZAL Y TUBOS (REVISION DE ACOPLAMIENTO EN LA UNION DEL CABEZAL)"/>
        <s v="LUBRICAR CADTRIDGE E INSPECCION VISUAL"/>
        <s v="INSPECCIONAR VISUALMENTE CABEZAL DE CORTE (REVISION CONDICION DE TOBERA)"/>
        <s v="PRUEBA FUNCIONAL DE GIRO DE LANZA"/>
        <s v="INSPECCIONAR VISUALMENTE TUBOS CON ACCESO"/>
        <s v="INSPECCIONAR VISUALMENTE PLACAS, RESORTES Y PERNOS DE FIJACION"/>
        <s v="REALIZAR PRUEBA FUNCIONAL "/>
        <s v="INSPECCIONAR VISUALMENTE Y REVISAR DEL ESTADO DEL RESORTE EXTERNO DE CAJA DE FRENO"/>
        <s v="INSPECCIONAR VISUALMENTE Y CHEQUEAR ALINEAMIENTO"/>
        <s v="CONSULTAR A INSTRUMENTOS  LIMPIEZA DE SENSOR "/>
        <s v="CHEQUEO DE JUEGO ENTRE DIENTES DE CORONA Y SIN FIN"/>
        <s v="ANALISIS DE PARTCULADO DE ACEITE"/>
        <s v="INSPECCIONAR VISUALMENTE COMPUERTA INTERIOR POR TAPA DE INSPECCION"/>
        <s v="REALIZAR MANTENCION GENERAL Y LIMPIEZA"/>
        <s v="CAMBIAR PRENSA"/>
        <s v="LUBRICAR RODAMIENTOS DE MOTOR ELECTRICO DE  X-1402A"/>
        <s v="INSPECCIÓN VISUAL EN DESCANSO LADO LIBRE"/>
        <s v="REALIZAR ALINEAMIENTO"/>
        <s v="INSPECCIÓN VISUAL EN DESCANSO Y MEDICIÓN DE TEMPERATURA"/>
        <s v="VERIFICAR PARALELELISMO ENTRE LA PLACA DE POLEA Y YUGO "/>
        <s v="MONITOREO DE PRESION INTERIOR DE CAMARA"/>
        <s v="INSPECCIONAR VISUALMENTE PLACA Y VERIFICAR TORQUE DE PERNOS"/>
        <s v="REALIZAR PRUEBA INICIAL, MANTENCION Y CALIBRACIÓN"/>
        <s v="REALIZAR ENSAYO DE LASER ESCANER Y VIDEOSCOPIA DE ALTA RESOLUCION"/>
        <s v="REALIZAR MEDICION DE ESPESORES"/>
        <s v="REALIZAR ENSAYO DE TINTAS PENETRANTES"/>
        <s v="INSPECCIONAR CON CAMARA GASFINDER "/>
        <s v="REALIZAR ENSAYO DE PARTICULAS MAGNETICAS"/>
        <s v="REALIZAR ENSAYO DE PARTICULAS MAGNETICAS EN UNION MANTO CONO"/>
        <s v="INSPECCIONAR VISUALMENTE ESQUEMA DE PINTURA"/>
        <s v="REALIZAR PRUEBA DE MARTILLO (BRONCE)"/>
        <s v="INSPECCIONAR VISUALMENTE INTERIOR"/>
        <s v="IVT "/>
        <s v="Inspección fuera de servicio- monitoreo basado en condición "/>
        <s v="REALIZAR MANTENCION Y LUBRICACION" u="1"/>
        <s v="INSPECCIONAR FIJACIONES DEL YUGO AL BONETE Y REAJUSTAR SI ES NECESARIO" u="1"/>
        <s v="INSPECCION VISUAL Y LUBRICAR CON GRASERA ROSCAS DE VASTAGO Y EL MANGO DEL YUGO" u="1"/>
        <s v="LUBRICACIÓN DE CABLE PRINCIPAL DE LANZA " u="1"/>
        <s v="INSPECCION VISUAL DE NIVEL Y ESTADO DE ACEITE DE MOTOR NEUMATICO" u="1"/>
        <s v="INSPECCION VISUAL DE FLEXIBLES DE AIRE DE MOTOR NEUMATICO" u="1"/>
        <s v="PRUEBA FUNCIONAL DE ORDENADOR DE CABLE" u="1"/>
        <s v="REALIZAR CAMBIO DE ACEITE EN CAJA DE ENGRANAJES " u="1"/>
        <s v="NO SE PUEDE REALIZAR MEDICION DE VIBRACIONES PORQUE ES NEUMATICO E INACCESIBLE" u="1"/>
        <s v="INSPECCION VISUAL DE FLEXIBLE DE AIRE" u="1"/>
        <s v="VERIFICAR NIVEL Y ESTADO DE ACEITE DE MOTOR NEUMATICO" u="1"/>
        <s v="VERIFICAR ESTADO DEL FLEXIBLE Y CONECTORES" u="1"/>
        <s v="REVISAR Y LIMPIAR FILTRO DE LINEA DE AIRE DE MOTOR NEUMATICO" u="1"/>
        <s v="INSPECCION VISUAL DE ESTADO DE ACEITE DE MOTOR NEUMATICO" u="1"/>
        <s v="LUBRICACION DE CADTRIDGE E INSPECCION VISUAL" u="1"/>
        <s v="INSPECCIÓN VISUAL DE CABEZAL DE CORTE (REVISION CONDICION DE TOBERA)" u="1"/>
        <s v="INSPECCION VISUAL DE FLEXIBLE DE AGUA" u="1"/>
        <s v="INSPECCION VISUAL DE TUBOS CON ACCESO" u="1"/>
        <s v="PRUEBA FUNCIONAL DE SISTEMA DE FRENO DE CAÍDA LIBRE " u="1"/>
        <s v="INSPECCIÓN VISUAL Y REVISION DEL ESTADO DEL RESORTE EN CAJA DE FRENO" u="1"/>
        <s v="REALIZAR MANTENCION DE BOMBA HIDRAULICA" u="1"/>
        <s v="INSPECCIÓN VISUAL DEL ACOPLAMIENTO " u="1"/>
        <s v="NSPECCIONAR VISUALMENTE MANOMETROS G2 Y G3" u="1"/>
        <s v="REALIZAR MANTENCION Y CALIBRACION DE VALVULAS RV11, RV12, RV1 Y RV2. " u="1"/>
        <s v="INSPECCION VISUAL DE FILTRO DE HUMEDAD DE ESTANQUE DE CENTRAL HIDRAULICA" u="1"/>
        <s v="REALIZAR MANTENCION, LIMPIEZA  Y PRUEBA HIDROSTATICA " u="1"/>
        <s v=" (VERIFICAR, DEBE SER LUBRICACION PERIODICA CON GRASA)" u="1"/>
        <s v="INSPECCIÓN VISUAL DE PLACA Y VERIFICAR TORQUE DE PERNOS" u="1"/>
        <s v="REALIZAR INSPECCION CON LASER SCAN (EVALUAR DEFORMACIONES DEL MANTO Y POSIBLE PÉRDIDA DE RIGIDEZ POR FALLA EN LOS ANILLOS EN PARO DE PLANTA) " u="1"/>
        <s v="NO SE PUEDE REALIZAR MEDICION DE VIBRACIONES POR TRABAJAR A MUY BAJA VELOCIDAD, ENSAYO NO ES VIABLE DE REALIZAR" u="1"/>
        <s v="INSPECCIONAR VISUALMENTE Y REALIZAR MEDICION DE ESPESORES" u="1"/>
        <s v="INSPECCIONAR VISUALMENTE EXTERIOR Y REALIZAR MEDICION DE ESPESORES" u="1"/>
        <s v="INSPECCIONAR VISUALMENTE Y REALIZAR LASER ESCANER" u="1"/>
        <s v="INSPECCIONAR VISUALMENTE  EXTERIOR Y REALIZAR MEDICION DE ESPESORES" u="1"/>
        <s v="MANTENCION DE BOMBA HIDRAULICA" u="1"/>
        <s v="MANTENCIÓN AL SISTEMA DE VAPOR (CONSULTAR A E.ESTÁTICOS)" u="1"/>
        <s v="REALIZAR MANTENCION Y PRUEBA HIDROSTATICA " u="1"/>
        <s v="REALIZAR MANTENCION GENERAL " u="1"/>
      </sharedItems>
    </cacheField>
    <cacheField name="Operación Hruta_1" numFmtId="0">
      <sharedItems containsBlank="1"/>
    </cacheField>
    <cacheField name="ITEMS / COMPONENTE" numFmtId="0">
      <sharedItems containsBlank="1"/>
    </cacheField>
    <cacheField name="Operación Pauta" numFmtId="0">
      <sharedItems containsBlank="1"/>
    </cacheField>
    <cacheField name="Operación Hruta_2" numFmtId="0">
      <sharedItems containsNonDate="0" containsString="0" containsBlank="1"/>
    </cacheField>
    <cacheField name="LARGO" numFmtId="0">
      <sharedItems containsString="0" containsBlank="1" containsNumber="1" containsInteger="1" minValue="0" maxValue="46"/>
    </cacheField>
    <cacheField name="Limite Aceptable" numFmtId="0">
      <sharedItems containsBlank="1"/>
    </cacheField>
    <cacheField name="Pto. Trabajo" numFmtId="0">
      <sharedItems containsBlank="1" count="18">
        <s v="BMANPRED"/>
        <s v="BMECARE1"/>
        <s v="BMECLUBX"/>
        <s v="BMECEXT1"/>
        <s v="BELIELE"/>
        <m/>
        <s v="BEEARE"/>
        <s v="BMECLUB"/>
        <s v="NO APLICA"/>
        <s v="BINSPEC"/>
        <s v="BEEMECA1"/>
        <s v="BELINST"/>
        <s v="OP"/>
        <s v="BMECMAES"/>
        <s v="BEEARE1"/>
        <s v="BELINST2"/>
        <s v="BMECARE" u="1"/>
        <s v="BMECAREX" u="1"/>
      </sharedItems>
    </cacheField>
    <cacheField name="Frecuencia (s)" numFmtId="0">
      <sharedItems containsBlank="1" count="15">
        <s v="1A"/>
        <s v="8A"/>
        <s v="1M"/>
        <s v="15D"/>
        <s v="4A"/>
        <s v="2A"/>
        <s v="3M"/>
        <m/>
        <s v="6M"/>
        <s v="2S"/>
        <s v="NO APLICA"/>
        <s v="4M"/>
        <s v="2M"/>
        <s v="1S"/>
        <s v="5A" u="1"/>
      </sharedItems>
    </cacheField>
    <cacheField name="Cant. Pers ejecutante" numFmtId="0">
      <sharedItems containsBlank="1" containsMixedTypes="1" containsNumber="1" containsInteger="1" minValue="1" maxValue="10"/>
    </cacheField>
    <cacheField name="Dur (min)" numFmtId="0">
      <sharedItems containsBlank="1" containsMixedTypes="1" containsNumber="1" minValue="0" maxValue="10560"/>
    </cacheField>
    <cacheField name="Dur (hr)" numFmtId="0">
      <sharedItems containsBlank="1" containsMixedTypes="1" containsNumber="1" minValue="3.3333333333333333E-2" maxValue="176"/>
    </cacheField>
    <cacheField name="HH" numFmtId="0">
      <sharedItems containsBlank="1" containsMixedTypes="1" containsNumber="1" minValue="0" maxValue="1056"/>
    </cacheField>
    <cacheField name="Estado Equipo" numFmtId="0">
      <sharedItems containsBlank="1" count="12">
        <s v="EN SERVICIO"/>
        <s v="DETENIDO "/>
        <s v="OPERANDO "/>
        <s v="DETENIDO"/>
        <s v="EN SERVICIO "/>
        <s v="DETENIDO O EN SERVICIO"/>
        <m/>
        <s v="NO APLICA"/>
        <s v="OPERANDO O DETENIDO"/>
        <s v="OPERANDO"/>
        <s v="DETENIDO O OPERANDO (HACER CALZAR CON OTRA ACTIVIDAD)"/>
        <s v="OPERANDO (CONFIRMAR EN SAP)" u="1"/>
      </sharedItems>
    </cacheField>
    <cacheField name="Componente Involucrado" numFmtId="0">
      <sharedItems containsBlank="1"/>
    </cacheField>
    <cacheField name="N° Parte" numFmtId="0">
      <sharedItems containsNonDate="0" containsString="0" containsBlank="1"/>
    </cacheField>
    <cacheField name="N° SAP" numFmtId="0">
      <sharedItems containsNonDate="0" containsString="0" containsBlank="1"/>
    </cacheField>
    <cacheField name="ID_ACT_SA" numFmtId="0">
      <sharedItems containsNonDate="0" containsString="0" containsBlank="1"/>
    </cacheField>
    <cacheField name="Actividad de Mantenimiento Secundaria" numFmtId="0">
      <sharedItems containsBlank="1"/>
    </cacheField>
    <cacheField name="Limite Aceptable2" numFmtId="0">
      <sharedItems containsBlank="1"/>
    </cacheField>
    <cacheField name="Pto. Trabajo2"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s v="Servicios a la Operación"/>
    <s v="Fraccionamiento (Topping 1)"/>
    <s v="Bomba de crudo reducido._x000a_Byron Jackson modelo GJSH 4x6x14."/>
    <s v="J-130"/>
    <s v="E-DS-ERA-TOP1-PROC-0000000J130"/>
    <s v="Caudal nominal: 3400 a 5100 (m3/día)"/>
    <x v="0"/>
    <x v="0"/>
    <x v="0"/>
    <x v="0"/>
    <x v="0"/>
    <x v="0"/>
    <x v="0"/>
    <x v="0"/>
    <x v="0"/>
    <s v="ISO 10816-3"/>
    <x v="0"/>
    <x v="0"/>
    <n v="1"/>
    <n v="0.25"/>
    <x v="0"/>
    <m/>
    <m/>
    <m/>
    <m/>
    <s v="Ajustar o cambiar de ser necesario"/>
    <m/>
    <m/>
    <m/>
    <m/>
    <s v="Acople"/>
    <m/>
    <m/>
    <s v="MTTO OK"/>
  </r>
  <r>
    <s v="Servicios a la Operación"/>
    <s v="Fraccionamiento (Topping 1)"/>
    <s v="Bomba de crudo reducido._x000a_Byron Jackson modelo GJSH 4x6x14."/>
    <s v="J-130"/>
    <s v="E-DS-ERA-TOP1-PROC-0000000J130"/>
    <s v="Caudal nominal: 3400 a 5100 (m3/día)"/>
    <x v="0"/>
    <x v="0"/>
    <x v="0"/>
    <x v="0"/>
    <x v="1"/>
    <x v="1"/>
    <x v="0"/>
    <x v="0"/>
    <x v="0"/>
    <s v="ISO 10816-3"/>
    <x v="0"/>
    <x v="0"/>
    <n v="1"/>
    <n v="0.25"/>
    <x v="0"/>
    <m/>
    <m/>
    <m/>
    <m/>
    <s v="Cambiar acople"/>
    <m/>
    <m/>
    <m/>
    <m/>
    <s v="Acople"/>
    <m/>
    <m/>
    <s v="MTTO OK"/>
  </r>
  <r>
    <s v="Servicios a la Operación"/>
    <s v="Fraccionamiento (Topping 1)"/>
    <s v="Bomba de crudo reducido._x000a_Byron Jackson modelo GJSH 4x6x14."/>
    <s v="J-130"/>
    <s v="E-DS-ERA-TOP1-PROC-0000000J130"/>
    <s v="Caudal nominal: 3400 a 5100 (m3/día)"/>
    <x v="1"/>
    <x v="1"/>
    <x v="1"/>
    <x v="1"/>
    <x v="2"/>
    <x v="1"/>
    <x v="1"/>
    <x v="0"/>
    <x v="1"/>
    <s v="Sin filtraciones ni solturas"/>
    <x v="0"/>
    <x v="1"/>
    <n v="1"/>
    <n v="0.1"/>
    <x v="0"/>
    <s v="Piping/conectores"/>
    <m/>
    <m/>
    <m/>
    <s v="Cambiar piping o conectores"/>
    <m/>
    <m/>
    <m/>
    <m/>
    <s v="Piping/conectores"/>
    <m/>
    <m/>
    <s v="MTTO OK"/>
  </r>
  <r>
    <s v="Servicios a la Operación"/>
    <s v="Fraccionamiento (Topping 1)"/>
    <s v="Bomba de crudo reducido._x000a_Byron Jackson modelo GJSH 4x6x14."/>
    <s v="J-130"/>
    <s v="E-DS-ERA-TOP1-PROC-0000000J130"/>
    <s v="Caudal nominal: 3400 a 5100 (m3/día)"/>
    <x v="1"/>
    <x v="1"/>
    <x v="1"/>
    <x v="1"/>
    <x v="3"/>
    <x v="1"/>
    <x v="1"/>
    <x v="0"/>
    <x v="1"/>
    <s v="Sin filtraciones ni solturas"/>
    <x v="0"/>
    <x v="1"/>
    <n v="1"/>
    <n v="0.1"/>
    <x v="0"/>
    <s v="Piping/conectores"/>
    <m/>
    <m/>
    <m/>
    <s v="Cambiar piping o conectores"/>
    <m/>
    <m/>
    <m/>
    <m/>
    <s v="Piping/conectores"/>
    <m/>
    <m/>
    <s v="MTTO OK"/>
  </r>
  <r>
    <s v="Servicios a la Operación"/>
    <s v="Fraccionamiento (Topping 1)"/>
    <s v="Bomba de crudo reducido._x000a_Byron Jackson modelo GJSH 4x6x14."/>
    <s v="J-130"/>
    <s v="E-DS-ERA-TOP1-PROC-0000000J130"/>
    <s v="Caudal nominal: 3400 a 5100 (m3/día)"/>
    <x v="1"/>
    <x v="2"/>
    <x v="2"/>
    <x v="2"/>
    <x v="4"/>
    <x v="1"/>
    <x v="1"/>
    <x v="0"/>
    <x v="2"/>
    <s v="Permite accionamiento"/>
    <x v="0"/>
    <x v="1"/>
    <n v="1"/>
    <n v="0.1"/>
    <x v="0"/>
    <s v="Drenaje (llave)"/>
    <m/>
    <m/>
    <m/>
    <s v="Cambiar llave o destrabarla"/>
    <m/>
    <m/>
    <m/>
    <m/>
    <s v="Piping/conectores"/>
    <m/>
    <m/>
    <s v="MTTO OK"/>
  </r>
  <r>
    <s v="Servicios a la Operación"/>
    <s v="Fraccionamiento (Topping 1)"/>
    <s v="Bomba de crudo reducido._x000a_Byron Jackson modelo GJSH 4x6x14."/>
    <s v="J-130"/>
    <s v="E-DS-ERA-TOP1-PROC-0000000J130"/>
    <s v="Caudal nominal: 3400 a 5100 (m3/día)"/>
    <x v="1"/>
    <x v="2"/>
    <x v="2"/>
    <x v="2"/>
    <x v="5"/>
    <x v="1"/>
    <x v="1"/>
    <x v="0"/>
    <x v="1"/>
    <s v="Sin filtraciones"/>
    <x v="0"/>
    <x v="1"/>
    <n v="1"/>
    <n v="0.1"/>
    <x v="0"/>
    <s v="Piping/conectores"/>
    <m/>
    <m/>
    <m/>
    <s v="Cambiar piping o conectores"/>
    <m/>
    <m/>
    <m/>
    <m/>
    <s v="Piping/conectores"/>
    <m/>
    <m/>
    <s v="MTTO OK"/>
  </r>
  <r>
    <s v="Servicios a la Operación"/>
    <s v="Fraccionamiento (Topping 1)"/>
    <s v="Bomba de crudo reducido._x000a_Byron Jackson modelo GJSH 4x6x14."/>
    <s v="J-130"/>
    <s v="E-DS-ERA-TOP1-PROC-0000000J130"/>
    <s v="Caudal nominal: 3400 a 5100 (m3/día)"/>
    <x v="1"/>
    <x v="3"/>
    <x v="3"/>
    <x v="3"/>
    <x v="6"/>
    <x v="1"/>
    <x v="0"/>
    <x v="0"/>
    <x v="0"/>
    <s v="ISO 10816-3"/>
    <x v="0"/>
    <x v="0"/>
    <n v="1"/>
    <n v="0.25"/>
    <x v="0"/>
    <m/>
    <m/>
    <m/>
    <m/>
    <s v="Cambiar rodamientos"/>
    <m/>
    <m/>
    <m/>
    <m/>
    <s v="Rodamientos"/>
    <m/>
    <m/>
    <s v="MTTO OK"/>
  </r>
  <r>
    <s v="Servicios a la Operación"/>
    <s v="Fraccionamiento (Topping 1)"/>
    <s v="Bomba de crudo reducido._x000a_Byron Jackson modelo GJSH 4x6x14."/>
    <s v="J-130"/>
    <s v="E-DS-ERA-TOP1-PROC-0000000J130"/>
    <s v="Caudal nominal: 3400 a 5100 (m3/día)"/>
    <x v="1"/>
    <x v="3"/>
    <x v="3"/>
    <x v="3"/>
    <x v="7"/>
    <x v="1"/>
    <x v="0"/>
    <x v="0"/>
    <x v="3"/>
    <s v="Nivel de aceite entre el límite máximo y mínimo permitido.  "/>
    <x v="0"/>
    <x v="0"/>
    <n v="1"/>
    <n v="0.25"/>
    <x v="0"/>
    <m/>
    <m/>
    <m/>
    <m/>
    <s v="Cambiar rodamientos"/>
    <m/>
    <m/>
    <m/>
    <m/>
    <s v="Rodamientos"/>
    <m/>
    <m/>
    <s v="MTTO OK"/>
  </r>
  <r>
    <s v="Servicios a la Operación"/>
    <s v="Fraccionamiento (Topping 1)"/>
    <s v="Bomba de crudo reducido._x000a_Byron Jackson modelo GJSH 4x6x14."/>
    <s v="J-130"/>
    <s v="E-DS-ERA-TOP1-PROC-0000000J130"/>
    <s v="Caudal nominal: 3400 a 5100 (m3/día)"/>
    <x v="2"/>
    <x v="4"/>
    <x v="4"/>
    <x v="4"/>
    <x v="8"/>
    <x v="1"/>
    <x v="2"/>
    <x v="0"/>
    <x v="4"/>
    <m/>
    <x v="1"/>
    <x v="1"/>
    <n v="1"/>
    <n v="0.1"/>
    <x v="0"/>
    <s v="Pernos"/>
    <m/>
    <m/>
    <m/>
    <m/>
    <m/>
    <m/>
    <m/>
    <m/>
    <s v="Pernos"/>
    <m/>
    <m/>
    <s v="MTTO OK"/>
  </r>
  <r>
    <s v="Servicios a la Operación"/>
    <s v="Fraccionamiento (Topping 1)"/>
    <s v="Bomba de crudo reducido._x000a_Byron Jackson modelo GJSH 4x6x14."/>
    <s v="J-130"/>
    <s v="E-DS-ERA-TOP1-PROC-0000000J130"/>
    <s v="Caudal nominal: 3400 a 5100 (m3/día)"/>
    <x v="2"/>
    <x v="4"/>
    <x v="5"/>
    <x v="5"/>
    <x v="9"/>
    <x v="1"/>
    <x v="1"/>
    <x v="0"/>
    <x v="5"/>
    <m/>
    <x v="0"/>
    <x v="1"/>
    <n v="1"/>
    <n v="0.1"/>
    <x v="0"/>
    <s v="Pernos"/>
    <m/>
    <m/>
    <m/>
    <s v="Ajustar pernos o sujetadores"/>
    <m/>
    <m/>
    <m/>
    <m/>
    <s v="Pernos"/>
    <m/>
    <m/>
    <s v="MTTO OK"/>
  </r>
  <r>
    <s v="Servicios a la Operación"/>
    <s v="Fraccionamiento (Topping 1)"/>
    <s v="Bomba de crudo reducido._x000a_Byron Jackson modelo GJSH 4x6x14."/>
    <s v="J-130"/>
    <s v="E-DS-ERA-TOP1-PROC-0000000J130"/>
    <s v="Caudal nominal: 3400 a 5100 (m3/día)"/>
    <x v="1"/>
    <x v="5"/>
    <x v="6"/>
    <x v="6"/>
    <x v="10"/>
    <x v="1"/>
    <x v="0"/>
    <x v="0"/>
    <x v="6"/>
    <s v="ISO xxxxxx"/>
    <x v="0"/>
    <x v="0"/>
    <n v="1"/>
    <n v="0.25"/>
    <x v="0"/>
    <m/>
    <m/>
    <m/>
    <m/>
    <s v="Cambio del componente._x000a_Alineamiento"/>
    <m/>
    <m/>
    <m/>
    <m/>
    <s v="Eje "/>
    <m/>
    <m/>
    <m/>
  </r>
  <r>
    <s v="Servicios a la Operación"/>
    <s v="Fraccionamiento (Topping 1)"/>
    <s v="Bomba de crudo reducido._x000a_Byron Jackson modelo GJSH 4x6x14."/>
    <s v="J-130"/>
    <s v="E-DS-ERA-TOP1-PROC-0000000J130"/>
    <s v="Caudal nominal: 3400 a 5100 (m3/día)"/>
    <x v="1"/>
    <x v="5"/>
    <x v="6"/>
    <x v="6"/>
    <x v="11"/>
    <x v="1"/>
    <x v="3"/>
    <x v="1"/>
    <x v="7"/>
    <m/>
    <x v="0"/>
    <x v="0"/>
    <n v="1"/>
    <n v="0.25"/>
    <x v="0"/>
    <m/>
    <m/>
    <m/>
    <m/>
    <s v="Cambio del componente._x000a_Alineamiento"/>
    <m/>
    <m/>
    <m/>
    <m/>
    <s v="Eje "/>
    <m/>
    <m/>
    <m/>
  </r>
  <r>
    <s v="Servicios a la Operación"/>
    <s v="Fraccionamiento (Topping 1)"/>
    <s v="Bomba de crudo reducido._x000a_Byron Jackson modelo GJSH 4x6x14."/>
    <s v="J-130"/>
    <s v="E-DS-ERA-TOP1-PROC-0000000J130"/>
    <s v="Caudal nominal: 3400 a 5100 (m3/día)"/>
    <x v="1"/>
    <x v="6"/>
    <x v="7"/>
    <x v="7"/>
    <x v="12"/>
    <x v="1"/>
    <x v="0"/>
    <x v="0"/>
    <x v="0"/>
    <s v="ISO 10816-3"/>
    <x v="0"/>
    <x v="0"/>
    <n v="1"/>
    <n v="0.25"/>
    <x v="0"/>
    <m/>
    <m/>
    <m/>
    <m/>
    <s v="Cambio del componente._x000a_Alineamiento"/>
    <m/>
    <m/>
    <m/>
    <m/>
    <s v="Eje "/>
    <m/>
    <m/>
    <s v="MTTO OK"/>
  </r>
  <r>
    <s v="Servicios a la Operación"/>
    <s v="Fraccionamiento (Topping 1)"/>
    <s v="Bomba de crudo reducido._x000a_Byron Jackson modelo GJSH 4x6x14."/>
    <s v="J-130"/>
    <s v="E-DS-ERA-TOP1-PROC-0000000J130"/>
    <s v="Caudal nominal: 3400 a 5100 (m3/día)"/>
    <x v="1"/>
    <x v="6"/>
    <x v="7"/>
    <x v="7"/>
    <x v="13"/>
    <x v="1"/>
    <x v="0"/>
    <x v="0"/>
    <x v="0"/>
    <s v="ISO 10816-3"/>
    <x v="0"/>
    <x v="0"/>
    <n v="1"/>
    <n v="0.25"/>
    <x v="0"/>
    <m/>
    <m/>
    <m/>
    <m/>
    <s v="Cambio del componente._x000a_Alineamiento"/>
    <m/>
    <m/>
    <m/>
    <m/>
    <s v="Eje "/>
    <m/>
    <m/>
    <s v="MTTO OK"/>
  </r>
  <r>
    <s v="Servicios a la Operación"/>
    <s v="Fraccionamiento (Topping 1)"/>
    <s v="Bomba de crudo reducido._x000a_Byron Jackson modelo GJSH 4x6x14."/>
    <s v="J-130"/>
    <s v="E-DS-ERA-TOP1-PROC-0000000J130"/>
    <s v="Caudal nominal: 3400 a 5100 (m3/día)"/>
    <x v="1"/>
    <x v="6"/>
    <x v="8"/>
    <x v="3"/>
    <x v="14"/>
    <x v="1"/>
    <x v="0"/>
    <x v="0"/>
    <x v="0"/>
    <s v="ISO 10816-3"/>
    <x v="0"/>
    <x v="0"/>
    <n v="1"/>
    <n v="0.25"/>
    <x v="0"/>
    <m/>
    <m/>
    <m/>
    <m/>
    <s v="Cambio del componente._x000a_Alineamiento"/>
    <m/>
    <m/>
    <m/>
    <m/>
    <s v="Eje "/>
    <m/>
    <m/>
    <s v="MTTO OK"/>
  </r>
  <r>
    <s v="Servicios a la Operación"/>
    <s v="Fraccionamiento (Topping 1)"/>
    <s v="Bomba de crudo reducido._x000a_Byron Jackson modelo GJSH 4x6x14."/>
    <s v="J-130"/>
    <s v="E-DS-ERA-TOP1-PROC-0000000J130"/>
    <s v="Caudal nominal: 3400 a 5100 (m3/día)"/>
    <x v="1"/>
    <x v="6"/>
    <x v="8"/>
    <x v="3"/>
    <x v="15"/>
    <x v="1"/>
    <x v="0"/>
    <x v="0"/>
    <x v="0"/>
    <s v="ISO 10816-3"/>
    <x v="0"/>
    <x v="0"/>
    <n v="1"/>
    <n v="0.25"/>
    <x v="0"/>
    <m/>
    <m/>
    <m/>
    <m/>
    <s v="Cambio del componente._x000a_Alineamiento"/>
    <m/>
    <m/>
    <m/>
    <m/>
    <s v="Eje "/>
    <m/>
    <m/>
    <s v="MTTO OK"/>
  </r>
  <r>
    <s v="Servicios a la Operación"/>
    <s v="Fraccionamiento (Topping 1)"/>
    <s v="Bomba de crudo reducido._x000a_Byron Jackson modelo GJSH 4x6x14."/>
    <s v="J-130"/>
    <s v="E-DS-ERA-TOP1-PROC-0000000J130"/>
    <s v="Caudal nominal: 3400 a 5100 (m3/día)"/>
    <x v="1"/>
    <x v="7"/>
    <x v="9"/>
    <x v="8"/>
    <x v="16"/>
    <x v="1"/>
    <x v="0"/>
    <x v="0"/>
    <x v="8"/>
    <s v="ISO 10816-3"/>
    <x v="0"/>
    <x v="0"/>
    <n v="1"/>
    <n v="0.25"/>
    <x v="0"/>
    <s v="Impulsor"/>
    <m/>
    <m/>
    <m/>
    <m/>
    <m/>
    <m/>
    <m/>
    <m/>
    <s v="Impulsor"/>
    <m/>
    <m/>
    <m/>
  </r>
  <r>
    <s v="Servicios a la Operación"/>
    <s v="Fraccionamiento (Topping 1)"/>
    <s v="Bomba de crudo reducido._x000a_Byron Jackson modelo GJSH 4x6x14."/>
    <s v="J-130"/>
    <s v="E-DS-ERA-TOP1-PROC-0000000J130"/>
    <s v="Caudal nominal: 3400 a 5100 (m3/día)"/>
    <x v="1"/>
    <x v="7"/>
    <x v="9"/>
    <x v="8"/>
    <x v="17"/>
    <x v="1"/>
    <x v="0"/>
    <x v="0"/>
    <x v="8"/>
    <s v="ISO 10816-3"/>
    <x v="0"/>
    <x v="0"/>
    <n v="1"/>
    <n v="0.25"/>
    <x v="0"/>
    <s v="Impulsor"/>
    <m/>
    <m/>
    <m/>
    <m/>
    <m/>
    <m/>
    <m/>
    <m/>
    <s v="Impulsor"/>
    <m/>
    <m/>
    <s v="MTTO OK"/>
  </r>
  <r>
    <s v="Servicios a la Operación"/>
    <s v="Fraccionamiento (Topping 1)"/>
    <s v="Bomba de crudo reducido._x000a_Byron Jackson modelo GJSH 4x6x14."/>
    <s v="J-130"/>
    <s v="E-DS-ERA-TOP1-PROC-0000000J130"/>
    <s v="Caudal nominal: 3400 a 5100 (m3/día)"/>
    <x v="1"/>
    <x v="8"/>
    <x v="10"/>
    <x v="9"/>
    <x v="18"/>
    <x v="1"/>
    <x v="2"/>
    <x v="0"/>
    <x v="9"/>
    <m/>
    <x v="1"/>
    <x v="1"/>
    <n v="1"/>
    <n v="0.1"/>
    <x v="0"/>
    <s v="Sello"/>
    <m/>
    <m/>
    <m/>
    <s v="Cambio de sello"/>
    <m/>
    <m/>
    <m/>
    <m/>
    <s v="Sello"/>
    <m/>
    <m/>
    <s v="MTTO OK"/>
  </r>
  <r>
    <s v="Servicios a la Operación"/>
    <s v="Fraccionamiento (Topping 1)"/>
    <s v="Bomba de crudo reducido._x000a_Byron Jackson modelo GJSH 4x6x14."/>
    <s v="J-130"/>
    <s v="E-DS-ERA-TOP1-PROC-0000000J130"/>
    <s v="Caudal nominal: 3400 a 5100 (m3/día)"/>
    <x v="1"/>
    <x v="8"/>
    <x v="10"/>
    <x v="9"/>
    <x v="19"/>
    <x v="1"/>
    <x v="4"/>
    <x v="1"/>
    <x v="10"/>
    <m/>
    <x v="2"/>
    <x v="2"/>
    <m/>
    <m/>
    <x v="1"/>
    <m/>
    <m/>
    <m/>
    <m/>
    <m/>
    <m/>
    <m/>
    <m/>
    <m/>
    <s v="Sello"/>
    <m/>
    <m/>
    <m/>
  </r>
  <r>
    <s v="Servicios a la Operación"/>
    <s v="Fraccionamiento (Topping 1)"/>
    <s v="Bomba de crudo reducido._x000a_Byron Jackson modelo GJSH 4x6x14."/>
    <s v="J-130"/>
    <s v="E-DS-ERA-TOP1-PROC-0000000J130"/>
    <s v="Caudal nominal: 3400 a 5100 (m3/día)"/>
    <x v="1"/>
    <x v="8"/>
    <x v="10"/>
    <x v="9"/>
    <x v="19"/>
    <x v="1"/>
    <x v="3"/>
    <x v="1"/>
    <x v="11"/>
    <m/>
    <x v="2"/>
    <x v="2"/>
    <m/>
    <m/>
    <x v="1"/>
    <m/>
    <m/>
    <m/>
    <m/>
    <m/>
    <m/>
    <m/>
    <m/>
    <m/>
    <m/>
    <m/>
    <m/>
    <m/>
  </r>
  <r>
    <s v="Servicios a la Operación"/>
    <s v="Fraccionamiento (Topping 1)"/>
    <s v="Bomba de crudo reducido"/>
    <s v="J-130"/>
    <s v="E-DS-ERA-TOP1-PROC-0000000J130"/>
    <s v="Caudal nominal: 3400 a 5100 (m3/día)"/>
    <x v="1"/>
    <x v="9"/>
    <x v="11"/>
    <x v="10"/>
    <x v="20"/>
    <x v="1"/>
    <x v="5"/>
    <x v="2"/>
    <x v="12"/>
    <m/>
    <x v="3"/>
    <x v="1"/>
    <n v="2"/>
    <n v="2"/>
    <x v="0"/>
    <s v="Filtro"/>
    <m/>
    <s v="CÓDIGO SAP"/>
    <m/>
    <s v="Cambiar filtro"/>
    <m/>
    <s v="ATURBOM"/>
    <m/>
    <m/>
    <s v="Filtro"/>
    <m/>
    <m/>
    <s v="VALIDAR TALLER"/>
  </r>
  <r>
    <s v="Servicios a la Operación"/>
    <s v="Fraccionamiento (Topping 1)"/>
    <s v="Bomba de crudo reducido"/>
    <s v="J-130"/>
    <s v="E-DS-ERA-TOP1-PROC-0000000J130"/>
    <s v="Caudal nominal: 3400 a 5100 (m3/día)"/>
    <x v="1"/>
    <x v="9"/>
    <x v="11"/>
    <x v="10"/>
    <x v="21"/>
    <x v="1"/>
    <x v="6"/>
    <x v="3"/>
    <x v="13"/>
    <m/>
    <x v="2"/>
    <x v="2"/>
    <m/>
    <m/>
    <x v="1"/>
    <m/>
    <m/>
    <m/>
    <m/>
    <s v="Cambiar filtro"/>
    <m/>
    <s v="ATURBOM"/>
    <m/>
    <m/>
    <s v="Filtro"/>
    <m/>
    <m/>
    <s v="VALIDAR TALLER"/>
  </r>
  <r>
    <s v="Servicios a la Operación"/>
    <s v="Fraccionamiento (Topping 1)"/>
    <s v="Bomba de crudo reducido"/>
    <s v="J-130"/>
    <s v="E-DS-ERA-TOP1-PROC-0000000J130"/>
    <s v="Caudal nominal: 3400 a 5100 (m3/día)"/>
    <x v="1"/>
    <x v="9"/>
    <x v="11"/>
    <x v="10"/>
    <x v="20"/>
    <x v="1"/>
    <x v="6"/>
    <x v="2"/>
    <x v="14"/>
    <m/>
    <x v="4"/>
    <x v="2"/>
    <m/>
    <m/>
    <x v="1"/>
    <m/>
    <m/>
    <m/>
    <m/>
    <s v="Cambiar filtro"/>
    <m/>
    <s v="ATURBOM"/>
    <m/>
    <m/>
    <s v="Filtro"/>
    <m/>
    <m/>
    <s v="VALIDAR TALLER"/>
  </r>
  <r>
    <s v="Servicios a la Operación"/>
    <s v="Fraccionamiento (Topping 1)"/>
    <s v="Bomba de crudo reducido"/>
    <s v="J-130"/>
    <s v="E-DS-ERA-TOP1-PROC-0000000J130"/>
    <s v="Caudal nominal: 3400 a 5100 (m3/día)"/>
    <x v="1"/>
    <x v="9"/>
    <x v="11"/>
    <x v="10"/>
    <x v="22"/>
    <x v="1"/>
    <x v="4"/>
    <x v="3"/>
    <x v="15"/>
    <m/>
    <x v="2"/>
    <x v="2"/>
    <m/>
    <m/>
    <x v="1"/>
    <m/>
    <m/>
    <m/>
    <m/>
    <s v="Cambiar filtro"/>
    <m/>
    <s v="ATURBOM"/>
    <m/>
    <m/>
    <s v="Filtro"/>
    <m/>
    <m/>
    <s v="VALIDAR TALLER"/>
  </r>
  <r>
    <s v="Servicios a la Operación"/>
    <s v="Fraccionamiento (Topping 1)"/>
    <s v="Bomba de crudo reducido._x000a_Byron Jackson modelo GJSH 4x6x14."/>
    <s v="J-130"/>
    <s v="E-DS-ERA-TOP1-PROC-0000000J130"/>
    <s v="Caudal nominal: 3400 a 5100 (m3/día)"/>
    <x v="3"/>
    <x v="10"/>
    <x v="12"/>
    <x v="11"/>
    <x v="23"/>
    <x v="1"/>
    <x v="7"/>
    <x v="4"/>
    <x v="16"/>
    <s v="Rango de medición 16 a 21 kg/cm2"/>
    <x v="1"/>
    <x v="3"/>
    <n v="1"/>
    <n v="0.1"/>
    <x v="0"/>
    <s v="Manómetro"/>
    <m/>
    <m/>
    <m/>
    <s v="Cambiar componente"/>
    <m/>
    <m/>
    <m/>
    <m/>
    <s v="Manómetro"/>
    <m/>
    <m/>
    <s v="VALIDAR TALLER"/>
  </r>
  <r>
    <s v="Servicios a la Operación"/>
    <s v="Fraccionamiento (Topping 1)"/>
    <s v="Bomba de crudo reducido._x000a_Byron Jackson modelo GJSH 4x6x14."/>
    <s v="J-130"/>
    <s v="E-DS-ERA-TOP1-PROC-0000000J130"/>
    <s v="Caudal nominal: 3400 a 5100 (m3/día)"/>
    <x v="3"/>
    <x v="10"/>
    <x v="12"/>
    <x v="11"/>
    <x v="24"/>
    <x v="1"/>
    <x v="7"/>
    <x v="4"/>
    <x v="16"/>
    <s v="Rango de medición 16 a 21 kg/cm2"/>
    <x v="1"/>
    <x v="3"/>
    <n v="1"/>
    <n v="0.1"/>
    <x v="0"/>
    <s v="Manómetro"/>
    <m/>
    <m/>
    <m/>
    <s v="Cambiar componente"/>
    <m/>
    <m/>
    <m/>
    <m/>
    <s v="Manómetro"/>
    <m/>
    <m/>
    <s v="VALIDAR TALLER"/>
  </r>
  <r>
    <s v="Servicios a la Operación"/>
    <s v="Fraccionamiento (Topping 1)"/>
    <s v="Bomba de crudo reducido._x000a_Byron Jackson modelo GJSH 4x6x14."/>
    <s v="J-130"/>
    <s v="E-DS-ERA-TOP1-PROC-0000000J130"/>
    <s v="Caudal nominal: 3400 a 5100 (m3/día)"/>
    <x v="3"/>
    <x v="10"/>
    <x v="12"/>
    <x v="11"/>
    <x v="25"/>
    <x v="1"/>
    <x v="7"/>
    <x v="4"/>
    <x v="16"/>
    <s v="Rango de medición 16 a 21 kg/cm2"/>
    <x v="1"/>
    <x v="3"/>
    <n v="1"/>
    <n v="0.1"/>
    <x v="0"/>
    <s v="Manómetro"/>
    <m/>
    <m/>
    <m/>
    <m/>
    <m/>
    <m/>
    <m/>
    <m/>
    <s v="Manómetro"/>
    <m/>
    <m/>
    <s v="VALIDAR TALLER"/>
  </r>
  <r>
    <s v="Servicios a la Operación"/>
    <s v="Fraccionamiento (Topping 1)"/>
    <s v="Bomba de crudo reducido._x000a_Byron Jackson modelo GJSH 4x6x14."/>
    <s v="J-131"/>
    <s v="E-DS-ERA-TOP1-PROC-0000000J130"/>
    <s v="Caudal nominal: 3400 a 5100 (m3/día)"/>
    <x v="3"/>
    <x v="11"/>
    <x v="13"/>
    <x v="12"/>
    <x v="26"/>
    <x v="1"/>
    <x v="7"/>
    <x v="4"/>
    <x v="16"/>
    <s v="Rango de medición_x000a_ 355°C - 370°C"/>
    <x v="1"/>
    <x v="3"/>
    <n v="1"/>
    <n v="0.05"/>
    <x v="0"/>
    <s v="Termómetro"/>
    <m/>
    <m/>
    <m/>
    <s v="Cambiar componente"/>
    <m/>
    <m/>
    <m/>
    <m/>
    <s v="Termómetro"/>
    <m/>
    <m/>
    <s v="VALIDAR TALLER"/>
  </r>
  <r>
    <s v="Servicios a la Operación"/>
    <s v="Fraccionamiento (Topping 1)"/>
    <s v="Bomba de crudo reducido._x000a_Byron Jackson modelo GJSH 4x6x14."/>
    <s v="J-132"/>
    <s v="E-DS-ERA-TOP1-PROC-0000000J131"/>
    <s v="Caudal nominal: 3400 a 5100 (m3/día)"/>
    <x v="3"/>
    <x v="11"/>
    <x v="13"/>
    <x v="12"/>
    <x v="25"/>
    <x v="1"/>
    <x v="7"/>
    <x v="4"/>
    <x v="16"/>
    <s v="Rango de medición_x000a_ 355°C - 370°C"/>
    <x v="1"/>
    <x v="3"/>
    <n v="1"/>
    <n v="0.05"/>
    <x v="0"/>
    <s v="Termómetro"/>
    <m/>
    <m/>
    <m/>
    <s v="Cambiar componente"/>
    <m/>
    <m/>
    <m/>
    <m/>
    <s v="Termómetro"/>
    <m/>
    <m/>
    <s v="VALIDAR TALLER"/>
  </r>
  <r>
    <s v="Servicios a la Operación"/>
    <s v="Fraccionamiento (Topping 1)"/>
    <s v="Bomba de crudo reducido._x000a_Byron Jackson modelo GJSH 4x6x14."/>
    <s v="J-131"/>
    <s v="E-DS-ERA-TOP1-PROC-0000000J130"/>
    <s v="Caudal nominal: 3400 a 5100 (m3/día)"/>
    <x v="3"/>
    <x v="12"/>
    <x v="14"/>
    <x v="13"/>
    <x v="27"/>
    <x v="1"/>
    <x v="7"/>
    <x v="5"/>
    <x v="17"/>
    <s v="Caudal 57,33 a 110,4 m3/hora"/>
    <x v="1"/>
    <x v="3"/>
    <n v="1"/>
    <n v="0.05"/>
    <x v="0"/>
    <s v="Válvula"/>
    <m/>
    <m/>
    <m/>
    <s v="Cambiar componente"/>
    <m/>
    <m/>
    <m/>
    <m/>
    <s v="Válvula"/>
    <m/>
    <m/>
    <s v="VALIDAR TALLER"/>
  </r>
  <r>
    <s v="Servicios a la Operación"/>
    <s v="Fraccionamiento (Topping 1)"/>
    <s v="Bomba de crudo reducido._x000a_Byron Jackson modelo GJSH 4x6x14."/>
    <s v="J-130"/>
    <s v="E-DS-ERA-TOP1-PROC-0000000J130"/>
    <s v="Caudal nominal: 3400 a 5100 (m3/día)"/>
    <x v="3"/>
    <x v="12"/>
    <x v="14"/>
    <x v="13"/>
    <x v="28"/>
    <x v="1"/>
    <x v="7"/>
    <x v="5"/>
    <x v="17"/>
    <s v="Caudal 57,33 a 110,4 m3/hora"/>
    <x v="1"/>
    <x v="3"/>
    <n v="1"/>
    <n v="0.05"/>
    <x v="0"/>
    <s v="Válvula"/>
    <m/>
    <m/>
    <m/>
    <m/>
    <m/>
    <m/>
    <m/>
    <m/>
    <s v="Válvula"/>
    <m/>
    <m/>
    <s v="VALIDAR TALLER"/>
  </r>
  <r>
    <s v="Servicios a la Operación"/>
    <s v="Fraccionamiento (Topping 1)"/>
    <s v="Bomba de crudo reducido._x000a_Byron Jackson modelo GJSH 4x6x14."/>
    <s v="J-130"/>
    <s v="E-DS-ERA-TOP1-PROC-0000000J130"/>
    <s v="Caudal nominal: 3400 a 5100 (m3/día)"/>
    <x v="4"/>
    <x v="13"/>
    <x v="15"/>
    <x v="14"/>
    <x v="29"/>
    <x v="1"/>
    <x v="8"/>
    <x v="6"/>
    <x v="18"/>
    <m/>
    <x v="1"/>
    <x v="4"/>
    <n v="1"/>
    <n v="0.25"/>
    <x v="0"/>
    <s v="Cables o conectores"/>
    <m/>
    <m/>
    <m/>
    <s v="Cambiar componente"/>
    <m/>
    <m/>
    <m/>
    <m/>
    <s v="Cables o conectores"/>
    <m/>
    <m/>
    <s v="VALIDAR TALLER"/>
  </r>
  <r>
    <s v="Servicios a la Operación"/>
    <s v="Fraccionamiento (Topping 1)"/>
    <s v="Bomba de crudo reducido._x000a_Byron Jackson modelo GJSH 4x6x14."/>
    <s v="J-130"/>
    <s v="E-DS-ERA-TOP1-PROC-0000000J130"/>
    <s v="Caudal nominal: 3400 a 5100 (m3/día)"/>
    <x v="4"/>
    <x v="13"/>
    <x v="15"/>
    <x v="14"/>
    <x v="30"/>
    <x v="1"/>
    <x v="8"/>
    <x v="6"/>
    <x v="18"/>
    <m/>
    <x v="1"/>
    <x v="4"/>
    <n v="1"/>
    <m/>
    <x v="0"/>
    <s v="Cables o conectores"/>
    <m/>
    <m/>
    <m/>
    <m/>
    <m/>
    <m/>
    <m/>
    <m/>
    <s v="Cables o conectores"/>
    <m/>
    <m/>
    <s v="VALIDAR TALLER"/>
  </r>
  <r>
    <s v="Servicios a la Operación"/>
    <s v="Fraccionamiento (Topping 1)"/>
    <s v="Bomba de crudo reducido._x000a_Byron Jackson modelo GJSH 4x6x14."/>
    <s v="J-130"/>
    <s v="E-DS-ERA-TOP1-PROC-0000000J130"/>
    <s v="Caudal nominal: 3400 a 5100 (m3/día)"/>
    <x v="4"/>
    <x v="14"/>
    <x v="16"/>
    <x v="15"/>
    <x v="31"/>
    <x v="1"/>
    <x v="9"/>
    <x v="7"/>
    <x v="19"/>
    <m/>
    <x v="5"/>
    <x v="4"/>
    <n v="1"/>
    <n v="0.5"/>
    <x v="0"/>
    <s v="Botón de parada emergencia"/>
    <m/>
    <m/>
    <m/>
    <s v="Cambiar componente"/>
    <m/>
    <m/>
    <m/>
    <m/>
    <s v="Botón de parada emergencia"/>
    <m/>
    <m/>
    <s v="MTTO OK"/>
  </r>
  <r>
    <s v="Servicios a la Operación"/>
    <s v="Fraccionamiento (Topping 1)"/>
    <s v="Bomba de crudo reducido._x000a_Byron Jackson modelo GJSH 4x6x14."/>
    <s v="J-130"/>
    <s v="E-DS-ERA-TOP1-PROC-0000000J130"/>
    <s v="Caudal nominal: 3400 a 5100 (m3/día)"/>
    <x v="2"/>
    <x v="15"/>
    <x v="17"/>
    <x v="16"/>
    <x v="32"/>
    <x v="1"/>
    <x v="10"/>
    <x v="8"/>
    <x v="20"/>
    <m/>
    <x v="6"/>
    <x v="0"/>
    <n v="1"/>
    <n v="0.5"/>
    <x v="0"/>
    <s v="Bomba"/>
    <m/>
    <m/>
    <m/>
    <s v="Reparar/Cambiar bomba"/>
    <m/>
    <m/>
    <m/>
    <m/>
    <s v="Bomba"/>
    <m/>
    <m/>
    <s v="MTTO. OK"/>
  </r>
  <r>
    <s v="Servicios a la Operación"/>
    <s v="Fraccionamiento (Topping 1)"/>
    <s v="Bomba de crudo reducido._x000a_Byron Jackson modelo GJSH 4x6x14."/>
    <s v="J-130"/>
    <s v="E-DS-ERA-TOP1-PROC-0000000J130"/>
    <s v="Caudal nominal: 3400 a 5100 (m3/día)"/>
    <x v="2"/>
    <x v="15"/>
    <x v="17"/>
    <x v="16"/>
    <x v="33"/>
    <x v="1"/>
    <x v="10"/>
    <x v="0"/>
    <x v="20"/>
    <m/>
    <x v="6"/>
    <x v="0"/>
    <n v="1"/>
    <n v="0.5"/>
    <x v="0"/>
    <s v="Bomba"/>
    <m/>
    <m/>
    <m/>
    <s v="Reparar/Cambiar bomba"/>
    <m/>
    <m/>
    <m/>
    <m/>
    <s v="Bomba"/>
    <m/>
    <m/>
    <s v="MTTO OK"/>
  </r>
  <r>
    <s v="Servicios a la Operación"/>
    <s v="Fraccionamiento (Topping 1)"/>
    <s v="Bomba de crudo reducido._x000a_Byron Jackson modelo GJSH 4x6x14."/>
    <s v="J-130"/>
    <s v="E-DS-ERA-TOP1-PROC-0000000J130"/>
    <s v="Caudal nominal: 3400 a 5100 (m3/día)"/>
    <x v="2"/>
    <x v="15"/>
    <x v="17"/>
    <x v="16"/>
    <x v="33"/>
    <x v="1"/>
    <x v="10"/>
    <x v="0"/>
    <x v="21"/>
    <m/>
    <x v="2"/>
    <x v="2"/>
    <n v="1"/>
    <n v="0.34"/>
    <x v="0"/>
    <s v="Bomba"/>
    <m/>
    <m/>
    <m/>
    <s v="Reparar/Cambiar bomba"/>
    <m/>
    <m/>
    <m/>
    <m/>
    <s v="Bomba"/>
    <m/>
    <m/>
    <s v="MTTO OK"/>
  </r>
  <r>
    <s v="Servicios a la Operación"/>
    <s v="Fraccionamiento (Topping 1)"/>
    <s v="Bomba de crudo reducido._x000a_Byron Jackson modelo GJSH 4x6x14."/>
    <s v="J-130"/>
    <s v="E-DS-ERA-TOP1-PROC-0000000J130"/>
    <s v="Caudal nominal: 3400 a 5100 (m3/día)"/>
    <x v="2"/>
    <x v="15"/>
    <x v="17"/>
    <x v="16"/>
    <x v="34"/>
    <x v="1"/>
    <x v="2"/>
    <x v="0"/>
    <x v="21"/>
    <m/>
    <x v="1"/>
    <x v="1"/>
    <n v="1"/>
    <n v="0.1"/>
    <x v="0"/>
    <s v="Bomba"/>
    <m/>
    <m/>
    <m/>
    <s v="Reemplazar componente"/>
    <m/>
    <m/>
    <m/>
    <m/>
    <s v="Bomba"/>
    <m/>
    <m/>
    <s v="MTTO OK"/>
  </r>
  <r>
    <s v="Servicios a la Operación"/>
    <s v="Fraccionamiento (Topping 1)"/>
    <s v="Bomba de crudo reducido._x000a_Byron Jackson modelo GJSH 4x6x14."/>
    <s v="J-130"/>
    <s v="E-DS-ERA-TOP1-PROC-0000000J130"/>
    <s v="Caudal nominal: 3400 a 5100 (m3/día)"/>
    <x v="2"/>
    <x v="15"/>
    <x v="17"/>
    <x v="16"/>
    <x v="35"/>
    <x v="1"/>
    <x v="2"/>
    <x v="0"/>
    <x v="21"/>
    <m/>
    <x v="1"/>
    <x v="1"/>
    <n v="1"/>
    <n v="0.1"/>
    <x v="1"/>
    <m/>
    <m/>
    <m/>
    <m/>
    <m/>
    <m/>
    <m/>
    <m/>
    <m/>
    <m/>
    <m/>
    <m/>
    <s v="MTTO OK"/>
  </r>
  <r>
    <s v="Servicios a la Operación"/>
    <s v="Fraccionamiento (Topping 1)"/>
    <s v="Bomba de crudo reducido"/>
    <s v="J-130"/>
    <s v="E-DS-ERA-TOP1-PROC-0000000J130"/>
    <s v="Caudal nominal: 3400 a 5100 (m3/día)"/>
    <x v="2"/>
    <x v="16"/>
    <x v="18"/>
    <x v="17"/>
    <x v="36"/>
    <x v="1"/>
    <x v="11"/>
    <x v="0"/>
    <x v="22"/>
    <m/>
    <x v="6"/>
    <x v="1"/>
    <n v="1"/>
    <n v="1"/>
    <x v="0"/>
    <s v="Base de la bomba"/>
    <m/>
    <m/>
    <m/>
    <s v="Reparar descanso"/>
    <m/>
    <m/>
    <m/>
    <m/>
    <s v="Base de la bomba"/>
    <m/>
    <m/>
    <s v="MTTO OK"/>
  </r>
  <r>
    <s v="Servicios a la Operación"/>
    <s v="Fraccionamiento (Topping 1)"/>
    <s v="Bomba de crudo reducido"/>
    <s v="J-130"/>
    <s v="E-DS-ERA-TOP1-PROC-0000000J130"/>
    <s v="Caudal nominal: 3400 a 5100 (m3/día)"/>
    <x v="2"/>
    <x v="16"/>
    <x v="18"/>
    <x v="17"/>
    <x v="37"/>
    <x v="1"/>
    <x v="0"/>
    <x v="0"/>
    <x v="23"/>
    <m/>
    <x v="0"/>
    <x v="0"/>
    <n v="1"/>
    <n v="0.25"/>
    <x v="0"/>
    <s v="Base de la bomba"/>
    <m/>
    <m/>
    <m/>
    <s v="Cambiar lubricante"/>
    <m/>
    <m/>
    <m/>
    <m/>
    <s v="Base de la bomba"/>
    <m/>
    <m/>
    <s v="MTTO OK"/>
  </r>
  <r>
    <s v="Servicios a la Operación"/>
    <s v="Fraccionamiento (Topping 1)"/>
    <s v="Bomba de crudo reducido"/>
    <s v="J-130"/>
    <s v="E-DS-ERA-TOP1-PROC-0000000J130"/>
    <s v="Caudal nominal: 3400 a 5100 (m3/día)"/>
    <x v="0"/>
    <x v="17"/>
    <x v="19"/>
    <x v="0"/>
    <x v="38"/>
    <x v="1"/>
    <x v="0"/>
    <x v="0"/>
    <x v="0"/>
    <s v="ISO 10816-3"/>
    <x v="0"/>
    <x v="0"/>
    <n v="1"/>
    <n v="0.25"/>
    <x v="0"/>
    <m/>
    <m/>
    <m/>
    <m/>
    <s v="Cambio y ajuste de pernos o sujetadores"/>
    <m/>
    <m/>
    <m/>
    <m/>
    <s v="Pernos"/>
    <m/>
    <m/>
    <s v="MTTO OK"/>
  </r>
  <r>
    <s v="Servicios a la Operación"/>
    <s v="Fraccionamiento (Topping 1)"/>
    <s v="Bomba de crudo reducido"/>
    <s v="J-130"/>
    <s v="E-DS-ERA-TOP1-PROC-0000000J130"/>
    <s v="Caudal nominal: 3400 a 5100 (m3/día)"/>
    <x v="0"/>
    <x v="17"/>
    <x v="19"/>
    <x v="0"/>
    <x v="39"/>
    <x v="1"/>
    <x v="0"/>
    <x v="0"/>
    <x v="0"/>
    <s v="ISO 10816-3"/>
    <x v="0"/>
    <x v="0"/>
    <n v="1"/>
    <n v="0.25"/>
    <x v="0"/>
    <m/>
    <m/>
    <m/>
    <m/>
    <s v="Cambio de rodamiento"/>
    <m/>
    <m/>
    <m/>
    <m/>
    <s v="Rodamientos"/>
    <m/>
    <m/>
    <s v="MTTO OK"/>
  </r>
  <r>
    <s v="Servicios a la Operación"/>
    <s v="Fraccionamiento (Topping 1)"/>
    <s v="Bomba de crudo reducido"/>
    <s v="J-130"/>
    <s v="E-DS-ERA-TOP1-PROC-0000000J130"/>
    <s v="Caudal nominal: 3400 a 5100 (m3/día)"/>
    <x v="0"/>
    <x v="18"/>
    <x v="20"/>
    <x v="18"/>
    <x v="40"/>
    <x v="1"/>
    <x v="8"/>
    <x v="0"/>
    <x v="24"/>
    <m/>
    <x v="1"/>
    <x v="4"/>
    <n v="1"/>
    <n v="0.25"/>
    <x v="0"/>
    <s v="Cables o conectores"/>
    <m/>
    <m/>
    <m/>
    <s v="Limpieza y/o cambio de componentes"/>
    <m/>
    <m/>
    <m/>
    <m/>
    <s v="Cables o conectores"/>
    <m/>
    <m/>
    <s v="MTTO OK"/>
  </r>
  <r>
    <s v="Servicios a la Operación"/>
    <s v="Fraccionamiento (Topping 1)"/>
    <s v="Bomba de crudo reducido"/>
    <s v="J-130"/>
    <s v="E-DS-ERA-TOP1-PROC-0000000J130"/>
    <s v="Caudal nominal: 3400 a 5100 (m3/día)"/>
    <x v="0"/>
    <x v="6"/>
    <x v="19"/>
    <x v="0"/>
    <x v="41"/>
    <x v="1"/>
    <x v="6"/>
    <x v="3"/>
    <x v="13"/>
    <m/>
    <x v="2"/>
    <x v="2"/>
    <m/>
    <m/>
    <x v="0"/>
    <m/>
    <m/>
    <m/>
    <m/>
    <s v="Efectuar mantenimiento al equipo para reemplazar componentes dañados "/>
    <m/>
    <s v="AELECTRI/ATURBOM"/>
    <n v="1"/>
    <n v="9"/>
    <s v="Eje de la bomba"/>
    <m/>
    <m/>
    <s v="MTTO OK"/>
  </r>
  <r>
    <s v="Servicios a la Operación"/>
    <s v="Fraccionamiento (Topping 1)"/>
    <s v="Bomba de crudo reducido"/>
    <s v="J-130"/>
    <s v="E-DS-ERA-TOP1-PROC-0000000J130"/>
    <s v="Caudal nominal: 3400 a 5100 (m3/día)"/>
    <x v="0"/>
    <x v="17"/>
    <x v="19"/>
    <x v="0"/>
    <x v="42"/>
    <x v="1"/>
    <x v="0"/>
    <x v="0"/>
    <x v="0"/>
    <s v="ISO 10816-3"/>
    <x v="0"/>
    <x v="0"/>
    <n v="1"/>
    <n v="0.25"/>
    <x v="0"/>
    <m/>
    <m/>
    <m/>
    <m/>
    <s v="Cambiar componente"/>
    <m/>
    <m/>
    <m/>
    <m/>
    <s v="Rodamientos"/>
    <m/>
    <m/>
    <s v="MTTO OK"/>
  </r>
  <r>
    <s v="Servicios a la Operación"/>
    <s v="Fraccionamiento (Topping 1)"/>
    <s v="Bomba de crudo reducido"/>
    <s v="J-130"/>
    <s v="E-DS-ERA-TOP1-PROC-0000000J130"/>
    <s v="Caudal nominal: 3400 a 5100 (m3/día)"/>
    <x v="0"/>
    <x v="19"/>
    <x v="21"/>
    <x v="19"/>
    <x v="43"/>
    <x v="1"/>
    <x v="0"/>
    <x v="0"/>
    <x v="0"/>
    <s v="ISO 10816-3"/>
    <x v="0"/>
    <x v="0"/>
    <n v="1"/>
    <n v="0.25"/>
    <x v="0"/>
    <m/>
    <m/>
    <m/>
    <m/>
    <s v="Cambiar ventilador (o aspas)"/>
    <m/>
    <m/>
    <m/>
    <m/>
    <s v="Ventilador"/>
    <m/>
    <m/>
    <s v="MTTO OK"/>
  </r>
  <r>
    <s v="Servicios a la Operación"/>
    <s v="Fraccionamiento (Topping 1)"/>
    <s v="Bomba de crudo reducido"/>
    <s v="J-130"/>
    <s v="E-DS-ERA-TOP1-PROC-0000000J130"/>
    <s v="Caudal nominal: 3400 a 5100 (m3/día)"/>
    <x v="0"/>
    <x v="20"/>
    <x v="19"/>
    <x v="0"/>
    <x v="44"/>
    <x v="1"/>
    <x v="0"/>
    <x v="0"/>
    <x v="0"/>
    <s v="ISO 10816-3"/>
    <x v="0"/>
    <x v="0"/>
    <n v="1"/>
    <n v="0.25"/>
    <x v="0"/>
    <m/>
    <m/>
    <m/>
    <m/>
    <s v="Cambiar motor"/>
    <m/>
    <m/>
    <m/>
    <m/>
    <s v="Rodamientos"/>
    <m/>
    <m/>
    <s v="MTTO OK"/>
  </r>
  <r>
    <s v="Servicios a la Operación"/>
    <s v="Fraccionamiento (Topping 1)"/>
    <s v="Bomba de crudo reducido"/>
    <s v="J-130"/>
    <s v="E-DS-ERA-TOP1-PROC-0000000J130"/>
    <s v="Caudal nominal: 3400 a 5100 (m3/día)"/>
    <x v="5"/>
    <x v="21"/>
    <x v="22"/>
    <x v="20"/>
    <x v="45"/>
    <x v="1"/>
    <x v="2"/>
    <x v="0"/>
    <x v="25"/>
    <m/>
    <x v="1"/>
    <x v="1"/>
    <n v="1"/>
    <n v="0.1"/>
    <x v="0"/>
    <s v="Piping/conectores"/>
    <m/>
    <m/>
    <m/>
    <s v="Cambiar componente"/>
    <m/>
    <m/>
    <m/>
    <m/>
    <s v="Piping/conectores"/>
    <m/>
    <m/>
    <s v="VALIDAR TALLER"/>
  </r>
  <r>
    <s v="Servicios a la Operación"/>
    <s v="Fraccionamiento (Topping 1)"/>
    <s v="Bomba de crudo reducido"/>
    <s v="J-130"/>
    <s v="E-DS-ERA-TOP1-PROC-0000000J130"/>
    <s v="Caudal nominal: 3400 a 5100 (m3/día)"/>
    <x v="5"/>
    <x v="21"/>
    <x v="22"/>
    <x v="20"/>
    <x v="46"/>
    <x v="1"/>
    <x v="2"/>
    <x v="0"/>
    <x v="6"/>
    <m/>
    <x v="0"/>
    <x v="1"/>
    <n v="1"/>
    <n v="0.1"/>
    <x v="0"/>
    <s v="Piping/conectores"/>
    <m/>
    <m/>
    <m/>
    <s v="Cambiar componente"/>
    <m/>
    <m/>
    <m/>
    <m/>
    <s v="Piping/conectores"/>
    <m/>
    <m/>
    <m/>
  </r>
  <r>
    <s v="Servicios a la Operación"/>
    <s v="Fraccionamiento (Topping 1)"/>
    <s v="Bomba de crudo reducido"/>
    <s v="J-130"/>
    <s v="E-DS-ERA-TOP1-PROC-0000000J130"/>
    <s v="Caudal nominal: 3400 a 5100 (m3/día)"/>
    <x v="5"/>
    <x v="22"/>
    <x v="23"/>
    <x v="21"/>
    <x v="47"/>
    <x v="1"/>
    <x v="2"/>
    <x v="7"/>
    <x v="16"/>
    <m/>
    <x v="1"/>
    <x v="1"/>
    <n v="1"/>
    <n v="0.15"/>
    <x v="0"/>
    <s v="Detector de nivel"/>
    <m/>
    <m/>
    <m/>
    <m/>
    <m/>
    <m/>
    <m/>
    <m/>
    <s v="Detector de nivel"/>
    <m/>
    <m/>
    <s v="MTTO OK"/>
  </r>
  <r>
    <s v="Servicios a la Operación"/>
    <s v="Fraccionamiento (Topping 1)"/>
    <s v="Bomba de crudo reducido"/>
    <s v="J-130"/>
    <s v="E-DS-ERA-TOP1-PROC-0000000J130"/>
    <s v="Caudal nominal: 3400 a 5100 (m3/día)"/>
    <x v="5"/>
    <x v="22"/>
    <x v="23"/>
    <x v="21"/>
    <x v="48"/>
    <x v="1"/>
    <x v="2"/>
    <x v="7"/>
    <x v="26"/>
    <m/>
    <x v="1"/>
    <x v="1"/>
    <n v="1"/>
    <n v="0.15"/>
    <x v="0"/>
    <s v="Detector de nivel"/>
    <m/>
    <m/>
    <m/>
    <m/>
    <m/>
    <m/>
    <m/>
    <m/>
    <s v="Detector de nivel"/>
    <m/>
    <m/>
    <s v="MTTO OK"/>
  </r>
  <r>
    <s v="Servicios a la Operación"/>
    <s v="Fraccionamiento (Topping 1)"/>
    <s v="Bomba de crudo reducido"/>
    <s v="J-130"/>
    <s v="E-DS-ERA-TOP1-PROC-0000000J130"/>
    <s v="Caudal nominal: 3400 a 5100 (m3/día)"/>
    <x v="5"/>
    <x v="23"/>
    <x v="24"/>
    <x v="22"/>
    <x v="49"/>
    <x v="1"/>
    <x v="2"/>
    <x v="7"/>
    <x v="16"/>
    <m/>
    <x v="1"/>
    <x v="1"/>
    <n v="1"/>
    <n v="0.15"/>
    <x v="0"/>
    <s v="Manómetro"/>
    <m/>
    <m/>
    <m/>
    <m/>
    <m/>
    <m/>
    <m/>
    <m/>
    <s v="Manómetro"/>
    <m/>
    <m/>
    <s v="MTTO OK"/>
  </r>
  <r>
    <s v="Servicios a la Operación"/>
    <s v="Fraccionamiento (Topping 1)"/>
    <s v="Bomba de crudo reducido"/>
    <s v="J-130"/>
    <s v="E-DS-ERA-TOP1-PROC-0000000J130"/>
    <s v="Caudal nominal: 3400 a 5100 (m3/día)"/>
    <x v="5"/>
    <x v="23"/>
    <x v="24"/>
    <x v="22"/>
    <x v="49"/>
    <x v="1"/>
    <x v="3"/>
    <x v="1"/>
    <x v="27"/>
    <m/>
    <x v="2"/>
    <x v="2"/>
    <m/>
    <m/>
    <x v="1"/>
    <m/>
    <m/>
    <m/>
    <m/>
    <m/>
    <m/>
    <m/>
    <m/>
    <m/>
    <m/>
    <m/>
    <m/>
    <s v="MTTO OK"/>
  </r>
  <r>
    <s v="Servicios a la Operación"/>
    <s v="Fraccionamiento (Topping 1)"/>
    <s v="Bomba de crudo reducido"/>
    <s v="J-130"/>
    <s v="E-DS-ERA-TOP1-PROC-0000000J130"/>
    <s v="Caudal nominal: 3400 a 5100 (m3/día)"/>
    <x v="5"/>
    <x v="23"/>
    <x v="24"/>
    <x v="22"/>
    <x v="49"/>
    <x v="1"/>
    <x v="6"/>
    <x v="7"/>
    <x v="28"/>
    <m/>
    <x v="6"/>
    <x v="3"/>
    <n v="1"/>
    <n v="1"/>
    <x v="2"/>
    <m/>
    <m/>
    <m/>
    <m/>
    <m/>
    <m/>
    <m/>
    <m/>
    <m/>
    <m/>
    <m/>
    <m/>
    <s v="MTTO OK"/>
  </r>
  <r>
    <s v="Servicios a la Operación"/>
    <s v="Fraccionamiento (Topping 1)"/>
    <s v="Bomba de crudo reducido"/>
    <s v="J-130"/>
    <s v="E-DS-ERA-TOP1-PROC-0000000J130"/>
    <s v="Caudal nominal: 3400 a 5100 (m3/día)"/>
    <x v="5"/>
    <x v="24"/>
    <x v="25"/>
    <x v="23"/>
    <x v="50"/>
    <x v="1"/>
    <x v="2"/>
    <x v="9"/>
    <x v="16"/>
    <m/>
    <x v="1"/>
    <x v="1"/>
    <n v="1"/>
    <n v="0.15"/>
    <x v="0"/>
    <m/>
    <m/>
    <m/>
    <m/>
    <s v="Reposición de fluido "/>
    <m/>
    <m/>
    <m/>
    <m/>
    <m/>
    <m/>
    <m/>
    <s v="MTTO OK"/>
  </r>
  <r>
    <s v="Servicios a la Operación"/>
    <s v="Fraccionamiento (Topping 1)"/>
    <s v="Bomba de crudo reducido"/>
    <s v="J-130"/>
    <s v="E-DS-ERA-TOP1-PROC-0000000J130"/>
    <s v="Caudal nominal: 3400 a 5100 (m3/día)"/>
    <x v="5"/>
    <x v="25"/>
    <x v="25"/>
    <x v="23"/>
    <x v="51"/>
    <x v="1"/>
    <x v="12"/>
    <x v="6"/>
    <x v="29"/>
    <m/>
    <x v="1"/>
    <x v="5"/>
    <n v="1"/>
    <n v="0.25"/>
    <x v="0"/>
    <m/>
    <m/>
    <m/>
    <m/>
    <s v="Cambio de lubricante"/>
    <m/>
    <m/>
    <m/>
    <m/>
    <m/>
    <m/>
    <m/>
    <s v="VALIDAR TALLER"/>
  </r>
  <r>
    <s v="Servicios a la Operación"/>
    <s v="Fraccionamiento (Topping 1)"/>
    <s v="Bomba de crudo reducido"/>
    <s v="J-130"/>
    <s v="E-DS-ERA-TOP1-PROC-0000000J130"/>
    <s v="Caudal nominal: 3400 a 5100 (m3/día)"/>
    <x v="5"/>
    <x v="26"/>
    <x v="26"/>
    <x v="24"/>
    <x v="52"/>
    <x v="1"/>
    <x v="6"/>
    <x v="3"/>
    <x v="13"/>
    <m/>
    <x v="2"/>
    <x v="2"/>
    <m/>
    <m/>
    <x v="0"/>
    <m/>
    <m/>
    <m/>
    <m/>
    <s v="Efectuar mantenimiento al equipo para reemplazar pulmón"/>
    <m/>
    <s v="ATURBOM"/>
    <n v="1"/>
    <s v="TBD"/>
    <s v="Pulmón"/>
    <m/>
    <m/>
    <s v="MTTO O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
  <r>
    <s v="GENERAL"/>
    <s v="GENERAL"/>
    <s v="Acumulación, control de nivel, separación de fluidos, filtrar"/>
    <s v="GENERAL"/>
    <s v="GENERAL"/>
    <s v="N/A"/>
    <s v="N/A"/>
    <x v="0"/>
    <x v="0"/>
    <x v="0"/>
    <x v="0"/>
    <x v="0"/>
    <x v="0"/>
    <s v="Fuga externa"/>
    <m/>
    <m/>
    <m/>
    <m/>
    <m/>
    <m/>
    <m/>
    <m/>
    <m/>
    <m/>
    <m/>
    <m/>
    <m/>
    <m/>
    <m/>
    <m/>
    <m/>
    <m/>
    <m/>
    <m/>
    <m/>
    <x v="0"/>
    <s v="MEDICIÓN DE ESPESORES POR UT"/>
    <s v="SOBRE ESPESOR MINIMO DE RETIRO/VIDA REMANENTE"/>
    <x v="0"/>
    <s v="PREPARO"/>
    <n v="3"/>
    <m/>
    <n v="1"/>
    <n v="3"/>
    <x v="0"/>
    <s v="Cabezal"/>
    <m/>
    <m/>
    <m/>
    <s v="REPARAR SEGÚN CÓDIGO ESPECIFICADO"/>
    <s v="SEGÚN ESPECIFICACIONES DE DISEÑO"/>
    <s v="DEE"/>
    <n v="7"/>
    <n v="60"/>
    <n v="420"/>
    <s v="Cabezal"/>
    <m/>
    <m/>
    <m/>
    <m/>
    <m/>
    <m/>
    <m/>
    <m/>
    <m/>
    <m/>
    <m/>
  </r>
  <r>
    <s v="GENERAL"/>
    <s v="GENERAL"/>
    <s v="Acumulación, control de nivel, separación de fluidos, filtrar"/>
    <s v="GENERAL"/>
    <s v="GENERAL"/>
    <s v="N/A"/>
    <s v="N/A"/>
    <x v="0"/>
    <x v="0"/>
    <x v="0"/>
    <x v="0"/>
    <x v="0"/>
    <x v="1"/>
    <s v="Fuga externa"/>
    <m/>
    <m/>
    <m/>
    <m/>
    <m/>
    <m/>
    <m/>
    <m/>
    <m/>
    <m/>
    <m/>
    <m/>
    <m/>
    <m/>
    <m/>
    <m/>
    <m/>
    <m/>
    <m/>
    <m/>
    <m/>
    <x v="0"/>
    <s v="INSPECCIÓN VISUAL"/>
    <s v="SEGÚN NORMATIVA DE INSPECCIÓN APLICABLE/SIN ROTURA"/>
    <x v="0"/>
    <s v="PREPARO"/>
    <n v="2"/>
    <m/>
    <n v="1"/>
    <n v="2"/>
    <x v="0"/>
    <s v="Cabezal"/>
    <m/>
    <m/>
    <m/>
    <s v="REPARAR SEGÚN CÓDIGO ESPECIFICADO"/>
    <s v="SEGÚN ESPECIFICACIONES DE DISEÑO"/>
    <s v="DEE"/>
    <n v="7"/>
    <n v="60"/>
    <n v="420"/>
    <s v="Cabezal"/>
    <m/>
    <m/>
    <m/>
    <m/>
    <m/>
    <m/>
    <m/>
    <m/>
    <m/>
    <m/>
    <m/>
  </r>
  <r>
    <s v="GENERAL"/>
    <s v="GENERAL"/>
    <s v="Acumulación, control de nivel, separación de fluidos, filtrar"/>
    <s v="GENERAL"/>
    <s v="GENERAL"/>
    <s v="N/A"/>
    <s v="N/A"/>
    <x v="0"/>
    <x v="0"/>
    <x v="0"/>
    <x v="0"/>
    <x v="0"/>
    <x v="2"/>
    <s v="Fuga externa"/>
    <m/>
    <m/>
    <m/>
    <m/>
    <m/>
    <m/>
    <m/>
    <m/>
    <m/>
    <m/>
    <m/>
    <m/>
    <m/>
    <m/>
    <m/>
    <m/>
    <m/>
    <m/>
    <m/>
    <m/>
    <m/>
    <x v="0"/>
    <s v="INSPECCIÓN VISUAL + END"/>
    <s v="SEGÚN NORMATIVA DE INSPECCIÓN APLICABLE/SIN ROTURA"/>
    <x v="0"/>
    <s v="PARO"/>
    <n v="3"/>
    <m/>
    <n v="5"/>
    <n v="15"/>
    <x v="1"/>
    <s v="Cabezal"/>
    <m/>
    <m/>
    <m/>
    <s v="REPARAR SEGÚN CÓDIGO ESPECIFICADO"/>
    <s v="SEGÚN ESPECIFICACIONES DE DISEÑO"/>
    <s v="DEE"/>
    <n v="7"/>
    <n v="60"/>
    <n v="420"/>
    <s v="Cabezal"/>
    <m/>
    <m/>
    <m/>
    <m/>
    <m/>
    <m/>
    <m/>
    <m/>
    <m/>
    <m/>
    <m/>
  </r>
  <r>
    <s v="GENERAL"/>
    <s v="GENERAL"/>
    <s v="Acumulación, control de nivel, separación de fluidos, filtrar"/>
    <s v="GENERAL"/>
    <s v="GENERAL"/>
    <s v="N/A"/>
    <s v="N/A"/>
    <x v="0"/>
    <x v="0"/>
    <x v="0"/>
    <x v="0"/>
    <x v="0"/>
    <x v="3"/>
    <s v="Fuga externa"/>
    <m/>
    <m/>
    <m/>
    <m/>
    <m/>
    <m/>
    <m/>
    <m/>
    <m/>
    <m/>
    <m/>
    <m/>
    <m/>
    <m/>
    <m/>
    <m/>
    <m/>
    <m/>
    <m/>
    <m/>
    <m/>
    <x v="0"/>
    <s v="INSPECCIÓN VISUAL"/>
    <s v="SEGÚN NORMATIVA DE INSPECCIÓN APLICABLE/SIN ROTURA"/>
    <x v="0"/>
    <s v="PREPARO"/>
    <n v="2"/>
    <m/>
    <n v="1"/>
    <n v="2"/>
    <x v="0"/>
    <s v="Cabezal"/>
    <m/>
    <m/>
    <m/>
    <s v="REPARAR SEGÚN CÓDIGO ESPECIFICADO"/>
    <s v="SEGÚN ESPECIFICACIONES DE DISEÑO"/>
    <s v="DEE"/>
    <n v="7"/>
    <n v="60"/>
    <n v="420"/>
    <s v="Cabezal"/>
    <m/>
    <m/>
    <m/>
    <m/>
    <m/>
    <m/>
    <m/>
    <m/>
    <m/>
    <m/>
    <m/>
  </r>
  <r>
    <s v="GENERAL"/>
    <s v="GENERAL"/>
    <s v="Acumulación, control de nivel, separación de fluidos, filtrar"/>
    <s v="GENERAL"/>
    <s v="GENERAL"/>
    <s v="N/A"/>
    <s v="N/A"/>
    <x v="0"/>
    <x v="0"/>
    <x v="0"/>
    <x v="0"/>
    <x v="0"/>
    <x v="4"/>
    <s v="Fuga externa"/>
    <m/>
    <m/>
    <m/>
    <m/>
    <m/>
    <m/>
    <m/>
    <m/>
    <m/>
    <m/>
    <m/>
    <m/>
    <m/>
    <m/>
    <m/>
    <m/>
    <m/>
    <m/>
    <m/>
    <m/>
    <m/>
    <x v="1"/>
    <s v="REPARACIÓN DEL EQUIPO"/>
    <s v="SEGÚN ESPECIFICACIÓN DE DISEÑO"/>
    <x v="1"/>
    <s v="N/A"/>
    <n v="7"/>
    <m/>
    <n v="60"/>
    <n v="420"/>
    <x v="1"/>
    <s v="Cabezal"/>
    <m/>
    <m/>
    <m/>
    <m/>
    <m/>
    <m/>
    <m/>
    <m/>
    <n v="0"/>
    <m/>
    <m/>
    <m/>
    <m/>
    <m/>
    <m/>
    <m/>
    <m/>
    <m/>
    <m/>
    <m/>
    <m/>
  </r>
  <r>
    <s v="GENERAL"/>
    <s v="GENERAL"/>
    <s v="Acumulación, control de nivel, separación de fluidos, filtrar"/>
    <s v="GENERAL"/>
    <s v="GENERAL"/>
    <s v="N/A"/>
    <s v="N/A"/>
    <x v="0"/>
    <x v="0"/>
    <x v="1"/>
    <x v="0"/>
    <x v="0"/>
    <x v="0"/>
    <s v="Fuga externa"/>
    <m/>
    <m/>
    <m/>
    <m/>
    <m/>
    <m/>
    <m/>
    <m/>
    <m/>
    <m/>
    <m/>
    <m/>
    <m/>
    <m/>
    <m/>
    <m/>
    <m/>
    <m/>
    <m/>
    <m/>
    <m/>
    <x v="0"/>
    <s v="MEDICIÓN DE ESPESORES POR UT"/>
    <s v="SOBRE ESPESOR MINIMO DE RETIRO/VIDA REMANENTE"/>
    <x v="0"/>
    <s v="PREPARO"/>
    <n v="3"/>
    <m/>
    <n v="1"/>
    <n v="3"/>
    <x v="0"/>
    <s v="Boquillas de cabezal"/>
    <m/>
    <m/>
    <m/>
    <s v="REPARAR SEGÚN CÓDIGO ESPECIFICADO"/>
    <s v="SEGÚN ESPECIFICACIONES DE DISEÑO"/>
    <s v="DEE"/>
    <n v="4"/>
    <n v="4"/>
    <n v="16"/>
    <s v="Boquillas de cabezal"/>
    <m/>
    <m/>
    <m/>
    <m/>
    <m/>
    <m/>
    <m/>
    <m/>
    <m/>
    <m/>
    <m/>
  </r>
  <r>
    <s v="GENERAL"/>
    <s v="GENERAL"/>
    <s v="Acumulación, control de nivel, separación de fluidos, filtrar"/>
    <s v="GENERAL"/>
    <s v="GENERAL"/>
    <s v="N/A"/>
    <s v="N/A"/>
    <x v="0"/>
    <x v="0"/>
    <x v="1"/>
    <x v="0"/>
    <x v="0"/>
    <x v="1"/>
    <s v="Fuga externa"/>
    <m/>
    <m/>
    <m/>
    <m/>
    <m/>
    <m/>
    <m/>
    <m/>
    <m/>
    <m/>
    <m/>
    <m/>
    <m/>
    <m/>
    <m/>
    <m/>
    <m/>
    <m/>
    <m/>
    <m/>
    <m/>
    <x v="0"/>
    <s v="INSPECCIÓN VISUAL"/>
    <s v="SEGÚN NORMATIVA DE INSPECCIÓN APLICABLE/SIN ROTURA"/>
    <x v="0"/>
    <s v="PREPARO"/>
    <n v="2"/>
    <m/>
    <n v="1"/>
    <n v="2"/>
    <x v="0"/>
    <s v="Boquillas de cabezal"/>
    <m/>
    <m/>
    <m/>
    <s v="REPARAR SEGÚN CÓDIGO ESPECIFICADO"/>
    <s v="SEGÚN ESPECIFICACIONES DE DISEÑO"/>
    <s v="DEE"/>
    <n v="4"/>
    <n v="4"/>
    <n v="16"/>
    <s v="Boquillas de cabezal"/>
    <m/>
    <m/>
    <m/>
    <m/>
    <m/>
    <m/>
    <m/>
    <m/>
    <m/>
    <m/>
    <m/>
  </r>
  <r>
    <s v="GENERAL"/>
    <s v="GENERAL"/>
    <s v="Acumulación, control de nivel, separación de fluidos, filtrar"/>
    <s v="GENERAL"/>
    <s v="GENERAL"/>
    <s v="N/A"/>
    <s v="N/A"/>
    <x v="0"/>
    <x v="0"/>
    <x v="1"/>
    <x v="0"/>
    <x v="0"/>
    <x v="2"/>
    <s v="Fuga externa"/>
    <m/>
    <m/>
    <m/>
    <m/>
    <m/>
    <m/>
    <m/>
    <m/>
    <m/>
    <m/>
    <m/>
    <m/>
    <m/>
    <m/>
    <m/>
    <m/>
    <m/>
    <m/>
    <m/>
    <m/>
    <m/>
    <x v="0"/>
    <s v="INSPECCIÓN VISUAL + END"/>
    <s v="SEGÚN NORMATIVA DE INSPECCIÓN APLICABLE/SIN ROTURA"/>
    <x v="0"/>
    <s v="PARO"/>
    <n v="3"/>
    <m/>
    <n v="5"/>
    <n v="15"/>
    <x v="1"/>
    <s v="Boquillas de cabezal"/>
    <m/>
    <m/>
    <m/>
    <s v="REPARAR SEGÚN CÓDIGO ESPECIFICADO"/>
    <s v="SEGÚN ESPECIFICACIONES DE DISEÑO"/>
    <s v="DEE"/>
    <n v="4"/>
    <n v="4"/>
    <n v="16"/>
    <s v="Boquillas de cabezal"/>
    <m/>
    <m/>
    <m/>
    <m/>
    <m/>
    <m/>
    <m/>
    <m/>
    <m/>
    <m/>
    <m/>
  </r>
  <r>
    <s v="GENERAL"/>
    <s v="GENERAL"/>
    <s v="Acumulación, control de nivel, separación de fluidos, filtrar"/>
    <s v="GENERAL"/>
    <s v="GENERAL"/>
    <s v="N/A"/>
    <s v="N/A"/>
    <x v="0"/>
    <x v="0"/>
    <x v="1"/>
    <x v="0"/>
    <x v="0"/>
    <x v="3"/>
    <s v="Fuga externa"/>
    <m/>
    <m/>
    <m/>
    <m/>
    <m/>
    <m/>
    <m/>
    <m/>
    <m/>
    <m/>
    <m/>
    <m/>
    <m/>
    <m/>
    <m/>
    <m/>
    <m/>
    <m/>
    <m/>
    <m/>
    <m/>
    <x v="0"/>
    <s v="INSPECCIÓN VISUAL"/>
    <s v="SEGÚN NORMATIVA DE INSPECCIÓN APLICABLE/SIN ROTURA"/>
    <x v="0"/>
    <s v="PREPARO"/>
    <n v="2"/>
    <m/>
    <n v="1"/>
    <n v="2"/>
    <x v="0"/>
    <s v="Boquillas de cabezal"/>
    <m/>
    <m/>
    <m/>
    <s v="REPARAR SEGÚN CÓDIGO ESPECIFICADO"/>
    <s v="SEGÚN ESPECIFICACIONES DE DISEÑO"/>
    <s v="DEE"/>
    <n v="4"/>
    <n v="4"/>
    <n v="16"/>
    <s v="Boquillas de cabezal"/>
    <m/>
    <m/>
    <m/>
    <m/>
    <m/>
    <m/>
    <m/>
    <m/>
    <m/>
    <m/>
    <m/>
  </r>
  <r>
    <s v="GENERAL"/>
    <s v="GENERAL"/>
    <s v="Acumulación, control de nivel, separación de fluidos, filtrar"/>
    <s v="GENERAL"/>
    <s v="GENERAL"/>
    <s v="N/A"/>
    <s v="N/A"/>
    <x v="0"/>
    <x v="0"/>
    <x v="1"/>
    <x v="0"/>
    <x v="0"/>
    <x v="4"/>
    <s v="Fuga externa"/>
    <m/>
    <m/>
    <m/>
    <m/>
    <m/>
    <m/>
    <m/>
    <m/>
    <m/>
    <m/>
    <m/>
    <m/>
    <m/>
    <m/>
    <m/>
    <m/>
    <m/>
    <m/>
    <m/>
    <m/>
    <m/>
    <x v="1"/>
    <s v="REPARACIÓN DEL EQUIPO"/>
    <s v="SEGÚN ESPECIFICACIÓN DE DISEÑO"/>
    <x v="1"/>
    <s v="N/A"/>
    <n v="4"/>
    <m/>
    <n v="4"/>
    <n v="16"/>
    <x v="1"/>
    <s v="Boquillas de cabezal"/>
    <m/>
    <m/>
    <m/>
    <m/>
    <m/>
    <m/>
    <m/>
    <m/>
    <n v="0"/>
    <m/>
    <m/>
    <m/>
    <m/>
    <m/>
    <m/>
    <m/>
    <m/>
    <m/>
    <m/>
    <m/>
    <m/>
  </r>
  <r>
    <s v="GENERAL"/>
    <s v="GENERAL"/>
    <s v="Acumulación, control de nivel, separación de fluidos, filtrar"/>
    <s v="GENERAL"/>
    <s v="GENERAL"/>
    <s v="N/A"/>
    <s v="N/A"/>
    <x v="0"/>
    <x v="1"/>
    <x v="2"/>
    <x v="0"/>
    <x v="0"/>
    <x v="0"/>
    <s v="Fuga externa"/>
    <m/>
    <m/>
    <m/>
    <m/>
    <m/>
    <m/>
    <m/>
    <m/>
    <m/>
    <m/>
    <m/>
    <m/>
    <m/>
    <m/>
    <m/>
    <m/>
    <m/>
    <m/>
    <m/>
    <m/>
    <m/>
    <x v="0"/>
    <s v="MEDICIÓN DE ESPESORES POR UT"/>
    <s v="SOBRE ESPESOR MINIMO DE RETIRO/VIDA REMANENTE"/>
    <x v="0"/>
    <s v="PREPARO"/>
    <n v="3"/>
    <m/>
    <n v="1"/>
    <n v="3"/>
    <x v="0"/>
    <s v="Manto"/>
    <m/>
    <m/>
    <m/>
    <s v="REPARAR SEGÚN CÓDIGO ESPECIFICADO"/>
    <s v="SEGÚN ESPECIFICACIONES DE DISEÑO"/>
    <s v="DEE"/>
    <n v="7"/>
    <n v="60"/>
    <n v="420"/>
    <s v="Manto"/>
    <m/>
    <m/>
    <m/>
    <m/>
    <m/>
    <m/>
    <m/>
    <m/>
    <m/>
    <m/>
    <m/>
  </r>
  <r>
    <s v="GENERAL"/>
    <s v="GENERAL"/>
    <s v="Acumulación, control de nivel, separación de fluidos, filtrar"/>
    <s v="GENERAL"/>
    <s v="GENERAL"/>
    <s v="N/A"/>
    <s v="N/A"/>
    <x v="0"/>
    <x v="1"/>
    <x v="2"/>
    <x v="0"/>
    <x v="0"/>
    <x v="1"/>
    <s v="Fuga externa"/>
    <m/>
    <m/>
    <m/>
    <m/>
    <m/>
    <m/>
    <m/>
    <m/>
    <m/>
    <m/>
    <m/>
    <m/>
    <m/>
    <m/>
    <m/>
    <m/>
    <m/>
    <m/>
    <m/>
    <m/>
    <m/>
    <x v="0"/>
    <s v="INSPECCIÓN VISUAL"/>
    <s v="SEGÚN NORMATIVA DE INSPECCIÓN APLICABLE/SIN ROTURA"/>
    <x v="0"/>
    <s v="PREPARO"/>
    <n v="2"/>
    <m/>
    <n v="1"/>
    <n v="2"/>
    <x v="0"/>
    <s v="Manto"/>
    <m/>
    <m/>
    <m/>
    <s v="REPARAR SEGÚN CÓDIGO ESPECIFICADO"/>
    <s v="SEGÚN ESPECIFICACIONES DE DISEÑO"/>
    <s v="DEE"/>
    <n v="7"/>
    <n v="60"/>
    <n v="420"/>
    <s v="Manto"/>
    <m/>
    <m/>
    <m/>
    <m/>
    <m/>
    <m/>
    <m/>
    <m/>
    <m/>
    <m/>
    <m/>
  </r>
  <r>
    <s v="GENERAL"/>
    <s v="GENERAL"/>
    <s v="Acumulación, control de nivel, separación de fluidos, filtrar"/>
    <s v="GENERAL"/>
    <s v="GENERAL"/>
    <s v="N/A"/>
    <s v="N/A"/>
    <x v="0"/>
    <x v="1"/>
    <x v="2"/>
    <x v="0"/>
    <x v="0"/>
    <x v="2"/>
    <s v="Fuga externa"/>
    <m/>
    <m/>
    <m/>
    <m/>
    <m/>
    <m/>
    <m/>
    <m/>
    <m/>
    <m/>
    <m/>
    <m/>
    <m/>
    <m/>
    <m/>
    <m/>
    <m/>
    <m/>
    <m/>
    <m/>
    <m/>
    <x v="0"/>
    <s v="INSPECCIÓN VISUAL + END"/>
    <s v="SEGÚN NORMATIVA DE INSPECCIÓN APLICABLE/SIN ROTURA"/>
    <x v="0"/>
    <s v="PARO"/>
    <n v="3"/>
    <m/>
    <n v="5"/>
    <n v="15"/>
    <x v="1"/>
    <s v="Manto"/>
    <m/>
    <m/>
    <m/>
    <s v="REPARAR SEGÚN CÓDIGO ESPECIFICADO"/>
    <s v="SEGÚN ESPECIFICACIONES DE DISEÑO"/>
    <s v="DEE"/>
    <n v="7"/>
    <n v="60"/>
    <n v="420"/>
    <s v="Manto"/>
    <m/>
    <m/>
    <m/>
    <m/>
    <m/>
    <m/>
    <m/>
    <m/>
    <m/>
    <m/>
    <m/>
  </r>
  <r>
    <s v="GENERAL"/>
    <s v="GENERAL"/>
    <s v="Acumulación, control de nivel, separación de fluidos, filtrar"/>
    <s v="GENERAL"/>
    <s v="GENERAL"/>
    <s v="N/A"/>
    <s v="N/A"/>
    <x v="0"/>
    <x v="1"/>
    <x v="2"/>
    <x v="0"/>
    <x v="0"/>
    <x v="3"/>
    <s v="Fuga externa"/>
    <m/>
    <m/>
    <m/>
    <m/>
    <m/>
    <m/>
    <m/>
    <m/>
    <m/>
    <m/>
    <m/>
    <m/>
    <m/>
    <m/>
    <m/>
    <m/>
    <m/>
    <m/>
    <m/>
    <m/>
    <m/>
    <x v="0"/>
    <s v="INSPECCIÓN VISUAL"/>
    <s v="SEGÚN NORMATIVA DE INSPECCIÓN APLICABLE/SIN ROTURA"/>
    <x v="0"/>
    <s v="PREPARO"/>
    <n v="2"/>
    <m/>
    <n v="1"/>
    <n v="2"/>
    <x v="0"/>
    <s v="Manto"/>
    <m/>
    <m/>
    <m/>
    <s v="REPARAR SEGÚN CÓDIGO ESPECIFICADO"/>
    <s v="SEGÚN ESPECIFICACIONES DE DISEÑO"/>
    <s v="DEE"/>
    <n v="7"/>
    <n v="60"/>
    <n v="420"/>
    <s v="Manto"/>
    <m/>
    <m/>
    <m/>
    <m/>
    <m/>
    <m/>
    <m/>
    <m/>
    <m/>
    <m/>
    <m/>
  </r>
  <r>
    <s v="GENERAL"/>
    <s v="GENERAL"/>
    <s v="Acumulación, control de nivel, separación de fluidos, filtrar"/>
    <s v="GENERAL"/>
    <s v="GENERAL"/>
    <s v="N/A"/>
    <s v="N/A"/>
    <x v="0"/>
    <x v="1"/>
    <x v="2"/>
    <x v="0"/>
    <x v="0"/>
    <x v="4"/>
    <s v="Fuga externa"/>
    <m/>
    <m/>
    <m/>
    <m/>
    <m/>
    <m/>
    <m/>
    <m/>
    <m/>
    <m/>
    <m/>
    <m/>
    <m/>
    <m/>
    <m/>
    <m/>
    <m/>
    <m/>
    <m/>
    <m/>
    <m/>
    <x v="1"/>
    <s v="REPARACIÓN DEL EQUIPO"/>
    <s v="SEGÚN ESPECIFICACIÓN DE DISEÑO"/>
    <x v="1"/>
    <s v="N/A"/>
    <n v="7"/>
    <m/>
    <n v="60"/>
    <n v="420"/>
    <x v="1"/>
    <s v="Manto"/>
    <m/>
    <m/>
    <m/>
    <m/>
    <m/>
    <m/>
    <m/>
    <m/>
    <n v="0"/>
    <m/>
    <m/>
    <m/>
    <m/>
    <m/>
    <m/>
    <m/>
    <m/>
    <m/>
    <m/>
    <m/>
    <m/>
  </r>
  <r>
    <s v="GENERAL"/>
    <s v="GENERAL"/>
    <s v="Acumulación, control de nivel, separación de fluidos, filtrar"/>
    <s v="GENERAL"/>
    <s v="GENERAL"/>
    <s v="N/A"/>
    <s v="N/A"/>
    <x v="0"/>
    <x v="1"/>
    <x v="3"/>
    <x v="0"/>
    <x v="0"/>
    <x v="0"/>
    <s v="Fuga externa"/>
    <m/>
    <m/>
    <m/>
    <m/>
    <m/>
    <m/>
    <m/>
    <m/>
    <m/>
    <m/>
    <m/>
    <m/>
    <m/>
    <m/>
    <m/>
    <m/>
    <m/>
    <m/>
    <m/>
    <m/>
    <m/>
    <x v="0"/>
    <s v="MEDICIÓN DE ESPESORES POR UT"/>
    <s v="SOBRE ESPESOR MINIMO DE RETIRO/VIDA REMANENTE"/>
    <x v="0"/>
    <s v="PREPARO"/>
    <n v="3"/>
    <m/>
    <n v="1"/>
    <n v="3"/>
    <x v="0"/>
    <s v="Bota"/>
    <m/>
    <m/>
    <m/>
    <s v="REPARAR SEGÚN CÓDIGO ESPECIFICADO"/>
    <s v="SEGÚN ESPECIFICACIONES DE DISEÑO"/>
    <s v="DEE"/>
    <n v="7"/>
    <n v="60"/>
    <n v="420"/>
    <s v="Bota"/>
    <m/>
    <m/>
    <m/>
    <m/>
    <m/>
    <m/>
    <m/>
    <m/>
    <m/>
    <m/>
    <m/>
  </r>
  <r>
    <s v="GENERAL"/>
    <s v="GENERAL"/>
    <s v="Acumulación, control de nivel, separación de fluidos, filtrar"/>
    <s v="GENERAL"/>
    <s v="GENERAL"/>
    <s v="N/A"/>
    <s v="N/A"/>
    <x v="0"/>
    <x v="1"/>
    <x v="3"/>
    <x v="0"/>
    <x v="0"/>
    <x v="1"/>
    <s v="Fuga externa"/>
    <m/>
    <m/>
    <m/>
    <m/>
    <m/>
    <m/>
    <m/>
    <m/>
    <m/>
    <m/>
    <m/>
    <m/>
    <m/>
    <m/>
    <m/>
    <m/>
    <m/>
    <m/>
    <m/>
    <m/>
    <m/>
    <x v="0"/>
    <s v="INSPECCIÓN VISUAL"/>
    <s v="SEGÚN NORMATIVA DE INSPECCIÓN APLICABLE/SIN ROTURA"/>
    <x v="0"/>
    <s v="PREPARO"/>
    <n v="2"/>
    <m/>
    <n v="1"/>
    <n v="2"/>
    <x v="0"/>
    <s v="Bota"/>
    <m/>
    <m/>
    <m/>
    <s v="REPARAR SEGÚN CÓDIGO ESPECIFICADO"/>
    <s v="SEGÚN ESPECIFICACIONES DE DISEÑO"/>
    <s v="DEE"/>
    <n v="7"/>
    <n v="60"/>
    <n v="420"/>
    <s v="Bota"/>
    <m/>
    <m/>
    <m/>
    <m/>
    <m/>
    <m/>
    <m/>
    <m/>
    <m/>
    <m/>
    <m/>
  </r>
  <r>
    <s v="GENERAL"/>
    <s v="GENERAL"/>
    <s v="Acumulación, control de nivel, separación de fluidos, filtrar"/>
    <s v="GENERAL"/>
    <s v="GENERAL"/>
    <s v="N/A"/>
    <s v="N/A"/>
    <x v="0"/>
    <x v="1"/>
    <x v="3"/>
    <x v="0"/>
    <x v="0"/>
    <x v="2"/>
    <s v="Fuga externa"/>
    <m/>
    <m/>
    <m/>
    <m/>
    <m/>
    <m/>
    <m/>
    <m/>
    <m/>
    <m/>
    <m/>
    <m/>
    <m/>
    <m/>
    <m/>
    <m/>
    <m/>
    <m/>
    <m/>
    <m/>
    <m/>
    <x v="0"/>
    <s v="INSPECCIÓN VISUAL + END"/>
    <s v="SEGÚN NORMATIVA DE INSPECCIÓN APLICABLE/SIN ROTURA"/>
    <x v="0"/>
    <s v="PARO"/>
    <n v="3"/>
    <m/>
    <n v="5"/>
    <n v="15"/>
    <x v="1"/>
    <s v="Bota"/>
    <m/>
    <m/>
    <m/>
    <s v="REPARAR SEGÚN CÓDIGO ESPECIFICADO"/>
    <s v="SEGÚN ESPECIFICACIONES DE DISEÑO"/>
    <s v="DEE"/>
    <n v="7"/>
    <n v="60"/>
    <n v="420"/>
    <s v="Bota"/>
    <m/>
    <m/>
    <m/>
    <m/>
    <m/>
    <m/>
    <m/>
    <m/>
    <m/>
    <m/>
    <m/>
  </r>
  <r>
    <s v="GENERAL"/>
    <s v="GENERAL"/>
    <s v="Acumulación, control de nivel, separación de fluidos, filtrar"/>
    <s v="GENERAL"/>
    <s v="GENERAL"/>
    <s v="N/A"/>
    <s v="N/A"/>
    <x v="0"/>
    <x v="1"/>
    <x v="3"/>
    <x v="0"/>
    <x v="0"/>
    <x v="3"/>
    <s v="Fuga externa"/>
    <m/>
    <m/>
    <m/>
    <m/>
    <m/>
    <m/>
    <m/>
    <m/>
    <m/>
    <m/>
    <m/>
    <m/>
    <m/>
    <m/>
    <m/>
    <m/>
    <m/>
    <m/>
    <m/>
    <m/>
    <m/>
    <x v="0"/>
    <s v="INSPECCIÓN VISUAL"/>
    <s v="SEGÚN NORMATIVA DE INSPECCIÓN APLICABLE/SIN ROTURA"/>
    <x v="0"/>
    <s v="PREPARO"/>
    <n v="2"/>
    <m/>
    <n v="1"/>
    <n v="2"/>
    <x v="0"/>
    <s v="Bota"/>
    <m/>
    <m/>
    <m/>
    <s v="REPARAR SEGÚN CÓDIGO ESPECIFICADO"/>
    <s v="SEGÚN ESPECIFICACIONES DE DISEÑO"/>
    <s v="DEE"/>
    <n v="7"/>
    <n v="60"/>
    <n v="420"/>
    <s v="Bota"/>
    <m/>
    <m/>
    <m/>
    <m/>
    <m/>
    <m/>
    <m/>
    <m/>
    <m/>
    <m/>
    <m/>
  </r>
  <r>
    <s v="GENERAL"/>
    <s v="GENERAL"/>
    <s v="Acumulación, control de nivel, separación de fluidos, filtrar"/>
    <s v="GENERAL"/>
    <s v="GENERAL"/>
    <s v="N/A"/>
    <s v="N/A"/>
    <x v="0"/>
    <x v="1"/>
    <x v="3"/>
    <x v="0"/>
    <x v="0"/>
    <x v="4"/>
    <s v="Fuga externa"/>
    <m/>
    <m/>
    <m/>
    <m/>
    <m/>
    <m/>
    <m/>
    <m/>
    <m/>
    <m/>
    <m/>
    <m/>
    <m/>
    <m/>
    <m/>
    <m/>
    <m/>
    <m/>
    <m/>
    <m/>
    <m/>
    <x v="1"/>
    <s v="REPARACIÓN DEL EQUIPO"/>
    <s v="SEGÚN ESPECIFICACIÓN DE DISEÑO"/>
    <x v="1"/>
    <s v="N/A"/>
    <n v="7"/>
    <m/>
    <n v="60"/>
    <n v="420"/>
    <x v="1"/>
    <s v="Bota"/>
    <m/>
    <m/>
    <m/>
    <m/>
    <m/>
    <m/>
    <m/>
    <m/>
    <n v="0"/>
    <m/>
    <m/>
    <m/>
    <m/>
    <m/>
    <m/>
    <m/>
    <m/>
    <m/>
    <m/>
    <m/>
    <m/>
  </r>
  <r>
    <s v="GENERAL"/>
    <s v="GENERAL"/>
    <s v="Acumulación, control de nivel, separación de fluidos, filtrar"/>
    <s v="GENERAL"/>
    <s v="GENERAL"/>
    <s v="N/A"/>
    <s v="N/A"/>
    <x v="0"/>
    <x v="1"/>
    <x v="4"/>
    <x v="0"/>
    <x v="0"/>
    <x v="0"/>
    <s v="Fuga externa"/>
    <m/>
    <m/>
    <m/>
    <m/>
    <m/>
    <m/>
    <m/>
    <m/>
    <m/>
    <m/>
    <m/>
    <m/>
    <m/>
    <m/>
    <m/>
    <m/>
    <m/>
    <m/>
    <m/>
    <m/>
    <m/>
    <x v="0"/>
    <s v="MEDICIÓN DE ESPESORES POR UT"/>
    <s v="SOBRE ESPESOR MINIMO DE RETIRO/VIDA REMANENTE"/>
    <x v="0"/>
    <s v="PREPARO"/>
    <n v="3"/>
    <m/>
    <n v="1"/>
    <n v="3"/>
    <x v="0"/>
    <s v="Boquillas de Manto"/>
    <m/>
    <m/>
    <m/>
    <s v="REPARAR SEGÚN CÓDIGO ESPECIFICADO"/>
    <s v="SEGÚN ESPECIFICACIONES DE DISEÑO"/>
    <s v="DEE"/>
    <n v="4"/>
    <n v="4"/>
    <n v="16"/>
    <s v="Boquillas de Manto"/>
    <m/>
    <m/>
    <m/>
    <m/>
    <m/>
    <m/>
    <m/>
    <m/>
    <m/>
    <m/>
    <m/>
  </r>
  <r>
    <s v="GENERAL"/>
    <s v="GENERAL"/>
    <s v="Acumulación, control de nivel, separación de fluidos, filtrar"/>
    <s v="GENERAL"/>
    <s v="GENERAL"/>
    <s v="N/A"/>
    <s v="N/A"/>
    <x v="0"/>
    <x v="1"/>
    <x v="4"/>
    <x v="0"/>
    <x v="0"/>
    <x v="1"/>
    <s v="Fuga externa"/>
    <m/>
    <m/>
    <m/>
    <m/>
    <m/>
    <m/>
    <m/>
    <m/>
    <m/>
    <m/>
    <m/>
    <m/>
    <m/>
    <m/>
    <m/>
    <m/>
    <m/>
    <m/>
    <m/>
    <m/>
    <m/>
    <x v="0"/>
    <s v="INSPECCIÓN VISUAL"/>
    <s v="SEGÚN NORMATIVA DE INSPECCIÓN APLICABLE/SIN ROTURA"/>
    <x v="0"/>
    <s v="PREPARO"/>
    <n v="2"/>
    <m/>
    <n v="1"/>
    <n v="2"/>
    <x v="0"/>
    <s v="Boquillas de Manto"/>
    <m/>
    <m/>
    <m/>
    <s v="REPARAR SEGÚN CÓDIGO ESPECIFICADO"/>
    <s v="SEGÚN ESPECIFICACIONES DE DISEÑO"/>
    <s v="DEE"/>
    <n v="4"/>
    <n v="4"/>
    <n v="16"/>
    <s v="Boquillas de Manto"/>
    <m/>
    <m/>
    <m/>
    <m/>
    <m/>
    <m/>
    <m/>
    <m/>
    <m/>
    <m/>
    <m/>
  </r>
  <r>
    <s v="GENERAL"/>
    <s v="GENERAL"/>
    <s v="Acumulación, control de nivel, separación de fluidos, filtrar"/>
    <s v="GENERAL"/>
    <s v="GENERAL"/>
    <s v="N/A"/>
    <s v="N/A"/>
    <x v="0"/>
    <x v="1"/>
    <x v="4"/>
    <x v="0"/>
    <x v="0"/>
    <x v="2"/>
    <s v="Fuga externa"/>
    <m/>
    <m/>
    <m/>
    <m/>
    <m/>
    <m/>
    <m/>
    <m/>
    <m/>
    <m/>
    <m/>
    <m/>
    <m/>
    <m/>
    <m/>
    <m/>
    <m/>
    <m/>
    <m/>
    <m/>
    <m/>
    <x v="0"/>
    <s v="INSPECCIÓN VISUAL + END"/>
    <s v="SEGÚN NORMATIVA DE INSPECCIÓN APLICABLE/SIN ROTURA"/>
    <x v="0"/>
    <s v="PARO"/>
    <n v="3"/>
    <m/>
    <n v="5"/>
    <n v="15"/>
    <x v="1"/>
    <s v="Boquillas de Manto"/>
    <m/>
    <m/>
    <m/>
    <s v="REPARAR SEGÚN CÓDIGO ESPECIFICADO"/>
    <s v="SEGÚN ESPECIFICACIONES DE DISEÑO"/>
    <s v="DEE"/>
    <n v="4"/>
    <n v="4"/>
    <n v="16"/>
    <s v="Boquillas de Manto"/>
    <m/>
    <m/>
    <m/>
    <m/>
    <m/>
    <m/>
    <m/>
    <m/>
    <m/>
    <m/>
    <m/>
  </r>
  <r>
    <s v="GENERAL"/>
    <s v="GENERAL"/>
    <s v="Acumulación, control de nivel, separación de fluidos, filtrar"/>
    <s v="GENERAL"/>
    <s v="GENERAL"/>
    <s v="N/A"/>
    <s v="N/A"/>
    <x v="0"/>
    <x v="1"/>
    <x v="4"/>
    <x v="0"/>
    <x v="0"/>
    <x v="3"/>
    <s v="Fuga externa"/>
    <m/>
    <m/>
    <m/>
    <m/>
    <m/>
    <m/>
    <m/>
    <m/>
    <m/>
    <m/>
    <m/>
    <m/>
    <m/>
    <m/>
    <m/>
    <m/>
    <m/>
    <m/>
    <m/>
    <m/>
    <m/>
    <x v="0"/>
    <s v="INSPECCIÓN VISUAL"/>
    <s v="SEGÚN NORMATIVA DE INSPECCIÓN APLICABLE/SIN ROTURA"/>
    <x v="0"/>
    <s v="PREPARO"/>
    <n v="2"/>
    <m/>
    <n v="1"/>
    <n v="2"/>
    <x v="0"/>
    <s v="Boquillas de Manto"/>
    <m/>
    <m/>
    <m/>
    <s v="REPARAR SEGÚN CÓDIGO ESPECIFICADO"/>
    <s v="SEGÚN ESPECIFICACIONES DE DISEÑO"/>
    <s v="DEE"/>
    <n v="4"/>
    <n v="4"/>
    <n v="16"/>
    <s v="Boquillas de Manto"/>
    <m/>
    <m/>
    <m/>
    <m/>
    <m/>
    <m/>
    <m/>
    <m/>
    <m/>
    <m/>
    <m/>
  </r>
  <r>
    <s v="GENERAL"/>
    <s v="GENERAL"/>
    <s v="Acumulación, control de nivel, separación de fluidos, filtrar"/>
    <s v="GENERAL"/>
    <s v="GENERAL"/>
    <s v="N/A"/>
    <s v="N/A"/>
    <x v="0"/>
    <x v="1"/>
    <x v="4"/>
    <x v="0"/>
    <x v="0"/>
    <x v="4"/>
    <s v="Fuga externa"/>
    <m/>
    <m/>
    <m/>
    <m/>
    <m/>
    <m/>
    <m/>
    <m/>
    <m/>
    <m/>
    <m/>
    <m/>
    <m/>
    <m/>
    <m/>
    <m/>
    <m/>
    <m/>
    <m/>
    <m/>
    <m/>
    <x v="1"/>
    <s v="REPARACIÓN DEL EQUIPO"/>
    <s v="SEGÚN ESPECIFICACIÓN DE DISEÑO"/>
    <x v="1"/>
    <s v="N/A"/>
    <n v="7"/>
    <m/>
    <n v="4"/>
    <n v="16"/>
    <x v="1"/>
    <s v="Boquillas de Manto"/>
    <m/>
    <m/>
    <m/>
    <m/>
    <m/>
    <m/>
    <m/>
    <m/>
    <n v="0"/>
    <m/>
    <m/>
    <m/>
    <m/>
    <m/>
    <m/>
    <m/>
    <m/>
    <m/>
    <m/>
    <m/>
    <m/>
  </r>
  <r>
    <s v="GENERAL"/>
    <s v="GENERAL"/>
    <s v="Acumulación, control de nivel, separación de fluidos, filtrar"/>
    <s v="GENERAL"/>
    <s v="GENERAL"/>
    <s v="N/A"/>
    <s v="N/A"/>
    <x v="0"/>
    <x v="1"/>
    <x v="5"/>
    <x v="0"/>
    <x v="0"/>
    <x v="0"/>
    <s v="Fuga externa"/>
    <m/>
    <m/>
    <m/>
    <m/>
    <m/>
    <m/>
    <m/>
    <m/>
    <m/>
    <m/>
    <m/>
    <m/>
    <m/>
    <m/>
    <m/>
    <m/>
    <m/>
    <m/>
    <m/>
    <m/>
    <m/>
    <x v="0"/>
    <s v="MEDICIÓN DE ESPESORES POR UT"/>
    <s v="SOBRE ESPESOR MINIMO DE RETIRO/VIDA REMANENTE"/>
    <x v="0"/>
    <s v="PREPARO"/>
    <n v="3"/>
    <m/>
    <n v="1"/>
    <n v="3"/>
    <x v="0"/>
    <s v="Tapa de boquillas de manto (MH)"/>
    <m/>
    <m/>
    <m/>
    <s v="REPARAR SEGÚN CÓDIGO ESPECIFICADO"/>
    <s v="SEGÚN ESPECIFICACIONES DE DISEÑO"/>
    <s v="DEE"/>
    <n v="2"/>
    <n v="6"/>
    <n v="12"/>
    <s v="Tapa de boquillas de manto (MH)"/>
    <m/>
    <m/>
    <m/>
    <m/>
    <m/>
    <m/>
    <m/>
    <m/>
    <m/>
    <m/>
    <m/>
  </r>
  <r>
    <s v="GENERAL"/>
    <s v="GENERAL"/>
    <s v="Acumulación, control de nivel, separación de fluidos, filtrar"/>
    <s v="GENERAL"/>
    <s v="GENERAL"/>
    <s v="N/A"/>
    <s v="N/A"/>
    <x v="0"/>
    <x v="1"/>
    <x v="5"/>
    <x v="0"/>
    <x v="0"/>
    <x v="1"/>
    <s v="Fuga externa"/>
    <m/>
    <m/>
    <m/>
    <m/>
    <m/>
    <m/>
    <m/>
    <m/>
    <m/>
    <m/>
    <m/>
    <m/>
    <m/>
    <m/>
    <m/>
    <m/>
    <m/>
    <m/>
    <m/>
    <m/>
    <m/>
    <x v="0"/>
    <s v="INSPECCIÓN VISUAL"/>
    <s v="SEGÚN NORMATIVA DE INSPECCIÓN APLICABLE/SIN ROTURA"/>
    <x v="0"/>
    <s v="PREPARO"/>
    <n v="2"/>
    <m/>
    <n v="1"/>
    <n v="2"/>
    <x v="0"/>
    <s v="Tapa de boquillas de manto (MH)"/>
    <m/>
    <m/>
    <m/>
    <s v="REPARAR SEGÚN CÓDIGO ESPECIFICADO"/>
    <s v="SEGÚN ESPECIFICACIONES DE DISEÑO"/>
    <s v="DEE"/>
    <n v="2"/>
    <n v="6"/>
    <n v="12"/>
    <s v="Tapa de boquillas de manto (MH)"/>
    <m/>
    <m/>
    <m/>
    <m/>
    <m/>
    <m/>
    <m/>
    <m/>
    <m/>
    <m/>
    <m/>
  </r>
  <r>
    <s v="GENERAL"/>
    <s v="GENERAL"/>
    <s v="Acumulación, control de nivel, separación de fluidos, filtrar"/>
    <s v="GENERAL"/>
    <s v="GENERAL"/>
    <s v="N/A"/>
    <s v="N/A"/>
    <x v="0"/>
    <x v="1"/>
    <x v="5"/>
    <x v="0"/>
    <x v="0"/>
    <x v="2"/>
    <s v="Fuga externa"/>
    <m/>
    <m/>
    <m/>
    <m/>
    <m/>
    <m/>
    <m/>
    <m/>
    <m/>
    <m/>
    <m/>
    <m/>
    <m/>
    <m/>
    <m/>
    <m/>
    <m/>
    <m/>
    <m/>
    <m/>
    <m/>
    <x v="0"/>
    <s v="INSPECCIÓN VISUAL + END"/>
    <s v="SEGÚN NORMATIVA DE INSPECCIÓN APLICABLE/SIN ROTURA"/>
    <x v="0"/>
    <s v="PARO"/>
    <n v="3"/>
    <m/>
    <n v="5"/>
    <n v="15"/>
    <x v="1"/>
    <s v="Tapa de boquillas de manto (MH)"/>
    <m/>
    <m/>
    <m/>
    <s v="REPARAR SEGÚN CÓDIGO ESPECIFICADO"/>
    <s v="SEGÚN ESPECIFICACIONES DE DISEÑO"/>
    <s v="DEE"/>
    <n v="2"/>
    <n v="6"/>
    <n v="12"/>
    <s v="Tapa de boquillas de manto (MH)"/>
    <m/>
    <m/>
    <m/>
    <m/>
    <m/>
    <m/>
    <m/>
    <m/>
    <m/>
    <m/>
    <m/>
  </r>
  <r>
    <s v="GENERAL"/>
    <s v="GENERAL"/>
    <s v="Acumulación, control de nivel, separación de fluidos, filtrar"/>
    <s v="GENERAL"/>
    <s v="GENERAL"/>
    <s v="N/A"/>
    <s v="N/A"/>
    <x v="0"/>
    <x v="1"/>
    <x v="5"/>
    <x v="0"/>
    <x v="0"/>
    <x v="3"/>
    <s v="Fuga externa"/>
    <m/>
    <m/>
    <m/>
    <m/>
    <m/>
    <m/>
    <m/>
    <m/>
    <m/>
    <m/>
    <m/>
    <m/>
    <m/>
    <m/>
    <m/>
    <m/>
    <m/>
    <m/>
    <m/>
    <m/>
    <m/>
    <x v="0"/>
    <s v="INSPECCIÓN VISUAL"/>
    <s v="SEGÚN NORMATIVA DE INSPECCIÓN APLICABLE/SIN ROTURA"/>
    <x v="0"/>
    <s v="PREPARO"/>
    <n v="2"/>
    <m/>
    <n v="1"/>
    <n v="2"/>
    <x v="0"/>
    <s v="Tapa de boquillas de manto (MH)"/>
    <m/>
    <m/>
    <m/>
    <s v="REPARAR SEGÚN CÓDIGO ESPECIFICADO"/>
    <s v="SEGÚN ESPECIFICACIONES DE DISEÑO"/>
    <s v="DEE"/>
    <n v="2"/>
    <n v="6"/>
    <n v="12"/>
    <s v="Tapa de boquillas de manto (MH)"/>
    <m/>
    <m/>
    <m/>
    <m/>
    <m/>
    <m/>
    <m/>
    <m/>
    <m/>
    <m/>
    <m/>
  </r>
  <r>
    <s v="GENERAL"/>
    <s v="GENERAL"/>
    <s v="Acumulación, control de nivel, separación de fluidos, filtrar"/>
    <s v="GENERAL"/>
    <s v="GENERAL"/>
    <s v="N/A"/>
    <s v="N/A"/>
    <x v="0"/>
    <x v="1"/>
    <x v="5"/>
    <x v="0"/>
    <x v="0"/>
    <x v="4"/>
    <s v="Fuga externa"/>
    <m/>
    <m/>
    <m/>
    <m/>
    <m/>
    <m/>
    <m/>
    <m/>
    <m/>
    <m/>
    <m/>
    <m/>
    <m/>
    <m/>
    <m/>
    <m/>
    <m/>
    <m/>
    <m/>
    <m/>
    <m/>
    <x v="1"/>
    <s v="REPARACIÓN DEL EQUIPO"/>
    <s v="SEGÚN ESPECIFICACIÓN DE DISEÑO"/>
    <x v="1"/>
    <s v="N/A"/>
    <n v="3"/>
    <m/>
    <n v="2"/>
    <n v="6"/>
    <x v="1"/>
    <s v="Tapa de boquillas de manto (MH)"/>
    <m/>
    <m/>
    <m/>
    <m/>
    <m/>
    <m/>
    <m/>
    <m/>
    <n v="0"/>
    <m/>
    <m/>
    <m/>
    <m/>
    <m/>
    <m/>
    <m/>
    <m/>
    <m/>
    <m/>
    <m/>
    <m/>
  </r>
  <r>
    <s v="GENERAL"/>
    <s v="GENERAL"/>
    <s v="Acumulación, control de nivel, separación de fluidos, filtrar"/>
    <s v="GENERAL"/>
    <s v="GENERAL"/>
    <s v="N/A"/>
    <s v="N/A"/>
    <x v="0"/>
    <x v="2"/>
    <x v="6"/>
    <x v="0"/>
    <x v="0"/>
    <x v="5"/>
    <s v="Fuga externa"/>
    <m/>
    <m/>
    <m/>
    <m/>
    <m/>
    <m/>
    <m/>
    <m/>
    <m/>
    <m/>
    <m/>
    <m/>
    <m/>
    <m/>
    <m/>
    <m/>
    <m/>
    <m/>
    <m/>
    <m/>
    <m/>
    <x v="1"/>
    <s v="REMPLAZO DE EMPAQUTADURAS"/>
    <s v="SEGÚN ESPECIFICACIÓN DE DISEÑO"/>
    <x v="1"/>
    <s v="N/A"/>
    <n v="3"/>
    <m/>
    <n v="2"/>
    <n v="6"/>
    <x v="1"/>
    <s v="Uniones enflanchadas de boquillas"/>
    <m/>
    <m/>
    <m/>
    <m/>
    <m/>
    <m/>
    <m/>
    <m/>
    <n v="0"/>
    <m/>
    <m/>
    <m/>
    <m/>
    <m/>
    <m/>
    <m/>
    <m/>
    <m/>
    <m/>
    <m/>
    <m/>
  </r>
  <r>
    <s v="GENERAL"/>
    <s v="GENERAL"/>
    <s v="Acumulación, control de nivel, separación de fluidos, filtrar"/>
    <s v="GENERAL"/>
    <s v="GENERAL"/>
    <s v="N/A"/>
    <s v="N/A"/>
    <x v="0"/>
    <x v="2"/>
    <x v="6"/>
    <x v="0"/>
    <x v="0"/>
    <x v="6"/>
    <s v="Fuga externa"/>
    <m/>
    <m/>
    <m/>
    <m/>
    <m/>
    <m/>
    <m/>
    <m/>
    <m/>
    <m/>
    <m/>
    <m/>
    <m/>
    <m/>
    <m/>
    <m/>
    <m/>
    <m/>
    <m/>
    <m/>
    <m/>
    <x v="1"/>
    <s v="REMPLAZO DE EMPAQUTADURAS"/>
    <s v="SEGÚN ESPECIFICACIÓN DE DISEÑO"/>
    <x v="1"/>
    <s v="N/A"/>
    <n v="3"/>
    <m/>
    <n v="2"/>
    <n v="6"/>
    <x v="1"/>
    <s v="Uniones enflanchadas de boquillas"/>
    <m/>
    <m/>
    <m/>
    <m/>
    <m/>
    <m/>
    <m/>
    <m/>
    <n v="0"/>
    <m/>
    <m/>
    <m/>
    <m/>
    <m/>
    <m/>
    <m/>
    <m/>
    <m/>
    <m/>
    <m/>
    <m/>
  </r>
  <r>
    <s v="GENERAL"/>
    <s v="GENERAL"/>
    <s v="Acumulación, control de nivel, separación de fluidos, filtrar"/>
    <s v="GENERAL"/>
    <s v="GENERAL"/>
    <s v="N/A"/>
    <s v="N/A"/>
    <x v="0"/>
    <x v="2"/>
    <x v="6"/>
    <x v="0"/>
    <x v="0"/>
    <x v="7"/>
    <s v="Fuga externa"/>
    <m/>
    <m/>
    <m/>
    <m/>
    <m/>
    <m/>
    <m/>
    <m/>
    <m/>
    <m/>
    <m/>
    <m/>
    <m/>
    <m/>
    <m/>
    <m/>
    <m/>
    <m/>
    <m/>
    <m/>
    <m/>
    <x v="1"/>
    <s v="REMPLAZO DE EMPAQUTADURAS"/>
    <s v="SEGÚN ESPECIFICACIÓN DE DISEÑO"/>
    <x v="1"/>
    <s v="N/A"/>
    <n v="3"/>
    <m/>
    <n v="2"/>
    <n v="6"/>
    <x v="1"/>
    <s v="Uniones enflanchadas de boquillas"/>
    <m/>
    <m/>
    <m/>
    <m/>
    <m/>
    <m/>
    <m/>
    <m/>
    <n v="0"/>
    <m/>
    <m/>
    <m/>
    <m/>
    <m/>
    <m/>
    <m/>
    <m/>
    <m/>
    <m/>
    <m/>
    <m/>
  </r>
  <r>
    <s v="GENERAL"/>
    <s v="GENERAL"/>
    <s v="Acumulación, control de nivel, separación de fluidos, filtrar"/>
    <s v="GENERAL"/>
    <s v="GENERAL"/>
    <s v="N/A"/>
    <s v="N/A"/>
    <x v="0"/>
    <x v="2"/>
    <x v="6"/>
    <x v="0"/>
    <x v="0"/>
    <x v="8"/>
    <s v="Fuga externa"/>
    <m/>
    <m/>
    <m/>
    <m/>
    <m/>
    <m/>
    <m/>
    <m/>
    <m/>
    <m/>
    <m/>
    <m/>
    <m/>
    <m/>
    <m/>
    <m/>
    <m/>
    <m/>
    <m/>
    <m/>
    <m/>
    <x v="0"/>
    <s v="INSPECCIÓN VISUAL"/>
    <s v="SEGÚN NORMATIVA DE INSPECCIÓN APLICABLE/SIN ROTURA"/>
    <x v="0"/>
    <s v="PARO PROGRAMADO"/>
    <n v="1"/>
    <m/>
    <n v="1"/>
    <n v="1"/>
    <x v="1"/>
    <s v="Uniones enflanchadas de boquillas"/>
    <m/>
    <m/>
    <m/>
    <s v="REPARAR SEGÚN CÓDIGO ESPECIFICADO"/>
    <s v="SEGÚN ESPECIFICACIONES DE DISEÑO"/>
    <s v="DEE"/>
    <n v="2"/>
    <n v="4"/>
    <n v="8"/>
    <s v="Uniones enflanchadas de boquillas"/>
    <m/>
    <m/>
    <m/>
    <m/>
    <m/>
    <m/>
    <m/>
    <m/>
    <m/>
    <m/>
    <m/>
  </r>
  <r>
    <s v="GENERAL"/>
    <s v="GENERAL"/>
    <s v="Acumulación, control de nivel, separación de fluidos, filtrar"/>
    <s v="GENERAL"/>
    <s v="GENERAL"/>
    <s v="N/A"/>
    <s v="N/A"/>
    <x v="0"/>
    <x v="2"/>
    <x v="6"/>
    <x v="0"/>
    <x v="0"/>
    <x v="9"/>
    <s v="Fuga externa"/>
    <m/>
    <m/>
    <m/>
    <m/>
    <m/>
    <m/>
    <m/>
    <m/>
    <m/>
    <m/>
    <m/>
    <m/>
    <m/>
    <m/>
    <m/>
    <m/>
    <m/>
    <m/>
    <m/>
    <m/>
    <m/>
    <x v="1"/>
    <s v="REMPLAZO DE PERNOS"/>
    <s v="SEGÚN ESPECIFICACIÓN DE DISEÑO"/>
    <x v="1"/>
    <s v="N/A"/>
    <n v="2"/>
    <m/>
    <n v="2"/>
    <n v="4"/>
    <x v="1"/>
    <s v="Uniones enflanchadas de boquillas"/>
    <m/>
    <m/>
    <m/>
    <m/>
    <m/>
    <m/>
    <m/>
    <m/>
    <n v="0"/>
    <m/>
    <m/>
    <m/>
    <m/>
    <m/>
    <m/>
    <m/>
    <m/>
    <m/>
    <m/>
    <m/>
    <m/>
  </r>
  <r>
    <s v="GENERAL"/>
    <s v="GENERAL"/>
    <s v="Acumulación, control de nivel, separación de fluidos, filtrar"/>
    <s v="GENERAL"/>
    <s v="GENERAL"/>
    <s v="N/A"/>
    <s v="N/A"/>
    <x v="0"/>
    <x v="2"/>
    <x v="6"/>
    <x v="0"/>
    <x v="0"/>
    <x v="10"/>
    <s v="Fuga externa"/>
    <m/>
    <m/>
    <m/>
    <m/>
    <m/>
    <m/>
    <m/>
    <m/>
    <m/>
    <m/>
    <m/>
    <m/>
    <m/>
    <m/>
    <m/>
    <m/>
    <m/>
    <m/>
    <m/>
    <m/>
    <m/>
    <x v="1"/>
    <s v="REMPLAZO DE PERNOS"/>
    <s v="SEGÚN ESPECIFICACIÓN DE DISEÑO"/>
    <x v="1"/>
    <s v="N/A"/>
    <n v="2"/>
    <m/>
    <n v="2"/>
    <n v="4"/>
    <x v="1"/>
    <s v="Uniones enflanchadas de boquillas"/>
    <m/>
    <m/>
    <m/>
    <m/>
    <m/>
    <m/>
    <m/>
    <m/>
    <n v="0"/>
    <m/>
    <m/>
    <m/>
    <m/>
    <m/>
    <m/>
    <m/>
    <m/>
    <m/>
    <m/>
    <m/>
    <m/>
  </r>
  <r>
    <s v="GENERAL"/>
    <s v="GENERAL"/>
    <s v="Acumulación, control de nivel, separación de fluidos, filtrar"/>
    <s v="GENERAL"/>
    <s v="GENERAL"/>
    <s v="N/A"/>
    <s v="N/A"/>
    <x v="0"/>
    <x v="2"/>
    <x v="6"/>
    <x v="0"/>
    <x v="0"/>
    <x v="11"/>
    <s v="Fuga externa"/>
    <m/>
    <m/>
    <m/>
    <m/>
    <m/>
    <m/>
    <m/>
    <m/>
    <m/>
    <m/>
    <m/>
    <m/>
    <m/>
    <m/>
    <m/>
    <m/>
    <m/>
    <m/>
    <m/>
    <m/>
    <m/>
    <x v="1"/>
    <s v="REMPLAZO DE PERNOS"/>
    <s v="SEGÚN ESPECIFICACIÓN DE DISEÑO"/>
    <x v="1"/>
    <s v="N/A"/>
    <n v="2"/>
    <m/>
    <n v="2"/>
    <n v="4"/>
    <x v="1"/>
    <s v="Uniones enflanchadas de boquillas"/>
    <m/>
    <m/>
    <m/>
    <m/>
    <m/>
    <m/>
    <m/>
    <m/>
    <n v="0"/>
    <m/>
    <m/>
    <m/>
    <m/>
    <m/>
    <m/>
    <m/>
    <m/>
    <m/>
    <m/>
    <m/>
    <m/>
  </r>
  <r>
    <s v="GENERAL"/>
    <s v="GENERAL"/>
    <s v="Acumulación, control de nivel, separación de fluidos, filtrar"/>
    <s v="GENERAL"/>
    <s v="GENERAL"/>
    <s v="N/A"/>
    <s v="N/A"/>
    <x v="1"/>
    <x v="3"/>
    <x v="7"/>
    <x v="1"/>
    <x v="1"/>
    <x v="12"/>
    <s v="Perdida de eficiencia"/>
    <m/>
    <m/>
    <m/>
    <m/>
    <m/>
    <m/>
    <m/>
    <m/>
    <m/>
    <m/>
    <m/>
    <m/>
    <m/>
    <m/>
    <m/>
    <m/>
    <m/>
    <m/>
    <m/>
    <m/>
    <m/>
    <x v="1"/>
    <s v="REMPLAZO DE DEMISTER"/>
    <s v="SEGÚN ESPECIFICACIÓN DE DISEÑO"/>
    <x v="1"/>
    <s v="N/A"/>
    <n v="2"/>
    <m/>
    <n v="4"/>
    <n v="8"/>
    <x v="1"/>
    <s v="Demister"/>
    <m/>
    <m/>
    <m/>
    <m/>
    <m/>
    <m/>
    <m/>
    <m/>
    <n v="0"/>
    <m/>
    <m/>
    <m/>
    <m/>
    <m/>
    <m/>
    <m/>
    <m/>
    <m/>
    <m/>
    <m/>
    <m/>
  </r>
  <r>
    <s v="GENERAL"/>
    <s v="GENERAL"/>
    <s v="Acumulación, control de nivel, separación de fluidos, filtrar"/>
    <s v="GENERAL"/>
    <s v="GENERAL"/>
    <s v="N/A"/>
    <s v="N/A"/>
    <x v="1"/>
    <x v="3"/>
    <x v="7"/>
    <x v="1"/>
    <x v="1"/>
    <x v="13"/>
    <s v="Perdida de eficiencia"/>
    <m/>
    <m/>
    <m/>
    <m/>
    <m/>
    <m/>
    <m/>
    <m/>
    <m/>
    <m/>
    <m/>
    <m/>
    <m/>
    <m/>
    <m/>
    <m/>
    <m/>
    <m/>
    <m/>
    <m/>
    <m/>
    <x v="0"/>
    <s v="INSPECCIÓN VISUAL"/>
    <s v="SEGÚN NORMATIVA DE INSPECCIÓN APLICABLE/SIN ROTURA"/>
    <x v="0"/>
    <s v="PARO PROGRAMADO"/>
    <n v="1"/>
    <m/>
    <n v="1"/>
    <n v="1"/>
    <x v="1"/>
    <s v="Demister"/>
    <m/>
    <m/>
    <m/>
    <s v="REPARACIÓN DE DEMISTER SEGÚN DISEÑO"/>
    <s v="SEGÚN ESPECIFICACIONES DE DISEÑO"/>
    <s v="DEE"/>
    <n v="4"/>
    <n v="8"/>
    <n v="32"/>
    <s v="Demister"/>
    <m/>
    <m/>
    <m/>
    <m/>
    <m/>
    <m/>
    <m/>
    <m/>
    <m/>
    <m/>
    <m/>
  </r>
  <r>
    <s v="GENERAL"/>
    <s v="GENERAL"/>
    <s v="Acumulación, control de nivel, separación de fluidos, filtrar"/>
    <s v="GENERAL"/>
    <s v="GENERAL"/>
    <s v="N/A"/>
    <s v="N/A"/>
    <x v="1"/>
    <x v="3"/>
    <x v="7"/>
    <x v="1"/>
    <x v="1"/>
    <x v="14"/>
    <s v="Perdida de eficiencia"/>
    <m/>
    <m/>
    <m/>
    <m/>
    <m/>
    <m/>
    <m/>
    <m/>
    <m/>
    <m/>
    <m/>
    <m/>
    <m/>
    <m/>
    <m/>
    <m/>
    <m/>
    <m/>
    <m/>
    <m/>
    <m/>
    <x v="1"/>
    <s v="REMPLAZO DE DEMISTER"/>
    <s v="SEGÚN ESPECIFICACIÓN DE DISEÑO"/>
    <x v="1"/>
    <s v="N/A"/>
    <n v="2"/>
    <m/>
    <n v="4"/>
    <n v="8"/>
    <x v="1"/>
    <s v="Demister"/>
    <m/>
    <m/>
    <m/>
    <m/>
    <m/>
    <m/>
    <m/>
    <m/>
    <n v="0"/>
    <m/>
    <m/>
    <m/>
    <m/>
    <m/>
    <m/>
    <m/>
    <m/>
    <m/>
    <m/>
    <m/>
    <m/>
  </r>
  <r>
    <s v="GENERAL"/>
    <s v="GENERAL"/>
    <s v="Acumulación, control de nivel, separación de fluidos, filtrar"/>
    <s v="GENERAL"/>
    <s v="GENERAL"/>
    <s v="N/A"/>
    <s v="N/A"/>
    <x v="1"/>
    <x v="3"/>
    <x v="7"/>
    <x v="1"/>
    <x v="1"/>
    <x v="15"/>
    <s v="Perdida de eficiencia"/>
    <m/>
    <m/>
    <m/>
    <m/>
    <m/>
    <m/>
    <m/>
    <m/>
    <m/>
    <m/>
    <m/>
    <m/>
    <m/>
    <m/>
    <m/>
    <m/>
    <m/>
    <m/>
    <m/>
    <m/>
    <m/>
    <x v="1"/>
    <s v="REMPLAZO DE DEMISTER"/>
    <s v="SEGÚN ESPECIFICACIÓN DE DISEÑO"/>
    <x v="1"/>
    <s v="N/A"/>
    <n v="2"/>
    <m/>
    <n v="4"/>
    <n v="8"/>
    <x v="1"/>
    <s v="Demister"/>
    <m/>
    <m/>
    <m/>
    <m/>
    <m/>
    <m/>
    <m/>
    <m/>
    <n v="0"/>
    <m/>
    <m/>
    <m/>
    <m/>
    <m/>
    <m/>
    <m/>
    <m/>
    <m/>
    <m/>
    <m/>
    <m/>
  </r>
  <r>
    <s v="GENERAL"/>
    <s v="GENERAL"/>
    <s v="Acumulación, control de nivel, separación de fluidos, filtrar"/>
    <s v="GENERAL"/>
    <s v="GENERAL"/>
    <s v="N/A"/>
    <s v="N/A"/>
    <x v="1"/>
    <x v="3"/>
    <x v="7"/>
    <x v="1"/>
    <x v="1"/>
    <x v="16"/>
    <s v="Perdida de eficiencia"/>
    <m/>
    <m/>
    <m/>
    <m/>
    <m/>
    <m/>
    <m/>
    <m/>
    <m/>
    <m/>
    <m/>
    <m/>
    <m/>
    <m/>
    <m/>
    <m/>
    <m/>
    <m/>
    <m/>
    <m/>
    <m/>
    <x v="0"/>
    <s v="INSPECCIÓN VISUAL"/>
    <s v="SEGÚN NORMATIVA DE INSPECCIÓN APLICABLE/SIN ROTURA"/>
    <x v="0"/>
    <s v="PARO PROGRAMADO"/>
    <n v="1"/>
    <m/>
    <n v="1"/>
    <n v="1"/>
    <x v="1"/>
    <s v="Demister"/>
    <m/>
    <m/>
    <m/>
    <s v="REPARACIÓN DE DEMISTER SEGÚN DISEÑO"/>
    <s v="SEGÚN ESPECIFICACIONES DE DISEÑO"/>
    <s v="DEE"/>
    <n v="4"/>
    <n v="8"/>
    <n v="32"/>
    <s v="Demister"/>
    <m/>
    <m/>
    <m/>
    <m/>
    <m/>
    <m/>
    <m/>
    <m/>
    <m/>
    <m/>
    <m/>
  </r>
  <r>
    <s v="GENERAL"/>
    <s v="GENERAL"/>
    <s v="Acumulación, control de nivel, separación de fluidos, filtrar"/>
    <s v="GENERAL"/>
    <s v="GENERAL"/>
    <s v="N/A"/>
    <s v="N/A"/>
    <x v="1"/>
    <x v="3"/>
    <x v="8"/>
    <x v="2"/>
    <x v="2"/>
    <x v="17"/>
    <s v="Perdida de eficiencia"/>
    <m/>
    <m/>
    <m/>
    <m/>
    <m/>
    <m/>
    <m/>
    <m/>
    <m/>
    <m/>
    <m/>
    <m/>
    <m/>
    <m/>
    <m/>
    <m/>
    <m/>
    <m/>
    <m/>
    <m/>
    <m/>
    <x v="1"/>
    <s v="REMPLAZO DE ANILLO"/>
    <s v="SEGÚN ESPECIFICACIÓN DE DISEÑO"/>
    <x v="1"/>
    <s v="N/A"/>
    <n v="3"/>
    <m/>
    <n v="12"/>
    <n v="36"/>
    <x v="1"/>
    <s v="Anillo de soporte de demister"/>
    <m/>
    <m/>
    <m/>
    <m/>
    <m/>
    <m/>
    <m/>
    <m/>
    <n v="0"/>
    <m/>
    <m/>
    <m/>
    <m/>
    <m/>
    <m/>
    <m/>
    <m/>
    <m/>
    <m/>
    <m/>
    <m/>
  </r>
  <r>
    <s v="GENERAL"/>
    <s v="GENERAL"/>
    <s v="Acumulación, control de nivel, separación de fluidos, filtrar"/>
    <s v="GENERAL"/>
    <s v="GENERAL"/>
    <s v="N/A"/>
    <s v="N/A"/>
    <x v="1"/>
    <x v="3"/>
    <x v="8"/>
    <x v="2"/>
    <x v="2"/>
    <x v="18"/>
    <s v="Perdida de eficiencia"/>
    <m/>
    <m/>
    <m/>
    <m/>
    <m/>
    <m/>
    <m/>
    <m/>
    <m/>
    <m/>
    <m/>
    <m/>
    <m/>
    <m/>
    <m/>
    <m/>
    <m/>
    <m/>
    <m/>
    <m/>
    <m/>
    <x v="0"/>
    <s v="INSPECCIÓN VISUAL"/>
    <s v="SEGÚN NORMATIVA DE INSPECCIÓN APLICABLE/SIN ROTURA"/>
    <x v="0"/>
    <s v="PARO PROGRAMADO"/>
    <n v="1"/>
    <m/>
    <n v="1"/>
    <n v="1"/>
    <x v="1"/>
    <s v="Anillo de soporte de demister"/>
    <m/>
    <m/>
    <m/>
    <s v="REPARAR SEGÚN CÓDIGO ESPECIFICADO"/>
    <s v="SEGÚN ESPECIFICACIONES DE DISEÑO"/>
    <s v="DEE"/>
    <n v="4"/>
    <n v="12"/>
    <n v="48"/>
    <s v="Anillo de soporte de demister"/>
    <m/>
    <m/>
    <m/>
    <m/>
    <m/>
    <m/>
    <m/>
    <m/>
    <m/>
    <m/>
    <m/>
  </r>
  <r>
    <s v="GENERAL"/>
    <s v="GENERAL"/>
    <s v="Acumulación, control de nivel, separación de fluidos, filtrar"/>
    <s v="GENERAL"/>
    <s v="GENERAL"/>
    <s v="N/A"/>
    <s v="N/A"/>
    <x v="1"/>
    <x v="3"/>
    <x v="8"/>
    <x v="2"/>
    <x v="2"/>
    <x v="19"/>
    <s v="Perdida de eficiencia"/>
    <m/>
    <m/>
    <m/>
    <m/>
    <m/>
    <m/>
    <m/>
    <m/>
    <m/>
    <m/>
    <m/>
    <m/>
    <m/>
    <m/>
    <m/>
    <m/>
    <m/>
    <m/>
    <m/>
    <m/>
    <m/>
    <x v="1"/>
    <s v="REMPLAZO DE ANILLO"/>
    <s v="SEGÚN ESPECIFICACIÓN DE DISEÑO"/>
    <x v="1"/>
    <s v="N/A"/>
    <n v="3"/>
    <m/>
    <n v="12"/>
    <n v="36"/>
    <x v="1"/>
    <s v="Anillo de soporte de demister"/>
    <m/>
    <m/>
    <m/>
    <m/>
    <m/>
    <m/>
    <m/>
    <m/>
    <n v="0"/>
    <m/>
    <m/>
    <m/>
    <m/>
    <m/>
    <m/>
    <m/>
    <m/>
    <m/>
    <m/>
    <m/>
    <m/>
  </r>
  <r>
    <s v="GENERAL"/>
    <s v="GENERAL"/>
    <s v="Acumulación, control de nivel, separación de fluidos, filtrar"/>
    <s v="GENERAL"/>
    <s v="GENERAL"/>
    <s v="N/A"/>
    <s v="N/A"/>
    <x v="1"/>
    <x v="3"/>
    <x v="9"/>
    <x v="3"/>
    <x v="3"/>
    <x v="20"/>
    <s v="Fuga externa"/>
    <m/>
    <m/>
    <m/>
    <m/>
    <m/>
    <m/>
    <m/>
    <m/>
    <m/>
    <m/>
    <m/>
    <m/>
    <m/>
    <m/>
    <m/>
    <m/>
    <m/>
    <m/>
    <m/>
    <m/>
    <m/>
    <x v="0"/>
    <s v="INSPECCIÓN VISUAL + UT"/>
    <s v="SOBRE ESPESOR MINIMO DE RETIRO/VIDA REMANENTE"/>
    <x v="0"/>
    <s v="PARO PROGRAMADO"/>
    <n v="1"/>
    <m/>
    <n v="1"/>
    <n v="1"/>
    <x v="1"/>
    <s v="Placa de choque"/>
    <m/>
    <m/>
    <m/>
    <s v="REPARAR SEGÚN CÓDIGO ESPECIFICADO"/>
    <s v="SEGÚN ESPECIFICACIONES DE DISEÑO"/>
    <s v="DEE"/>
    <n v="2"/>
    <n v="2"/>
    <n v="4"/>
    <s v="Placa de choque"/>
    <m/>
    <m/>
    <m/>
    <m/>
    <m/>
    <m/>
    <m/>
    <m/>
    <m/>
    <m/>
    <m/>
  </r>
  <r>
    <s v="GENERAL"/>
    <s v="GENERAL"/>
    <s v="Acumulación, control de nivel, separación de fluidos, filtrar"/>
    <s v="GENERAL"/>
    <s v="GENERAL"/>
    <s v="N/A"/>
    <s v="N/A"/>
    <x v="1"/>
    <x v="3"/>
    <x v="9"/>
    <x v="3"/>
    <x v="3"/>
    <x v="21"/>
    <s v="Fuga externa"/>
    <m/>
    <m/>
    <m/>
    <m/>
    <m/>
    <m/>
    <m/>
    <m/>
    <m/>
    <m/>
    <m/>
    <m/>
    <m/>
    <m/>
    <m/>
    <m/>
    <m/>
    <m/>
    <m/>
    <m/>
    <m/>
    <x v="0"/>
    <s v="INSPECCIÓN VISUAL + UT"/>
    <s v="SOBRE ESPESOR MINIMO DE RETIRO/VIDA REMANENTE"/>
    <x v="0"/>
    <s v="PARO PROGRAMADO"/>
    <n v="1"/>
    <m/>
    <n v="1"/>
    <n v="1"/>
    <x v="1"/>
    <s v="Placa de choque"/>
    <m/>
    <m/>
    <m/>
    <s v="REPARAR SEGÚN CÓDIGO ESPECIFICADO"/>
    <s v="SEGÚN ESPECIFICACIONES DE DISEÑO"/>
    <s v="DEE"/>
    <n v="2"/>
    <n v="2"/>
    <n v="4"/>
    <s v="Placa de choque"/>
    <m/>
    <m/>
    <m/>
    <m/>
    <m/>
    <m/>
    <m/>
    <m/>
    <m/>
    <m/>
    <m/>
  </r>
  <r>
    <s v="GENERAL"/>
    <s v="GENERAL"/>
    <s v="Acumulación, control de nivel, separación de fluidos, filtrar"/>
    <s v="GENERAL"/>
    <s v="GENERAL"/>
    <s v="N/A"/>
    <s v="N/A"/>
    <x v="1"/>
    <x v="3"/>
    <x v="9"/>
    <x v="3"/>
    <x v="3"/>
    <x v="22"/>
    <s v="Fuga externa"/>
    <m/>
    <m/>
    <m/>
    <m/>
    <m/>
    <m/>
    <m/>
    <m/>
    <m/>
    <m/>
    <m/>
    <m/>
    <m/>
    <m/>
    <m/>
    <m/>
    <m/>
    <m/>
    <m/>
    <m/>
    <m/>
    <x v="0"/>
    <s v="INSPECCIÓN VISUAL"/>
    <s v="SEGÚN NORMATIVA DE INSPECCIÓN APLICABLE/SIN ROTURA"/>
    <x v="0"/>
    <s v="PARO PROGRAMADO"/>
    <n v="1"/>
    <m/>
    <n v="1"/>
    <n v="1"/>
    <x v="1"/>
    <s v="Placa de choque"/>
    <m/>
    <m/>
    <m/>
    <s v="REPARAR SEGÚN CÓDIGO ESPECIFICADO"/>
    <s v="SEGÚN ESPECIFICACIONES DE DISEÑO"/>
    <s v="DEE"/>
    <n v="2"/>
    <n v="2"/>
    <n v="4"/>
    <s v="Placa de choque"/>
    <m/>
    <m/>
    <m/>
    <m/>
    <m/>
    <m/>
    <m/>
    <m/>
    <m/>
    <m/>
    <m/>
  </r>
  <r>
    <s v="GENERAL"/>
    <s v="GENERAL"/>
    <s v="Acumulación, control de nivel, separación de fluidos, filtrar"/>
    <s v="GENERAL"/>
    <s v="GENERAL"/>
    <s v="N/A"/>
    <s v="N/A"/>
    <x v="1"/>
    <x v="3"/>
    <x v="10"/>
    <x v="4"/>
    <x v="4"/>
    <x v="23"/>
    <s v="Perdida de eficiencia"/>
    <m/>
    <m/>
    <m/>
    <m/>
    <m/>
    <m/>
    <m/>
    <m/>
    <m/>
    <m/>
    <m/>
    <m/>
    <m/>
    <m/>
    <m/>
    <m/>
    <m/>
    <m/>
    <m/>
    <m/>
    <m/>
    <x v="0"/>
    <s v="INSPECCIÓN VISUAL + UT"/>
    <s v="SOBRE ESPESOR MINIMO DE RETIRO/VIDA REMANENTE"/>
    <x v="0"/>
    <s v="PARO PROGRAMADO"/>
    <n v="1"/>
    <m/>
    <n v="1"/>
    <n v="1"/>
    <x v="1"/>
    <s v="Distribuidor"/>
    <m/>
    <m/>
    <m/>
    <s v="REPARAR SEGÚN CÓDIGO ESPECIFICADO"/>
    <s v="SEGÚN ESPECIFICACIONES DE DISEÑO"/>
    <s v="DEE"/>
    <m/>
    <m/>
    <n v="0"/>
    <s v="Distribuidor"/>
    <m/>
    <m/>
    <m/>
    <m/>
    <m/>
    <m/>
    <m/>
    <m/>
    <m/>
    <m/>
    <m/>
  </r>
  <r>
    <s v="GENERAL"/>
    <s v="GENERAL"/>
    <s v="Acumulación, control de nivel, separación de fluidos, filtrar"/>
    <s v="GENERAL"/>
    <s v="GENERAL"/>
    <s v="N/A"/>
    <s v="N/A"/>
    <x v="1"/>
    <x v="3"/>
    <x v="10"/>
    <x v="4"/>
    <x v="4"/>
    <x v="24"/>
    <s v="Perdida de eficiencia"/>
    <m/>
    <m/>
    <m/>
    <m/>
    <m/>
    <m/>
    <m/>
    <m/>
    <m/>
    <m/>
    <m/>
    <m/>
    <m/>
    <m/>
    <m/>
    <m/>
    <m/>
    <m/>
    <m/>
    <m/>
    <m/>
    <x v="1"/>
    <s v="REPARACIÓN DEL DISTRIBUIDOR"/>
    <s v="SEGÚN ESPECIFICACIÓN DE DISEÑO"/>
    <x v="1"/>
    <s v="N/A"/>
    <n v="5"/>
    <m/>
    <n v="12"/>
    <n v="60"/>
    <x v="1"/>
    <s v="Distribuidor"/>
    <m/>
    <m/>
    <m/>
    <m/>
    <m/>
    <m/>
    <m/>
    <m/>
    <n v="0"/>
    <m/>
    <m/>
    <m/>
    <m/>
    <m/>
    <m/>
    <m/>
    <m/>
    <m/>
    <m/>
    <m/>
    <m/>
  </r>
  <r>
    <s v="GENERAL"/>
    <s v="GENERAL"/>
    <s v="Acumulación, control de nivel, separación de fluidos, filtrar"/>
    <s v="GENERAL"/>
    <s v="GENERAL"/>
    <s v="N/A"/>
    <s v="N/A"/>
    <x v="1"/>
    <x v="3"/>
    <x v="10"/>
    <x v="4"/>
    <x v="4"/>
    <x v="25"/>
    <s v="Perdida de eficiencia"/>
    <m/>
    <m/>
    <m/>
    <m/>
    <m/>
    <m/>
    <m/>
    <m/>
    <m/>
    <m/>
    <m/>
    <m/>
    <m/>
    <m/>
    <m/>
    <m/>
    <m/>
    <m/>
    <m/>
    <m/>
    <m/>
    <x v="1"/>
    <s v="REMPLAZO DE ANCLAJES"/>
    <s v="SEGÚN ESPECIFICACIÓN DE DISEÑO"/>
    <x v="1"/>
    <s v="N/A"/>
    <n v="2"/>
    <m/>
    <n v="2"/>
    <n v="4"/>
    <x v="1"/>
    <s v="Distribuidor"/>
    <m/>
    <m/>
    <m/>
    <m/>
    <m/>
    <m/>
    <m/>
    <m/>
    <n v="0"/>
    <m/>
    <m/>
    <m/>
    <m/>
    <m/>
    <m/>
    <m/>
    <m/>
    <m/>
    <m/>
    <m/>
    <m/>
  </r>
  <r>
    <s v="GENERAL"/>
    <s v="GENERAL"/>
    <s v="Acumulación, control de nivel, separación de fluidos, filtrar"/>
    <s v="GENERAL"/>
    <s v="GENERAL"/>
    <s v="N/A"/>
    <s v="N/A"/>
    <x v="1"/>
    <x v="3"/>
    <x v="10"/>
    <x v="4"/>
    <x v="4"/>
    <x v="26"/>
    <s v="Perdida de eficiencia"/>
    <m/>
    <m/>
    <m/>
    <m/>
    <m/>
    <m/>
    <m/>
    <m/>
    <m/>
    <m/>
    <m/>
    <m/>
    <m/>
    <m/>
    <m/>
    <m/>
    <m/>
    <m/>
    <m/>
    <m/>
    <m/>
    <x v="1"/>
    <s v="REMPLAZO DE EMPAQUTADURAS"/>
    <s v="SEGÚN ESPECIFICACIÓN DE DISEÑO"/>
    <x v="1"/>
    <s v="N/A"/>
    <n v="2"/>
    <m/>
    <n v="2"/>
    <n v="4"/>
    <x v="1"/>
    <s v="Distribuidor"/>
    <m/>
    <m/>
    <m/>
    <m/>
    <m/>
    <m/>
    <m/>
    <m/>
    <n v="0"/>
    <m/>
    <m/>
    <m/>
    <m/>
    <m/>
    <m/>
    <m/>
    <m/>
    <m/>
    <m/>
    <m/>
    <m/>
  </r>
  <r>
    <s v="GENERAL"/>
    <s v="GENERAL"/>
    <s v="Acumulación, control de nivel, separación de fluidos, filtrar"/>
    <s v="GENERAL"/>
    <s v="GENERAL"/>
    <s v="N/A"/>
    <s v="N/A"/>
    <x v="1"/>
    <x v="3"/>
    <x v="11"/>
    <x v="5"/>
    <x v="5"/>
    <x v="27"/>
    <s v="Perdida de eficiencia"/>
    <m/>
    <m/>
    <m/>
    <m/>
    <m/>
    <m/>
    <m/>
    <m/>
    <m/>
    <m/>
    <m/>
    <m/>
    <m/>
    <m/>
    <m/>
    <m/>
    <m/>
    <m/>
    <m/>
    <m/>
    <m/>
    <x v="0"/>
    <s v="INSPECCIÓN VISUAL"/>
    <s v="SEGÚN NORMATIVA DE INSPECCIÓN APLICABLE/SIN ROTURA"/>
    <x v="0"/>
    <s v="PARO PROGRAMADO"/>
    <n v="1"/>
    <m/>
    <n v="1"/>
    <n v="1"/>
    <x v="1"/>
    <s v="Soportes de distribuidor"/>
    <m/>
    <m/>
    <m/>
    <s v="REPARAR SEGÚN CÓDIGO ESPECIFICADO"/>
    <s v="SEGÚN ESPECIFICACIONES DE DISEÑO"/>
    <s v="DEE"/>
    <n v="4"/>
    <n v="12"/>
    <n v="48"/>
    <s v="Soportes de distribuidor"/>
    <m/>
    <m/>
    <m/>
    <m/>
    <m/>
    <m/>
    <m/>
    <m/>
    <m/>
    <m/>
    <m/>
  </r>
  <r>
    <s v="GENERAL"/>
    <s v="GENERAL"/>
    <s v="Acumulación, control de nivel, separación de fluidos, filtrar"/>
    <s v="GENERAL"/>
    <s v="GENERAL"/>
    <s v="N/A"/>
    <s v="N/A"/>
    <x v="1"/>
    <x v="3"/>
    <x v="11"/>
    <x v="5"/>
    <x v="5"/>
    <x v="24"/>
    <s v="Perdida de eficiencia"/>
    <m/>
    <m/>
    <m/>
    <m/>
    <m/>
    <m/>
    <m/>
    <m/>
    <m/>
    <m/>
    <m/>
    <m/>
    <m/>
    <m/>
    <m/>
    <m/>
    <m/>
    <m/>
    <m/>
    <m/>
    <m/>
    <x v="1"/>
    <s v="REPARACIÓN DE SOPORTE"/>
    <s v="SEGÚN ESPECIFICACIÓN DE DISEÑO"/>
    <x v="1"/>
    <s v="N/A"/>
    <n v="3"/>
    <m/>
    <n v="4"/>
    <n v="12"/>
    <x v="1"/>
    <s v="Soportes de distribuidor"/>
    <m/>
    <m/>
    <m/>
    <m/>
    <m/>
    <m/>
    <m/>
    <m/>
    <n v="0"/>
    <m/>
    <m/>
    <m/>
    <m/>
    <m/>
    <m/>
    <m/>
    <m/>
    <m/>
    <m/>
    <m/>
    <m/>
  </r>
  <r>
    <s v="GENERAL"/>
    <s v="GENERAL"/>
    <s v="Acumulación, control de nivel, separación de fluidos, filtrar"/>
    <s v="GENERAL"/>
    <s v="GENERAL"/>
    <s v="N/A"/>
    <s v="N/A"/>
    <x v="1"/>
    <x v="3"/>
    <x v="11"/>
    <x v="5"/>
    <x v="5"/>
    <x v="28"/>
    <s v="Perdida de eficiencia"/>
    <m/>
    <m/>
    <m/>
    <m/>
    <m/>
    <m/>
    <m/>
    <m/>
    <m/>
    <m/>
    <m/>
    <m/>
    <m/>
    <m/>
    <m/>
    <m/>
    <m/>
    <m/>
    <m/>
    <m/>
    <m/>
    <x v="0"/>
    <s v="INSPECCIÓN VISUAL"/>
    <s v="SEGÚN ESPECIFICACIÓN DE DISEÑO"/>
    <x v="0"/>
    <s v="PARO PROGRAMADO"/>
    <n v="1"/>
    <m/>
    <n v="1"/>
    <n v="1"/>
    <x v="1"/>
    <s v="Soportes de distribuidor"/>
    <m/>
    <m/>
    <m/>
    <s v="REPARAR SEGÚN CÓDIGO ESPECIFICADO"/>
    <s v="SEGÚN ESPECIFICACIONES DE DISEÑO"/>
    <s v="DEE"/>
    <n v="4"/>
    <n v="12"/>
    <n v="48"/>
    <s v="Soportes de distribuidor"/>
    <m/>
    <m/>
    <m/>
    <m/>
    <m/>
    <m/>
    <m/>
    <m/>
    <m/>
    <m/>
    <m/>
  </r>
  <r>
    <s v="GENERAL"/>
    <s v="GENERAL"/>
    <s v="Acumulación, control de nivel, separación de fluidos, filtrar"/>
    <s v="GENERAL"/>
    <s v="GENERAL"/>
    <s v="N/A"/>
    <s v="N/A"/>
    <x v="1"/>
    <x v="3"/>
    <x v="11"/>
    <x v="5"/>
    <x v="5"/>
    <x v="29"/>
    <s v="Perdida de eficiencia"/>
    <m/>
    <m/>
    <m/>
    <m/>
    <m/>
    <m/>
    <m/>
    <m/>
    <m/>
    <m/>
    <m/>
    <m/>
    <m/>
    <m/>
    <m/>
    <m/>
    <m/>
    <m/>
    <m/>
    <m/>
    <m/>
    <x v="1"/>
    <s v="REMPLAZO DE ANCLAJES"/>
    <s v="SEGÚN ESPECIFICACIÓN DE DISEÑO"/>
    <x v="1"/>
    <s v="N/A"/>
    <n v="2"/>
    <m/>
    <n v="2"/>
    <n v="4"/>
    <x v="1"/>
    <s v="Soportes de distribuidor"/>
    <m/>
    <m/>
    <m/>
    <m/>
    <m/>
    <m/>
    <m/>
    <m/>
    <n v="0"/>
    <m/>
    <m/>
    <m/>
    <m/>
    <m/>
    <m/>
    <m/>
    <m/>
    <m/>
    <m/>
    <m/>
    <m/>
  </r>
  <r>
    <s v="GENERAL"/>
    <s v="GENERAL"/>
    <s v="Acumulación, control de nivel, separación de fluidos, filtrar"/>
    <s v="GENERAL"/>
    <s v="GENERAL"/>
    <s v="N/A"/>
    <s v="N/A"/>
    <x v="1"/>
    <x v="3"/>
    <x v="12"/>
    <x v="6"/>
    <x v="6"/>
    <x v="27"/>
    <s v="Perdida de eficiencia"/>
    <m/>
    <m/>
    <m/>
    <m/>
    <m/>
    <m/>
    <m/>
    <m/>
    <m/>
    <m/>
    <m/>
    <m/>
    <m/>
    <m/>
    <m/>
    <m/>
    <m/>
    <m/>
    <m/>
    <m/>
    <m/>
    <x v="0"/>
    <s v="INSPECCIÓN VISUAL"/>
    <s v="SEGÚN NORMATIVA DE INSPECCIÓN APLICABLE/SIN ROTURA"/>
    <x v="0"/>
    <s v="PARO PROGRAMADO"/>
    <n v="1"/>
    <m/>
    <n v="1"/>
    <n v="1"/>
    <x v="1"/>
    <s v="Bafles"/>
    <m/>
    <m/>
    <m/>
    <s v="REPARAR SEGÚN CÓDIGO ESPECIFICADO"/>
    <s v="SEGÚN ESPECIFICACIONES DE DISEÑO"/>
    <s v="DEE"/>
    <n v="4"/>
    <n v="12"/>
    <n v="48"/>
    <s v="Bafles"/>
    <m/>
    <m/>
    <m/>
    <m/>
    <m/>
    <m/>
    <m/>
    <m/>
    <m/>
    <m/>
    <m/>
  </r>
  <r>
    <s v="GENERAL"/>
    <s v="GENERAL"/>
    <s v="Acumulación, control de nivel, separación de fluidos, filtrar"/>
    <s v="GENERAL"/>
    <s v="GENERAL"/>
    <s v="N/A"/>
    <s v="N/A"/>
    <x v="1"/>
    <x v="3"/>
    <x v="12"/>
    <x v="6"/>
    <x v="6"/>
    <x v="30"/>
    <s v="Perdida de eficiencia"/>
    <m/>
    <m/>
    <m/>
    <m/>
    <m/>
    <m/>
    <m/>
    <m/>
    <m/>
    <m/>
    <m/>
    <m/>
    <m/>
    <m/>
    <m/>
    <m/>
    <m/>
    <m/>
    <m/>
    <m/>
    <m/>
    <x v="1"/>
    <s v="REPARACIÓN DE BAFLES"/>
    <s v="SEGÚN ESPECIFICACIÓN DE DISEÑO"/>
    <x v="1"/>
    <s v="N/A"/>
    <n v="3"/>
    <m/>
    <n v="12"/>
    <n v="36"/>
    <x v="1"/>
    <s v="Bafles"/>
    <m/>
    <m/>
    <m/>
    <m/>
    <m/>
    <m/>
    <m/>
    <m/>
    <n v="0"/>
    <m/>
    <m/>
    <m/>
    <m/>
    <m/>
    <m/>
    <m/>
    <m/>
    <m/>
    <m/>
    <m/>
    <m/>
  </r>
  <r>
    <s v="GENERAL"/>
    <s v="GENERAL"/>
    <s v="Acumulación, control de nivel, separación de fluidos, filtrar"/>
    <s v="GENERAL"/>
    <s v="GENERAL"/>
    <s v="N/A"/>
    <s v="N/A"/>
    <x v="1"/>
    <x v="3"/>
    <x v="13"/>
    <x v="7"/>
    <x v="7"/>
    <x v="31"/>
    <s v="Daño estructural interno"/>
    <m/>
    <m/>
    <m/>
    <m/>
    <m/>
    <m/>
    <m/>
    <m/>
    <m/>
    <m/>
    <m/>
    <m/>
    <m/>
    <m/>
    <m/>
    <m/>
    <m/>
    <m/>
    <m/>
    <m/>
    <m/>
    <x v="1"/>
    <s v="REPARACIÓN DE ANILLO-EQUIPO"/>
    <s v="SEGÚN ESPECIFICACIÓN DE DISEÑO"/>
    <x v="1"/>
    <s v="N/A"/>
    <n v="4"/>
    <m/>
    <n v="12"/>
    <n v="48"/>
    <x v="1"/>
    <s v="Anillos rigidizadores"/>
    <m/>
    <m/>
    <m/>
    <m/>
    <m/>
    <m/>
    <m/>
    <m/>
    <n v="0"/>
    <m/>
    <m/>
    <m/>
    <m/>
    <m/>
    <m/>
    <m/>
    <m/>
    <m/>
    <m/>
    <m/>
    <m/>
  </r>
  <r>
    <s v="GENERAL"/>
    <s v="GENERAL"/>
    <s v="Acumulación, control de nivel, separación de fluidos, filtrar"/>
    <s v="GENERAL"/>
    <s v="GENERAL"/>
    <s v="N/A"/>
    <s v="N/A"/>
    <x v="1"/>
    <x v="3"/>
    <x v="13"/>
    <x v="7"/>
    <x v="7"/>
    <x v="32"/>
    <s v="Daño estructural interno"/>
    <m/>
    <m/>
    <m/>
    <m/>
    <m/>
    <m/>
    <m/>
    <m/>
    <m/>
    <m/>
    <m/>
    <m/>
    <m/>
    <m/>
    <m/>
    <m/>
    <m/>
    <m/>
    <m/>
    <m/>
    <m/>
    <x v="0"/>
    <s v="INSPECCIÓN VISUAL"/>
    <s v="SEGÚN NORMATIVA DE INSPECCIÓN APLICABLE/SIN ROTURA"/>
    <x v="0"/>
    <s v="PARO PROGRAMADO"/>
    <n v="1"/>
    <m/>
    <n v="1"/>
    <n v="1"/>
    <x v="1"/>
    <s v="Anillos rigidizadores"/>
    <m/>
    <m/>
    <m/>
    <s v="REPARAR SEGÚN CÓDIGO ESPECIFICADO"/>
    <s v="SEGÚN ESPECIFICACIONES DE DISEÑO"/>
    <s v="DEE"/>
    <n v="4"/>
    <n v="12"/>
    <n v="48"/>
    <s v="Anillos rigidizadores"/>
    <m/>
    <m/>
    <m/>
    <m/>
    <m/>
    <m/>
    <m/>
    <m/>
    <m/>
    <m/>
    <m/>
  </r>
  <r>
    <s v="GENERAL"/>
    <s v="GENERAL"/>
    <s v="Acumulación, control de nivel, separación de fluidos, filtrar"/>
    <s v="GENERAL"/>
    <s v="GENERAL"/>
    <s v="N/A"/>
    <s v="N/A"/>
    <x v="1"/>
    <x v="4"/>
    <x v="13"/>
    <x v="7"/>
    <x v="7"/>
    <x v="31"/>
    <s v="Daño estructural externo"/>
    <m/>
    <m/>
    <m/>
    <m/>
    <m/>
    <m/>
    <m/>
    <m/>
    <m/>
    <m/>
    <m/>
    <m/>
    <m/>
    <m/>
    <m/>
    <m/>
    <m/>
    <m/>
    <m/>
    <m/>
    <m/>
    <x v="1"/>
    <s v="REPARACIÓN DE ANILLO-EQUIPO"/>
    <s v="SEGÚN ESPECIFICACIÓN DE DISEÑO"/>
    <x v="1"/>
    <s v="N/A"/>
    <n v="4"/>
    <m/>
    <n v="12"/>
    <n v="48"/>
    <x v="1"/>
    <s v="Anillos rigidizadores"/>
    <m/>
    <m/>
    <m/>
    <m/>
    <m/>
    <m/>
    <m/>
    <m/>
    <n v="0"/>
    <m/>
    <m/>
    <m/>
    <m/>
    <m/>
    <m/>
    <m/>
    <m/>
    <m/>
    <m/>
    <m/>
    <m/>
  </r>
  <r>
    <s v="GENERAL"/>
    <s v="GENERAL"/>
    <s v="Acumulación, control de nivel, separación de fluidos, filtrar"/>
    <s v="GENERAL"/>
    <s v="GENERAL"/>
    <s v="N/A"/>
    <s v="N/A"/>
    <x v="1"/>
    <x v="4"/>
    <x v="13"/>
    <x v="7"/>
    <x v="7"/>
    <x v="32"/>
    <s v="Daño estructural externo"/>
    <m/>
    <m/>
    <m/>
    <m/>
    <m/>
    <m/>
    <m/>
    <m/>
    <m/>
    <m/>
    <m/>
    <m/>
    <m/>
    <m/>
    <m/>
    <m/>
    <m/>
    <m/>
    <m/>
    <m/>
    <m/>
    <x v="0"/>
    <s v="INSPECCIÓN VISUAL"/>
    <s v="SEGÚN NORMATIVA DE INSPECCIÓN APLICABLE/SIN ROTURA"/>
    <x v="0"/>
    <s v="PREPARO"/>
    <n v="2"/>
    <m/>
    <n v="1"/>
    <n v="2"/>
    <x v="0"/>
    <s v="Anillos rigidizadores"/>
    <m/>
    <m/>
    <m/>
    <s v="REPARAR SEGÚN CÓDIGO ESPECIFICADO"/>
    <s v="SEGÚN ESPECIFICACIONES DE DISEÑO"/>
    <s v="DEE"/>
    <n v="4"/>
    <n v="12"/>
    <n v="48"/>
    <s v="Anillos rigidizadores"/>
    <m/>
    <m/>
    <m/>
    <m/>
    <m/>
    <m/>
    <m/>
    <m/>
    <m/>
    <m/>
    <m/>
  </r>
  <r>
    <s v="GENERAL"/>
    <s v="GENERAL"/>
    <s v="Acumulación, control de nivel, separación de fluidos, filtrar"/>
    <s v="GENERAL"/>
    <s v="GENERAL"/>
    <s v="N/A"/>
    <s v="N/A"/>
    <x v="1"/>
    <x v="4"/>
    <x v="14"/>
    <x v="8"/>
    <x v="8"/>
    <x v="33"/>
    <s v="Daño estructural externo"/>
    <m/>
    <m/>
    <m/>
    <m/>
    <m/>
    <m/>
    <m/>
    <m/>
    <m/>
    <m/>
    <m/>
    <m/>
    <m/>
    <m/>
    <m/>
    <m/>
    <m/>
    <m/>
    <m/>
    <m/>
    <m/>
    <x v="0"/>
    <s v="INSPECCIÓN VISUAL"/>
    <s v="SEGÚN NORMATIVA DE INSPECCIÓN APLICABLE/SIN ROTURA"/>
    <x v="0"/>
    <s v="PREPARO"/>
    <n v="2"/>
    <m/>
    <n v="1"/>
    <n v="2"/>
    <x v="0"/>
    <s v="Soportes-Sillines"/>
    <m/>
    <m/>
    <m/>
    <s v="REPARAR SEGÚN CÓDIGO ESPECIFICADO"/>
    <s v="SEGÚN ESPECIFICACIONES DE DISEÑO"/>
    <s v="DEE"/>
    <n v="4"/>
    <n v="12"/>
    <n v="48"/>
    <s v="Soportes-Sillines"/>
    <m/>
    <m/>
    <m/>
    <m/>
    <m/>
    <m/>
    <m/>
    <m/>
    <m/>
    <m/>
    <m/>
  </r>
  <r>
    <s v="GENERAL"/>
    <s v="GENERAL"/>
    <s v="Acumulación, control de nivel, separación de fluidos, filtrar"/>
    <s v="GENERAL"/>
    <s v="GENERAL"/>
    <s v="N/A"/>
    <s v="N/A"/>
    <x v="1"/>
    <x v="4"/>
    <x v="14"/>
    <x v="8"/>
    <x v="8"/>
    <x v="34"/>
    <s v="Daño estructural externo"/>
    <m/>
    <m/>
    <m/>
    <m/>
    <m/>
    <m/>
    <m/>
    <m/>
    <m/>
    <m/>
    <m/>
    <m/>
    <m/>
    <m/>
    <m/>
    <m/>
    <m/>
    <m/>
    <m/>
    <m/>
    <m/>
    <x v="0"/>
    <s v="INSPECCIÓN VISUAL"/>
    <s v="SEGÚN NORMATIVA DE INSPECCIÓN APLICABLE/SIN ROTURA"/>
    <x v="0"/>
    <s v="PREPARO"/>
    <n v="2"/>
    <m/>
    <n v="1"/>
    <n v="2"/>
    <x v="0"/>
    <s v="Soportes-Sillines"/>
    <m/>
    <m/>
    <m/>
    <s v="REPARAR SEGÚN CÓDIGO ESPECIFICADO"/>
    <s v="SEGÚN ESPECIFICACIONES DE DISEÑO"/>
    <s v="DEE"/>
    <n v="4"/>
    <n v="12"/>
    <n v="48"/>
    <s v="Soportes-Sillines"/>
    <m/>
    <m/>
    <m/>
    <m/>
    <m/>
    <m/>
    <m/>
    <m/>
    <m/>
    <m/>
    <m/>
  </r>
  <r>
    <s v="GENERAL"/>
    <s v="GENERAL"/>
    <s v="Acumulación, control de nivel, separación de fluidos, filtrar"/>
    <s v="GENERAL"/>
    <s v="GENERAL"/>
    <s v="N/A"/>
    <s v="N/A"/>
    <x v="1"/>
    <x v="4"/>
    <x v="14"/>
    <x v="8"/>
    <x v="8"/>
    <x v="35"/>
    <s v="Daño estructural externo"/>
    <m/>
    <m/>
    <m/>
    <m/>
    <m/>
    <m/>
    <m/>
    <m/>
    <m/>
    <m/>
    <m/>
    <m/>
    <m/>
    <m/>
    <m/>
    <m/>
    <m/>
    <m/>
    <m/>
    <m/>
    <m/>
    <x v="0"/>
    <s v="INSPECCIÓN VISUAL"/>
    <s v="SEGÚN NORMATIVA DE INSPECCIÓN APLICABLE/SIN ROTURA"/>
    <x v="0"/>
    <s v="PREPARO"/>
    <n v="2"/>
    <m/>
    <n v="1"/>
    <n v="2"/>
    <x v="0"/>
    <s v="Soportes-Sillines"/>
    <m/>
    <m/>
    <m/>
    <s v="REPARAR SEGÚN CÓDIGO ESPECIFICADO"/>
    <s v="SEGÚN ESPECIFICACIONES DE DISEÑO"/>
    <s v="DEE"/>
    <n v="4"/>
    <n v="12"/>
    <n v="48"/>
    <s v="Soportes-Sillines"/>
    <m/>
    <m/>
    <m/>
    <m/>
    <m/>
    <m/>
    <m/>
    <m/>
    <m/>
    <m/>
    <m/>
  </r>
  <r>
    <s v="GENERAL"/>
    <s v="GENERAL"/>
    <s v="Acumulación, control de nivel, separación de fluidos, filtrar"/>
    <s v="GENERAL"/>
    <s v="GENERAL"/>
    <s v="N/A"/>
    <s v="N/A"/>
    <x v="1"/>
    <x v="4"/>
    <x v="15"/>
    <x v="8"/>
    <x v="8"/>
    <x v="36"/>
    <s v="Daño estructural externo"/>
    <m/>
    <m/>
    <m/>
    <m/>
    <m/>
    <m/>
    <m/>
    <m/>
    <m/>
    <m/>
    <m/>
    <m/>
    <m/>
    <m/>
    <m/>
    <m/>
    <m/>
    <m/>
    <m/>
    <m/>
    <m/>
    <x v="1"/>
    <s v="REPARACIÓN DE FUNDACIÓN"/>
    <s v="SEGÚN ESPECIFICACIÓN DE DISEÑO"/>
    <x v="1"/>
    <s v="N/A"/>
    <n v="5"/>
    <m/>
    <n v="12"/>
    <n v="60"/>
    <x v="0"/>
    <s v="Fundaciones de concreto "/>
    <m/>
    <m/>
    <m/>
    <m/>
    <m/>
    <m/>
    <m/>
    <m/>
    <n v="0"/>
    <m/>
    <m/>
    <m/>
    <m/>
    <m/>
    <m/>
    <m/>
    <m/>
    <m/>
    <m/>
    <m/>
    <m/>
  </r>
  <r>
    <s v="GENERAL"/>
    <s v="GENERAL"/>
    <s v="Acumulación, control de nivel, separación de fluidos, filtrar"/>
    <s v="GENERAL"/>
    <s v="GENERAL"/>
    <s v="N/A"/>
    <s v="N/A"/>
    <x v="1"/>
    <x v="4"/>
    <x v="15"/>
    <x v="8"/>
    <x v="8"/>
    <x v="37"/>
    <s v="Daño estructural externo"/>
    <m/>
    <m/>
    <m/>
    <m/>
    <m/>
    <m/>
    <m/>
    <m/>
    <m/>
    <m/>
    <m/>
    <m/>
    <m/>
    <m/>
    <m/>
    <m/>
    <m/>
    <m/>
    <m/>
    <m/>
    <m/>
    <x v="1"/>
    <s v="REPARACIÓN DE FUNDACIÓN"/>
    <s v="SEGÚN ESPECIFICACIÓN DE DISEÑO"/>
    <x v="1"/>
    <s v="N/A"/>
    <n v="5"/>
    <m/>
    <n v="12"/>
    <n v="60"/>
    <x v="1"/>
    <s v="Fundaciones de concreto "/>
    <m/>
    <m/>
    <m/>
    <m/>
    <m/>
    <m/>
    <m/>
    <m/>
    <n v="0"/>
    <m/>
    <m/>
    <m/>
    <m/>
    <m/>
    <m/>
    <m/>
    <m/>
    <m/>
    <m/>
    <m/>
    <m/>
  </r>
  <r>
    <s v="GENERAL"/>
    <s v="GENERAL"/>
    <s v="Acumulación, control de nivel, separación de fluidos, filtrar"/>
    <s v="GENERAL"/>
    <s v="GENERAL"/>
    <s v="N/A"/>
    <s v="N/A"/>
    <x v="1"/>
    <x v="4"/>
    <x v="16"/>
    <x v="9"/>
    <x v="9"/>
    <x v="38"/>
    <s v="Perdida de eficiencia"/>
    <m/>
    <m/>
    <m/>
    <m/>
    <m/>
    <m/>
    <m/>
    <m/>
    <m/>
    <m/>
    <m/>
    <m/>
    <m/>
    <m/>
    <m/>
    <m/>
    <m/>
    <m/>
    <m/>
    <m/>
    <m/>
    <x v="0"/>
    <s v="REPARACIÓN DE AISLACIÓN"/>
    <s v="SEGÚN NORMATIVA DE INSPECCIÓN APLICABLE/SIN ROTURA"/>
    <x v="0"/>
    <s v="PREPARO"/>
    <n v="1"/>
    <m/>
    <n v="1"/>
    <n v="1"/>
    <x v="0"/>
    <s v="Aislación"/>
    <m/>
    <m/>
    <m/>
    <s v="REPARAR SEGÚN CÓDIGO ESPECIFICADO"/>
    <s v="SEGÚN ESPECIFICACIONES DE DISEÑO"/>
    <s v="DEE"/>
    <n v="2"/>
    <n v="12"/>
    <n v="24"/>
    <s v="Aislación"/>
    <m/>
    <m/>
    <m/>
    <m/>
    <m/>
    <m/>
    <m/>
    <m/>
    <m/>
    <m/>
    <m/>
  </r>
  <r>
    <s v="GENERAL"/>
    <s v="GENERAL"/>
    <s v="Acumulación, control de nivel, separación de fluidos, filtrar"/>
    <s v="GENERAL"/>
    <s v="GENERAL"/>
    <s v="N/A"/>
    <s v="N/A"/>
    <x v="1"/>
    <x v="4"/>
    <x v="16"/>
    <x v="9"/>
    <x v="9"/>
    <x v="39"/>
    <s v="Perdida de eficiencia"/>
    <m/>
    <m/>
    <m/>
    <m/>
    <m/>
    <m/>
    <m/>
    <m/>
    <m/>
    <m/>
    <m/>
    <m/>
    <m/>
    <m/>
    <m/>
    <m/>
    <m/>
    <m/>
    <m/>
    <m/>
    <m/>
    <x v="1"/>
    <s v="REPARACIÓN DE AISLACIÓN"/>
    <s v="SEGÚN ESPECIFICACIÓN DE DISEÑO"/>
    <x v="1"/>
    <s v="N/A"/>
    <n v="3"/>
    <m/>
    <n v="12"/>
    <n v="36"/>
    <x v="0"/>
    <s v="Aislación"/>
    <m/>
    <m/>
    <m/>
    <m/>
    <m/>
    <m/>
    <m/>
    <m/>
    <n v="0"/>
    <m/>
    <m/>
    <m/>
    <m/>
    <m/>
    <m/>
    <m/>
    <m/>
    <m/>
    <m/>
    <m/>
    <m/>
  </r>
  <r>
    <s v="GENERAL"/>
    <s v="GENERAL"/>
    <s v="Acumulación, control de nivel, separación de fluidos, filtrar"/>
    <s v="GENERAL"/>
    <s v="GENERAL"/>
    <s v="N/A"/>
    <s v="N/A"/>
    <x v="1"/>
    <x v="4"/>
    <x v="17"/>
    <x v="10"/>
    <x v="10"/>
    <x v="40"/>
    <s v="Perdida de protección contra incendio"/>
    <m/>
    <m/>
    <m/>
    <m/>
    <m/>
    <m/>
    <m/>
    <m/>
    <m/>
    <m/>
    <m/>
    <m/>
    <m/>
    <m/>
    <m/>
    <m/>
    <m/>
    <m/>
    <m/>
    <m/>
    <m/>
    <x v="1"/>
    <s v="REPARACIÓN DE FIREPROOFING"/>
    <s v="SEGÚN ESPECIFICACIÓN DE DISEÑO"/>
    <x v="1"/>
    <s v="N/A"/>
    <n v="5"/>
    <m/>
    <n v="12"/>
    <n v="60"/>
    <x v="1"/>
    <s v="Fireproofing"/>
    <m/>
    <m/>
    <m/>
    <m/>
    <m/>
    <m/>
    <m/>
    <m/>
    <n v="0"/>
    <m/>
    <m/>
    <m/>
    <m/>
    <m/>
    <m/>
    <m/>
    <m/>
    <m/>
    <m/>
    <m/>
    <m/>
  </r>
  <r>
    <s v="GENERAL"/>
    <s v="GENERAL"/>
    <s v="Acumulación, control de nivel, separación de fluidos, filtrar"/>
    <s v="GENERAL"/>
    <s v="GENERAL"/>
    <s v="N/A"/>
    <s v="N/A"/>
    <x v="1"/>
    <x v="4"/>
    <x v="17"/>
    <x v="10"/>
    <x v="10"/>
    <x v="41"/>
    <s v="Perdida de protección contra incendio"/>
    <m/>
    <m/>
    <m/>
    <m/>
    <m/>
    <m/>
    <m/>
    <m/>
    <m/>
    <m/>
    <m/>
    <m/>
    <m/>
    <m/>
    <m/>
    <m/>
    <m/>
    <m/>
    <m/>
    <m/>
    <m/>
    <x v="1"/>
    <s v="REPARACIÓN DE FIREPROOFING"/>
    <s v="SEGÚN ESPECIFICACIÓN DE DISEÑO"/>
    <x v="1"/>
    <s v="N/A"/>
    <n v="5"/>
    <m/>
    <n v="12"/>
    <n v="60"/>
    <x v="1"/>
    <s v="Fireproofing"/>
    <m/>
    <m/>
    <m/>
    <m/>
    <m/>
    <m/>
    <m/>
    <m/>
    <n v="0"/>
    <m/>
    <m/>
    <m/>
    <m/>
    <m/>
    <m/>
    <m/>
    <m/>
    <m/>
    <m/>
    <m/>
    <m/>
  </r>
  <r>
    <s v="GENERAL"/>
    <s v="GENERAL"/>
    <s v="Acumulación, control de nivel, separación de fluidos, filtrar"/>
    <s v="GENERAL"/>
    <s v="GENERAL"/>
    <s v="N/A"/>
    <s v="N/A"/>
    <x v="1"/>
    <x v="4"/>
    <x v="17"/>
    <x v="10"/>
    <x v="10"/>
    <x v="42"/>
    <s v="Perdida de protección contra incendio"/>
    <m/>
    <m/>
    <m/>
    <m/>
    <m/>
    <m/>
    <m/>
    <m/>
    <m/>
    <m/>
    <m/>
    <m/>
    <m/>
    <m/>
    <m/>
    <m/>
    <m/>
    <m/>
    <m/>
    <m/>
    <m/>
    <x v="0"/>
    <s v="INSPECCIÓN VISUAL"/>
    <s v="SEGÚN NORMATIVA DE INSPECCIÓN APLICABLE/SIN ROTURA"/>
    <x v="0"/>
    <s v="PREPARO"/>
    <n v="2"/>
    <m/>
    <n v="1"/>
    <n v="2"/>
    <x v="0"/>
    <s v="Fireproofing"/>
    <m/>
    <m/>
    <m/>
    <s v="REPARAR SEGÚN CÓDIGO ESPECIFICADO"/>
    <s v="SEGÚN ESPECIFICACIONES DE DISEÑO"/>
    <s v="DEE"/>
    <n v="4"/>
    <n v="12"/>
    <n v="48"/>
    <s v="Fireproofing"/>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m/>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r>
    <m/>
    <m/>
    <s v="Acumulación, control de nivel, separación de fluidos, filtrar"/>
    <m/>
    <m/>
    <m/>
    <m/>
    <x v="2"/>
    <x v="5"/>
    <x v="18"/>
    <x v="11"/>
    <x v="11"/>
    <x v="43"/>
    <m/>
    <m/>
    <m/>
    <m/>
    <m/>
    <m/>
    <m/>
    <m/>
    <m/>
    <m/>
    <m/>
    <m/>
    <m/>
    <m/>
    <m/>
    <m/>
    <m/>
    <m/>
    <m/>
    <m/>
    <m/>
    <m/>
    <x v="2"/>
    <m/>
    <m/>
    <x v="2"/>
    <m/>
    <m/>
    <m/>
    <m/>
    <m/>
    <x v="2"/>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
  <r>
    <n v="1"/>
    <m/>
    <s v="GENERAL"/>
    <s v="GENERAL"/>
    <s v="Acumulación, control de nivel, separación de fluidos, filtrar"/>
    <s v="GENERAL"/>
    <s v="GENERAL"/>
    <s v="N/A"/>
    <s v="N/A"/>
    <s v="Frontera presurizada"/>
    <s v="Cabezal"/>
    <x v="0"/>
    <x v="0"/>
    <x v="0"/>
    <x v="0"/>
    <s v="Fuga externa"/>
    <m/>
    <m/>
    <m/>
    <m/>
    <m/>
    <m/>
    <m/>
    <m/>
    <m/>
    <m/>
    <m/>
    <m/>
    <m/>
    <m/>
    <m/>
    <m/>
    <x v="0"/>
    <m/>
    <m/>
    <m/>
    <m/>
    <s v="CBM"/>
    <s v="MEDICIÓN DE ESPESORES POR UT"/>
    <s v="SOBRE ESPESOR MINIMO DE RETIRO/VIDA REMANENTE"/>
    <x v="0"/>
    <s v="PREPARO"/>
    <n v="3"/>
    <m/>
    <n v="1"/>
    <n v="3"/>
    <x v="0"/>
    <s v="Cabezal"/>
    <m/>
    <m/>
    <m/>
    <s v="REPARAR SEGÚN CÓDIGO ESPECIFICADO"/>
    <s v="SEGÚN ESPECIFICACIONES DE DISEÑO"/>
    <s v="DEE"/>
    <n v="7"/>
    <n v="60"/>
    <n v="420"/>
    <s v="Cabezal"/>
    <m/>
    <m/>
    <m/>
    <m/>
    <m/>
    <m/>
    <m/>
    <m/>
    <m/>
    <m/>
    <m/>
  </r>
  <r>
    <n v="2"/>
    <m/>
    <s v="GENERAL"/>
    <s v="GENERAL"/>
    <s v="Acumulación, control de nivel, separación de fluidos, filtrar"/>
    <s v="GENERAL"/>
    <s v="GENERAL"/>
    <s v="N/A"/>
    <s v="N/A"/>
    <s v="Frontera presurizada"/>
    <s v="Cabezal"/>
    <x v="0"/>
    <x v="0"/>
    <x v="0"/>
    <x v="1"/>
    <s v="Fuga externa"/>
    <m/>
    <m/>
    <m/>
    <m/>
    <m/>
    <m/>
    <m/>
    <m/>
    <m/>
    <m/>
    <m/>
    <m/>
    <m/>
    <m/>
    <m/>
    <m/>
    <x v="0"/>
    <m/>
    <m/>
    <m/>
    <m/>
    <s v="CBM"/>
    <s v="INSPECCIÓN VISUAL"/>
    <s v="SEGÚN NORMATIVA DE INSPECCIÓN APLICABLE/SIN ROTURA"/>
    <x v="0"/>
    <s v="PREPARO"/>
    <n v="2"/>
    <m/>
    <n v="1"/>
    <n v="2"/>
    <x v="0"/>
    <s v="Cabezal"/>
    <m/>
    <m/>
    <m/>
    <s v="REPARAR SEGÚN CÓDIGO ESPECIFICADO"/>
    <s v="SEGÚN ESPECIFICACIONES DE DISEÑO"/>
    <s v="DEE"/>
    <n v="7"/>
    <n v="60"/>
    <n v="420"/>
    <s v="Cabezal"/>
    <m/>
    <m/>
    <m/>
    <m/>
    <m/>
    <m/>
    <m/>
    <m/>
    <m/>
    <m/>
    <m/>
  </r>
  <r>
    <n v="3"/>
    <m/>
    <s v="GENERAL"/>
    <s v="GENERAL"/>
    <s v="Acumulación, control de nivel, separación de fluidos, filtrar"/>
    <s v="GENERAL"/>
    <s v="GENERAL"/>
    <s v="N/A"/>
    <s v="N/A"/>
    <s v="Frontera presurizada"/>
    <s v="Cabezal"/>
    <x v="0"/>
    <x v="0"/>
    <x v="0"/>
    <x v="2"/>
    <s v="Fuga externa"/>
    <m/>
    <m/>
    <m/>
    <m/>
    <m/>
    <m/>
    <m/>
    <m/>
    <m/>
    <m/>
    <m/>
    <m/>
    <m/>
    <m/>
    <m/>
    <m/>
    <x v="0"/>
    <m/>
    <m/>
    <m/>
    <m/>
    <s v="CBM"/>
    <s v="INSPECCIÓN VISUAL + END"/>
    <s v="SEGÚN NORMATIVA DE INSPECCIÓN APLICABLE/SIN ROTURA"/>
    <x v="0"/>
    <s v="PARO"/>
    <n v="3"/>
    <m/>
    <n v="5"/>
    <n v="15"/>
    <x v="1"/>
    <s v="Cabezal"/>
    <m/>
    <m/>
    <m/>
    <s v="REPARAR SEGÚN CÓDIGO ESPECIFICADO"/>
    <s v="SEGÚN ESPECIFICACIONES DE DISEÑO"/>
    <s v="DEE"/>
    <n v="7"/>
    <n v="60"/>
    <n v="420"/>
    <s v="Cabezal"/>
    <m/>
    <m/>
    <m/>
    <m/>
    <m/>
    <m/>
    <m/>
    <m/>
    <m/>
    <m/>
    <m/>
  </r>
  <r>
    <n v="4"/>
    <m/>
    <s v="GENERAL"/>
    <s v="GENERAL"/>
    <s v="Acumulación, control de nivel, separación de fluidos, filtrar"/>
    <s v="GENERAL"/>
    <s v="GENERAL"/>
    <s v="N/A"/>
    <s v="N/A"/>
    <s v="Frontera presurizada"/>
    <s v="Cabezal"/>
    <x v="0"/>
    <x v="0"/>
    <x v="0"/>
    <x v="3"/>
    <s v="Fuga externa"/>
    <m/>
    <m/>
    <m/>
    <m/>
    <m/>
    <m/>
    <m/>
    <m/>
    <m/>
    <m/>
    <m/>
    <m/>
    <m/>
    <m/>
    <m/>
    <m/>
    <x v="0"/>
    <m/>
    <m/>
    <m/>
    <m/>
    <s v="CBM"/>
    <s v="INSPECCIÓN VISUAL"/>
    <s v="SEGÚN NORMATIVA DE INSPECCIÓN APLICABLE/SIN ROTURA"/>
    <x v="0"/>
    <s v="PREPARO"/>
    <n v="2"/>
    <m/>
    <n v="1"/>
    <n v="2"/>
    <x v="0"/>
    <s v="Cabezal"/>
    <m/>
    <m/>
    <m/>
    <s v="REPARAR SEGÚN CÓDIGO ESPECIFICADO"/>
    <s v="SEGÚN ESPECIFICACIONES DE DISEÑO"/>
    <s v="DEE"/>
    <n v="7"/>
    <n v="60"/>
    <n v="420"/>
    <s v="Cabezal"/>
    <m/>
    <m/>
    <m/>
    <m/>
    <m/>
    <m/>
    <m/>
    <m/>
    <m/>
    <m/>
    <m/>
  </r>
  <r>
    <n v="5"/>
    <m/>
    <s v="GENERAL"/>
    <s v="GENERAL"/>
    <s v="Acumulación, control de nivel, separación de fluidos, filtrar"/>
    <s v="GENERAL"/>
    <s v="GENERAL"/>
    <s v="N/A"/>
    <s v="N/A"/>
    <s v="Frontera presurizada"/>
    <s v="Cabezal"/>
    <x v="0"/>
    <x v="0"/>
    <x v="0"/>
    <x v="4"/>
    <s v="Fuga externa"/>
    <m/>
    <m/>
    <m/>
    <m/>
    <m/>
    <m/>
    <m/>
    <m/>
    <m/>
    <m/>
    <m/>
    <m/>
    <m/>
    <m/>
    <m/>
    <m/>
    <x v="0"/>
    <m/>
    <m/>
    <m/>
    <m/>
    <s v="RTF"/>
    <s v="REPARACIÓN DEL EQUIPO"/>
    <s v="SEGÚN ESPECIFICACIÓN DE DISEÑO"/>
    <x v="1"/>
    <s v="N/A"/>
    <n v="7"/>
    <m/>
    <n v="60"/>
    <n v="420"/>
    <x v="1"/>
    <s v="Cabezal"/>
    <m/>
    <m/>
    <m/>
    <m/>
    <m/>
    <m/>
    <m/>
    <m/>
    <n v="0"/>
    <m/>
    <m/>
    <m/>
    <m/>
    <m/>
    <m/>
    <m/>
    <m/>
    <m/>
    <m/>
    <m/>
    <m/>
  </r>
  <r>
    <n v="6"/>
    <m/>
    <s v="GENERAL"/>
    <s v="GENERAL"/>
    <s v="Acumulación, control de nivel, separación de fluidos, filtrar"/>
    <s v="GENERAL"/>
    <s v="GENERAL"/>
    <s v="N/A"/>
    <s v="N/A"/>
    <s v="Frontera presurizada"/>
    <s v="Cabezal"/>
    <x v="1"/>
    <x v="0"/>
    <x v="0"/>
    <x v="0"/>
    <s v="Fuga externa"/>
    <m/>
    <m/>
    <m/>
    <m/>
    <m/>
    <m/>
    <m/>
    <m/>
    <m/>
    <m/>
    <m/>
    <m/>
    <m/>
    <m/>
    <m/>
    <m/>
    <x v="0"/>
    <m/>
    <m/>
    <m/>
    <m/>
    <s v="CBM"/>
    <s v="MEDICIÓN DE ESPESORES POR UT"/>
    <s v="SOBRE ESPESOR MINIMO DE RETIRO/VIDA REMANENTE"/>
    <x v="0"/>
    <s v="PREPARO"/>
    <n v="3"/>
    <m/>
    <n v="1"/>
    <n v="3"/>
    <x v="0"/>
    <s v="Boquillas de cabezal"/>
    <m/>
    <m/>
    <m/>
    <s v="REPARAR SEGÚN CÓDIGO ESPECIFICADO"/>
    <s v="SEGÚN ESPECIFICACIONES DE DISEÑO"/>
    <s v="DEE"/>
    <n v="4"/>
    <n v="4"/>
    <n v="16"/>
    <s v="Boquillas de cabezal"/>
    <m/>
    <m/>
    <m/>
    <m/>
    <m/>
    <m/>
    <m/>
    <m/>
    <m/>
    <m/>
    <m/>
  </r>
  <r>
    <n v="7"/>
    <m/>
    <s v="GENERAL"/>
    <s v="GENERAL"/>
    <s v="Acumulación, control de nivel, separación de fluidos, filtrar"/>
    <s v="GENERAL"/>
    <s v="GENERAL"/>
    <s v="N/A"/>
    <s v="N/A"/>
    <s v="Frontera presurizada"/>
    <s v="Cabezal"/>
    <x v="1"/>
    <x v="0"/>
    <x v="0"/>
    <x v="1"/>
    <s v="Fuga externa"/>
    <m/>
    <m/>
    <m/>
    <m/>
    <m/>
    <m/>
    <m/>
    <m/>
    <m/>
    <m/>
    <m/>
    <m/>
    <m/>
    <m/>
    <m/>
    <m/>
    <x v="0"/>
    <m/>
    <m/>
    <m/>
    <m/>
    <s v="CBM"/>
    <s v="INSPECCIÓN VISUAL"/>
    <s v="SEGÚN NORMATIVA DE INSPECCIÓN APLICABLE/SIN ROTURA"/>
    <x v="0"/>
    <s v="PREPARO"/>
    <n v="2"/>
    <m/>
    <n v="1"/>
    <n v="2"/>
    <x v="0"/>
    <s v="Boquillas de cabezal"/>
    <m/>
    <m/>
    <m/>
    <s v="REPARAR SEGÚN CÓDIGO ESPECIFICADO"/>
    <s v="SEGÚN ESPECIFICACIONES DE DISEÑO"/>
    <s v="DEE"/>
    <n v="4"/>
    <n v="4"/>
    <n v="16"/>
    <s v="Boquillas de cabezal"/>
    <m/>
    <m/>
    <m/>
    <m/>
    <m/>
    <m/>
    <m/>
    <m/>
    <m/>
    <m/>
    <m/>
  </r>
  <r>
    <n v="8"/>
    <m/>
    <s v="GENERAL"/>
    <s v="GENERAL"/>
    <s v="Acumulación, control de nivel, separación de fluidos, filtrar"/>
    <s v="GENERAL"/>
    <s v="GENERAL"/>
    <s v="N/A"/>
    <s v="N/A"/>
    <s v="Frontera presurizada"/>
    <s v="Cabezal"/>
    <x v="1"/>
    <x v="0"/>
    <x v="0"/>
    <x v="2"/>
    <s v="Fuga externa"/>
    <m/>
    <m/>
    <m/>
    <m/>
    <m/>
    <m/>
    <m/>
    <m/>
    <m/>
    <m/>
    <m/>
    <m/>
    <m/>
    <m/>
    <m/>
    <m/>
    <x v="0"/>
    <m/>
    <m/>
    <m/>
    <m/>
    <s v="CBM"/>
    <s v="INSPECCIÓN VISUAL + END"/>
    <s v="SEGÚN NORMATIVA DE INSPECCIÓN APLICABLE/SIN ROTURA"/>
    <x v="0"/>
    <s v="PARO"/>
    <n v="3"/>
    <m/>
    <n v="5"/>
    <n v="15"/>
    <x v="1"/>
    <s v="Boquillas de cabezal"/>
    <m/>
    <m/>
    <m/>
    <s v="REPARAR SEGÚN CÓDIGO ESPECIFICADO"/>
    <s v="SEGÚN ESPECIFICACIONES DE DISEÑO"/>
    <s v="DEE"/>
    <n v="4"/>
    <n v="4"/>
    <n v="16"/>
    <s v="Boquillas de cabezal"/>
    <m/>
    <m/>
    <m/>
    <m/>
    <m/>
    <m/>
    <m/>
    <m/>
    <m/>
    <m/>
    <m/>
  </r>
  <r>
    <n v="9"/>
    <m/>
    <s v="GENERAL"/>
    <s v="GENERAL"/>
    <s v="Acumulación, control de nivel, separación de fluidos, filtrar"/>
    <s v="GENERAL"/>
    <s v="GENERAL"/>
    <s v="N/A"/>
    <s v="N/A"/>
    <s v="Frontera presurizada"/>
    <s v="Cabezal"/>
    <x v="1"/>
    <x v="0"/>
    <x v="0"/>
    <x v="3"/>
    <s v="Fuga externa"/>
    <m/>
    <m/>
    <m/>
    <m/>
    <m/>
    <m/>
    <m/>
    <m/>
    <m/>
    <m/>
    <m/>
    <m/>
    <m/>
    <m/>
    <m/>
    <m/>
    <x v="0"/>
    <m/>
    <m/>
    <m/>
    <m/>
    <s v="CBM"/>
    <s v="INSPECCIÓN VISUAL"/>
    <s v="SEGÚN NORMATIVA DE INSPECCIÓN APLICABLE/SIN ROTURA"/>
    <x v="0"/>
    <s v="PREPARO"/>
    <n v="2"/>
    <m/>
    <n v="1"/>
    <n v="2"/>
    <x v="0"/>
    <s v="Boquillas de cabezal"/>
    <m/>
    <m/>
    <m/>
    <s v="REPARAR SEGÚN CÓDIGO ESPECIFICADO"/>
    <s v="SEGÚN ESPECIFICACIONES DE DISEÑO"/>
    <s v="DEE"/>
    <n v="4"/>
    <n v="4"/>
    <n v="16"/>
    <s v="Boquillas de cabezal"/>
    <m/>
    <m/>
    <m/>
    <m/>
    <m/>
    <m/>
    <m/>
    <m/>
    <m/>
    <m/>
    <m/>
  </r>
  <r>
    <n v="10"/>
    <m/>
    <s v="GENERAL"/>
    <s v="GENERAL"/>
    <s v="Acumulación, control de nivel, separación de fluidos, filtrar"/>
    <s v="GENERAL"/>
    <s v="GENERAL"/>
    <s v="N/A"/>
    <s v="N/A"/>
    <s v="Frontera presurizada"/>
    <s v="Cabezal"/>
    <x v="1"/>
    <x v="0"/>
    <x v="0"/>
    <x v="4"/>
    <s v="Fuga externa"/>
    <m/>
    <m/>
    <m/>
    <m/>
    <m/>
    <m/>
    <m/>
    <m/>
    <m/>
    <m/>
    <m/>
    <m/>
    <m/>
    <m/>
    <m/>
    <m/>
    <x v="0"/>
    <m/>
    <m/>
    <m/>
    <m/>
    <s v="RTF"/>
    <s v="REPARACIÓN DEL EQUIPO"/>
    <s v="SEGÚN ESPECIFICACIÓN DE DISEÑO"/>
    <x v="1"/>
    <s v="N/A"/>
    <n v="4"/>
    <m/>
    <n v="4"/>
    <n v="16"/>
    <x v="1"/>
    <s v="Boquillas de cabezal"/>
    <m/>
    <m/>
    <m/>
    <m/>
    <m/>
    <m/>
    <m/>
    <m/>
    <n v="0"/>
    <m/>
    <m/>
    <m/>
    <m/>
    <m/>
    <m/>
    <m/>
    <m/>
    <m/>
    <m/>
    <m/>
    <m/>
  </r>
  <r>
    <n v="11"/>
    <m/>
    <s v="GENERAL"/>
    <s v="GENERAL"/>
    <s v="Acumulación, control de nivel, separación de fluidos, filtrar"/>
    <s v="GENERAL"/>
    <s v="GENERAL"/>
    <s v="N/A"/>
    <s v="N/A"/>
    <s v="Frontera presurizada"/>
    <s v="Manto"/>
    <x v="2"/>
    <x v="0"/>
    <x v="0"/>
    <x v="0"/>
    <s v="Fuga externa"/>
    <m/>
    <m/>
    <m/>
    <m/>
    <m/>
    <m/>
    <m/>
    <m/>
    <m/>
    <m/>
    <m/>
    <m/>
    <m/>
    <m/>
    <m/>
    <m/>
    <x v="0"/>
    <m/>
    <m/>
    <m/>
    <m/>
    <s v="CBM"/>
    <s v="MEDICIÓN DE ESPESORES POR UT"/>
    <s v="SOBRE ESPESOR MINIMO DE RETIRO/VIDA REMANENTE"/>
    <x v="0"/>
    <s v="PREPARO"/>
    <n v="3"/>
    <m/>
    <n v="1"/>
    <n v="3"/>
    <x v="0"/>
    <s v="Manto"/>
    <m/>
    <m/>
    <m/>
    <s v="REPARAR SEGÚN CÓDIGO ESPECIFICADO"/>
    <s v="SEGÚN ESPECIFICACIONES DE DISEÑO"/>
    <s v="DEE"/>
    <n v="7"/>
    <n v="60"/>
    <n v="420"/>
    <s v="Manto"/>
    <m/>
    <m/>
    <m/>
    <m/>
    <m/>
    <m/>
    <m/>
    <m/>
    <m/>
    <m/>
    <m/>
  </r>
  <r>
    <n v="12"/>
    <m/>
    <s v="GENERAL"/>
    <s v="GENERAL"/>
    <s v="Acumulación, control de nivel, separación de fluidos, filtrar"/>
    <s v="GENERAL"/>
    <s v="GENERAL"/>
    <s v="N/A"/>
    <s v="N/A"/>
    <s v="Frontera presurizada"/>
    <s v="Manto"/>
    <x v="2"/>
    <x v="0"/>
    <x v="0"/>
    <x v="1"/>
    <s v="Fuga externa"/>
    <m/>
    <m/>
    <m/>
    <m/>
    <m/>
    <m/>
    <m/>
    <m/>
    <m/>
    <m/>
    <m/>
    <m/>
    <m/>
    <m/>
    <m/>
    <m/>
    <x v="0"/>
    <m/>
    <m/>
    <m/>
    <m/>
    <s v="CBM"/>
    <s v="INSPECCIÓN VISUAL"/>
    <s v="SEGÚN NORMATIVA DE INSPECCIÓN APLICABLE/SIN ROTURA"/>
    <x v="0"/>
    <s v="PREPARO"/>
    <n v="2"/>
    <m/>
    <n v="1"/>
    <n v="2"/>
    <x v="0"/>
    <s v="Manto"/>
    <m/>
    <m/>
    <m/>
    <s v="REPARAR SEGÚN CÓDIGO ESPECIFICADO"/>
    <s v="SEGÚN ESPECIFICACIONES DE DISEÑO"/>
    <s v="DEE"/>
    <n v="7"/>
    <n v="60"/>
    <n v="420"/>
    <s v="Manto"/>
    <m/>
    <m/>
    <m/>
    <m/>
    <m/>
    <m/>
    <m/>
    <m/>
    <m/>
    <m/>
    <m/>
  </r>
  <r>
    <n v="13"/>
    <m/>
    <s v="GENERAL"/>
    <s v="GENERAL"/>
    <s v="Acumulación, control de nivel, separación de fluidos, filtrar"/>
    <s v="GENERAL"/>
    <s v="GENERAL"/>
    <s v="N/A"/>
    <s v="N/A"/>
    <s v="Frontera presurizada"/>
    <s v="Manto"/>
    <x v="2"/>
    <x v="0"/>
    <x v="0"/>
    <x v="2"/>
    <s v="Fuga externa"/>
    <m/>
    <m/>
    <m/>
    <m/>
    <m/>
    <m/>
    <m/>
    <m/>
    <m/>
    <m/>
    <m/>
    <m/>
    <m/>
    <m/>
    <m/>
    <m/>
    <x v="0"/>
    <m/>
    <m/>
    <m/>
    <m/>
    <s v="CBM"/>
    <s v="INSPECCIÓN VISUAL + END"/>
    <s v="SEGÚN NORMATIVA DE INSPECCIÓN APLICABLE/SIN ROTURA"/>
    <x v="0"/>
    <s v="PARO"/>
    <n v="3"/>
    <m/>
    <n v="5"/>
    <n v="15"/>
    <x v="1"/>
    <s v="Manto"/>
    <m/>
    <m/>
    <m/>
    <s v="REPARAR SEGÚN CÓDIGO ESPECIFICADO"/>
    <s v="SEGÚN ESPECIFICACIONES DE DISEÑO"/>
    <s v="DEE"/>
    <n v="7"/>
    <n v="60"/>
    <n v="420"/>
    <s v="Manto"/>
    <m/>
    <m/>
    <m/>
    <m/>
    <m/>
    <m/>
    <m/>
    <m/>
    <m/>
    <m/>
    <m/>
  </r>
  <r>
    <n v="14"/>
    <m/>
    <s v="GENERAL"/>
    <s v="GENERAL"/>
    <s v="Acumulación, control de nivel, separación de fluidos, filtrar"/>
    <s v="GENERAL"/>
    <s v="GENERAL"/>
    <s v="N/A"/>
    <s v="N/A"/>
    <s v="Frontera presurizada"/>
    <s v="Manto"/>
    <x v="2"/>
    <x v="0"/>
    <x v="0"/>
    <x v="3"/>
    <s v="Fuga externa"/>
    <m/>
    <m/>
    <m/>
    <m/>
    <m/>
    <m/>
    <m/>
    <m/>
    <m/>
    <m/>
    <m/>
    <m/>
    <m/>
    <m/>
    <m/>
    <m/>
    <x v="0"/>
    <m/>
    <m/>
    <m/>
    <m/>
    <s v="CBM"/>
    <s v="INSPECCIÓN VISUAL"/>
    <s v="SEGÚN NORMATIVA DE INSPECCIÓN APLICABLE/SIN ROTURA"/>
    <x v="0"/>
    <s v="PREPARO"/>
    <n v="2"/>
    <m/>
    <n v="1"/>
    <n v="2"/>
    <x v="0"/>
    <s v="Manto"/>
    <m/>
    <m/>
    <m/>
    <s v="REPARAR SEGÚN CÓDIGO ESPECIFICADO"/>
    <s v="SEGÚN ESPECIFICACIONES DE DISEÑO"/>
    <s v="DEE"/>
    <n v="7"/>
    <n v="60"/>
    <n v="420"/>
    <s v="Manto"/>
    <m/>
    <m/>
    <m/>
    <m/>
    <m/>
    <m/>
    <m/>
    <m/>
    <m/>
    <m/>
    <m/>
  </r>
  <r>
    <n v="15"/>
    <m/>
    <s v="GENERAL"/>
    <s v="GENERAL"/>
    <s v="Acumulación, control de nivel, separación de fluidos, filtrar"/>
    <s v="GENERAL"/>
    <s v="GENERAL"/>
    <s v="N/A"/>
    <s v="N/A"/>
    <s v="Frontera presurizada"/>
    <s v="Manto"/>
    <x v="2"/>
    <x v="0"/>
    <x v="0"/>
    <x v="4"/>
    <s v="Fuga externa"/>
    <m/>
    <m/>
    <m/>
    <m/>
    <m/>
    <m/>
    <m/>
    <m/>
    <m/>
    <m/>
    <m/>
    <m/>
    <m/>
    <m/>
    <m/>
    <m/>
    <x v="0"/>
    <m/>
    <m/>
    <m/>
    <m/>
    <s v="RTF"/>
    <s v="REPARACIÓN DEL EQUIPO"/>
    <s v="SEGÚN ESPECIFICACIÓN DE DISEÑO"/>
    <x v="1"/>
    <s v="N/A"/>
    <n v="7"/>
    <m/>
    <n v="60"/>
    <n v="420"/>
    <x v="1"/>
    <s v="Manto"/>
    <m/>
    <m/>
    <m/>
    <m/>
    <m/>
    <m/>
    <m/>
    <m/>
    <n v="0"/>
    <m/>
    <m/>
    <m/>
    <m/>
    <m/>
    <m/>
    <m/>
    <m/>
    <m/>
    <m/>
    <m/>
    <m/>
  </r>
  <r>
    <n v="16"/>
    <m/>
    <s v="GENERAL"/>
    <s v="GENERAL"/>
    <s v="Acumulación, control de nivel, separación de fluidos, filtrar"/>
    <s v="GENERAL"/>
    <s v="GENERAL"/>
    <s v="N/A"/>
    <s v="N/A"/>
    <s v="Frontera presurizada"/>
    <s v="Manto"/>
    <x v="3"/>
    <x v="0"/>
    <x v="0"/>
    <x v="0"/>
    <s v="Fuga externa"/>
    <m/>
    <m/>
    <m/>
    <m/>
    <m/>
    <m/>
    <m/>
    <m/>
    <m/>
    <m/>
    <m/>
    <m/>
    <m/>
    <m/>
    <m/>
    <m/>
    <x v="0"/>
    <m/>
    <m/>
    <m/>
    <m/>
    <s v="CBM"/>
    <s v="MEDICIÓN DE ESPESORES POR UT"/>
    <s v="SOBRE ESPESOR MINIMO DE RETIRO/VIDA REMANENTE"/>
    <x v="0"/>
    <s v="PREPARO"/>
    <n v="3"/>
    <m/>
    <n v="1"/>
    <n v="3"/>
    <x v="0"/>
    <s v="Bota"/>
    <m/>
    <m/>
    <m/>
    <s v="REPARAR SEGÚN CÓDIGO ESPECIFICADO"/>
    <s v="SEGÚN ESPECIFICACIONES DE DISEÑO"/>
    <s v="DEE"/>
    <n v="7"/>
    <n v="60"/>
    <n v="420"/>
    <s v="Bota"/>
    <m/>
    <m/>
    <m/>
    <m/>
    <m/>
    <m/>
    <m/>
    <m/>
    <m/>
    <m/>
    <m/>
  </r>
  <r>
    <n v="17"/>
    <m/>
    <s v="GENERAL"/>
    <s v="GENERAL"/>
    <s v="Acumulación, control de nivel, separación de fluidos, filtrar"/>
    <s v="GENERAL"/>
    <s v="GENERAL"/>
    <s v="N/A"/>
    <s v="N/A"/>
    <s v="Frontera presurizada"/>
    <s v="Manto"/>
    <x v="3"/>
    <x v="0"/>
    <x v="0"/>
    <x v="1"/>
    <s v="Fuga externa"/>
    <m/>
    <m/>
    <m/>
    <m/>
    <m/>
    <m/>
    <m/>
    <m/>
    <m/>
    <m/>
    <m/>
    <m/>
    <m/>
    <m/>
    <m/>
    <m/>
    <x v="0"/>
    <m/>
    <m/>
    <m/>
    <m/>
    <s v="CBM"/>
    <s v="INSPECCIÓN VISUAL"/>
    <s v="SEGÚN NORMATIVA DE INSPECCIÓN APLICABLE/SIN ROTURA"/>
    <x v="0"/>
    <s v="PREPARO"/>
    <n v="2"/>
    <m/>
    <n v="1"/>
    <n v="2"/>
    <x v="0"/>
    <s v="Bota"/>
    <m/>
    <m/>
    <m/>
    <s v="REPARAR SEGÚN CÓDIGO ESPECIFICADO"/>
    <s v="SEGÚN ESPECIFICACIONES DE DISEÑO"/>
    <s v="DEE"/>
    <n v="7"/>
    <n v="60"/>
    <n v="420"/>
    <s v="Bota"/>
    <m/>
    <m/>
    <m/>
    <m/>
    <m/>
    <m/>
    <m/>
    <m/>
    <m/>
    <m/>
    <m/>
  </r>
  <r>
    <n v="18"/>
    <m/>
    <s v="GENERAL"/>
    <s v="GENERAL"/>
    <s v="Acumulación, control de nivel, separación de fluidos, filtrar"/>
    <s v="GENERAL"/>
    <s v="GENERAL"/>
    <s v="N/A"/>
    <s v="N/A"/>
    <s v="Frontera presurizada"/>
    <s v="Manto"/>
    <x v="3"/>
    <x v="0"/>
    <x v="0"/>
    <x v="2"/>
    <s v="Fuga externa"/>
    <m/>
    <m/>
    <m/>
    <m/>
    <m/>
    <m/>
    <m/>
    <m/>
    <m/>
    <m/>
    <m/>
    <m/>
    <m/>
    <m/>
    <m/>
    <m/>
    <x v="0"/>
    <m/>
    <m/>
    <m/>
    <m/>
    <s v="CBM"/>
    <s v="INSPECCIÓN VISUAL + END"/>
    <s v="SEGÚN NORMATIVA DE INSPECCIÓN APLICABLE/SIN ROTURA"/>
    <x v="0"/>
    <s v="PARO"/>
    <n v="3"/>
    <m/>
    <n v="5"/>
    <n v="15"/>
    <x v="1"/>
    <s v="Bota"/>
    <m/>
    <m/>
    <m/>
    <s v="REPARAR SEGÚN CÓDIGO ESPECIFICADO"/>
    <s v="SEGÚN ESPECIFICACIONES DE DISEÑO"/>
    <s v="DEE"/>
    <n v="7"/>
    <n v="60"/>
    <n v="420"/>
    <s v="Bota"/>
    <m/>
    <m/>
    <m/>
    <m/>
    <m/>
    <m/>
    <m/>
    <m/>
    <m/>
    <m/>
    <m/>
  </r>
  <r>
    <n v="19"/>
    <m/>
    <s v="GENERAL"/>
    <s v="GENERAL"/>
    <s v="Acumulación, control de nivel, separación de fluidos, filtrar"/>
    <s v="GENERAL"/>
    <s v="GENERAL"/>
    <s v="N/A"/>
    <s v="N/A"/>
    <s v="Frontera presurizada"/>
    <s v="Manto"/>
    <x v="3"/>
    <x v="0"/>
    <x v="0"/>
    <x v="3"/>
    <s v="Fuga externa"/>
    <m/>
    <m/>
    <m/>
    <m/>
    <m/>
    <m/>
    <m/>
    <m/>
    <m/>
    <m/>
    <m/>
    <m/>
    <m/>
    <m/>
    <m/>
    <m/>
    <x v="0"/>
    <m/>
    <m/>
    <m/>
    <m/>
    <s v="CBM"/>
    <s v="INSPECCIÓN VISUAL"/>
    <s v="SEGÚN NORMATIVA DE INSPECCIÓN APLICABLE/SIN ROTURA"/>
    <x v="0"/>
    <s v="PREPARO"/>
    <n v="2"/>
    <m/>
    <n v="1"/>
    <n v="2"/>
    <x v="0"/>
    <s v="Bota"/>
    <m/>
    <m/>
    <m/>
    <s v="REPARAR SEGÚN CÓDIGO ESPECIFICADO"/>
    <s v="SEGÚN ESPECIFICACIONES DE DISEÑO"/>
    <s v="DEE"/>
    <n v="7"/>
    <n v="60"/>
    <n v="420"/>
    <s v="Bota"/>
    <m/>
    <m/>
    <m/>
    <m/>
    <m/>
    <m/>
    <m/>
    <m/>
    <m/>
    <m/>
    <m/>
  </r>
  <r>
    <n v="20"/>
    <m/>
    <s v="GENERAL"/>
    <s v="GENERAL"/>
    <s v="Acumulación, control de nivel, separación de fluidos, filtrar"/>
    <s v="GENERAL"/>
    <s v="GENERAL"/>
    <s v="N/A"/>
    <s v="N/A"/>
    <s v="Frontera presurizada"/>
    <s v="Manto"/>
    <x v="3"/>
    <x v="0"/>
    <x v="0"/>
    <x v="4"/>
    <s v="Fuga externa"/>
    <m/>
    <m/>
    <m/>
    <m/>
    <m/>
    <m/>
    <m/>
    <m/>
    <m/>
    <m/>
    <m/>
    <m/>
    <m/>
    <m/>
    <m/>
    <m/>
    <x v="0"/>
    <m/>
    <m/>
    <m/>
    <m/>
    <s v="RTF"/>
    <s v="REPARACIÓN DEL EQUIPO"/>
    <s v="SEGÚN ESPECIFICACIÓN DE DISEÑO"/>
    <x v="1"/>
    <s v="N/A"/>
    <n v="7"/>
    <m/>
    <n v="60"/>
    <n v="420"/>
    <x v="1"/>
    <s v="Bota"/>
    <m/>
    <m/>
    <m/>
    <m/>
    <m/>
    <m/>
    <m/>
    <m/>
    <n v="0"/>
    <m/>
    <m/>
    <m/>
    <m/>
    <m/>
    <m/>
    <m/>
    <m/>
    <m/>
    <m/>
    <m/>
    <m/>
  </r>
  <r>
    <n v="21"/>
    <m/>
    <s v="GENERAL"/>
    <s v="GENERAL"/>
    <s v="Acumulación, control de nivel, separación de fluidos, filtrar"/>
    <s v="GENERAL"/>
    <s v="GENERAL"/>
    <s v="N/A"/>
    <s v="N/A"/>
    <s v="Frontera presurizada"/>
    <s v="Manto"/>
    <x v="4"/>
    <x v="0"/>
    <x v="0"/>
    <x v="0"/>
    <s v="Fuga externa"/>
    <m/>
    <m/>
    <m/>
    <m/>
    <m/>
    <m/>
    <m/>
    <m/>
    <m/>
    <m/>
    <m/>
    <m/>
    <m/>
    <m/>
    <m/>
    <m/>
    <x v="0"/>
    <m/>
    <m/>
    <m/>
    <m/>
    <s v="CBM"/>
    <s v="MEDICIÓN DE ESPESORES POR UT"/>
    <s v="SOBRE ESPESOR MINIMO DE RETIRO/VIDA REMANENTE"/>
    <x v="0"/>
    <s v="PREPARO"/>
    <n v="3"/>
    <m/>
    <n v="1"/>
    <n v="3"/>
    <x v="0"/>
    <s v="Boquillas de Manto"/>
    <m/>
    <m/>
    <m/>
    <s v="REPARAR SEGÚN CÓDIGO ESPECIFICADO"/>
    <s v="SEGÚN ESPECIFICACIONES DE DISEÑO"/>
    <s v="DEE"/>
    <n v="4"/>
    <n v="4"/>
    <n v="16"/>
    <s v="Boquillas de Manto"/>
    <m/>
    <m/>
    <m/>
    <m/>
    <m/>
    <m/>
    <m/>
    <m/>
    <m/>
    <m/>
    <m/>
  </r>
  <r>
    <n v="22"/>
    <m/>
    <s v="GENERAL"/>
    <s v="GENERAL"/>
    <s v="Acumulación, control de nivel, separación de fluidos, filtrar"/>
    <s v="GENERAL"/>
    <s v="GENERAL"/>
    <s v="N/A"/>
    <s v="N/A"/>
    <s v="Frontera presurizada"/>
    <s v="Manto"/>
    <x v="4"/>
    <x v="0"/>
    <x v="0"/>
    <x v="1"/>
    <s v="Fuga externa"/>
    <m/>
    <m/>
    <m/>
    <m/>
    <m/>
    <m/>
    <m/>
    <m/>
    <m/>
    <m/>
    <m/>
    <m/>
    <m/>
    <m/>
    <m/>
    <m/>
    <x v="0"/>
    <m/>
    <m/>
    <m/>
    <m/>
    <s v="CBM"/>
    <s v="INSPECCIÓN VISUAL"/>
    <s v="SEGÚN NORMATIVA DE INSPECCIÓN APLICABLE/SIN ROTURA"/>
    <x v="0"/>
    <s v="PREPARO"/>
    <n v="2"/>
    <m/>
    <n v="1"/>
    <n v="2"/>
    <x v="0"/>
    <s v="Boquillas de Manto"/>
    <m/>
    <m/>
    <m/>
    <s v="REPARAR SEGÚN CÓDIGO ESPECIFICADO"/>
    <s v="SEGÚN ESPECIFICACIONES DE DISEÑO"/>
    <s v="DEE"/>
    <n v="4"/>
    <n v="4"/>
    <n v="16"/>
    <s v="Boquillas de Manto"/>
    <m/>
    <m/>
    <m/>
    <m/>
    <m/>
    <m/>
    <m/>
    <m/>
    <m/>
    <m/>
    <m/>
  </r>
  <r>
    <n v="23"/>
    <m/>
    <s v="GENERAL"/>
    <s v="GENERAL"/>
    <s v="Acumulación, control de nivel, separación de fluidos, filtrar"/>
    <s v="GENERAL"/>
    <s v="GENERAL"/>
    <s v="N/A"/>
    <s v="N/A"/>
    <s v="Frontera presurizada"/>
    <s v="Manto"/>
    <x v="4"/>
    <x v="0"/>
    <x v="0"/>
    <x v="2"/>
    <s v="Fuga externa"/>
    <m/>
    <m/>
    <m/>
    <m/>
    <m/>
    <m/>
    <m/>
    <m/>
    <m/>
    <m/>
    <m/>
    <m/>
    <m/>
    <m/>
    <m/>
    <m/>
    <x v="0"/>
    <m/>
    <m/>
    <m/>
    <m/>
    <s v="CBM"/>
    <s v="INSPECCIÓN VISUAL + END"/>
    <s v="SEGÚN NORMATIVA DE INSPECCIÓN APLICABLE/SIN ROTURA"/>
    <x v="0"/>
    <s v="PARO"/>
    <n v="3"/>
    <m/>
    <n v="5"/>
    <n v="15"/>
    <x v="1"/>
    <s v="Boquillas de Manto"/>
    <m/>
    <m/>
    <m/>
    <s v="REPARAR SEGÚN CÓDIGO ESPECIFICADO"/>
    <s v="SEGÚN ESPECIFICACIONES DE DISEÑO"/>
    <s v="DEE"/>
    <n v="4"/>
    <n v="4"/>
    <n v="16"/>
    <s v="Boquillas de Manto"/>
    <m/>
    <m/>
    <m/>
    <m/>
    <m/>
    <m/>
    <m/>
    <m/>
    <m/>
    <m/>
    <m/>
  </r>
  <r>
    <n v="24"/>
    <m/>
    <s v="GENERAL"/>
    <s v="GENERAL"/>
    <s v="Acumulación, control de nivel, separación de fluidos, filtrar"/>
    <s v="GENERAL"/>
    <s v="GENERAL"/>
    <s v="N/A"/>
    <s v="N/A"/>
    <s v="Frontera presurizada"/>
    <s v="Manto"/>
    <x v="4"/>
    <x v="0"/>
    <x v="0"/>
    <x v="3"/>
    <s v="Fuga externa"/>
    <m/>
    <m/>
    <m/>
    <m/>
    <m/>
    <m/>
    <m/>
    <m/>
    <m/>
    <m/>
    <m/>
    <m/>
    <m/>
    <m/>
    <m/>
    <m/>
    <x v="0"/>
    <m/>
    <m/>
    <m/>
    <m/>
    <s v="CBM"/>
    <s v="INSPECCIÓN VISUAL"/>
    <s v="SEGÚN NORMATIVA DE INSPECCIÓN APLICABLE/SIN ROTURA"/>
    <x v="0"/>
    <s v="PREPARO"/>
    <n v="2"/>
    <m/>
    <n v="1"/>
    <n v="2"/>
    <x v="0"/>
    <s v="Boquillas de Manto"/>
    <m/>
    <m/>
    <m/>
    <s v="REPARAR SEGÚN CÓDIGO ESPECIFICADO"/>
    <s v="SEGÚN ESPECIFICACIONES DE DISEÑO"/>
    <s v="DEE"/>
    <n v="4"/>
    <n v="4"/>
    <n v="16"/>
    <s v="Boquillas de Manto"/>
    <m/>
    <m/>
    <m/>
    <m/>
    <m/>
    <m/>
    <m/>
    <m/>
    <m/>
    <m/>
    <m/>
  </r>
  <r>
    <n v="25"/>
    <m/>
    <s v="GENERAL"/>
    <s v="GENERAL"/>
    <s v="Acumulación, control de nivel, separación de fluidos, filtrar"/>
    <s v="GENERAL"/>
    <s v="GENERAL"/>
    <s v="N/A"/>
    <s v="N/A"/>
    <s v="Frontera presurizada"/>
    <s v="Manto"/>
    <x v="4"/>
    <x v="0"/>
    <x v="0"/>
    <x v="4"/>
    <s v="Fuga externa"/>
    <m/>
    <m/>
    <m/>
    <m/>
    <m/>
    <m/>
    <m/>
    <m/>
    <m/>
    <m/>
    <m/>
    <m/>
    <m/>
    <m/>
    <m/>
    <m/>
    <x v="0"/>
    <m/>
    <m/>
    <m/>
    <m/>
    <s v="RTF"/>
    <s v="REPARACIÓN DEL EQUIPO"/>
    <s v="SEGÚN ESPECIFICACIÓN DE DISEÑO"/>
    <x v="1"/>
    <s v="N/A"/>
    <n v="7"/>
    <m/>
    <n v="4"/>
    <n v="16"/>
    <x v="1"/>
    <s v="Boquillas de Manto"/>
    <m/>
    <m/>
    <m/>
    <m/>
    <m/>
    <m/>
    <m/>
    <m/>
    <n v="0"/>
    <m/>
    <m/>
    <m/>
    <m/>
    <m/>
    <m/>
    <m/>
    <m/>
    <m/>
    <m/>
    <m/>
    <m/>
  </r>
  <r>
    <n v="26"/>
    <m/>
    <s v="GENERAL"/>
    <s v="GENERAL"/>
    <s v="Acumulación, control de nivel, separación de fluidos, filtrar"/>
    <s v="GENERAL"/>
    <s v="GENERAL"/>
    <s v="N/A"/>
    <s v="N/A"/>
    <s v="Frontera presurizada"/>
    <s v="Manto"/>
    <x v="5"/>
    <x v="0"/>
    <x v="0"/>
    <x v="0"/>
    <s v="Fuga externa"/>
    <m/>
    <m/>
    <m/>
    <m/>
    <m/>
    <m/>
    <m/>
    <m/>
    <m/>
    <m/>
    <m/>
    <m/>
    <m/>
    <m/>
    <m/>
    <m/>
    <x v="0"/>
    <m/>
    <m/>
    <m/>
    <m/>
    <s v="CBM"/>
    <s v="MEDICIÓN DE ESPESORES POR UT"/>
    <s v="SOBRE ESPESOR MINIMO DE RETIRO/VIDA REMANENTE"/>
    <x v="0"/>
    <s v="PREPARO"/>
    <n v="3"/>
    <m/>
    <n v="1"/>
    <n v="3"/>
    <x v="0"/>
    <s v="Tapa de boquillas de manto (MH)"/>
    <m/>
    <m/>
    <m/>
    <s v="REPARAR SEGÚN CÓDIGO ESPECIFICADO"/>
    <s v="SEGÚN ESPECIFICACIONES DE DISEÑO"/>
    <s v="DEE"/>
    <n v="2"/>
    <n v="6"/>
    <n v="12"/>
    <s v="Tapa de boquillas de manto (MH)"/>
    <m/>
    <m/>
    <m/>
    <m/>
    <m/>
    <m/>
    <m/>
    <m/>
    <m/>
    <m/>
    <m/>
  </r>
  <r>
    <n v="27"/>
    <m/>
    <s v="GENERAL"/>
    <s v="GENERAL"/>
    <s v="Acumulación, control de nivel, separación de fluidos, filtrar"/>
    <s v="GENERAL"/>
    <s v="GENERAL"/>
    <s v="N/A"/>
    <s v="N/A"/>
    <s v="Frontera presurizada"/>
    <s v="Manto"/>
    <x v="5"/>
    <x v="0"/>
    <x v="0"/>
    <x v="1"/>
    <s v="Fuga externa"/>
    <m/>
    <m/>
    <m/>
    <m/>
    <m/>
    <m/>
    <m/>
    <m/>
    <m/>
    <m/>
    <m/>
    <m/>
    <m/>
    <m/>
    <m/>
    <m/>
    <x v="0"/>
    <m/>
    <m/>
    <m/>
    <m/>
    <s v="CBM"/>
    <s v="INSPECCIÓN VISUAL"/>
    <s v="SEGÚN NORMATIVA DE INSPECCIÓN APLICABLE/SIN ROTURA"/>
    <x v="0"/>
    <s v="PREPARO"/>
    <n v="2"/>
    <m/>
    <n v="1"/>
    <n v="2"/>
    <x v="0"/>
    <s v="Tapa de boquillas de manto (MH)"/>
    <m/>
    <m/>
    <m/>
    <s v="REPARAR SEGÚN CÓDIGO ESPECIFICADO"/>
    <s v="SEGÚN ESPECIFICACIONES DE DISEÑO"/>
    <s v="DEE"/>
    <n v="2"/>
    <n v="6"/>
    <n v="12"/>
    <s v="Tapa de boquillas de manto (MH)"/>
    <m/>
    <m/>
    <m/>
    <m/>
    <m/>
    <m/>
    <m/>
    <m/>
    <m/>
    <m/>
    <m/>
  </r>
  <r>
    <n v="28"/>
    <m/>
    <s v="GENERAL"/>
    <s v="GENERAL"/>
    <s v="Acumulación, control de nivel, separación de fluidos, filtrar"/>
    <s v="GENERAL"/>
    <s v="GENERAL"/>
    <s v="N/A"/>
    <s v="N/A"/>
    <s v="Frontera presurizada"/>
    <s v="Manto"/>
    <x v="5"/>
    <x v="0"/>
    <x v="0"/>
    <x v="2"/>
    <s v="Fuga externa"/>
    <m/>
    <m/>
    <m/>
    <m/>
    <m/>
    <m/>
    <m/>
    <m/>
    <m/>
    <m/>
    <m/>
    <m/>
    <m/>
    <m/>
    <m/>
    <m/>
    <x v="0"/>
    <m/>
    <m/>
    <m/>
    <m/>
    <s v="CBM"/>
    <s v="INSPECCIÓN VISUAL + END"/>
    <s v="SEGÚN NORMATIVA DE INSPECCIÓN APLICABLE/SIN ROTURA"/>
    <x v="0"/>
    <s v="PARO"/>
    <n v="3"/>
    <m/>
    <n v="5"/>
    <n v="15"/>
    <x v="1"/>
    <s v="Tapa de boquillas de manto (MH)"/>
    <m/>
    <m/>
    <m/>
    <s v="REPARAR SEGÚN CÓDIGO ESPECIFICADO"/>
    <s v="SEGÚN ESPECIFICACIONES DE DISEÑO"/>
    <s v="DEE"/>
    <n v="2"/>
    <n v="6"/>
    <n v="12"/>
    <s v="Tapa de boquillas de manto (MH)"/>
    <m/>
    <m/>
    <m/>
    <m/>
    <m/>
    <m/>
    <m/>
    <m/>
    <m/>
    <m/>
    <m/>
  </r>
  <r>
    <n v="29"/>
    <m/>
    <s v="GENERAL"/>
    <s v="GENERAL"/>
    <s v="Acumulación, control de nivel, separación de fluidos, filtrar"/>
    <s v="GENERAL"/>
    <s v="GENERAL"/>
    <s v="N/A"/>
    <s v="N/A"/>
    <s v="Frontera presurizada"/>
    <s v="Manto"/>
    <x v="5"/>
    <x v="0"/>
    <x v="0"/>
    <x v="3"/>
    <s v="Fuga externa"/>
    <m/>
    <m/>
    <m/>
    <m/>
    <m/>
    <m/>
    <m/>
    <m/>
    <m/>
    <m/>
    <m/>
    <m/>
    <m/>
    <m/>
    <m/>
    <m/>
    <x v="0"/>
    <m/>
    <m/>
    <m/>
    <m/>
    <s v="CBM"/>
    <s v="INSPECCIÓN VISUAL"/>
    <s v="SEGÚN NORMATIVA DE INSPECCIÓN APLICABLE/SIN ROTURA"/>
    <x v="0"/>
    <s v="PREPARO"/>
    <n v="2"/>
    <m/>
    <n v="1"/>
    <n v="2"/>
    <x v="0"/>
    <s v="Tapa de boquillas de manto (MH)"/>
    <m/>
    <m/>
    <m/>
    <s v="REPARAR SEGÚN CÓDIGO ESPECIFICADO"/>
    <s v="SEGÚN ESPECIFICACIONES DE DISEÑO"/>
    <s v="DEE"/>
    <n v="2"/>
    <n v="6"/>
    <n v="12"/>
    <s v="Tapa de boquillas de manto (MH)"/>
    <m/>
    <m/>
    <m/>
    <m/>
    <m/>
    <m/>
    <m/>
    <m/>
    <m/>
    <m/>
    <m/>
  </r>
  <r>
    <n v="30"/>
    <m/>
    <s v="GENERAL"/>
    <s v="GENERAL"/>
    <s v="Acumulación, control de nivel, separación de fluidos, filtrar"/>
    <s v="GENERAL"/>
    <s v="GENERAL"/>
    <s v="N/A"/>
    <s v="N/A"/>
    <s v="Frontera presurizada"/>
    <s v="Manto"/>
    <x v="5"/>
    <x v="0"/>
    <x v="0"/>
    <x v="4"/>
    <s v="Fuga externa"/>
    <m/>
    <m/>
    <m/>
    <m/>
    <m/>
    <m/>
    <m/>
    <m/>
    <m/>
    <m/>
    <m/>
    <m/>
    <m/>
    <m/>
    <m/>
    <m/>
    <x v="0"/>
    <m/>
    <m/>
    <m/>
    <m/>
    <s v="RTF"/>
    <s v="REPARACIÓN DEL EQUIPO"/>
    <s v="SEGÚN ESPECIFICACIÓN DE DISEÑO"/>
    <x v="1"/>
    <s v="N/A"/>
    <n v="3"/>
    <m/>
    <n v="2"/>
    <n v="6"/>
    <x v="1"/>
    <s v="Tapa de boquillas de manto (MH)"/>
    <m/>
    <m/>
    <m/>
    <m/>
    <m/>
    <m/>
    <m/>
    <m/>
    <n v="0"/>
    <m/>
    <m/>
    <m/>
    <m/>
    <m/>
    <m/>
    <m/>
    <m/>
    <m/>
    <m/>
    <m/>
    <m/>
  </r>
  <r>
    <n v="31"/>
    <m/>
    <s v="GENERAL"/>
    <s v="GENERAL"/>
    <s v="Acumulación, control de nivel, separación de fluidos, filtrar"/>
    <s v="GENERAL"/>
    <s v="GENERAL"/>
    <s v="N/A"/>
    <s v="N/A"/>
    <s v="Frontera presurizada"/>
    <s v="Uniones enflanchadas"/>
    <x v="6"/>
    <x v="0"/>
    <x v="0"/>
    <x v="5"/>
    <s v="Fuga externa"/>
    <m/>
    <m/>
    <m/>
    <m/>
    <m/>
    <m/>
    <m/>
    <m/>
    <m/>
    <m/>
    <m/>
    <m/>
    <m/>
    <m/>
    <m/>
    <m/>
    <x v="0"/>
    <m/>
    <m/>
    <m/>
    <m/>
    <s v="RTF"/>
    <s v="REMPLAZO DE EMPAQUTADURAS"/>
    <s v="SEGÚN ESPECIFICACIÓN DE DISEÑO"/>
    <x v="1"/>
    <s v="N/A"/>
    <n v="3"/>
    <m/>
    <n v="2"/>
    <n v="6"/>
    <x v="1"/>
    <s v="Uniones enflanchadas de boquillas"/>
    <m/>
    <m/>
    <m/>
    <m/>
    <m/>
    <m/>
    <m/>
    <m/>
    <n v="0"/>
    <m/>
    <m/>
    <m/>
    <m/>
    <m/>
    <m/>
    <m/>
    <m/>
    <m/>
    <m/>
    <m/>
    <m/>
  </r>
  <r>
    <n v="32"/>
    <m/>
    <s v="GENERAL"/>
    <s v="GENERAL"/>
    <s v="Acumulación, control de nivel, separación de fluidos, filtrar"/>
    <s v="GENERAL"/>
    <s v="GENERAL"/>
    <s v="N/A"/>
    <s v="N/A"/>
    <s v="Frontera presurizada"/>
    <s v="Uniones enflanchadas"/>
    <x v="6"/>
    <x v="0"/>
    <x v="0"/>
    <x v="6"/>
    <s v="Fuga externa"/>
    <m/>
    <m/>
    <m/>
    <m/>
    <m/>
    <m/>
    <m/>
    <m/>
    <m/>
    <m/>
    <m/>
    <m/>
    <m/>
    <m/>
    <m/>
    <m/>
    <x v="0"/>
    <m/>
    <m/>
    <m/>
    <m/>
    <s v="RTF"/>
    <s v="REMPLAZO DE EMPAQUTADURAS"/>
    <s v="SEGÚN ESPECIFICACIÓN DE DISEÑO"/>
    <x v="1"/>
    <s v="N/A"/>
    <n v="3"/>
    <m/>
    <n v="2"/>
    <n v="6"/>
    <x v="1"/>
    <s v="Uniones enflanchadas de boquillas"/>
    <m/>
    <m/>
    <m/>
    <m/>
    <m/>
    <m/>
    <m/>
    <m/>
    <n v="0"/>
    <m/>
    <m/>
    <m/>
    <m/>
    <m/>
    <m/>
    <m/>
    <m/>
    <m/>
    <m/>
    <m/>
    <m/>
  </r>
  <r>
    <n v="33"/>
    <m/>
    <s v="GENERAL"/>
    <s v="GENERAL"/>
    <s v="Acumulación, control de nivel, separación de fluidos, filtrar"/>
    <s v="GENERAL"/>
    <s v="GENERAL"/>
    <s v="N/A"/>
    <s v="N/A"/>
    <s v="Frontera presurizada"/>
    <s v="Uniones enflanchadas"/>
    <x v="6"/>
    <x v="0"/>
    <x v="0"/>
    <x v="7"/>
    <s v="Fuga externa"/>
    <m/>
    <m/>
    <m/>
    <m/>
    <m/>
    <m/>
    <m/>
    <m/>
    <m/>
    <m/>
    <m/>
    <m/>
    <m/>
    <m/>
    <m/>
    <m/>
    <x v="0"/>
    <m/>
    <m/>
    <m/>
    <m/>
    <s v="RTF"/>
    <s v="REMPLAZO DE EMPAQUTADURAS"/>
    <s v="SEGÚN ESPECIFICACIÓN DE DISEÑO"/>
    <x v="1"/>
    <s v="N/A"/>
    <n v="3"/>
    <m/>
    <n v="2"/>
    <n v="6"/>
    <x v="1"/>
    <s v="Uniones enflanchadas de boquillas"/>
    <m/>
    <m/>
    <m/>
    <m/>
    <m/>
    <m/>
    <m/>
    <m/>
    <n v="0"/>
    <m/>
    <m/>
    <m/>
    <m/>
    <m/>
    <m/>
    <m/>
    <m/>
    <m/>
    <m/>
    <m/>
    <m/>
  </r>
  <r>
    <n v="34"/>
    <m/>
    <s v="GENERAL"/>
    <s v="GENERAL"/>
    <s v="Acumulación, control de nivel, separación de fluidos, filtrar"/>
    <s v="GENERAL"/>
    <s v="GENERAL"/>
    <s v="N/A"/>
    <s v="N/A"/>
    <s v="Frontera presurizada"/>
    <s v="Uniones enflanchadas"/>
    <x v="6"/>
    <x v="0"/>
    <x v="0"/>
    <x v="8"/>
    <s v="Fuga externa"/>
    <m/>
    <m/>
    <m/>
    <m/>
    <m/>
    <m/>
    <m/>
    <m/>
    <m/>
    <m/>
    <m/>
    <m/>
    <m/>
    <m/>
    <m/>
    <m/>
    <x v="0"/>
    <m/>
    <m/>
    <m/>
    <m/>
    <s v="CBM"/>
    <s v="INSPECCIÓN VISUAL"/>
    <s v="SEGÚN NORMATIVA DE INSPECCIÓN APLICABLE/SIN ROTURA"/>
    <x v="0"/>
    <s v="PARO PROGRAMADO"/>
    <n v="1"/>
    <m/>
    <n v="1"/>
    <n v="1"/>
    <x v="1"/>
    <s v="Uniones enflanchadas de boquillas"/>
    <m/>
    <m/>
    <m/>
    <s v="REPARAR SEGÚN CÓDIGO ESPECIFICADO"/>
    <s v="SEGÚN ESPECIFICACIONES DE DISEÑO"/>
    <s v="DEE"/>
    <n v="2"/>
    <n v="4"/>
    <n v="8"/>
    <s v="Uniones enflanchadas de boquillas"/>
    <m/>
    <m/>
    <m/>
    <m/>
    <m/>
    <m/>
    <m/>
    <m/>
    <m/>
    <m/>
    <m/>
  </r>
  <r>
    <n v="35"/>
    <m/>
    <s v="GENERAL"/>
    <s v="GENERAL"/>
    <s v="Acumulación, control de nivel, separación de fluidos, filtrar"/>
    <s v="GENERAL"/>
    <s v="GENERAL"/>
    <s v="N/A"/>
    <s v="N/A"/>
    <s v="Frontera presurizada"/>
    <s v="Uniones enflanchadas"/>
    <x v="6"/>
    <x v="0"/>
    <x v="0"/>
    <x v="9"/>
    <s v="Fuga externa"/>
    <m/>
    <m/>
    <m/>
    <m/>
    <m/>
    <m/>
    <m/>
    <m/>
    <m/>
    <m/>
    <m/>
    <m/>
    <m/>
    <m/>
    <m/>
    <m/>
    <x v="0"/>
    <m/>
    <m/>
    <m/>
    <m/>
    <s v="RTF"/>
    <s v="REMPLAZO DE PERNOS"/>
    <s v="SEGÚN ESPECIFICACIÓN DE DISEÑO"/>
    <x v="1"/>
    <s v="N/A"/>
    <n v="2"/>
    <m/>
    <n v="2"/>
    <n v="4"/>
    <x v="1"/>
    <s v="Uniones enflanchadas de boquillas"/>
    <m/>
    <m/>
    <m/>
    <m/>
    <m/>
    <m/>
    <m/>
    <m/>
    <n v="0"/>
    <m/>
    <m/>
    <m/>
    <m/>
    <m/>
    <m/>
    <m/>
    <m/>
    <m/>
    <m/>
    <m/>
    <m/>
  </r>
  <r>
    <n v="36"/>
    <m/>
    <s v="GENERAL"/>
    <s v="GENERAL"/>
    <s v="Acumulación, control de nivel, separación de fluidos, filtrar"/>
    <s v="GENERAL"/>
    <s v="GENERAL"/>
    <s v="N/A"/>
    <s v="N/A"/>
    <s v="Frontera presurizada"/>
    <s v="Uniones enflanchadas"/>
    <x v="6"/>
    <x v="0"/>
    <x v="0"/>
    <x v="10"/>
    <s v="Fuga externa"/>
    <m/>
    <m/>
    <m/>
    <m/>
    <m/>
    <m/>
    <m/>
    <m/>
    <m/>
    <m/>
    <m/>
    <m/>
    <m/>
    <m/>
    <m/>
    <m/>
    <x v="0"/>
    <m/>
    <m/>
    <m/>
    <m/>
    <s v="RTF"/>
    <s v="REMPLAZO DE PERNOS"/>
    <s v="SEGÚN ESPECIFICACIÓN DE DISEÑO"/>
    <x v="1"/>
    <s v="N/A"/>
    <n v="2"/>
    <m/>
    <n v="2"/>
    <n v="4"/>
    <x v="1"/>
    <s v="Uniones enflanchadas de boquillas"/>
    <m/>
    <m/>
    <m/>
    <m/>
    <m/>
    <m/>
    <m/>
    <m/>
    <n v="0"/>
    <m/>
    <m/>
    <m/>
    <m/>
    <m/>
    <m/>
    <m/>
    <m/>
    <m/>
    <m/>
    <m/>
    <m/>
  </r>
  <r>
    <n v="37"/>
    <m/>
    <s v="GENERAL"/>
    <s v="GENERAL"/>
    <s v="Acumulación, control de nivel, separación de fluidos, filtrar"/>
    <s v="GENERAL"/>
    <s v="GENERAL"/>
    <s v="N/A"/>
    <s v="N/A"/>
    <s v="Frontera presurizada"/>
    <s v="Uniones enflanchadas"/>
    <x v="6"/>
    <x v="0"/>
    <x v="0"/>
    <x v="11"/>
    <s v="Fuga externa"/>
    <m/>
    <m/>
    <m/>
    <m/>
    <m/>
    <m/>
    <m/>
    <m/>
    <m/>
    <m/>
    <m/>
    <m/>
    <m/>
    <m/>
    <m/>
    <m/>
    <x v="0"/>
    <m/>
    <m/>
    <m/>
    <m/>
    <s v="RTF"/>
    <s v="REMPLAZO DE PERNOS"/>
    <s v="SEGÚN ESPECIFICACIÓN DE DISEÑO"/>
    <x v="1"/>
    <s v="N/A"/>
    <n v="2"/>
    <m/>
    <n v="2"/>
    <n v="4"/>
    <x v="1"/>
    <s v="Uniones enflanchadas de boquillas"/>
    <m/>
    <m/>
    <m/>
    <m/>
    <m/>
    <m/>
    <m/>
    <m/>
    <n v="0"/>
    <m/>
    <m/>
    <m/>
    <m/>
    <m/>
    <m/>
    <m/>
    <m/>
    <m/>
    <m/>
    <m/>
    <m/>
  </r>
  <r>
    <n v="38"/>
    <m/>
    <s v="GENERAL"/>
    <s v="GENERAL"/>
    <s v="Acumulación, control de nivel, separación de fluidos, filtrar"/>
    <s v="GENERAL"/>
    <s v="GENERAL"/>
    <s v="N/A"/>
    <s v="N/A"/>
    <s v="Frontera no presurizada"/>
    <s v="Internos"/>
    <x v="7"/>
    <x v="1"/>
    <x v="1"/>
    <x v="12"/>
    <s v="Perdida de eficiencia"/>
    <m/>
    <m/>
    <m/>
    <m/>
    <m/>
    <m/>
    <m/>
    <m/>
    <m/>
    <m/>
    <m/>
    <m/>
    <m/>
    <m/>
    <m/>
    <m/>
    <x v="0"/>
    <m/>
    <m/>
    <m/>
    <m/>
    <s v="RTF"/>
    <s v="REMPLAZO DE DEMISTER"/>
    <s v="SEGÚN ESPECIFICACIÓN DE DISEÑO"/>
    <x v="1"/>
    <s v="N/A"/>
    <n v="2"/>
    <m/>
    <n v="4"/>
    <n v="8"/>
    <x v="1"/>
    <s v="Demister"/>
    <m/>
    <m/>
    <m/>
    <m/>
    <m/>
    <m/>
    <m/>
    <m/>
    <n v="0"/>
    <m/>
    <m/>
    <m/>
    <m/>
    <m/>
    <m/>
    <m/>
    <m/>
    <m/>
    <m/>
    <m/>
    <m/>
  </r>
  <r>
    <n v="39"/>
    <m/>
    <s v="GENERAL"/>
    <s v="GENERAL"/>
    <s v="Acumulación, control de nivel, separación de fluidos, filtrar"/>
    <s v="GENERAL"/>
    <s v="GENERAL"/>
    <s v="N/A"/>
    <s v="N/A"/>
    <s v="Frontera no presurizada"/>
    <s v="Internos"/>
    <x v="7"/>
    <x v="1"/>
    <x v="1"/>
    <x v="13"/>
    <s v="Perdida de eficiencia"/>
    <m/>
    <m/>
    <m/>
    <m/>
    <m/>
    <m/>
    <m/>
    <m/>
    <m/>
    <m/>
    <m/>
    <m/>
    <m/>
    <m/>
    <m/>
    <m/>
    <x v="0"/>
    <m/>
    <m/>
    <m/>
    <m/>
    <s v="CBM"/>
    <s v="INSPECCIÓN VISUAL"/>
    <s v="SEGÚN NORMATIVA DE INSPECCIÓN APLICABLE/SIN ROTURA"/>
    <x v="0"/>
    <s v="PARO PROGRAMADO"/>
    <n v="1"/>
    <m/>
    <n v="1"/>
    <n v="1"/>
    <x v="1"/>
    <s v="Demister"/>
    <m/>
    <m/>
    <m/>
    <s v="REPARACIÓN DE DEMISTER SEGÚN DISEÑO"/>
    <s v="SEGÚN ESPECIFICACIONES DE DISEÑO"/>
    <s v="DEE"/>
    <n v="4"/>
    <n v="8"/>
    <n v="32"/>
    <s v="Demister"/>
    <m/>
    <m/>
    <m/>
    <m/>
    <m/>
    <m/>
    <m/>
    <m/>
    <m/>
    <m/>
    <m/>
  </r>
  <r>
    <n v="40"/>
    <m/>
    <s v="GENERAL"/>
    <s v="GENERAL"/>
    <s v="Acumulación, control de nivel, separación de fluidos, filtrar"/>
    <s v="GENERAL"/>
    <s v="GENERAL"/>
    <s v="N/A"/>
    <s v="N/A"/>
    <s v="Frontera no presurizada"/>
    <s v="Internos"/>
    <x v="7"/>
    <x v="1"/>
    <x v="1"/>
    <x v="14"/>
    <s v="Perdida de eficiencia"/>
    <m/>
    <m/>
    <m/>
    <m/>
    <m/>
    <m/>
    <m/>
    <m/>
    <m/>
    <m/>
    <m/>
    <m/>
    <m/>
    <m/>
    <m/>
    <m/>
    <x v="0"/>
    <m/>
    <m/>
    <m/>
    <m/>
    <s v="RTF"/>
    <s v="REMPLAZO DE DEMISTER"/>
    <s v="SEGÚN ESPECIFICACIÓN DE DISEÑO"/>
    <x v="1"/>
    <s v="N/A"/>
    <n v="2"/>
    <m/>
    <n v="4"/>
    <n v="8"/>
    <x v="1"/>
    <s v="Demister"/>
    <m/>
    <m/>
    <m/>
    <m/>
    <m/>
    <m/>
    <m/>
    <m/>
    <n v="0"/>
    <m/>
    <m/>
    <m/>
    <m/>
    <m/>
    <m/>
    <m/>
    <m/>
    <m/>
    <m/>
    <m/>
    <m/>
  </r>
  <r>
    <n v="41"/>
    <m/>
    <s v="GENERAL"/>
    <s v="GENERAL"/>
    <s v="Acumulación, control de nivel, separación de fluidos, filtrar"/>
    <s v="GENERAL"/>
    <s v="GENERAL"/>
    <s v="N/A"/>
    <s v="N/A"/>
    <s v="Frontera no presurizada"/>
    <s v="Internos"/>
    <x v="7"/>
    <x v="1"/>
    <x v="1"/>
    <x v="15"/>
    <s v="Perdida de eficiencia"/>
    <m/>
    <m/>
    <m/>
    <m/>
    <m/>
    <m/>
    <m/>
    <m/>
    <m/>
    <m/>
    <m/>
    <m/>
    <m/>
    <m/>
    <m/>
    <m/>
    <x v="0"/>
    <m/>
    <m/>
    <m/>
    <m/>
    <s v="RTF"/>
    <s v="REMPLAZO DE DEMISTER"/>
    <s v="SEGÚN ESPECIFICACIÓN DE DISEÑO"/>
    <x v="1"/>
    <s v="N/A"/>
    <n v="2"/>
    <m/>
    <n v="4"/>
    <n v="8"/>
    <x v="1"/>
    <s v="Demister"/>
    <m/>
    <m/>
    <m/>
    <m/>
    <m/>
    <m/>
    <m/>
    <m/>
    <n v="0"/>
    <m/>
    <m/>
    <m/>
    <m/>
    <m/>
    <m/>
    <m/>
    <m/>
    <m/>
    <m/>
    <m/>
    <m/>
  </r>
  <r>
    <n v="42"/>
    <m/>
    <s v="GENERAL"/>
    <s v="GENERAL"/>
    <s v="Acumulación, control de nivel, separación de fluidos, filtrar"/>
    <s v="GENERAL"/>
    <s v="GENERAL"/>
    <s v="N/A"/>
    <s v="N/A"/>
    <s v="Frontera no presurizada"/>
    <s v="Internos"/>
    <x v="7"/>
    <x v="1"/>
    <x v="1"/>
    <x v="16"/>
    <s v="Perdida de eficiencia"/>
    <m/>
    <m/>
    <m/>
    <m/>
    <m/>
    <m/>
    <m/>
    <m/>
    <m/>
    <m/>
    <m/>
    <m/>
    <m/>
    <m/>
    <m/>
    <m/>
    <x v="0"/>
    <m/>
    <m/>
    <m/>
    <m/>
    <s v="CBM"/>
    <s v="INSPECCIÓN VISUAL"/>
    <s v="SEGÚN NORMATIVA DE INSPECCIÓN APLICABLE/SIN ROTURA"/>
    <x v="0"/>
    <s v="PARO PROGRAMADO"/>
    <n v="1"/>
    <m/>
    <n v="1"/>
    <n v="1"/>
    <x v="1"/>
    <s v="Demister"/>
    <m/>
    <m/>
    <m/>
    <s v="REPARACIÓN DE DEMISTER SEGÚN DISEÑO"/>
    <s v="SEGÚN ESPECIFICACIONES DE DISEÑO"/>
    <s v="DEE"/>
    <n v="4"/>
    <n v="8"/>
    <n v="32"/>
    <s v="Demister"/>
    <m/>
    <m/>
    <m/>
    <m/>
    <m/>
    <m/>
    <m/>
    <m/>
    <m/>
    <m/>
    <m/>
  </r>
  <r>
    <n v="43"/>
    <m/>
    <s v="GENERAL"/>
    <s v="GENERAL"/>
    <s v="Acumulación, control de nivel, separación de fluidos, filtrar"/>
    <s v="GENERAL"/>
    <s v="GENERAL"/>
    <s v="N/A"/>
    <s v="N/A"/>
    <s v="Frontera no presurizada"/>
    <s v="Internos"/>
    <x v="8"/>
    <x v="2"/>
    <x v="2"/>
    <x v="17"/>
    <s v="Perdida de eficiencia"/>
    <m/>
    <m/>
    <m/>
    <m/>
    <m/>
    <m/>
    <m/>
    <m/>
    <m/>
    <m/>
    <m/>
    <m/>
    <m/>
    <m/>
    <m/>
    <m/>
    <x v="0"/>
    <m/>
    <m/>
    <m/>
    <m/>
    <s v="RTF"/>
    <s v="REMPLAZO DE ANILLO"/>
    <s v="SEGÚN ESPECIFICACIÓN DE DISEÑO"/>
    <x v="1"/>
    <s v="N/A"/>
    <n v="3"/>
    <m/>
    <n v="12"/>
    <n v="36"/>
    <x v="1"/>
    <s v="Anillo de soporte de demister"/>
    <m/>
    <m/>
    <m/>
    <m/>
    <m/>
    <m/>
    <m/>
    <m/>
    <n v="0"/>
    <m/>
    <m/>
    <m/>
    <m/>
    <m/>
    <m/>
    <m/>
    <m/>
    <m/>
    <m/>
    <m/>
    <m/>
  </r>
  <r>
    <n v="44"/>
    <m/>
    <s v="GENERAL"/>
    <s v="GENERAL"/>
    <s v="Acumulación, control de nivel, separación de fluidos, filtrar"/>
    <s v="GENERAL"/>
    <s v="GENERAL"/>
    <s v="N/A"/>
    <s v="N/A"/>
    <s v="Frontera no presurizada"/>
    <s v="Internos"/>
    <x v="8"/>
    <x v="2"/>
    <x v="2"/>
    <x v="18"/>
    <s v="Perdida de eficiencia"/>
    <m/>
    <m/>
    <m/>
    <m/>
    <m/>
    <m/>
    <m/>
    <m/>
    <m/>
    <m/>
    <m/>
    <m/>
    <m/>
    <m/>
    <m/>
    <m/>
    <x v="0"/>
    <m/>
    <m/>
    <m/>
    <m/>
    <s v="CBM"/>
    <s v="INSPECCIÓN VISUAL"/>
    <s v="SEGÚN NORMATIVA DE INSPECCIÓN APLICABLE/SIN ROTURA"/>
    <x v="0"/>
    <s v="PARO PROGRAMADO"/>
    <n v="1"/>
    <m/>
    <n v="1"/>
    <n v="1"/>
    <x v="1"/>
    <s v="Anillo de soporte de demister"/>
    <m/>
    <m/>
    <m/>
    <s v="REPARAR SEGÚN CÓDIGO ESPECIFICADO"/>
    <s v="SEGÚN ESPECIFICACIONES DE DISEÑO"/>
    <s v="DEE"/>
    <n v="4"/>
    <n v="12"/>
    <n v="48"/>
    <s v="Anillo de soporte de demister"/>
    <m/>
    <m/>
    <m/>
    <m/>
    <m/>
    <m/>
    <m/>
    <m/>
    <m/>
    <m/>
    <m/>
  </r>
  <r>
    <n v="45"/>
    <m/>
    <s v="GENERAL"/>
    <s v="GENERAL"/>
    <s v="Acumulación, control de nivel, separación de fluidos, filtrar"/>
    <s v="GENERAL"/>
    <s v="GENERAL"/>
    <s v="N/A"/>
    <s v="N/A"/>
    <s v="Frontera no presurizada"/>
    <s v="Internos"/>
    <x v="8"/>
    <x v="2"/>
    <x v="2"/>
    <x v="19"/>
    <s v="Perdida de eficiencia"/>
    <m/>
    <m/>
    <m/>
    <m/>
    <m/>
    <m/>
    <m/>
    <m/>
    <m/>
    <m/>
    <m/>
    <m/>
    <m/>
    <m/>
    <m/>
    <m/>
    <x v="0"/>
    <m/>
    <m/>
    <m/>
    <m/>
    <s v="RTF"/>
    <s v="REMPLAZO DE ANILLO"/>
    <s v="SEGÚN ESPECIFICACIÓN DE DISEÑO"/>
    <x v="1"/>
    <s v="N/A"/>
    <n v="3"/>
    <m/>
    <n v="12"/>
    <n v="36"/>
    <x v="1"/>
    <s v="Anillo de soporte de demister"/>
    <m/>
    <m/>
    <m/>
    <m/>
    <m/>
    <m/>
    <m/>
    <m/>
    <n v="0"/>
    <m/>
    <m/>
    <m/>
    <m/>
    <m/>
    <m/>
    <m/>
    <m/>
    <m/>
    <m/>
    <m/>
    <m/>
  </r>
  <r>
    <n v="46"/>
    <m/>
    <s v="GENERAL"/>
    <s v="GENERAL"/>
    <s v="Acumulación, control de nivel, separación de fluidos, filtrar"/>
    <s v="GENERAL"/>
    <s v="GENERAL"/>
    <s v="N/A"/>
    <s v="N/A"/>
    <s v="Frontera no presurizada"/>
    <s v="Internos"/>
    <x v="9"/>
    <x v="3"/>
    <x v="3"/>
    <x v="20"/>
    <s v="Fuga externa"/>
    <m/>
    <m/>
    <m/>
    <m/>
    <m/>
    <m/>
    <m/>
    <m/>
    <m/>
    <m/>
    <m/>
    <m/>
    <m/>
    <m/>
    <m/>
    <m/>
    <x v="0"/>
    <m/>
    <m/>
    <m/>
    <m/>
    <s v="CBM"/>
    <s v="INSPECCIÓN VISUAL + UT"/>
    <s v="SOBRE ESPESOR MINIMO DE RETIRO/VIDA REMANENTE"/>
    <x v="0"/>
    <s v="PARO PROGRAMADO"/>
    <n v="1"/>
    <m/>
    <n v="1"/>
    <n v="1"/>
    <x v="1"/>
    <s v="Placa de choque"/>
    <m/>
    <m/>
    <m/>
    <s v="REPARAR SEGÚN CÓDIGO ESPECIFICADO"/>
    <s v="SEGÚN ESPECIFICACIONES DE DISEÑO"/>
    <s v="DEE"/>
    <n v="2"/>
    <n v="2"/>
    <n v="4"/>
    <s v="Placa de choque"/>
    <m/>
    <m/>
    <m/>
    <m/>
    <m/>
    <m/>
    <m/>
    <m/>
    <m/>
    <m/>
    <m/>
  </r>
  <r>
    <n v="47"/>
    <m/>
    <s v="GENERAL"/>
    <s v="GENERAL"/>
    <s v="Acumulación, control de nivel, separación de fluidos, filtrar"/>
    <s v="GENERAL"/>
    <s v="GENERAL"/>
    <s v="N/A"/>
    <s v="N/A"/>
    <s v="Frontera no presurizada"/>
    <s v="Internos"/>
    <x v="9"/>
    <x v="3"/>
    <x v="3"/>
    <x v="21"/>
    <s v="Fuga externa"/>
    <m/>
    <m/>
    <m/>
    <m/>
    <m/>
    <m/>
    <m/>
    <m/>
    <m/>
    <m/>
    <m/>
    <m/>
    <m/>
    <m/>
    <m/>
    <m/>
    <x v="0"/>
    <m/>
    <m/>
    <m/>
    <m/>
    <s v="CBM"/>
    <s v="INSPECCIÓN VISUAL + UT"/>
    <s v="SOBRE ESPESOR MINIMO DE RETIRO/VIDA REMANENTE"/>
    <x v="0"/>
    <s v="PARO PROGRAMADO"/>
    <n v="1"/>
    <m/>
    <n v="1"/>
    <n v="1"/>
    <x v="1"/>
    <s v="Placa de choque"/>
    <m/>
    <m/>
    <m/>
    <s v="REPARAR SEGÚN CÓDIGO ESPECIFICADO"/>
    <s v="SEGÚN ESPECIFICACIONES DE DISEÑO"/>
    <s v="DEE"/>
    <n v="2"/>
    <n v="2"/>
    <n v="4"/>
    <s v="Placa de choque"/>
    <m/>
    <m/>
    <m/>
    <m/>
    <m/>
    <m/>
    <m/>
    <m/>
    <m/>
    <m/>
    <m/>
  </r>
  <r>
    <n v="48"/>
    <m/>
    <s v="GENERAL"/>
    <s v="GENERAL"/>
    <s v="Acumulación, control de nivel, separación de fluidos, filtrar"/>
    <s v="GENERAL"/>
    <s v="GENERAL"/>
    <s v="N/A"/>
    <s v="N/A"/>
    <s v="Frontera no presurizada"/>
    <s v="Internos"/>
    <x v="9"/>
    <x v="3"/>
    <x v="3"/>
    <x v="22"/>
    <s v="Fuga externa"/>
    <m/>
    <m/>
    <m/>
    <m/>
    <m/>
    <m/>
    <m/>
    <m/>
    <m/>
    <m/>
    <m/>
    <m/>
    <m/>
    <m/>
    <m/>
    <m/>
    <x v="0"/>
    <m/>
    <m/>
    <m/>
    <m/>
    <s v="CBM"/>
    <s v="INSPECCIÓN VISUAL"/>
    <s v="SEGÚN NORMATIVA DE INSPECCIÓN APLICABLE/SIN ROTURA"/>
    <x v="0"/>
    <s v="PARO PROGRAMADO"/>
    <n v="1"/>
    <m/>
    <n v="1"/>
    <n v="1"/>
    <x v="1"/>
    <s v="Placa de choque"/>
    <m/>
    <m/>
    <m/>
    <s v="REPARAR SEGÚN CÓDIGO ESPECIFICADO"/>
    <s v="SEGÚN ESPECIFICACIONES DE DISEÑO"/>
    <s v="DEE"/>
    <n v="2"/>
    <n v="2"/>
    <n v="4"/>
    <s v="Placa de choque"/>
    <m/>
    <m/>
    <m/>
    <m/>
    <m/>
    <m/>
    <m/>
    <m/>
    <m/>
    <m/>
    <m/>
  </r>
  <r>
    <n v="49"/>
    <m/>
    <s v="GENERAL"/>
    <s v="GENERAL"/>
    <s v="Acumulación, control de nivel, separación de fluidos, filtrar"/>
    <s v="GENERAL"/>
    <s v="GENERAL"/>
    <s v="N/A"/>
    <s v="N/A"/>
    <s v="Frontera no presurizada"/>
    <s v="Internos"/>
    <x v="10"/>
    <x v="4"/>
    <x v="4"/>
    <x v="23"/>
    <s v="Perdida de eficiencia"/>
    <m/>
    <m/>
    <m/>
    <m/>
    <m/>
    <m/>
    <m/>
    <m/>
    <m/>
    <m/>
    <m/>
    <m/>
    <m/>
    <m/>
    <m/>
    <m/>
    <x v="0"/>
    <m/>
    <m/>
    <m/>
    <m/>
    <s v="CBM"/>
    <s v="INSPECCIÓN VISUAL + UT"/>
    <s v="SOBRE ESPESOR MINIMO DE RETIRO/VIDA REMANENTE"/>
    <x v="0"/>
    <s v="PARO PROGRAMADO"/>
    <n v="1"/>
    <m/>
    <n v="1"/>
    <n v="1"/>
    <x v="1"/>
    <s v="Distribuidor"/>
    <m/>
    <m/>
    <m/>
    <s v="REPARAR SEGÚN CÓDIGO ESPECIFICADO"/>
    <s v="SEGÚN ESPECIFICACIONES DE DISEÑO"/>
    <s v="DEE"/>
    <m/>
    <m/>
    <n v="0"/>
    <s v="Distribuidor"/>
    <m/>
    <m/>
    <m/>
    <m/>
    <m/>
    <m/>
    <m/>
    <m/>
    <m/>
    <m/>
    <m/>
  </r>
  <r>
    <n v="50"/>
    <m/>
    <s v="GENERAL"/>
    <s v="GENERAL"/>
    <s v="Acumulación, control de nivel, separación de fluidos, filtrar"/>
    <s v="GENERAL"/>
    <s v="GENERAL"/>
    <s v="N/A"/>
    <s v="N/A"/>
    <s v="Frontera no presurizada"/>
    <s v="Internos"/>
    <x v="10"/>
    <x v="4"/>
    <x v="4"/>
    <x v="24"/>
    <s v="Perdida de eficiencia"/>
    <m/>
    <m/>
    <m/>
    <m/>
    <m/>
    <m/>
    <m/>
    <m/>
    <m/>
    <m/>
    <m/>
    <m/>
    <m/>
    <m/>
    <m/>
    <m/>
    <x v="0"/>
    <m/>
    <m/>
    <m/>
    <m/>
    <s v="RTF"/>
    <s v="REPARACIÓN DEL DISTRIBUIDOR"/>
    <s v="SEGÚN ESPECIFICACIÓN DE DISEÑO"/>
    <x v="1"/>
    <s v="N/A"/>
    <n v="5"/>
    <m/>
    <n v="12"/>
    <n v="60"/>
    <x v="1"/>
    <s v="Distribuidor"/>
    <m/>
    <m/>
    <m/>
    <m/>
    <m/>
    <m/>
    <m/>
    <m/>
    <n v="0"/>
    <m/>
    <m/>
    <m/>
    <m/>
    <m/>
    <m/>
    <m/>
    <m/>
    <m/>
    <m/>
    <m/>
    <m/>
  </r>
  <r>
    <n v="51"/>
    <m/>
    <s v="GENERAL"/>
    <s v="GENERAL"/>
    <s v="Acumulación, control de nivel, separación de fluidos, filtrar"/>
    <s v="GENERAL"/>
    <s v="GENERAL"/>
    <s v="N/A"/>
    <s v="N/A"/>
    <s v="Frontera no presurizada"/>
    <s v="Internos"/>
    <x v="10"/>
    <x v="4"/>
    <x v="4"/>
    <x v="25"/>
    <s v="Perdida de eficiencia"/>
    <m/>
    <m/>
    <m/>
    <m/>
    <m/>
    <m/>
    <m/>
    <m/>
    <m/>
    <m/>
    <m/>
    <m/>
    <m/>
    <m/>
    <m/>
    <m/>
    <x v="0"/>
    <m/>
    <m/>
    <m/>
    <m/>
    <s v="RTF"/>
    <s v="REMPLAZO DE ANCLAJES"/>
    <s v="SEGÚN ESPECIFICACIÓN DE DISEÑO"/>
    <x v="1"/>
    <s v="N/A"/>
    <n v="2"/>
    <m/>
    <n v="2"/>
    <n v="4"/>
    <x v="1"/>
    <s v="Distribuidor"/>
    <m/>
    <m/>
    <m/>
    <m/>
    <m/>
    <m/>
    <m/>
    <m/>
    <n v="0"/>
    <m/>
    <m/>
    <m/>
    <m/>
    <m/>
    <m/>
    <m/>
    <m/>
    <m/>
    <m/>
    <m/>
    <m/>
  </r>
  <r>
    <n v="52"/>
    <m/>
    <s v="GENERAL"/>
    <s v="GENERAL"/>
    <s v="Acumulación, control de nivel, separación de fluidos, filtrar"/>
    <s v="GENERAL"/>
    <s v="GENERAL"/>
    <s v="N/A"/>
    <s v="N/A"/>
    <s v="Frontera no presurizada"/>
    <s v="Internos"/>
    <x v="10"/>
    <x v="4"/>
    <x v="4"/>
    <x v="26"/>
    <s v="Perdida de eficiencia"/>
    <m/>
    <m/>
    <m/>
    <m/>
    <m/>
    <m/>
    <m/>
    <m/>
    <m/>
    <m/>
    <m/>
    <m/>
    <m/>
    <m/>
    <m/>
    <m/>
    <x v="0"/>
    <m/>
    <m/>
    <m/>
    <m/>
    <s v="RTF"/>
    <s v="REMPLAZO DE EMPAQUTADURAS"/>
    <s v="SEGÚN ESPECIFICACIÓN DE DISEÑO"/>
    <x v="1"/>
    <s v="N/A"/>
    <n v="2"/>
    <m/>
    <n v="2"/>
    <n v="4"/>
    <x v="1"/>
    <s v="Distribuidor"/>
    <m/>
    <m/>
    <m/>
    <m/>
    <m/>
    <m/>
    <m/>
    <m/>
    <n v="0"/>
    <m/>
    <m/>
    <m/>
    <m/>
    <m/>
    <m/>
    <m/>
    <m/>
    <m/>
    <m/>
    <m/>
    <m/>
  </r>
  <r>
    <n v="53"/>
    <m/>
    <s v="GENERAL"/>
    <s v="GENERAL"/>
    <s v="Acumulación, control de nivel, separación de fluidos, filtrar"/>
    <s v="GENERAL"/>
    <s v="GENERAL"/>
    <s v="N/A"/>
    <s v="N/A"/>
    <s v="Frontera no presurizada"/>
    <s v="Internos"/>
    <x v="11"/>
    <x v="5"/>
    <x v="5"/>
    <x v="27"/>
    <s v="Perdida de eficiencia"/>
    <m/>
    <m/>
    <m/>
    <m/>
    <m/>
    <m/>
    <m/>
    <m/>
    <m/>
    <m/>
    <m/>
    <m/>
    <m/>
    <m/>
    <m/>
    <m/>
    <x v="0"/>
    <m/>
    <m/>
    <m/>
    <m/>
    <s v="CBM"/>
    <s v="INSPECCIÓN VISUAL"/>
    <s v="SEGÚN NORMATIVA DE INSPECCIÓN APLICABLE/SIN ROTURA"/>
    <x v="0"/>
    <s v="PARO PROGRAMADO"/>
    <n v="1"/>
    <m/>
    <n v="1"/>
    <n v="1"/>
    <x v="1"/>
    <s v="Soportes de distribuidor"/>
    <m/>
    <m/>
    <m/>
    <s v="REPARAR SEGÚN CÓDIGO ESPECIFICADO"/>
    <s v="SEGÚN ESPECIFICACIONES DE DISEÑO"/>
    <s v="DEE"/>
    <n v="4"/>
    <n v="12"/>
    <n v="48"/>
    <s v="Soportes de distribuidor"/>
    <m/>
    <m/>
    <m/>
    <m/>
    <m/>
    <m/>
    <m/>
    <m/>
    <m/>
    <m/>
    <m/>
  </r>
  <r>
    <n v="54"/>
    <m/>
    <s v="GENERAL"/>
    <s v="GENERAL"/>
    <s v="Acumulación, control de nivel, separación de fluidos, filtrar"/>
    <s v="GENERAL"/>
    <s v="GENERAL"/>
    <s v="N/A"/>
    <s v="N/A"/>
    <s v="Frontera no presurizada"/>
    <s v="Internos"/>
    <x v="11"/>
    <x v="5"/>
    <x v="5"/>
    <x v="24"/>
    <s v="Perdida de eficiencia"/>
    <m/>
    <m/>
    <m/>
    <m/>
    <m/>
    <m/>
    <m/>
    <m/>
    <m/>
    <m/>
    <m/>
    <m/>
    <m/>
    <m/>
    <m/>
    <m/>
    <x v="0"/>
    <m/>
    <m/>
    <m/>
    <m/>
    <s v="RTF"/>
    <s v="REPARACIÓN DE SOPORTE"/>
    <s v="SEGÚN ESPECIFICACIÓN DE DISEÑO"/>
    <x v="1"/>
    <s v="N/A"/>
    <n v="3"/>
    <m/>
    <n v="4"/>
    <n v="12"/>
    <x v="1"/>
    <s v="Soportes de distribuidor"/>
    <m/>
    <m/>
    <m/>
    <m/>
    <m/>
    <m/>
    <m/>
    <m/>
    <n v="0"/>
    <m/>
    <m/>
    <m/>
    <m/>
    <m/>
    <m/>
    <m/>
    <m/>
    <m/>
    <m/>
    <m/>
    <m/>
  </r>
  <r>
    <n v="55"/>
    <m/>
    <s v="GENERAL"/>
    <s v="GENERAL"/>
    <s v="Acumulación, control de nivel, separación de fluidos, filtrar"/>
    <s v="GENERAL"/>
    <s v="GENERAL"/>
    <s v="N/A"/>
    <s v="N/A"/>
    <s v="Frontera no presurizada"/>
    <s v="Internos"/>
    <x v="11"/>
    <x v="5"/>
    <x v="5"/>
    <x v="28"/>
    <s v="Perdida de eficiencia"/>
    <m/>
    <m/>
    <m/>
    <m/>
    <m/>
    <m/>
    <m/>
    <m/>
    <m/>
    <m/>
    <m/>
    <m/>
    <m/>
    <m/>
    <m/>
    <m/>
    <x v="0"/>
    <m/>
    <m/>
    <m/>
    <m/>
    <s v="CBM"/>
    <s v="INSPECCIÓN VISUAL"/>
    <s v="SEGÚN ESPECIFICACIÓN DE DISEÑO"/>
    <x v="0"/>
    <s v="PARO PROGRAMADO"/>
    <n v="1"/>
    <m/>
    <n v="1"/>
    <n v="1"/>
    <x v="1"/>
    <s v="Soportes de distribuidor"/>
    <m/>
    <m/>
    <m/>
    <s v="REPARAR SEGÚN CÓDIGO ESPECIFICADO"/>
    <s v="SEGÚN ESPECIFICACIONES DE DISEÑO"/>
    <s v="DEE"/>
    <n v="4"/>
    <n v="12"/>
    <n v="48"/>
    <s v="Soportes de distribuidor"/>
    <m/>
    <m/>
    <m/>
    <m/>
    <m/>
    <m/>
    <m/>
    <m/>
    <m/>
    <m/>
    <m/>
  </r>
  <r>
    <n v="56"/>
    <m/>
    <s v="GENERAL"/>
    <s v="GENERAL"/>
    <s v="Acumulación, control de nivel, separación de fluidos, filtrar"/>
    <s v="GENERAL"/>
    <s v="GENERAL"/>
    <s v="N/A"/>
    <s v="N/A"/>
    <s v="Frontera no presurizada"/>
    <s v="Internos"/>
    <x v="11"/>
    <x v="5"/>
    <x v="5"/>
    <x v="29"/>
    <s v="Perdida de eficiencia"/>
    <m/>
    <m/>
    <m/>
    <m/>
    <m/>
    <m/>
    <m/>
    <m/>
    <m/>
    <m/>
    <m/>
    <m/>
    <m/>
    <m/>
    <m/>
    <m/>
    <x v="0"/>
    <m/>
    <m/>
    <m/>
    <m/>
    <s v="RTF"/>
    <s v="REMPLAZO DE ANCLAJES"/>
    <s v="SEGÚN ESPECIFICACIÓN DE DISEÑO"/>
    <x v="1"/>
    <s v="N/A"/>
    <n v="2"/>
    <m/>
    <n v="2"/>
    <n v="4"/>
    <x v="1"/>
    <s v="Soportes de distribuidor"/>
    <m/>
    <m/>
    <m/>
    <m/>
    <m/>
    <m/>
    <m/>
    <m/>
    <n v="0"/>
    <m/>
    <m/>
    <m/>
    <m/>
    <m/>
    <m/>
    <m/>
    <m/>
    <m/>
    <m/>
    <m/>
    <m/>
  </r>
  <r>
    <n v="57"/>
    <m/>
    <s v="GENERAL"/>
    <s v="GENERAL"/>
    <s v="Acumulación, control de nivel, separación de fluidos, filtrar"/>
    <s v="GENERAL"/>
    <s v="GENERAL"/>
    <s v="N/A"/>
    <s v="N/A"/>
    <s v="Frontera no presurizada"/>
    <s v="Internos"/>
    <x v="12"/>
    <x v="6"/>
    <x v="6"/>
    <x v="27"/>
    <s v="Perdida de eficiencia"/>
    <m/>
    <m/>
    <m/>
    <m/>
    <m/>
    <m/>
    <m/>
    <m/>
    <m/>
    <m/>
    <m/>
    <m/>
    <m/>
    <m/>
    <m/>
    <m/>
    <x v="0"/>
    <m/>
    <m/>
    <m/>
    <m/>
    <s v="CBM"/>
    <s v="INSPECCIÓN VISUAL"/>
    <s v="SEGÚN NORMATIVA DE INSPECCIÓN APLICABLE/SIN ROTURA"/>
    <x v="0"/>
    <s v="PARO PROGRAMADO"/>
    <n v="1"/>
    <m/>
    <n v="1"/>
    <n v="1"/>
    <x v="1"/>
    <s v="Bafles"/>
    <m/>
    <m/>
    <m/>
    <s v="REPARAR SEGÚN CÓDIGO ESPECIFICADO"/>
    <s v="SEGÚN ESPECIFICACIONES DE DISEÑO"/>
    <s v="DEE"/>
    <n v="4"/>
    <n v="12"/>
    <n v="48"/>
    <s v="Bafles"/>
    <m/>
    <m/>
    <m/>
    <m/>
    <m/>
    <m/>
    <m/>
    <m/>
    <m/>
    <m/>
    <m/>
  </r>
  <r>
    <n v="58"/>
    <m/>
    <s v="GENERAL"/>
    <s v="GENERAL"/>
    <s v="Acumulación, control de nivel, separación de fluidos, filtrar"/>
    <s v="GENERAL"/>
    <s v="GENERAL"/>
    <s v="N/A"/>
    <s v="N/A"/>
    <s v="Frontera no presurizada"/>
    <s v="Internos"/>
    <x v="12"/>
    <x v="6"/>
    <x v="6"/>
    <x v="30"/>
    <s v="Perdida de eficiencia"/>
    <m/>
    <m/>
    <m/>
    <m/>
    <m/>
    <m/>
    <m/>
    <m/>
    <m/>
    <m/>
    <m/>
    <m/>
    <m/>
    <m/>
    <m/>
    <m/>
    <x v="0"/>
    <m/>
    <m/>
    <m/>
    <m/>
    <s v="RTF"/>
    <s v="REPARACIÓN DE BAFLES"/>
    <s v="SEGÚN ESPECIFICACIÓN DE DISEÑO"/>
    <x v="1"/>
    <s v="N/A"/>
    <n v="3"/>
    <m/>
    <n v="12"/>
    <n v="36"/>
    <x v="1"/>
    <s v="Bafles"/>
    <m/>
    <m/>
    <m/>
    <m/>
    <m/>
    <m/>
    <m/>
    <m/>
    <n v="0"/>
    <m/>
    <m/>
    <m/>
    <m/>
    <m/>
    <m/>
    <m/>
    <m/>
    <m/>
    <m/>
    <m/>
    <m/>
  </r>
  <r>
    <n v="59"/>
    <m/>
    <s v="GENERAL"/>
    <s v="GENERAL"/>
    <s v="Acumulación, control de nivel, separación de fluidos, filtrar"/>
    <s v="GENERAL"/>
    <s v="GENERAL"/>
    <s v="N/A"/>
    <s v="N/A"/>
    <s v="Frontera no presurizada"/>
    <s v="Internos"/>
    <x v="13"/>
    <x v="7"/>
    <x v="7"/>
    <x v="31"/>
    <s v="Daño estructural interno"/>
    <m/>
    <m/>
    <m/>
    <m/>
    <m/>
    <m/>
    <m/>
    <m/>
    <m/>
    <m/>
    <m/>
    <m/>
    <m/>
    <m/>
    <m/>
    <m/>
    <x v="0"/>
    <m/>
    <m/>
    <m/>
    <m/>
    <s v="RTF"/>
    <s v="REPARACIÓN DE ANILLO-EQUIPO"/>
    <s v="SEGÚN ESPECIFICACIÓN DE DISEÑO"/>
    <x v="1"/>
    <s v="N/A"/>
    <n v="4"/>
    <m/>
    <n v="12"/>
    <n v="48"/>
    <x v="1"/>
    <s v="Anillos rigidizadores"/>
    <m/>
    <m/>
    <m/>
    <m/>
    <m/>
    <m/>
    <m/>
    <m/>
    <n v="0"/>
    <m/>
    <m/>
    <m/>
    <m/>
    <m/>
    <m/>
    <m/>
    <m/>
    <m/>
    <m/>
    <m/>
    <m/>
  </r>
  <r>
    <n v="60"/>
    <m/>
    <s v="GENERAL"/>
    <s v="GENERAL"/>
    <s v="Acumulación, control de nivel, separación de fluidos, filtrar"/>
    <s v="GENERAL"/>
    <s v="GENERAL"/>
    <s v="N/A"/>
    <s v="N/A"/>
    <s v="Frontera no presurizada"/>
    <s v="Internos"/>
    <x v="13"/>
    <x v="7"/>
    <x v="7"/>
    <x v="32"/>
    <s v="Daño estructural interno"/>
    <m/>
    <m/>
    <m/>
    <m/>
    <m/>
    <m/>
    <m/>
    <m/>
    <m/>
    <m/>
    <m/>
    <m/>
    <m/>
    <m/>
    <m/>
    <m/>
    <x v="0"/>
    <m/>
    <m/>
    <m/>
    <m/>
    <s v="CBM"/>
    <s v="INSPECCIÓN VISUAL"/>
    <s v="SEGÚN NORMATIVA DE INSPECCIÓN APLICABLE/SIN ROTURA"/>
    <x v="0"/>
    <s v="PARO PROGRAMADO"/>
    <n v="1"/>
    <m/>
    <n v="1"/>
    <n v="1"/>
    <x v="1"/>
    <s v="Anillos rigidizadores"/>
    <m/>
    <m/>
    <m/>
    <s v="REPARAR SEGÚN CÓDIGO ESPECIFICADO"/>
    <s v="SEGÚN ESPECIFICACIONES DE DISEÑO"/>
    <s v="DEE"/>
    <n v="4"/>
    <n v="12"/>
    <n v="48"/>
    <s v="Anillos rigidizadores"/>
    <m/>
    <m/>
    <m/>
    <m/>
    <m/>
    <m/>
    <m/>
    <m/>
    <m/>
    <m/>
    <m/>
  </r>
  <r>
    <n v="61"/>
    <m/>
    <s v="GENERAL"/>
    <s v="GENERAL"/>
    <s v="Acumulación, control de nivel, separación de fluidos, filtrar"/>
    <s v="GENERAL"/>
    <s v="GENERAL"/>
    <s v="N/A"/>
    <s v="N/A"/>
    <s v="Frontera no presurizada"/>
    <s v="Externos"/>
    <x v="13"/>
    <x v="7"/>
    <x v="7"/>
    <x v="31"/>
    <s v="Daño estructural externo"/>
    <m/>
    <m/>
    <m/>
    <m/>
    <m/>
    <m/>
    <m/>
    <m/>
    <m/>
    <m/>
    <m/>
    <m/>
    <m/>
    <m/>
    <m/>
    <m/>
    <x v="0"/>
    <m/>
    <m/>
    <m/>
    <m/>
    <s v="RTF"/>
    <s v="REPARACIÓN DE ANILLO-EQUIPO"/>
    <s v="SEGÚN ESPECIFICACIÓN DE DISEÑO"/>
    <x v="1"/>
    <s v="N/A"/>
    <n v="4"/>
    <m/>
    <n v="12"/>
    <n v="48"/>
    <x v="1"/>
    <s v="Anillos rigidizadores"/>
    <m/>
    <m/>
    <m/>
    <m/>
    <m/>
    <m/>
    <m/>
    <m/>
    <n v="0"/>
    <m/>
    <m/>
    <m/>
    <m/>
    <m/>
    <m/>
    <m/>
    <m/>
    <m/>
    <m/>
    <m/>
    <m/>
  </r>
  <r>
    <n v="62"/>
    <m/>
    <s v="GENERAL"/>
    <s v="GENERAL"/>
    <s v="Acumulación, control de nivel, separación de fluidos, filtrar"/>
    <s v="GENERAL"/>
    <s v="GENERAL"/>
    <s v="N/A"/>
    <s v="N/A"/>
    <s v="Frontera no presurizada"/>
    <s v="Externos"/>
    <x v="13"/>
    <x v="7"/>
    <x v="7"/>
    <x v="32"/>
    <s v="Daño estructural externo"/>
    <m/>
    <m/>
    <m/>
    <m/>
    <m/>
    <m/>
    <m/>
    <m/>
    <m/>
    <m/>
    <m/>
    <m/>
    <m/>
    <m/>
    <m/>
    <m/>
    <x v="0"/>
    <m/>
    <m/>
    <m/>
    <m/>
    <s v="CBM"/>
    <s v="INSPECCIÓN VISUAL"/>
    <s v="SEGÚN NORMATIVA DE INSPECCIÓN APLICABLE/SIN ROTURA"/>
    <x v="0"/>
    <s v="PREPARO"/>
    <n v="2"/>
    <m/>
    <n v="1"/>
    <n v="2"/>
    <x v="0"/>
    <s v="Anillos rigidizadores"/>
    <m/>
    <m/>
    <m/>
    <s v="REPARAR SEGÚN CÓDIGO ESPECIFICADO"/>
    <s v="SEGÚN ESPECIFICACIONES DE DISEÑO"/>
    <s v="DEE"/>
    <n v="4"/>
    <n v="12"/>
    <n v="48"/>
    <s v="Anillos rigidizadores"/>
    <m/>
    <m/>
    <m/>
    <m/>
    <m/>
    <m/>
    <m/>
    <m/>
    <m/>
    <m/>
    <m/>
  </r>
  <r>
    <n v="63"/>
    <m/>
    <s v="GENERAL"/>
    <s v="GENERAL"/>
    <s v="Acumulación, control de nivel, separación de fluidos, filtrar"/>
    <s v="GENERAL"/>
    <s v="GENERAL"/>
    <s v="N/A"/>
    <s v="N/A"/>
    <s v="Frontera no presurizada"/>
    <s v="Externos"/>
    <x v="14"/>
    <x v="8"/>
    <x v="8"/>
    <x v="33"/>
    <s v="Daño estructural externo"/>
    <m/>
    <m/>
    <m/>
    <m/>
    <m/>
    <m/>
    <m/>
    <m/>
    <m/>
    <m/>
    <m/>
    <m/>
    <m/>
    <m/>
    <m/>
    <m/>
    <x v="0"/>
    <m/>
    <m/>
    <m/>
    <m/>
    <s v="CBM"/>
    <s v="INSPECCIÓN VISUAL"/>
    <s v="SEGÚN NORMATIVA DE INSPECCIÓN APLICABLE/SIN ROTURA"/>
    <x v="0"/>
    <s v="PREPARO"/>
    <n v="2"/>
    <m/>
    <n v="1"/>
    <n v="2"/>
    <x v="0"/>
    <s v="Soportes-Sillines"/>
    <m/>
    <m/>
    <m/>
    <s v="REPARAR SEGÚN CÓDIGO ESPECIFICADO"/>
    <s v="SEGÚN ESPECIFICACIONES DE DISEÑO"/>
    <s v="DEE"/>
    <n v="4"/>
    <n v="12"/>
    <n v="48"/>
    <s v="Soportes-Sillines"/>
    <m/>
    <m/>
    <m/>
    <m/>
    <m/>
    <m/>
    <m/>
    <m/>
    <m/>
    <m/>
    <m/>
  </r>
  <r>
    <n v="64"/>
    <m/>
    <s v="GENERAL"/>
    <s v="GENERAL"/>
    <s v="Acumulación, control de nivel, separación de fluidos, filtrar"/>
    <s v="GENERAL"/>
    <s v="GENERAL"/>
    <s v="N/A"/>
    <s v="N/A"/>
    <s v="Frontera no presurizada"/>
    <s v="Externos"/>
    <x v="14"/>
    <x v="8"/>
    <x v="8"/>
    <x v="34"/>
    <s v="Daño estructural externo"/>
    <m/>
    <m/>
    <m/>
    <m/>
    <m/>
    <m/>
    <m/>
    <m/>
    <m/>
    <m/>
    <m/>
    <m/>
    <m/>
    <m/>
    <m/>
    <m/>
    <x v="0"/>
    <m/>
    <m/>
    <m/>
    <m/>
    <s v="CBM"/>
    <s v="INSPECCIÓN VISUAL"/>
    <s v="SEGÚN NORMATIVA DE INSPECCIÓN APLICABLE/SIN ROTURA"/>
    <x v="0"/>
    <s v="PREPARO"/>
    <n v="2"/>
    <m/>
    <n v="1"/>
    <n v="2"/>
    <x v="0"/>
    <s v="Soportes-Sillines"/>
    <m/>
    <m/>
    <m/>
    <s v="REPARAR SEGÚN CÓDIGO ESPECIFICADO"/>
    <s v="SEGÚN ESPECIFICACIONES DE DISEÑO"/>
    <s v="DEE"/>
    <n v="4"/>
    <n v="12"/>
    <n v="48"/>
    <s v="Soportes-Sillines"/>
    <m/>
    <m/>
    <m/>
    <m/>
    <m/>
    <m/>
    <m/>
    <m/>
    <m/>
    <m/>
    <m/>
  </r>
  <r>
    <n v="65"/>
    <m/>
    <s v="GENERAL"/>
    <s v="GENERAL"/>
    <s v="Acumulación, control de nivel, separación de fluidos, filtrar"/>
    <s v="GENERAL"/>
    <s v="GENERAL"/>
    <s v="N/A"/>
    <s v="N/A"/>
    <s v="Frontera no presurizada"/>
    <s v="Externos"/>
    <x v="14"/>
    <x v="8"/>
    <x v="8"/>
    <x v="35"/>
    <s v="Daño estructural externo"/>
    <m/>
    <m/>
    <m/>
    <m/>
    <m/>
    <m/>
    <m/>
    <m/>
    <m/>
    <m/>
    <m/>
    <m/>
    <m/>
    <m/>
    <m/>
    <m/>
    <x v="0"/>
    <m/>
    <m/>
    <m/>
    <m/>
    <s v="CBM"/>
    <s v="INSPECCIÓN VISUAL"/>
    <s v="SEGÚN NORMATIVA DE INSPECCIÓN APLICABLE/SIN ROTURA"/>
    <x v="0"/>
    <s v="PREPARO"/>
    <n v="2"/>
    <m/>
    <n v="1"/>
    <n v="2"/>
    <x v="0"/>
    <s v="Soportes-Sillines"/>
    <m/>
    <m/>
    <m/>
    <s v="REPARAR SEGÚN CÓDIGO ESPECIFICADO"/>
    <s v="SEGÚN ESPECIFICACIONES DE DISEÑO"/>
    <s v="DEE"/>
    <n v="4"/>
    <n v="12"/>
    <n v="48"/>
    <s v="Soportes-Sillines"/>
    <m/>
    <m/>
    <m/>
    <m/>
    <m/>
    <m/>
    <m/>
    <m/>
    <m/>
    <m/>
    <m/>
  </r>
  <r>
    <n v="66"/>
    <m/>
    <s v="GENERAL"/>
    <s v="GENERAL"/>
    <s v="Acumulación, control de nivel, separación de fluidos, filtrar"/>
    <s v="GENERAL"/>
    <s v="GENERAL"/>
    <s v="N/A"/>
    <s v="N/A"/>
    <s v="Frontera no presurizada"/>
    <s v="Externos"/>
    <x v="15"/>
    <x v="8"/>
    <x v="8"/>
    <x v="36"/>
    <s v="Daño estructural externo"/>
    <m/>
    <m/>
    <m/>
    <m/>
    <m/>
    <m/>
    <m/>
    <m/>
    <m/>
    <m/>
    <m/>
    <m/>
    <m/>
    <m/>
    <m/>
    <m/>
    <x v="0"/>
    <m/>
    <m/>
    <m/>
    <m/>
    <s v="RTF"/>
    <s v="REPARACIÓN DE FUNDACIÓN"/>
    <s v="SEGÚN ESPECIFICACIÓN DE DISEÑO"/>
    <x v="1"/>
    <s v="N/A"/>
    <n v="5"/>
    <m/>
    <n v="12"/>
    <n v="60"/>
    <x v="0"/>
    <s v="Fundaciones de concreto "/>
    <m/>
    <m/>
    <m/>
    <m/>
    <m/>
    <m/>
    <m/>
    <m/>
    <n v="0"/>
    <m/>
    <m/>
    <m/>
    <m/>
    <m/>
    <m/>
    <m/>
    <m/>
    <m/>
    <m/>
    <m/>
    <m/>
  </r>
  <r>
    <n v="67"/>
    <m/>
    <s v="GENERAL"/>
    <s v="GENERAL"/>
    <s v="Acumulación, control de nivel, separación de fluidos, filtrar"/>
    <s v="GENERAL"/>
    <s v="GENERAL"/>
    <s v="N/A"/>
    <s v="N/A"/>
    <s v="Frontera no presurizada"/>
    <s v="Externos"/>
    <x v="15"/>
    <x v="8"/>
    <x v="8"/>
    <x v="37"/>
    <s v="Daño estructural externo"/>
    <m/>
    <m/>
    <m/>
    <m/>
    <m/>
    <m/>
    <m/>
    <m/>
    <m/>
    <m/>
    <m/>
    <m/>
    <m/>
    <m/>
    <m/>
    <m/>
    <x v="0"/>
    <m/>
    <m/>
    <m/>
    <m/>
    <s v="RTF"/>
    <s v="REPARACIÓN DE FUNDACIÓN"/>
    <s v="SEGÚN ESPECIFICACIÓN DE DISEÑO"/>
    <x v="1"/>
    <s v="N/A"/>
    <n v="5"/>
    <m/>
    <n v="12"/>
    <n v="60"/>
    <x v="1"/>
    <s v="Fundaciones de concreto "/>
    <m/>
    <m/>
    <m/>
    <m/>
    <m/>
    <m/>
    <m/>
    <m/>
    <n v="0"/>
    <m/>
    <m/>
    <m/>
    <m/>
    <m/>
    <m/>
    <m/>
    <m/>
    <m/>
    <m/>
    <m/>
    <m/>
  </r>
  <r>
    <n v="68"/>
    <m/>
    <s v="GENERAL"/>
    <s v="GENERAL"/>
    <s v="Acumulación, control de nivel, separación de fluidos, filtrar"/>
    <s v="GENERAL"/>
    <s v="GENERAL"/>
    <s v="N/A"/>
    <s v="N/A"/>
    <s v="Frontera no presurizada"/>
    <s v="Externos"/>
    <x v="16"/>
    <x v="9"/>
    <x v="9"/>
    <x v="38"/>
    <s v="Perdida de eficiencia"/>
    <m/>
    <m/>
    <m/>
    <m/>
    <m/>
    <m/>
    <m/>
    <m/>
    <m/>
    <m/>
    <m/>
    <m/>
    <m/>
    <m/>
    <m/>
    <m/>
    <x v="0"/>
    <m/>
    <m/>
    <m/>
    <m/>
    <s v="CBM"/>
    <s v="REPARACIÓN DE AISLACIÓN"/>
    <s v="SEGÚN NORMATIVA DE INSPECCIÓN APLICABLE/SIN ROTURA"/>
    <x v="0"/>
    <s v="PREPARO"/>
    <n v="1"/>
    <m/>
    <n v="1"/>
    <n v="1"/>
    <x v="0"/>
    <s v="Aislación"/>
    <m/>
    <m/>
    <m/>
    <s v="REPARAR SEGÚN CÓDIGO ESPECIFICADO"/>
    <s v="SEGÚN ESPECIFICACIONES DE DISEÑO"/>
    <s v="DEE"/>
    <n v="2"/>
    <n v="12"/>
    <n v="24"/>
    <s v="Aislación"/>
    <m/>
    <m/>
    <m/>
    <m/>
    <m/>
    <m/>
    <m/>
    <m/>
    <m/>
    <m/>
    <m/>
  </r>
  <r>
    <n v="69"/>
    <m/>
    <s v="GENERAL"/>
    <s v="GENERAL"/>
    <s v="Acumulación, control de nivel, separación de fluidos, filtrar"/>
    <s v="GENERAL"/>
    <s v="GENERAL"/>
    <s v="N/A"/>
    <s v="N/A"/>
    <s v="Frontera no presurizada"/>
    <s v="Externos"/>
    <x v="16"/>
    <x v="9"/>
    <x v="9"/>
    <x v="39"/>
    <s v="Perdida de eficiencia"/>
    <m/>
    <m/>
    <m/>
    <m/>
    <m/>
    <m/>
    <m/>
    <m/>
    <m/>
    <m/>
    <m/>
    <m/>
    <m/>
    <m/>
    <m/>
    <m/>
    <x v="0"/>
    <m/>
    <m/>
    <m/>
    <m/>
    <s v="RTF"/>
    <s v="REPARACIÓN DE AISLACIÓN"/>
    <s v="SEGÚN ESPECIFICACIÓN DE DISEÑO"/>
    <x v="1"/>
    <s v="N/A"/>
    <n v="3"/>
    <m/>
    <n v="12"/>
    <n v="36"/>
    <x v="0"/>
    <s v="Aislación"/>
    <m/>
    <m/>
    <m/>
    <m/>
    <m/>
    <m/>
    <m/>
    <m/>
    <n v="0"/>
    <m/>
    <m/>
    <m/>
    <m/>
    <m/>
    <m/>
    <m/>
    <m/>
    <m/>
    <m/>
    <m/>
    <m/>
  </r>
  <r>
    <n v="70"/>
    <m/>
    <s v="GENERAL"/>
    <s v="GENERAL"/>
    <s v="Acumulación, control de nivel, separación de fluidos, filtrar"/>
    <s v="GENERAL"/>
    <s v="GENERAL"/>
    <s v="N/A"/>
    <s v="N/A"/>
    <s v="Frontera no presurizada"/>
    <s v="Externos"/>
    <x v="17"/>
    <x v="10"/>
    <x v="10"/>
    <x v="40"/>
    <s v="Perdida de protección contra incendio"/>
    <m/>
    <m/>
    <m/>
    <m/>
    <m/>
    <m/>
    <m/>
    <m/>
    <m/>
    <m/>
    <m/>
    <m/>
    <m/>
    <m/>
    <m/>
    <m/>
    <x v="0"/>
    <m/>
    <m/>
    <m/>
    <m/>
    <s v="RTF"/>
    <s v="REPARACIÓN DE FIREPROOFING"/>
    <s v="SEGÚN ESPECIFICACIÓN DE DISEÑO"/>
    <x v="1"/>
    <s v="N/A"/>
    <n v="5"/>
    <m/>
    <n v="12"/>
    <n v="60"/>
    <x v="1"/>
    <s v="Fireproofing"/>
    <m/>
    <m/>
    <m/>
    <m/>
    <m/>
    <m/>
    <m/>
    <m/>
    <n v="0"/>
    <m/>
    <m/>
    <m/>
    <m/>
    <m/>
    <m/>
    <m/>
    <m/>
    <m/>
    <m/>
    <m/>
    <m/>
  </r>
  <r>
    <n v="71"/>
    <m/>
    <s v="GENERAL"/>
    <s v="GENERAL"/>
    <s v="Acumulación, control de nivel, separación de fluidos, filtrar"/>
    <s v="GENERAL"/>
    <s v="GENERAL"/>
    <s v="N/A"/>
    <s v="N/A"/>
    <s v="Frontera no presurizada"/>
    <s v="Externos"/>
    <x v="17"/>
    <x v="10"/>
    <x v="10"/>
    <x v="41"/>
    <s v="Perdida de protección contra incendio"/>
    <m/>
    <m/>
    <m/>
    <m/>
    <m/>
    <m/>
    <m/>
    <m/>
    <m/>
    <m/>
    <m/>
    <m/>
    <m/>
    <m/>
    <m/>
    <m/>
    <x v="0"/>
    <m/>
    <m/>
    <m/>
    <m/>
    <s v="RTF"/>
    <s v="REPARACIÓN DE FIREPROOFING"/>
    <s v="SEGÚN ESPECIFICACIÓN DE DISEÑO"/>
    <x v="1"/>
    <s v="N/A"/>
    <n v="5"/>
    <m/>
    <n v="12"/>
    <n v="60"/>
    <x v="1"/>
    <s v="Fireproofing"/>
    <m/>
    <m/>
    <m/>
    <m/>
    <m/>
    <m/>
    <m/>
    <m/>
    <n v="0"/>
    <m/>
    <m/>
    <m/>
    <m/>
    <m/>
    <m/>
    <m/>
    <m/>
    <m/>
    <m/>
    <m/>
    <m/>
  </r>
  <r>
    <n v="72"/>
    <m/>
    <s v="GENERAL"/>
    <s v="GENERAL"/>
    <s v="Acumulación, control de nivel, separación de fluidos, filtrar"/>
    <s v="GENERAL"/>
    <s v="GENERAL"/>
    <s v="N/A"/>
    <s v="N/A"/>
    <s v="Frontera no presurizada"/>
    <s v="Externos"/>
    <x v="17"/>
    <x v="10"/>
    <x v="10"/>
    <x v="42"/>
    <s v="Perdida de protección contra incendio"/>
    <m/>
    <m/>
    <m/>
    <m/>
    <m/>
    <m/>
    <m/>
    <m/>
    <m/>
    <m/>
    <m/>
    <m/>
    <m/>
    <m/>
    <m/>
    <m/>
    <x v="0"/>
    <m/>
    <m/>
    <m/>
    <m/>
    <s v="CBM"/>
    <s v="INSPECCIÓN VISUAL"/>
    <s v="SEGÚN NORMATIVA DE INSPECCIÓN APLICABLE/SIN ROTURA"/>
    <x v="0"/>
    <s v="PREPARO"/>
    <n v="2"/>
    <m/>
    <n v="1"/>
    <n v="2"/>
    <x v="0"/>
    <s v="Fireproofing"/>
    <m/>
    <m/>
    <m/>
    <s v="REPARAR SEGÚN CÓDIGO ESPECIFICADO"/>
    <s v="SEGÚN ESPECIFICACIONES DE DISEÑO"/>
    <s v="DEE"/>
    <n v="4"/>
    <n v="12"/>
    <n v="48"/>
    <s v="Fireproofing"/>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m/>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r>
    <m/>
    <m/>
    <m/>
    <m/>
    <s v="Acumulación, control de nivel, separación de fluidos, filtrar"/>
    <m/>
    <m/>
    <m/>
    <m/>
    <m/>
    <m/>
    <x v="18"/>
    <x v="11"/>
    <x v="11"/>
    <x v="43"/>
    <m/>
    <m/>
    <m/>
    <m/>
    <m/>
    <m/>
    <m/>
    <m/>
    <m/>
    <m/>
    <m/>
    <m/>
    <m/>
    <m/>
    <m/>
    <m/>
    <m/>
    <x v="0"/>
    <m/>
    <m/>
    <m/>
    <m/>
    <m/>
    <m/>
    <m/>
    <x v="2"/>
    <m/>
    <m/>
    <m/>
    <m/>
    <m/>
    <x v="2"/>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1">
  <r>
    <n v="1"/>
    <m/>
    <s v="GENERAL"/>
    <s v="GENERAL"/>
    <s v="Acumulación, control de nivel, separación de fluidos, filtrar"/>
    <s v="GENERAL"/>
    <s v="GENERAL"/>
    <s v="N/A"/>
    <s v="N/A"/>
    <x v="0"/>
    <s v="Cabezal"/>
    <x v="0"/>
    <s v="Contención de fluido"/>
    <s v="No contención de fluido"/>
    <s v="Rotura por adelgazamiento por corrosión interna"/>
    <s v="Fuga externa"/>
    <x v="0"/>
    <m/>
    <m/>
    <m/>
    <m/>
    <m/>
    <m/>
    <m/>
    <m/>
    <m/>
    <m/>
    <m/>
    <x v="0"/>
    <x v="0"/>
    <x v="0"/>
    <x v="0"/>
    <x v="0"/>
    <x v="0"/>
    <m/>
    <x v="0"/>
    <m/>
    <s v="CBM"/>
    <x v="0"/>
    <x v="0"/>
    <x v="0"/>
    <x v="0"/>
    <n v="3"/>
    <m/>
    <n v="1"/>
    <n v="3"/>
    <x v="0"/>
    <s v="Cabezal"/>
    <m/>
    <m/>
    <m/>
    <s v="REPARAR SEGÚN CÓDIGO ESPECIFICADO"/>
    <s v="SEGÚN ESPECIFICACIONES DE DISEÑO"/>
    <s v="DEE"/>
    <n v="7"/>
    <n v="60"/>
    <n v="420"/>
    <s v="Cabezal"/>
    <m/>
    <m/>
    <m/>
    <m/>
    <m/>
    <m/>
    <m/>
    <m/>
    <m/>
    <m/>
    <m/>
  </r>
  <r>
    <n v="2"/>
    <m/>
    <s v="GENERAL"/>
    <s v="GENERAL"/>
    <s v="Acumulación, control de nivel, separación de fluidos, filtrar"/>
    <s v="GENERAL"/>
    <s v="GENERAL"/>
    <s v="N/A"/>
    <s v="N/A"/>
    <x v="0"/>
    <s v="Cabezal"/>
    <x v="0"/>
    <s v="Contención de fluido"/>
    <s v="No contención de fluido"/>
    <s v="Rotura por adelgazamiento por corrosión externa"/>
    <s v="Fuga externa"/>
    <x v="0"/>
    <m/>
    <m/>
    <m/>
    <m/>
    <m/>
    <m/>
    <m/>
    <m/>
    <m/>
    <m/>
    <m/>
    <x v="0"/>
    <x v="0"/>
    <x v="0"/>
    <x v="0"/>
    <x v="0"/>
    <x v="0"/>
    <m/>
    <x v="0"/>
    <m/>
    <s v="CBM"/>
    <x v="1"/>
    <x v="1"/>
    <x v="0"/>
    <x v="0"/>
    <n v="2"/>
    <m/>
    <n v="1"/>
    <n v="2"/>
    <x v="0"/>
    <s v="Cabezal"/>
    <m/>
    <m/>
    <m/>
    <s v="REPARAR SEGÚN CÓDIGO ESPECIFICADO"/>
    <s v="SEGÚN ESPECIFICACIONES DE DISEÑO"/>
    <s v="DEE"/>
    <n v="7"/>
    <n v="60"/>
    <n v="420"/>
    <s v="Cabezal"/>
    <m/>
    <m/>
    <m/>
    <m/>
    <m/>
    <m/>
    <m/>
    <m/>
    <m/>
    <m/>
    <m/>
  </r>
  <r>
    <n v="3"/>
    <m/>
    <s v="GENERAL"/>
    <s v="GENERAL"/>
    <s v="Acumulación, control de nivel, separación de fluidos, filtrar"/>
    <s v="GENERAL"/>
    <s v="GENERAL"/>
    <s v="N/A"/>
    <s v="N/A"/>
    <x v="0"/>
    <s v="Cabezal"/>
    <x v="0"/>
    <s v="Contención de fluido"/>
    <s v="No contención de fluido"/>
    <s v="Rotura por agrietamiento o corrosión interna localizada"/>
    <s v="Fuga externa"/>
    <x v="0"/>
    <m/>
    <m/>
    <m/>
    <m/>
    <m/>
    <m/>
    <m/>
    <m/>
    <m/>
    <m/>
    <m/>
    <x v="0"/>
    <x v="0"/>
    <x v="0"/>
    <x v="0"/>
    <x v="0"/>
    <x v="0"/>
    <m/>
    <x v="0"/>
    <m/>
    <s v="CBM"/>
    <x v="2"/>
    <x v="1"/>
    <x v="0"/>
    <x v="1"/>
    <n v="3"/>
    <m/>
    <n v="5"/>
    <n v="15"/>
    <x v="1"/>
    <s v="Cabezal"/>
    <m/>
    <m/>
    <m/>
    <s v="REPARAR SEGÚN CÓDIGO ESPECIFICADO"/>
    <s v="SEGÚN ESPECIFICACIONES DE DISEÑO"/>
    <s v="DEE"/>
    <n v="7"/>
    <n v="60"/>
    <n v="420"/>
    <s v="Cabezal"/>
    <m/>
    <m/>
    <m/>
    <m/>
    <m/>
    <m/>
    <m/>
    <m/>
    <m/>
    <m/>
    <m/>
  </r>
  <r>
    <n v="4"/>
    <m/>
    <s v="GENERAL"/>
    <s v="GENERAL"/>
    <s v="Acumulación, control de nivel, separación de fluidos, filtrar"/>
    <s v="GENERAL"/>
    <s v="GENERAL"/>
    <s v="N/A"/>
    <s v="N/A"/>
    <x v="0"/>
    <s v="Cabezal"/>
    <x v="0"/>
    <s v="Contención de fluido"/>
    <s v="No contención de fluido"/>
    <s v="Rotura por agrietamiento por corrosión externa"/>
    <s v="Fuga externa"/>
    <x v="0"/>
    <m/>
    <m/>
    <m/>
    <m/>
    <m/>
    <m/>
    <m/>
    <m/>
    <m/>
    <m/>
    <m/>
    <x v="0"/>
    <x v="0"/>
    <x v="0"/>
    <x v="0"/>
    <x v="0"/>
    <x v="0"/>
    <m/>
    <x v="0"/>
    <m/>
    <s v="CBM"/>
    <x v="1"/>
    <x v="1"/>
    <x v="0"/>
    <x v="0"/>
    <n v="2"/>
    <m/>
    <n v="1"/>
    <n v="2"/>
    <x v="0"/>
    <s v="Cabezal"/>
    <m/>
    <m/>
    <m/>
    <s v="REPARAR SEGÚN CÓDIGO ESPECIFICADO"/>
    <s v="SEGÚN ESPECIFICACIONES DE DISEÑO"/>
    <s v="DEE"/>
    <n v="7"/>
    <n v="60"/>
    <n v="420"/>
    <s v="Cabezal"/>
    <m/>
    <m/>
    <m/>
    <m/>
    <m/>
    <m/>
    <m/>
    <m/>
    <m/>
    <m/>
    <m/>
  </r>
  <r>
    <n v="5"/>
    <m/>
    <s v="GENERAL"/>
    <s v="GENERAL"/>
    <s v="Acumulación, control de nivel, separación de fluidos, filtrar"/>
    <s v="GENERAL"/>
    <s v="GENERAL"/>
    <s v="N/A"/>
    <s v="N/A"/>
    <x v="0"/>
    <s v="Cabezal"/>
    <x v="0"/>
    <s v="Contención de fluido"/>
    <s v="No contención de fluido"/>
    <s v="Rotura por sobrepresión interna"/>
    <s v="Fuga externa"/>
    <x v="0"/>
    <m/>
    <m/>
    <m/>
    <m/>
    <m/>
    <m/>
    <m/>
    <m/>
    <m/>
    <m/>
    <m/>
    <x v="0"/>
    <x v="0"/>
    <x v="0"/>
    <x v="0"/>
    <x v="0"/>
    <x v="0"/>
    <m/>
    <x v="0"/>
    <m/>
    <s v="RTF"/>
    <x v="3"/>
    <x v="2"/>
    <x v="1"/>
    <x v="2"/>
    <n v="7"/>
    <m/>
    <n v="60"/>
    <n v="420"/>
    <x v="1"/>
    <s v="Cabezal"/>
    <m/>
    <m/>
    <m/>
    <m/>
    <m/>
    <m/>
    <m/>
    <m/>
    <n v="0"/>
    <m/>
    <m/>
    <m/>
    <m/>
    <m/>
    <m/>
    <m/>
    <m/>
    <m/>
    <m/>
    <m/>
    <m/>
  </r>
  <r>
    <n v="6"/>
    <m/>
    <s v="GENERAL"/>
    <s v="GENERAL"/>
    <s v="Acumulación, control de nivel, separación de fluidos, filtrar"/>
    <s v="GENERAL"/>
    <s v="GENERAL"/>
    <s v="N/A"/>
    <s v="N/A"/>
    <x v="0"/>
    <s v="Cabezal"/>
    <x v="1"/>
    <s v="Contención de fluido"/>
    <s v="No contención de fluido"/>
    <s v="Rotura por adelgazamiento por corrosión interna"/>
    <s v="Fuga externa"/>
    <x v="0"/>
    <m/>
    <m/>
    <m/>
    <m/>
    <m/>
    <m/>
    <m/>
    <m/>
    <m/>
    <m/>
    <m/>
    <x v="0"/>
    <x v="0"/>
    <x v="0"/>
    <x v="0"/>
    <x v="0"/>
    <x v="0"/>
    <m/>
    <x v="0"/>
    <m/>
    <s v="CBM"/>
    <x v="0"/>
    <x v="0"/>
    <x v="0"/>
    <x v="0"/>
    <n v="3"/>
    <m/>
    <n v="1"/>
    <n v="3"/>
    <x v="0"/>
    <s v="Boquillas de cabezal"/>
    <m/>
    <m/>
    <m/>
    <s v="REPARAR SEGÚN CÓDIGO ESPECIFICADO"/>
    <s v="SEGÚN ESPECIFICACIONES DE DISEÑO"/>
    <s v="DEE"/>
    <n v="4"/>
    <n v="4"/>
    <n v="16"/>
    <s v="Boquillas de cabezal"/>
    <m/>
    <m/>
    <m/>
    <m/>
    <m/>
    <m/>
    <m/>
    <m/>
    <m/>
    <m/>
    <m/>
  </r>
  <r>
    <n v="7"/>
    <m/>
    <s v="GENERAL"/>
    <s v="GENERAL"/>
    <s v="Acumulación, control de nivel, separación de fluidos, filtrar"/>
    <s v="GENERAL"/>
    <s v="GENERAL"/>
    <s v="N/A"/>
    <s v="N/A"/>
    <x v="0"/>
    <s v="Cabezal"/>
    <x v="1"/>
    <s v="Contención de fluido"/>
    <s v="No contención de fluido"/>
    <s v="Rotura por adelgazamiento por corrosión externa"/>
    <s v="Fuga externa"/>
    <x v="0"/>
    <m/>
    <m/>
    <m/>
    <m/>
    <m/>
    <m/>
    <m/>
    <m/>
    <m/>
    <m/>
    <m/>
    <x v="0"/>
    <x v="0"/>
    <x v="0"/>
    <x v="0"/>
    <x v="0"/>
    <x v="0"/>
    <m/>
    <x v="0"/>
    <m/>
    <s v="CBM"/>
    <x v="1"/>
    <x v="1"/>
    <x v="0"/>
    <x v="0"/>
    <n v="2"/>
    <m/>
    <n v="1"/>
    <n v="2"/>
    <x v="0"/>
    <s v="Boquillas de cabezal"/>
    <m/>
    <m/>
    <m/>
    <s v="REPARAR SEGÚN CÓDIGO ESPECIFICADO"/>
    <s v="SEGÚN ESPECIFICACIONES DE DISEÑO"/>
    <s v="DEE"/>
    <n v="4"/>
    <n v="4"/>
    <n v="16"/>
    <s v="Boquillas de cabezal"/>
    <m/>
    <m/>
    <m/>
    <m/>
    <m/>
    <m/>
    <m/>
    <m/>
    <m/>
    <m/>
    <m/>
  </r>
  <r>
    <n v="8"/>
    <m/>
    <s v="GENERAL"/>
    <s v="GENERAL"/>
    <s v="Acumulación, control de nivel, separación de fluidos, filtrar"/>
    <s v="GENERAL"/>
    <s v="GENERAL"/>
    <s v="N/A"/>
    <s v="N/A"/>
    <x v="0"/>
    <s v="Cabezal"/>
    <x v="1"/>
    <s v="Contención de fluido"/>
    <s v="No contención de fluido"/>
    <s v="Rotura por agrietamiento o corrosión interna localizada"/>
    <s v="Fuga externa"/>
    <x v="0"/>
    <m/>
    <m/>
    <m/>
    <m/>
    <m/>
    <m/>
    <m/>
    <m/>
    <m/>
    <m/>
    <m/>
    <x v="0"/>
    <x v="0"/>
    <x v="0"/>
    <x v="0"/>
    <x v="0"/>
    <x v="0"/>
    <m/>
    <x v="0"/>
    <m/>
    <s v="CBM"/>
    <x v="2"/>
    <x v="1"/>
    <x v="0"/>
    <x v="1"/>
    <n v="3"/>
    <m/>
    <n v="5"/>
    <n v="15"/>
    <x v="1"/>
    <s v="Boquillas de cabezal"/>
    <m/>
    <m/>
    <m/>
    <s v="REPARAR SEGÚN CÓDIGO ESPECIFICADO"/>
    <s v="SEGÚN ESPECIFICACIONES DE DISEÑO"/>
    <s v="DEE"/>
    <n v="4"/>
    <n v="4"/>
    <n v="16"/>
    <s v="Boquillas de cabezal"/>
    <m/>
    <m/>
    <m/>
    <m/>
    <m/>
    <m/>
    <m/>
    <m/>
    <m/>
    <m/>
    <m/>
  </r>
  <r>
    <n v="9"/>
    <m/>
    <s v="GENERAL"/>
    <s v="GENERAL"/>
    <s v="Acumulación, control de nivel, separación de fluidos, filtrar"/>
    <s v="GENERAL"/>
    <s v="GENERAL"/>
    <s v="N/A"/>
    <s v="N/A"/>
    <x v="0"/>
    <s v="Cabezal"/>
    <x v="1"/>
    <s v="Contención de fluido"/>
    <s v="No contención de fluido"/>
    <s v="Rotura por agrietamiento por corrosión externa"/>
    <s v="Fuga externa"/>
    <x v="0"/>
    <m/>
    <m/>
    <m/>
    <m/>
    <m/>
    <m/>
    <m/>
    <m/>
    <m/>
    <m/>
    <m/>
    <x v="0"/>
    <x v="0"/>
    <x v="0"/>
    <x v="0"/>
    <x v="0"/>
    <x v="0"/>
    <m/>
    <x v="0"/>
    <m/>
    <s v="CBM"/>
    <x v="1"/>
    <x v="1"/>
    <x v="0"/>
    <x v="0"/>
    <n v="2"/>
    <m/>
    <n v="1"/>
    <n v="2"/>
    <x v="0"/>
    <s v="Boquillas de cabezal"/>
    <m/>
    <m/>
    <m/>
    <s v="REPARAR SEGÚN CÓDIGO ESPECIFICADO"/>
    <s v="SEGÚN ESPECIFICACIONES DE DISEÑO"/>
    <s v="DEE"/>
    <n v="4"/>
    <n v="4"/>
    <n v="16"/>
    <s v="Boquillas de cabezal"/>
    <m/>
    <m/>
    <m/>
    <m/>
    <m/>
    <m/>
    <m/>
    <m/>
    <m/>
    <m/>
    <m/>
  </r>
  <r>
    <n v="10"/>
    <m/>
    <s v="GENERAL"/>
    <s v="GENERAL"/>
    <s v="Acumulación, control de nivel, separación de fluidos, filtrar"/>
    <s v="GENERAL"/>
    <s v="GENERAL"/>
    <s v="N/A"/>
    <s v="N/A"/>
    <x v="0"/>
    <s v="Cabezal"/>
    <x v="1"/>
    <s v="Contención de fluido"/>
    <s v="No contención de fluido"/>
    <s v="Rotura por sobrepresión interna"/>
    <s v="Fuga externa"/>
    <x v="0"/>
    <m/>
    <m/>
    <m/>
    <m/>
    <m/>
    <m/>
    <m/>
    <m/>
    <m/>
    <m/>
    <m/>
    <x v="0"/>
    <x v="0"/>
    <x v="0"/>
    <x v="0"/>
    <x v="0"/>
    <x v="0"/>
    <m/>
    <x v="0"/>
    <m/>
    <s v="RTF"/>
    <x v="3"/>
    <x v="2"/>
    <x v="1"/>
    <x v="2"/>
    <n v="4"/>
    <m/>
    <n v="4"/>
    <n v="16"/>
    <x v="1"/>
    <s v="Boquillas de cabezal"/>
    <m/>
    <m/>
    <m/>
    <m/>
    <m/>
    <m/>
    <m/>
    <m/>
    <n v="0"/>
    <m/>
    <m/>
    <m/>
    <m/>
    <m/>
    <m/>
    <m/>
    <m/>
    <m/>
    <m/>
    <m/>
    <m/>
  </r>
  <r>
    <n v="11"/>
    <m/>
    <s v="GENERAL"/>
    <s v="GENERAL"/>
    <s v="Acumulación, control de nivel, separación de fluidos, filtrar"/>
    <s v="GENERAL"/>
    <s v="GENERAL"/>
    <s v="N/A"/>
    <s v="N/A"/>
    <x v="0"/>
    <s v="Manto"/>
    <x v="2"/>
    <s v="Contención de fluido"/>
    <s v="No contención de fluido"/>
    <s v="Rotura por adelgazamiento por corrosión interna"/>
    <s v="Fuga externa"/>
    <x v="0"/>
    <m/>
    <m/>
    <m/>
    <m/>
    <m/>
    <m/>
    <m/>
    <m/>
    <m/>
    <m/>
    <m/>
    <x v="0"/>
    <x v="0"/>
    <x v="0"/>
    <x v="0"/>
    <x v="0"/>
    <x v="0"/>
    <m/>
    <x v="0"/>
    <m/>
    <s v="CBM"/>
    <x v="0"/>
    <x v="0"/>
    <x v="0"/>
    <x v="0"/>
    <n v="3"/>
    <m/>
    <n v="1"/>
    <n v="3"/>
    <x v="0"/>
    <s v="Manto"/>
    <m/>
    <m/>
    <m/>
    <s v="REPARAR SEGÚN CÓDIGO ESPECIFICADO"/>
    <s v="SEGÚN ESPECIFICACIONES DE DISEÑO"/>
    <s v="DEE"/>
    <n v="7"/>
    <n v="60"/>
    <n v="420"/>
    <s v="Manto"/>
    <m/>
    <m/>
    <m/>
    <m/>
    <m/>
    <m/>
    <m/>
    <m/>
    <m/>
    <m/>
    <m/>
  </r>
  <r>
    <n v="12"/>
    <m/>
    <s v="GENERAL"/>
    <s v="GENERAL"/>
    <s v="Acumulación, control de nivel, separación de fluidos, filtrar"/>
    <s v="GENERAL"/>
    <s v="GENERAL"/>
    <s v="N/A"/>
    <s v="N/A"/>
    <x v="0"/>
    <s v="Manto"/>
    <x v="2"/>
    <s v="Contención de fluido"/>
    <s v="No contención de fluido"/>
    <s v="Rotura por adelgazamiento por corrosión externa"/>
    <s v="Fuga externa"/>
    <x v="0"/>
    <m/>
    <m/>
    <m/>
    <m/>
    <m/>
    <m/>
    <m/>
    <m/>
    <m/>
    <m/>
    <m/>
    <x v="0"/>
    <x v="0"/>
    <x v="0"/>
    <x v="0"/>
    <x v="0"/>
    <x v="0"/>
    <m/>
    <x v="0"/>
    <m/>
    <s v="CBM"/>
    <x v="1"/>
    <x v="1"/>
    <x v="0"/>
    <x v="0"/>
    <n v="2"/>
    <m/>
    <n v="1"/>
    <n v="2"/>
    <x v="0"/>
    <s v="Manto"/>
    <m/>
    <m/>
    <m/>
    <s v="REPARAR SEGÚN CÓDIGO ESPECIFICADO"/>
    <s v="SEGÚN ESPECIFICACIONES DE DISEÑO"/>
    <s v="DEE"/>
    <n v="7"/>
    <n v="60"/>
    <n v="420"/>
    <s v="Manto"/>
    <m/>
    <m/>
    <m/>
    <m/>
    <m/>
    <m/>
    <m/>
    <m/>
    <m/>
    <m/>
    <m/>
  </r>
  <r>
    <n v="13"/>
    <m/>
    <s v="GENERAL"/>
    <s v="GENERAL"/>
    <s v="Acumulación, control de nivel, separación de fluidos, filtrar"/>
    <s v="GENERAL"/>
    <s v="GENERAL"/>
    <s v="N/A"/>
    <s v="N/A"/>
    <x v="0"/>
    <s v="Manto"/>
    <x v="2"/>
    <s v="Contención de fluido"/>
    <s v="No contención de fluido"/>
    <s v="Rotura por agrietamiento o corrosión interna localizada"/>
    <s v="Fuga externa"/>
    <x v="0"/>
    <m/>
    <m/>
    <m/>
    <m/>
    <m/>
    <m/>
    <m/>
    <m/>
    <m/>
    <m/>
    <m/>
    <x v="0"/>
    <x v="0"/>
    <x v="0"/>
    <x v="0"/>
    <x v="0"/>
    <x v="0"/>
    <m/>
    <x v="0"/>
    <m/>
    <s v="CBM"/>
    <x v="2"/>
    <x v="1"/>
    <x v="0"/>
    <x v="1"/>
    <n v="3"/>
    <m/>
    <n v="5"/>
    <n v="15"/>
    <x v="1"/>
    <s v="Manto"/>
    <m/>
    <m/>
    <m/>
    <s v="REPARAR SEGÚN CÓDIGO ESPECIFICADO"/>
    <s v="SEGÚN ESPECIFICACIONES DE DISEÑO"/>
    <s v="DEE"/>
    <n v="7"/>
    <n v="60"/>
    <n v="420"/>
    <s v="Manto"/>
    <m/>
    <m/>
    <m/>
    <m/>
    <m/>
    <m/>
    <m/>
    <m/>
    <m/>
    <m/>
    <m/>
  </r>
  <r>
    <n v="14"/>
    <m/>
    <s v="GENERAL"/>
    <s v="GENERAL"/>
    <s v="Acumulación, control de nivel, separación de fluidos, filtrar"/>
    <s v="GENERAL"/>
    <s v="GENERAL"/>
    <s v="N/A"/>
    <s v="N/A"/>
    <x v="0"/>
    <s v="Manto"/>
    <x v="2"/>
    <s v="Contención de fluido"/>
    <s v="No contención de fluido"/>
    <s v="Rotura por agrietamiento por corrosión externa"/>
    <s v="Fuga externa"/>
    <x v="0"/>
    <m/>
    <m/>
    <m/>
    <m/>
    <m/>
    <m/>
    <m/>
    <m/>
    <m/>
    <m/>
    <m/>
    <x v="0"/>
    <x v="0"/>
    <x v="0"/>
    <x v="0"/>
    <x v="0"/>
    <x v="0"/>
    <m/>
    <x v="0"/>
    <m/>
    <s v="CBM"/>
    <x v="1"/>
    <x v="1"/>
    <x v="0"/>
    <x v="0"/>
    <n v="2"/>
    <m/>
    <n v="1"/>
    <n v="2"/>
    <x v="0"/>
    <s v="Manto"/>
    <m/>
    <m/>
    <m/>
    <s v="REPARAR SEGÚN CÓDIGO ESPECIFICADO"/>
    <s v="SEGÚN ESPECIFICACIONES DE DISEÑO"/>
    <s v="DEE"/>
    <n v="7"/>
    <n v="60"/>
    <n v="420"/>
    <s v="Manto"/>
    <m/>
    <m/>
    <m/>
    <m/>
    <m/>
    <m/>
    <m/>
    <m/>
    <m/>
    <m/>
    <m/>
  </r>
  <r>
    <n v="15"/>
    <m/>
    <s v="GENERAL"/>
    <s v="GENERAL"/>
    <s v="Acumulación, control de nivel, separación de fluidos, filtrar"/>
    <s v="GENERAL"/>
    <s v="GENERAL"/>
    <s v="N/A"/>
    <s v="N/A"/>
    <x v="0"/>
    <s v="Manto"/>
    <x v="2"/>
    <s v="Contención de fluido"/>
    <s v="No contención de fluido"/>
    <s v="Rotura por sobrepresión interna"/>
    <s v="Fuga externa"/>
    <x v="0"/>
    <m/>
    <m/>
    <m/>
    <m/>
    <m/>
    <m/>
    <m/>
    <m/>
    <m/>
    <m/>
    <m/>
    <x v="0"/>
    <x v="0"/>
    <x v="0"/>
    <x v="0"/>
    <x v="0"/>
    <x v="0"/>
    <m/>
    <x v="0"/>
    <m/>
    <s v="RTF"/>
    <x v="3"/>
    <x v="2"/>
    <x v="1"/>
    <x v="2"/>
    <n v="7"/>
    <m/>
    <n v="60"/>
    <n v="420"/>
    <x v="1"/>
    <s v="Manto"/>
    <m/>
    <m/>
    <m/>
    <m/>
    <m/>
    <m/>
    <m/>
    <m/>
    <n v="0"/>
    <m/>
    <m/>
    <m/>
    <m/>
    <m/>
    <m/>
    <m/>
    <m/>
    <m/>
    <m/>
    <m/>
    <m/>
  </r>
  <r>
    <n v="16"/>
    <m/>
    <s v="GENERAL"/>
    <s v="GENERAL"/>
    <s v="Acumulación, control de nivel, separación de fluidos, filtrar"/>
    <s v="GENERAL"/>
    <s v="GENERAL"/>
    <s v="N/A"/>
    <s v="N/A"/>
    <x v="0"/>
    <s v="Manto"/>
    <x v="3"/>
    <s v="Contención de fluido"/>
    <s v="No contención de fluido"/>
    <s v="Rotura por adelgazamiento por corrosión interna"/>
    <s v="Fuga externa"/>
    <x v="0"/>
    <m/>
    <m/>
    <m/>
    <m/>
    <m/>
    <m/>
    <m/>
    <m/>
    <m/>
    <m/>
    <m/>
    <x v="0"/>
    <x v="0"/>
    <x v="0"/>
    <x v="0"/>
    <x v="0"/>
    <x v="0"/>
    <m/>
    <x v="0"/>
    <m/>
    <s v="CBM"/>
    <x v="0"/>
    <x v="0"/>
    <x v="0"/>
    <x v="0"/>
    <n v="3"/>
    <m/>
    <n v="1"/>
    <n v="3"/>
    <x v="0"/>
    <s v="Bota"/>
    <m/>
    <m/>
    <m/>
    <s v="REPARAR SEGÚN CÓDIGO ESPECIFICADO"/>
    <s v="SEGÚN ESPECIFICACIONES DE DISEÑO"/>
    <s v="DEE"/>
    <n v="7"/>
    <n v="60"/>
    <n v="420"/>
    <s v="Bota"/>
    <m/>
    <m/>
    <m/>
    <m/>
    <m/>
    <m/>
    <m/>
    <m/>
    <m/>
    <m/>
    <m/>
  </r>
  <r>
    <n v="17"/>
    <m/>
    <s v="GENERAL"/>
    <s v="GENERAL"/>
    <s v="Acumulación, control de nivel, separación de fluidos, filtrar"/>
    <s v="GENERAL"/>
    <s v="GENERAL"/>
    <s v="N/A"/>
    <s v="N/A"/>
    <x v="0"/>
    <s v="Manto"/>
    <x v="3"/>
    <s v="Contención de fluido"/>
    <s v="No contención de fluido"/>
    <s v="Rotura por adelgazamiento por corrosión externa"/>
    <s v="Fuga externa"/>
    <x v="0"/>
    <m/>
    <m/>
    <m/>
    <m/>
    <m/>
    <m/>
    <m/>
    <m/>
    <m/>
    <m/>
    <m/>
    <x v="0"/>
    <x v="0"/>
    <x v="0"/>
    <x v="0"/>
    <x v="0"/>
    <x v="0"/>
    <m/>
    <x v="0"/>
    <m/>
    <s v="CBM"/>
    <x v="1"/>
    <x v="1"/>
    <x v="0"/>
    <x v="0"/>
    <n v="2"/>
    <m/>
    <n v="1"/>
    <n v="2"/>
    <x v="0"/>
    <s v="Bota"/>
    <m/>
    <m/>
    <m/>
    <s v="REPARAR SEGÚN CÓDIGO ESPECIFICADO"/>
    <s v="SEGÚN ESPECIFICACIONES DE DISEÑO"/>
    <s v="DEE"/>
    <n v="7"/>
    <n v="60"/>
    <n v="420"/>
    <s v="Bota"/>
    <m/>
    <m/>
    <m/>
    <m/>
    <m/>
    <m/>
    <m/>
    <m/>
    <m/>
    <m/>
    <m/>
  </r>
  <r>
    <n v="18"/>
    <m/>
    <s v="GENERAL"/>
    <s v="GENERAL"/>
    <s v="Acumulación, control de nivel, separación de fluidos, filtrar"/>
    <s v="GENERAL"/>
    <s v="GENERAL"/>
    <s v="N/A"/>
    <s v="N/A"/>
    <x v="0"/>
    <s v="Manto"/>
    <x v="3"/>
    <s v="Contención de fluido"/>
    <s v="No contención de fluido"/>
    <s v="Rotura por agrietamiento o corrosión interna localizada"/>
    <s v="Fuga externa"/>
    <x v="0"/>
    <m/>
    <m/>
    <m/>
    <m/>
    <m/>
    <m/>
    <m/>
    <m/>
    <m/>
    <m/>
    <m/>
    <x v="0"/>
    <x v="0"/>
    <x v="0"/>
    <x v="0"/>
    <x v="0"/>
    <x v="0"/>
    <m/>
    <x v="0"/>
    <m/>
    <s v="CBM"/>
    <x v="2"/>
    <x v="1"/>
    <x v="0"/>
    <x v="1"/>
    <n v="3"/>
    <m/>
    <n v="5"/>
    <n v="15"/>
    <x v="1"/>
    <s v="Bota"/>
    <m/>
    <m/>
    <m/>
    <s v="REPARAR SEGÚN CÓDIGO ESPECIFICADO"/>
    <s v="SEGÚN ESPECIFICACIONES DE DISEÑO"/>
    <s v="DEE"/>
    <n v="7"/>
    <n v="60"/>
    <n v="420"/>
    <s v="Bota"/>
    <m/>
    <m/>
    <m/>
    <m/>
    <m/>
    <m/>
    <m/>
    <m/>
    <m/>
    <m/>
    <m/>
  </r>
  <r>
    <n v="19"/>
    <m/>
    <s v="GENERAL"/>
    <s v="GENERAL"/>
    <s v="Acumulación, control de nivel, separación de fluidos, filtrar"/>
    <s v="GENERAL"/>
    <s v="GENERAL"/>
    <s v="N/A"/>
    <s v="N/A"/>
    <x v="0"/>
    <s v="Manto"/>
    <x v="3"/>
    <s v="Contención de fluido"/>
    <s v="No contención de fluido"/>
    <s v="Rotura por agrietamiento por corrosión externa"/>
    <s v="Fuga externa"/>
    <x v="0"/>
    <m/>
    <m/>
    <m/>
    <m/>
    <m/>
    <m/>
    <m/>
    <m/>
    <m/>
    <m/>
    <m/>
    <x v="0"/>
    <x v="0"/>
    <x v="0"/>
    <x v="0"/>
    <x v="0"/>
    <x v="0"/>
    <m/>
    <x v="0"/>
    <m/>
    <s v="CBM"/>
    <x v="1"/>
    <x v="1"/>
    <x v="0"/>
    <x v="0"/>
    <n v="2"/>
    <m/>
    <n v="1"/>
    <n v="2"/>
    <x v="0"/>
    <s v="Bota"/>
    <m/>
    <m/>
    <m/>
    <s v="REPARAR SEGÚN CÓDIGO ESPECIFICADO"/>
    <s v="SEGÚN ESPECIFICACIONES DE DISEÑO"/>
    <s v="DEE"/>
    <n v="7"/>
    <n v="60"/>
    <n v="420"/>
    <s v="Bota"/>
    <m/>
    <m/>
    <m/>
    <m/>
    <m/>
    <m/>
    <m/>
    <m/>
    <m/>
    <m/>
    <m/>
  </r>
  <r>
    <n v="20"/>
    <m/>
    <s v="GENERAL"/>
    <s v="GENERAL"/>
    <s v="Acumulación, control de nivel, separación de fluidos, filtrar"/>
    <s v="GENERAL"/>
    <s v="GENERAL"/>
    <s v="N/A"/>
    <s v="N/A"/>
    <x v="0"/>
    <s v="Manto"/>
    <x v="3"/>
    <s v="Contención de fluido"/>
    <s v="No contención de fluido"/>
    <s v="Rotura por sobrepresión interna"/>
    <s v="Fuga externa"/>
    <x v="0"/>
    <m/>
    <m/>
    <m/>
    <m/>
    <m/>
    <m/>
    <m/>
    <m/>
    <m/>
    <m/>
    <m/>
    <x v="0"/>
    <x v="0"/>
    <x v="0"/>
    <x v="0"/>
    <x v="0"/>
    <x v="0"/>
    <m/>
    <x v="0"/>
    <m/>
    <s v="RTF"/>
    <x v="3"/>
    <x v="2"/>
    <x v="1"/>
    <x v="2"/>
    <n v="7"/>
    <m/>
    <n v="60"/>
    <n v="420"/>
    <x v="1"/>
    <s v="Bota"/>
    <m/>
    <m/>
    <m/>
    <m/>
    <m/>
    <m/>
    <m/>
    <m/>
    <n v="0"/>
    <m/>
    <m/>
    <m/>
    <m/>
    <m/>
    <m/>
    <m/>
    <m/>
    <m/>
    <m/>
    <m/>
    <m/>
  </r>
  <r>
    <n v="21"/>
    <m/>
    <s v="GENERAL"/>
    <s v="GENERAL"/>
    <s v="Acumulación, control de nivel, separación de fluidos, filtrar"/>
    <s v="GENERAL"/>
    <s v="GENERAL"/>
    <s v="N/A"/>
    <s v="N/A"/>
    <x v="0"/>
    <s v="Manto"/>
    <x v="4"/>
    <s v="Contención de fluido"/>
    <s v="No contención de fluido"/>
    <s v="Rotura por adelgazamiento por corrosión interna"/>
    <s v="Fuga externa"/>
    <x v="0"/>
    <m/>
    <m/>
    <m/>
    <m/>
    <m/>
    <m/>
    <m/>
    <m/>
    <m/>
    <m/>
    <m/>
    <x v="0"/>
    <x v="0"/>
    <x v="0"/>
    <x v="0"/>
    <x v="0"/>
    <x v="0"/>
    <m/>
    <x v="0"/>
    <m/>
    <s v="CBM"/>
    <x v="0"/>
    <x v="0"/>
    <x v="0"/>
    <x v="0"/>
    <n v="3"/>
    <m/>
    <n v="1"/>
    <n v="3"/>
    <x v="0"/>
    <s v="Boquillas de Manto"/>
    <m/>
    <m/>
    <m/>
    <s v="REPARAR SEGÚN CÓDIGO ESPECIFICADO"/>
    <s v="SEGÚN ESPECIFICACIONES DE DISEÑO"/>
    <s v="DEE"/>
    <n v="4"/>
    <n v="4"/>
    <n v="16"/>
    <s v="Boquillas de Manto"/>
    <m/>
    <m/>
    <m/>
    <m/>
    <m/>
    <m/>
    <m/>
    <m/>
    <m/>
    <m/>
    <m/>
  </r>
  <r>
    <n v="22"/>
    <m/>
    <s v="GENERAL"/>
    <s v="GENERAL"/>
    <s v="Acumulación, control de nivel, separación de fluidos, filtrar"/>
    <s v="GENERAL"/>
    <s v="GENERAL"/>
    <s v="N/A"/>
    <s v="N/A"/>
    <x v="0"/>
    <s v="Manto"/>
    <x v="4"/>
    <s v="Contención de fluido"/>
    <s v="No contención de fluido"/>
    <s v="Rotura por adelgazamiento por corrosión externa"/>
    <s v="Fuga externa"/>
    <x v="0"/>
    <m/>
    <m/>
    <m/>
    <m/>
    <m/>
    <m/>
    <m/>
    <m/>
    <m/>
    <m/>
    <m/>
    <x v="0"/>
    <x v="0"/>
    <x v="0"/>
    <x v="0"/>
    <x v="0"/>
    <x v="0"/>
    <m/>
    <x v="0"/>
    <m/>
    <s v="CBM"/>
    <x v="1"/>
    <x v="1"/>
    <x v="0"/>
    <x v="0"/>
    <n v="2"/>
    <m/>
    <n v="1"/>
    <n v="2"/>
    <x v="0"/>
    <s v="Boquillas de Manto"/>
    <m/>
    <m/>
    <m/>
    <s v="REPARAR SEGÚN CÓDIGO ESPECIFICADO"/>
    <s v="SEGÚN ESPECIFICACIONES DE DISEÑO"/>
    <s v="DEE"/>
    <n v="4"/>
    <n v="4"/>
    <n v="16"/>
    <s v="Boquillas de Manto"/>
    <m/>
    <m/>
    <m/>
    <m/>
    <m/>
    <m/>
    <m/>
    <m/>
    <m/>
    <m/>
    <m/>
  </r>
  <r>
    <n v="23"/>
    <m/>
    <s v="GENERAL"/>
    <s v="GENERAL"/>
    <s v="Acumulación, control de nivel, separación de fluidos, filtrar"/>
    <s v="GENERAL"/>
    <s v="GENERAL"/>
    <s v="N/A"/>
    <s v="N/A"/>
    <x v="0"/>
    <s v="Manto"/>
    <x v="4"/>
    <s v="Contención de fluido"/>
    <s v="No contención de fluido"/>
    <s v="Rotura por agrietamiento o corrosión interna localizada"/>
    <s v="Fuga externa"/>
    <x v="0"/>
    <m/>
    <m/>
    <m/>
    <m/>
    <m/>
    <m/>
    <m/>
    <m/>
    <m/>
    <m/>
    <m/>
    <x v="0"/>
    <x v="0"/>
    <x v="0"/>
    <x v="0"/>
    <x v="0"/>
    <x v="0"/>
    <m/>
    <x v="0"/>
    <m/>
    <s v="CBM"/>
    <x v="2"/>
    <x v="1"/>
    <x v="0"/>
    <x v="1"/>
    <n v="3"/>
    <m/>
    <n v="5"/>
    <n v="15"/>
    <x v="1"/>
    <s v="Boquillas de Manto"/>
    <m/>
    <m/>
    <m/>
    <s v="REPARAR SEGÚN CÓDIGO ESPECIFICADO"/>
    <s v="SEGÚN ESPECIFICACIONES DE DISEÑO"/>
    <s v="DEE"/>
    <n v="4"/>
    <n v="4"/>
    <n v="16"/>
    <s v="Boquillas de Manto"/>
    <m/>
    <m/>
    <m/>
    <m/>
    <m/>
    <m/>
    <m/>
    <m/>
    <m/>
    <m/>
    <m/>
  </r>
  <r>
    <n v="24"/>
    <m/>
    <s v="GENERAL"/>
    <s v="GENERAL"/>
    <s v="Acumulación, control de nivel, separación de fluidos, filtrar"/>
    <s v="GENERAL"/>
    <s v="GENERAL"/>
    <s v="N/A"/>
    <s v="N/A"/>
    <x v="0"/>
    <s v="Manto"/>
    <x v="4"/>
    <s v="Contención de fluido"/>
    <s v="No contención de fluido"/>
    <s v="Rotura por agrietamiento por corrosión externa"/>
    <s v="Fuga externa"/>
    <x v="0"/>
    <m/>
    <m/>
    <m/>
    <m/>
    <m/>
    <m/>
    <m/>
    <m/>
    <m/>
    <m/>
    <m/>
    <x v="0"/>
    <x v="0"/>
    <x v="0"/>
    <x v="0"/>
    <x v="0"/>
    <x v="0"/>
    <m/>
    <x v="0"/>
    <m/>
    <s v="CBM"/>
    <x v="1"/>
    <x v="1"/>
    <x v="0"/>
    <x v="0"/>
    <n v="2"/>
    <m/>
    <n v="1"/>
    <n v="2"/>
    <x v="0"/>
    <s v="Boquillas de Manto"/>
    <m/>
    <m/>
    <m/>
    <s v="REPARAR SEGÚN CÓDIGO ESPECIFICADO"/>
    <s v="SEGÚN ESPECIFICACIONES DE DISEÑO"/>
    <s v="DEE"/>
    <n v="4"/>
    <n v="4"/>
    <n v="16"/>
    <s v="Boquillas de Manto"/>
    <m/>
    <m/>
    <m/>
    <m/>
    <m/>
    <m/>
    <m/>
    <m/>
    <m/>
    <m/>
    <m/>
  </r>
  <r>
    <n v="25"/>
    <m/>
    <s v="GENERAL"/>
    <s v="GENERAL"/>
    <s v="Acumulación, control de nivel, separación de fluidos, filtrar"/>
    <s v="GENERAL"/>
    <s v="GENERAL"/>
    <s v="N/A"/>
    <s v="N/A"/>
    <x v="0"/>
    <s v="Manto"/>
    <x v="4"/>
    <s v="Contención de fluido"/>
    <s v="No contención de fluido"/>
    <s v="Rotura por sobrepresión interna"/>
    <s v="Fuga externa"/>
    <x v="0"/>
    <m/>
    <m/>
    <m/>
    <m/>
    <m/>
    <m/>
    <m/>
    <m/>
    <m/>
    <m/>
    <m/>
    <x v="0"/>
    <x v="0"/>
    <x v="0"/>
    <x v="0"/>
    <x v="0"/>
    <x v="0"/>
    <m/>
    <x v="0"/>
    <m/>
    <s v="RTF"/>
    <x v="3"/>
    <x v="2"/>
    <x v="1"/>
    <x v="2"/>
    <n v="7"/>
    <m/>
    <n v="4"/>
    <n v="16"/>
    <x v="1"/>
    <s v="Boquillas de Manto"/>
    <m/>
    <m/>
    <m/>
    <m/>
    <m/>
    <m/>
    <m/>
    <m/>
    <n v="0"/>
    <m/>
    <m/>
    <m/>
    <m/>
    <m/>
    <m/>
    <m/>
    <m/>
    <m/>
    <m/>
    <m/>
    <m/>
  </r>
  <r>
    <n v="26"/>
    <m/>
    <s v="GENERAL"/>
    <s v="GENERAL"/>
    <s v="Acumulación, control de nivel, separación de fluidos, filtrar"/>
    <s v="GENERAL"/>
    <s v="GENERAL"/>
    <s v="N/A"/>
    <s v="N/A"/>
    <x v="0"/>
    <s v="Manto"/>
    <x v="5"/>
    <s v="Contención de fluido"/>
    <s v="No contención de fluido"/>
    <s v="Rotura por adelgazamiento por corrosión interna"/>
    <s v="Fuga externa"/>
    <x v="0"/>
    <m/>
    <m/>
    <m/>
    <m/>
    <m/>
    <m/>
    <m/>
    <m/>
    <m/>
    <m/>
    <m/>
    <x v="0"/>
    <x v="0"/>
    <x v="0"/>
    <x v="0"/>
    <x v="0"/>
    <x v="0"/>
    <m/>
    <x v="0"/>
    <m/>
    <s v="CBM"/>
    <x v="0"/>
    <x v="0"/>
    <x v="0"/>
    <x v="0"/>
    <n v="3"/>
    <m/>
    <n v="1"/>
    <n v="3"/>
    <x v="0"/>
    <s v="Tapa de boquillas de manto (MH)"/>
    <m/>
    <m/>
    <m/>
    <s v="REPARAR SEGÚN CÓDIGO ESPECIFICADO"/>
    <s v="SEGÚN ESPECIFICACIONES DE DISEÑO"/>
    <s v="DEE"/>
    <n v="2"/>
    <n v="6"/>
    <n v="12"/>
    <s v="Tapa de boquillas de manto (MH)"/>
    <m/>
    <m/>
    <m/>
    <m/>
    <m/>
    <m/>
    <m/>
    <m/>
    <m/>
    <m/>
    <m/>
  </r>
  <r>
    <n v="27"/>
    <m/>
    <s v="GENERAL"/>
    <s v="GENERAL"/>
    <s v="Acumulación, control de nivel, separación de fluidos, filtrar"/>
    <s v="GENERAL"/>
    <s v="GENERAL"/>
    <s v="N/A"/>
    <s v="N/A"/>
    <x v="0"/>
    <s v="Manto"/>
    <x v="5"/>
    <s v="Contención de fluido"/>
    <s v="No contención de fluido"/>
    <s v="Rotura por adelgazamiento por corrosión externa"/>
    <s v="Fuga externa"/>
    <x v="0"/>
    <m/>
    <m/>
    <m/>
    <m/>
    <m/>
    <m/>
    <m/>
    <m/>
    <m/>
    <m/>
    <m/>
    <x v="0"/>
    <x v="0"/>
    <x v="0"/>
    <x v="0"/>
    <x v="0"/>
    <x v="0"/>
    <m/>
    <x v="0"/>
    <m/>
    <s v="CBM"/>
    <x v="1"/>
    <x v="1"/>
    <x v="0"/>
    <x v="0"/>
    <n v="2"/>
    <m/>
    <n v="1"/>
    <n v="2"/>
    <x v="0"/>
    <s v="Tapa de boquillas de manto (MH)"/>
    <m/>
    <m/>
    <m/>
    <s v="REPARAR SEGÚN CÓDIGO ESPECIFICADO"/>
    <s v="SEGÚN ESPECIFICACIONES DE DISEÑO"/>
    <s v="DEE"/>
    <n v="2"/>
    <n v="6"/>
    <n v="12"/>
    <s v="Tapa de boquillas de manto (MH)"/>
    <m/>
    <m/>
    <m/>
    <m/>
    <m/>
    <m/>
    <m/>
    <m/>
    <m/>
    <m/>
    <m/>
  </r>
  <r>
    <n v="28"/>
    <m/>
    <s v="GENERAL"/>
    <s v="GENERAL"/>
    <s v="Acumulación, control de nivel, separación de fluidos, filtrar"/>
    <s v="GENERAL"/>
    <s v="GENERAL"/>
    <s v="N/A"/>
    <s v="N/A"/>
    <x v="0"/>
    <s v="Manto"/>
    <x v="5"/>
    <s v="Contención de fluido"/>
    <s v="No contención de fluido"/>
    <s v="Rotura por agrietamiento o corrosión interna localizada"/>
    <s v="Fuga externa"/>
    <x v="0"/>
    <m/>
    <m/>
    <m/>
    <m/>
    <m/>
    <m/>
    <m/>
    <m/>
    <m/>
    <m/>
    <m/>
    <x v="0"/>
    <x v="0"/>
    <x v="0"/>
    <x v="0"/>
    <x v="0"/>
    <x v="0"/>
    <m/>
    <x v="0"/>
    <m/>
    <s v="CBM"/>
    <x v="2"/>
    <x v="1"/>
    <x v="0"/>
    <x v="1"/>
    <n v="3"/>
    <m/>
    <n v="5"/>
    <n v="15"/>
    <x v="1"/>
    <s v="Tapa de boquillas de manto (MH)"/>
    <m/>
    <m/>
    <m/>
    <s v="REPARAR SEGÚN CÓDIGO ESPECIFICADO"/>
    <s v="SEGÚN ESPECIFICACIONES DE DISEÑO"/>
    <s v="DEE"/>
    <n v="2"/>
    <n v="6"/>
    <n v="12"/>
    <s v="Tapa de boquillas de manto (MH)"/>
    <m/>
    <m/>
    <m/>
    <m/>
    <m/>
    <m/>
    <m/>
    <m/>
    <m/>
    <m/>
    <m/>
  </r>
  <r>
    <n v="29"/>
    <m/>
    <s v="GENERAL"/>
    <s v="GENERAL"/>
    <s v="Acumulación, control de nivel, separación de fluidos, filtrar"/>
    <s v="GENERAL"/>
    <s v="GENERAL"/>
    <s v="N/A"/>
    <s v="N/A"/>
    <x v="0"/>
    <s v="Manto"/>
    <x v="5"/>
    <s v="Contención de fluido"/>
    <s v="No contención de fluido"/>
    <s v="Rotura por agrietamiento por corrosión externa"/>
    <s v="Fuga externa"/>
    <x v="0"/>
    <m/>
    <m/>
    <m/>
    <m/>
    <m/>
    <m/>
    <m/>
    <m/>
    <m/>
    <m/>
    <m/>
    <x v="0"/>
    <x v="0"/>
    <x v="0"/>
    <x v="0"/>
    <x v="0"/>
    <x v="0"/>
    <m/>
    <x v="0"/>
    <m/>
    <s v="CBM"/>
    <x v="1"/>
    <x v="1"/>
    <x v="0"/>
    <x v="0"/>
    <n v="2"/>
    <m/>
    <n v="1"/>
    <n v="2"/>
    <x v="0"/>
    <s v="Tapa de boquillas de manto (MH)"/>
    <m/>
    <m/>
    <m/>
    <s v="REPARAR SEGÚN CÓDIGO ESPECIFICADO"/>
    <s v="SEGÚN ESPECIFICACIONES DE DISEÑO"/>
    <s v="DEE"/>
    <n v="2"/>
    <n v="6"/>
    <n v="12"/>
    <s v="Tapa de boquillas de manto (MH)"/>
    <m/>
    <m/>
    <m/>
    <m/>
    <m/>
    <m/>
    <m/>
    <m/>
    <m/>
    <m/>
    <m/>
  </r>
  <r>
    <n v="30"/>
    <m/>
    <s v="GENERAL"/>
    <s v="GENERAL"/>
    <s v="Acumulación, control de nivel, separación de fluidos, filtrar"/>
    <s v="GENERAL"/>
    <s v="GENERAL"/>
    <s v="N/A"/>
    <s v="N/A"/>
    <x v="0"/>
    <s v="Manto"/>
    <x v="5"/>
    <s v="Contención de fluido"/>
    <s v="No contención de fluido"/>
    <s v="Rotura por sobrepresión interna"/>
    <s v="Fuga externa"/>
    <x v="0"/>
    <m/>
    <m/>
    <m/>
    <m/>
    <m/>
    <m/>
    <m/>
    <m/>
    <m/>
    <m/>
    <m/>
    <x v="0"/>
    <x v="0"/>
    <x v="0"/>
    <x v="0"/>
    <x v="0"/>
    <x v="0"/>
    <m/>
    <x v="0"/>
    <m/>
    <s v="RTF"/>
    <x v="3"/>
    <x v="2"/>
    <x v="1"/>
    <x v="2"/>
    <n v="3"/>
    <m/>
    <n v="2"/>
    <n v="6"/>
    <x v="1"/>
    <s v="Tapa de boquillas de manto (MH)"/>
    <m/>
    <m/>
    <m/>
    <m/>
    <m/>
    <m/>
    <m/>
    <m/>
    <n v="0"/>
    <m/>
    <m/>
    <m/>
    <m/>
    <m/>
    <m/>
    <m/>
    <m/>
    <m/>
    <m/>
    <m/>
    <m/>
  </r>
  <r>
    <n v="31"/>
    <m/>
    <s v="GENERAL"/>
    <s v="GENERAL"/>
    <s v="Acumulación, control de nivel, separación de fluidos, filtrar"/>
    <s v="GENERAL"/>
    <s v="GENERAL"/>
    <s v="N/A"/>
    <s v="N/A"/>
    <x v="0"/>
    <s v="Uniones enflanchadas"/>
    <x v="6"/>
    <s v="Contención de fluido"/>
    <s v="No contención de fluido"/>
    <s v="Fuga por rotura de empaquetadura por mal montaje"/>
    <s v="Fuga externa"/>
    <x v="0"/>
    <m/>
    <m/>
    <m/>
    <m/>
    <m/>
    <m/>
    <m/>
    <m/>
    <m/>
    <m/>
    <m/>
    <x v="0"/>
    <x v="0"/>
    <x v="0"/>
    <x v="0"/>
    <x v="0"/>
    <x v="0"/>
    <m/>
    <x v="0"/>
    <m/>
    <s v="RTF"/>
    <x v="4"/>
    <x v="2"/>
    <x v="1"/>
    <x v="2"/>
    <n v="3"/>
    <m/>
    <n v="2"/>
    <n v="6"/>
    <x v="1"/>
    <s v="Uniones enflanchadas de boquillas"/>
    <m/>
    <m/>
    <m/>
    <m/>
    <m/>
    <m/>
    <m/>
    <m/>
    <n v="0"/>
    <m/>
    <m/>
    <m/>
    <m/>
    <m/>
    <m/>
    <m/>
    <m/>
    <m/>
    <m/>
    <m/>
    <m/>
  </r>
  <r>
    <n v="32"/>
    <m/>
    <s v="GENERAL"/>
    <s v="GENERAL"/>
    <s v="Acumulación, control de nivel, separación de fluidos, filtrar"/>
    <s v="GENERAL"/>
    <s v="GENERAL"/>
    <s v="N/A"/>
    <s v="N/A"/>
    <x v="0"/>
    <s v="Uniones enflanchadas"/>
    <x v="6"/>
    <s v="Contención de fluido"/>
    <s v="No contención de fluido"/>
    <s v="Fuga por rotura de empaquetadura por el servicio"/>
    <s v="Fuga externa"/>
    <x v="0"/>
    <m/>
    <m/>
    <m/>
    <m/>
    <m/>
    <m/>
    <m/>
    <m/>
    <m/>
    <m/>
    <m/>
    <x v="0"/>
    <x v="0"/>
    <x v="0"/>
    <x v="0"/>
    <x v="0"/>
    <x v="0"/>
    <m/>
    <x v="0"/>
    <m/>
    <s v="RTF"/>
    <x v="4"/>
    <x v="2"/>
    <x v="1"/>
    <x v="2"/>
    <n v="3"/>
    <m/>
    <n v="2"/>
    <n v="6"/>
    <x v="1"/>
    <s v="Uniones enflanchadas de boquillas"/>
    <m/>
    <m/>
    <m/>
    <m/>
    <m/>
    <m/>
    <m/>
    <m/>
    <n v="0"/>
    <m/>
    <m/>
    <m/>
    <m/>
    <m/>
    <m/>
    <m/>
    <m/>
    <m/>
    <m/>
    <m/>
    <m/>
  </r>
  <r>
    <n v="33"/>
    <m/>
    <s v="GENERAL"/>
    <s v="GENERAL"/>
    <s v="Acumulación, control de nivel, separación de fluidos, filtrar"/>
    <s v="GENERAL"/>
    <s v="GENERAL"/>
    <s v="N/A"/>
    <s v="N/A"/>
    <x v="0"/>
    <s v="Uniones enflanchadas"/>
    <x v="6"/>
    <s v="Contención de fluido"/>
    <s v="No contención de fluido"/>
    <s v="Fuga por daño en asiento de empaquetadura por corrosion-erosion"/>
    <s v="Fuga externa"/>
    <x v="0"/>
    <m/>
    <m/>
    <m/>
    <m/>
    <m/>
    <m/>
    <m/>
    <m/>
    <m/>
    <m/>
    <m/>
    <x v="0"/>
    <x v="0"/>
    <x v="0"/>
    <x v="0"/>
    <x v="0"/>
    <x v="0"/>
    <m/>
    <x v="0"/>
    <m/>
    <s v="RTF"/>
    <x v="4"/>
    <x v="2"/>
    <x v="1"/>
    <x v="2"/>
    <n v="3"/>
    <m/>
    <n v="2"/>
    <n v="6"/>
    <x v="1"/>
    <s v="Uniones enflanchadas de boquillas"/>
    <m/>
    <m/>
    <m/>
    <m/>
    <m/>
    <m/>
    <m/>
    <m/>
    <n v="0"/>
    <m/>
    <m/>
    <m/>
    <m/>
    <m/>
    <m/>
    <m/>
    <m/>
    <m/>
    <m/>
    <m/>
    <m/>
  </r>
  <r>
    <n v="34"/>
    <m/>
    <s v="GENERAL"/>
    <s v="GENERAL"/>
    <s v="Acumulación, control de nivel, separación de fluidos, filtrar"/>
    <s v="GENERAL"/>
    <s v="GENERAL"/>
    <s v="N/A"/>
    <s v="N/A"/>
    <x v="0"/>
    <s v="Uniones enflanchadas"/>
    <x v="6"/>
    <s v="Contención de fluido"/>
    <s v="No contención de fluido"/>
    <s v="Fuga por daño en asiento de empaquetadura por golpe mecánico"/>
    <s v="Fuga externa"/>
    <x v="0"/>
    <m/>
    <m/>
    <m/>
    <m/>
    <m/>
    <m/>
    <m/>
    <m/>
    <m/>
    <m/>
    <m/>
    <x v="0"/>
    <x v="0"/>
    <x v="0"/>
    <x v="0"/>
    <x v="0"/>
    <x v="0"/>
    <m/>
    <x v="0"/>
    <m/>
    <s v="CBM"/>
    <x v="1"/>
    <x v="1"/>
    <x v="0"/>
    <x v="3"/>
    <n v="1"/>
    <m/>
    <n v="1"/>
    <n v="1"/>
    <x v="1"/>
    <s v="Uniones enflanchadas de boquillas"/>
    <m/>
    <m/>
    <m/>
    <s v="REPARAR SEGÚN CÓDIGO ESPECIFICADO"/>
    <s v="SEGÚN ESPECIFICACIONES DE DISEÑO"/>
    <s v="DEE"/>
    <n v="2"/>
    <n v="4"/>
    <n v="8"/>
    <s v="Uniones enflanchadas de boquillas"/>
    <m/>
    <m/>
    <m/>
    <m/>
    <m/>
    <m/>
    <m/>
    <m/>
    <m/>
    <m/>
    <m/>
  </r>
  <r>
    <n v="35"/>
    <m/>
    <s v="GENERAL"/>
    <s v="GENERAL"/>
    <s v="Acumulación, control de nivel, separación de fluidos, filtrar"/>
    <s v="GENERAL"/>
    <s v="GENERAL"/>
    <s v="N/A"/>
    <s v="N/A"/>
    <x v="0"/>
    <s v="Uniones enflanchadas"/>
    <x v="6"/>
    <s v="Contención de fluido"/>
    <s v="No contención de fluido"/>
    <s v="Fuga por destensionado de pernos por ciclos térmicos"/>
    <s v="Fuga externa"/>
    <x v="0"/>
    <m/>
    <m/>
    <m/>
    <m/>
    <m/>
    <m/>
    <m/>
    <m/>
    <m/>
    <m/>
    <m/>
    <x v="0"/>
    <x v="0"/>
    <x v="0"/>
    <x v="0"/>
    <x v="0"/>
    <x v="0"/>
    <m/>
    <x v="0"/>
    <m/>
    <s v="RTF"/>
    <x v="5"/>
    <x v="2"/>
    <x v="1"/>
    <x v="2"/>
    <n v="2"/>
    <m/>
    <n v="2"/>
    <n v="4"/>
    <x v="1"/>
    <s v="Uniones enflanchadas de boquillas"/>
    <m/>
    <m/>
    <m/>
    <m/>
    <m/>
    <m/>
    <m/>
    <m/>
    <n v="0"/>
    <m/>
    <m/>
    <m/>
    <m/>
    <m/>
    <m/>
    <m/>
    <m/>
    <m/>
    <m/>
    <m/>
    <m/>
  </r>
  <r>
    <n v="36"/>
    <m/>
    <s v="GENERAL"/>
    <s v="GENERAL"/>
    <s v="Acumulación, control de nivel, separación de fluidos, filtrar"/>
    <s v="GENERAL"/>
    <s v="GENERAL"/>
    <s v="N/A"/>
    <s v="N/A"/>
    <x v="0"/>
    <s v="Uniones enflanchadas"/>
    <x v="6"/>
    <s v="Contención de fluido"/>
    <s v="No contención de fluido"/>
    <s v="Fuga por torque inadecuado de pernos"/>
    <s v="Fuga externa"/>
    <x v="0"/>
    <m/>
    <m/>
    <m/>
    <m/>
    <m/>
    <m/>
    <m/>
    <m/>
    <m/>
    <m/>
    <m/>
    <x v="0"/>
    <x v="0"/>
    <x v="0"/>
    <x v="0"/>
    <x v="0"/>
    <x v="0"/>
    <m/>
    <x v="0"/>
    <m/>
    <s v="RTF"/>
    <x v="5"/>
    <x v="2"/>
    <x v="1"/>
    <x v="2"/>
    <n v="2"/>
    <m/>
    <n v="2"/>
    <n v="4"/>
    <x v="1"/>
    <s v="Uniones enflanchadas de boquillas"/>
    <m/>
    <m/>
    <m/>
    <m/>
    <m/>
    <m/>
    <m/>
    <m/>
    <n v="0"/>
    <m/>
    <m/>
    <m/>
    <m/>
    <m/>
    <m/>
    <m/>
    <m/>
    <m/>
    <m/>
    <m/>
    <m/>
  </r>
  <r>
    <n v="37"/>
    <m/>
    <s v="GENERAL"/>
    <s v="GENERAL"/>
    <s v="Acumulación, control de nivel, separación de fluidos, filtrar"/>
    <s v="GENERAL"/>
    <s v="GENERAL"/>
    <s v="N/A"/>
    <s v="N/A"/>
    <x v="0"/>
    <s v="Uniones enflanchadas"/>
    <x v="6"/>
    <s v="Contención de fluido"/>
    <s v="No contención de fluido"/>
    <s v="Rotura de pernos por corrosión externa"/>
    <s v="Fuga externa"/>
    <x v="0"/>
    <m/>
    <m/>
    <m/>
    <m/>
    <m/>
    <m/>
    <m/>
    <m/>
    <m/>
    <m/>
    <m/>
    <x v="0"/>
    <x v="0"/>
    <x v="0"/>
    <x v="0"/>
    <x v="0"/>
    <x v="0"/>
    <m/>
    <x v="0"/>
    <m/>
    <s v="RTF"/>
    <x v="5"/>
    <x v="2"/>
    <x v="1"/>
    <x v="2"/>
    <n v="2"/>
    <m/>
    <n v="2"/>
    <n v="4"/>
    <x v="1"/>
    <s v="Uniones enflanchadas de boquillas"/>
    <m/>
    <m/>
    <m/>
    <m/>
    <m/>
    <m/>
    <m/>
    <m/>
    <n v="0"/>
    <m/>
    <m/>
    <m/>
    <m/>
    <m/>
    <m/>
    <m/>
    <m/>
    <m/>
    <m/>
    <m/>
    <m/>
  </r>
  <r>
    <n v="38"/>
    <m/>
    <s v="GENERAL"/>
    <s v="GENERAL"/>
    <s v="Acumulación, control de nivel, separación de fluidos, filtrar"/>
    <s v="GENERAL"/>
    <s v="GENERAL"/>
    <s v="N/A"/>
    <s v="N/A"/>
    <x v="1"/>
    <s v="Internos"/>
    <x v="7"/>
    <s v="Atrapar condensado"/>
    <s v="No atrapa condensado"/>
    <s v="Rotura de demister por flasheo del equipo"/>
    <s v="Perdida de eficiencia"/>
    <x v="0"/>
    <m/>
    <m/>
    <m/>
    <m/>
    <m/>
    <m/>
    <m/>
    <m/>
    <m/>
    <m/>
    <m/>
    <x v="0"/>
    <x v="0"/>
    <x v="0"/>
    <x v="0"/>
    <x v="0"/>
    <x v="0"/>
    <m/>
    <x v="0"/>
    <m/>
    <s v="RTF"/>
    <x v="6"/>
    <x v="2"/>
    <x v="1"/>
    <x v="2"/>
    <n v="2"/>
    <m/>
    <n v="4"/>
    <n v="8"/>
    <x v="1"/>
    <s v="Demister"/>
    <m/>
    <m/>
    <m/>
    <m/>
    <m/>
    <m/>
    <m/>
    <m/>
    <n v="0"/>
    <m/>
    <m/>
    <m/>
    <m/>
    <m/>
    <m/>
    <m/>
    <m/>
    <m/>
    <m/>
    <m/>
    <m/>
  </r>
  <r>
    <n v="39"/>
    <m/>
    <s v="GENERAL"/>
    <s v="GENERAL"/>
    <s v="Acumulación, control de nivel, separación de fluidos, filtrar"/>
    <s v="GENERAL"/>
    <s v="GENERAL"/>
    <s v="N/A"/>
    <s v="N/A"/>
    <x v="1"/>
    <s v="Internos"/>
    <x v="7"/>
    <s v="Atrapar condensado"/>
    <s v="No atrapa condensado"/>
    <s v="Desgaste de demister por corrosión"/>
    <s v="Perdida de eficiencia"/>
    <x v="0"/>
    <m/>
    <m/>
    <m/>
    <m/>
    <m/>
    <m/>
    <m/>
    <m/>
    <m/>
    <m/>
    <m/>
    <x v="0"/>
    <x v="0"/>
    <x v="0"/>
    <x v="0"/>
    <x v="0"/>
    <x v="0"/>
    <m/>
    <x v="0"/>
    <m/>
    <s v="CBM"/>
    <x v="1"/>
    <x v="1"/>
    <x v="0"/>
    <x v="3"/>
    <n v="1"/>
    <m/>
    <n v="1"/>
    <n v="1"/>
    <x v="1"/>
    <s v="Demister"/>
    <m/>
    <m/>
    <m/>
    <s v="REPARACIÓN DE DEMISTER SEGÚN DISEÑO"/>
    <s v="SEGÚN ESPECIFICACIONES DE DISEÑO"/>
    <s v="DEE"/>
    <n v="4"/>
    <n v="8"/>
    <n v="32"/>
    <s v="Demister"/>
    <m/>
    <m/>
    <m/>
    <m/>
    <m/>
    <m/>
    <m/>
    <m/>
    <m/>
    <m/>
    <m/>
  </r>
  <r>
    <n v="40"/>
    <m/>
    <s v="GENERAL"/>
    <s v="GENERAL"/>
    <s v="Acumulación, control de nivel, separación de fluidos, filtrar"/>
    <s v="GENERAL"/>
    <s v="GENERAL"/>
    <s v="N/A"/>
    <s v="N/A"/>
    <x v="1"/>
    <s v="Internos"/>
    <x v="7"/>
    <s v="Atrapar condensado"/>
    <s v="No atrapa condensado"/>
    <s v="Desmontaje de demister por perdida de fijación"/>
    <s v="Perdida de eficiencia"/>
    <x v="0"/>
    <m/>
    <m/>
    <m/>
    <m/>
    <m/>
    <m/>
    <m/>
    <m/>
    <m/>
    <m/>
    <m/>
    <x v="0"/>
    <x v="0"/>
    <x v="0"/>
    <x v="0"/>
    <x v="0"/>
    <x v="0"/>
    <m/>
    <x v="0"/>
    <m/>
    <s v="RTF"/>
    <x v="6"/>
    <x v="2"/>
    <x v="1"/>
    <x v="2"/>
    <n v="2"/>
    <m/>
    <n v="4"/>
    <n v="8"/>
    <x v="1"/>
    <s v="Demister"/>
    <m/>
    <m/>
    <m/>
    <m/>
    <m/>
    <m/>
    <m/>
    <m/>
    <n v="0"/>
    <m/>
    <m/>
    <m/>
    <m/>
    <m/>
    <m/>
    <m/>
    <m/>
    <m/>
    <m/>
    <m/>
    <m/>
  </r>
  <r>
    <n v="41"/>
    <m/>
    <s v="GENERAL"/>
    <s v="GENERAL"/>
    <s v="Acumulación, control de nivel, separación de fluidos, filtrar"/>
    <s v="GENERAL"/>
    <s v="GENERAL"/>
    <s v="N/A"/>
    <s v="N/A"/>
    <x v="1"/>
    <s v="Internos"/>
    <x v="7"/>
    <s v="Atrapar condensado"/>
    <s v="No atrapa condensado"/>
    <s v="Desarme de demister por rotura de fijaciones"/>
    <s v="Perdida de eficiencia"/>
    <x v="0"/>
    <m/>
    <m/>
    <m/>
    <m/>
    <m/>
    <m/>
    <m/>
    <m/>
    <m/>
    <m/>
    <m/>
    <x v="0"/>
    <x v="0"/>
    <x v="0"/>
    <x v="0"/>
    <x v="0"/>
    <x v="0"/>
    <m/>
    <x v="0"/>
    <m/>
    <s v="RTF"/>
    <x v="6"/>
    <x v="2"/>
    <x v="1"/>
    <x v="2"/>
    <n v="2"/>
    <m/>
    <n v="4"/>
    <n v="8"/>
    <x v="1"/>
    <s v="Demister"/>
    <m/>
    <m/>
    <m/>
    <m/>
    <m/>
    <m/>
    <m/>
    <m/>
    <n v="0"/>
    <m/>
    <m/>
    <m/>
    <m/>
    <m/>
    <m/>
    <m/>
    <m/>
    <m/>
    <m/>
    <m/>
    <m/>
  </r>
  <r>
    <n v="42"/>
    <m/>
    <s v="GENERAL"/>
    <s v="GENERAL"/>
    <s v="Acumulación, control de nivel, separación de fluidos, filtrar"/>
    <s v="GENERAL"/>
    <s v="GENERAL"/>
    <s v="N/A"/>
    <s v="N/A"/>
    <x v="1"/>
    <s v="Internos"/>
    <x v="7"/>
    <s v="Atrapar condensado"/>
    <s v="No atrapa condensado"/>
    <s v="Demister con poca densidad de relleno en el armado"/>
    <s v="Perdida de eficiencia"/>
    <x v="0"/>
    <m/>
    <m/>
    <m/>
    <m/>
    <m/>
    <m/>
    <m/>
    <m/>
    <m/>
    <m/>
    <m/>
    <x v="0"/>
    <x v="0"/>
    <x v="0"/>
    <x v="0"/>
    <x v="0"/>
    <x v="0"/>
    <m/>
    <x v="0"/>
    <m/>
    <s v="CBM"/>
    <x v="1"/>
    <x v="1"/>
    <x v="0"/>
    <x v="3"/>
    <n v="1"/>
    <m/>
    <n v="1"/>
    <n v="1"/>
    <x v="1"/>
    <s v="Demister"/>
    <m/>
    <m/>
    <m/>
    <s v="REPARACIÓN DE DEMISTER SEGÚN DISEÑO"/>
    <s v="SEGÚN ESPECIFICACIONES DE DISEÑO"/>
    <s v="DEE"/>
    <n v="4"/>
    <n v="8"/>
    <n v="32"/>
    <s v="Demister"/>
    <m/>
    <m/>
    <m/>
    <m/>
    <m/>
    <m/>
    <m/>
    <m/>
    <m/>
    <m/>
    <m/>
  </r>
  <r>
    <n v="43"/>
    <m/>
    <s v="GENERAL"/>
    <s v="GENERAL"/>
    <s v="Acumulación, control de nivel, separación de fluidos, filtrar"/>
    <s v="GENERAL"/>
    <s v="GENERAL"/>
    <s v="N/A"/>
    <s v="N/A"/>
    <x v="1"/>
    <s v="Internos"/>
    <x v="8"/>
    <s v="Soporte de demister"/>
    <s v="No soportar demister"/>
    <s v="Rotura de anillo por flasheo"/>
    <s v="Perdida de eficiencia"/>
    <x v="0"/>
    <m/>
    <m/>
    <m/>
    <m/>
    <m/>
    <m/>
    <m/>
    <m/>
    <m/>
    <m/>
    <m/>
    <x v="0"/>
    <x v="0"/>
    <x v="0"/>
    <x v="0"/>
    <x v="0"/>
    <x v="0"/>
    <m/>
    <x v="0"/>
    <m/>
    <s v="RTF"/>
    <x v="7"/>
    <x v="2"/>
    <x v="1"/>
    <x v="2"/>
    <n v="3"/>
    <m/>
    <n v="12"/>
    <n v="36"/>
    <x v="1"/>
    <s v="Anillo de soporte de demister"/>
    <m/>
    <m/>
    <m/>
    <m/>
    <m/>
    <m/>
    <m/>
    <m/>
    <n v="0"/>
    <m/>
    <m/>
    <m/>
    <m/>
    <m/>
    <m/>
    <m/>
    <m/>
    <m/>
    <m/>
    <m/>
    <m/>
  </r>
  <r>
    <n v="44"/>
    <m/>
    <s v="GENERAL"/>
    <s v="GENERAL"/>
    <s v="Acumulación, control de nivel, separación de fluidos, filtrar"/>
    <s v="GENERAL"/>
    <s v="GENERAL"/>
    <s v="N/A"/>
    <s v="N/A"/>
    <x v="1"/>
    <s v="Internos"/>
    <x v="8"/>
    <s v="Soporte de demister"/>
    <s v="No soportar demister"/>
    <s v="Rotura de anillo por corrosión"/>
    <s v="Perdida de eficiencia"/>
    <x v="0"/>
    <m/>
    <m/>
    <m/>
    <m/>
    <m/>
    <m/>
    <m/>
    <m/>
    <m/>
    <m/>
    <m/>
    <x v="0"/>
    <x v="0"/>
    <x v="0"/>
    <x v="0"/>
    <x v="0"/>
    <x v="0"/>
    <m/>
    <x v="0"/>
    <m/>
    <s v="CBM"/>
    <x v="1"/>
    <x v="1"/>
    <x v="0"/>
    <x v="3"/>
    <n v="1"/>
    <m/>
    <n v="1"/>
    <n v="1"/>
    <x v="1"/>
    <s v="Anillo de soporte de demister"/>
    <m/>
    <m/>
    <m/>
    <s v="REPARAR SEGÚN CÓDIGO ESPECIFICADO"/>
    <s v="SEGÚN ESPECIFICACIONES DE DISEÑO"/>
    <s v="DEE"/>
    <n v="4"/>
    <n v="12"/>
    <n v="48"/>
    <s v="Anillo de soporte de demister"/>
    <m/>
    <m/>
    <m/>
    <m/>
    <m/>
    <m/>
    <m/>
    <m/>
    <m/>
    <m/>
    <m/>
  </r>
  <r>
    <n v="45"/>
    <m/>
    <s v="GENERAL"/>
    <s v="GENERAL"/>
    <s v="Acumulación, control de nivel, separación de fluidos, filtrar"/>
    <s v="GENERAL"/>
    <s v="GENERAL"/>
    <s v="N/A"/>
    <s v="N/A"/>
    <x v="1"/>
    <s v="Internos"/>
    <x v="8"/>
    <s v="Soporte de demister"/>
    <s v="No soportar demister"/>
    <s v="Rotura de anillo por sobrepresión"/>
    <s v="Perdida de eficiencia"/>
    <x v="0"/>
    <m/>
    <m/>
    <m/>
    <m/>
    <m/>
    <m/>
    <m/>
    <m/>
    <m/>
    <m/>
    <m/>
    <x v="0"/>
    <x v="0"/>
    <x v="0"/>
    <x v="0"/>
    <x v="0"/>
    <x v="0"/>
    <m/>
    <x v="0"/>
    <m/>
    <s v="RTF"/>
    <x v="7"/>
    <x v="2"/>
    <x v="1"/>
    <x v="2"/>
    <n v="3"/>
    <m/>
    <n v="12"/>
    <n v="36"/>
    <x v="1"/>
    <s v="Anillo de soporte de demister"/>
    <m/>
    <m/>
    <m/>
    <m/>
    <m/>
    <m/>
    <m/>
    <m/>
    <n v="0"/>
    <m/>
    <m/>
    <m/>
    <m/>
    <m/>
    <m/>
    <m/>
    <m/>
    <m/>
    <m/>
    <m/>
    <m/>
  </r>
  <r>
    <n v="46"/>
    <m/>
    <s v="GENERAL"/>
    <s v="GENERAL"/>
    <s v="Acumulación, control de nivel, separación de fluidos, filtrar"/>
    <s v="GENERAL"/>
    <s v="GENERAL"/>
    <s v="N/A"/>
    <s v="N/A"/>
    <x v="1"/>
    <s v="Internos"/>
    <x v="9"/>
    <s v="Mitigar erosion "/>
    <s v="No mitigar erosión"/>
    <s v="Desgaste de placa por erosión"/>
    <s v="Fuga externa"/>
    <x v="0"/>
    <m/>
    <m/>
    <m/>
    <m/>
    <m/>
    <m/>
    <m/>
    <m/>
    <m/>
    <m/>
    <m/>
    <x v="0"/>
    <x v="0"/>
    <x v="0"/>
    <x v="0"/>
    <x v="0"/>
    <x v="0"/>
    <m/>
    <x v="0"/>
    <m/>
    <s v="CBM"/>
    <x v="8"/>
    <x v="0"/>
    <x v="0"/>
    <x v="3"/>
    <n v="1"/>
    <m/>
    <n v="1"/>
    <n v="1"/>
    <x v="1"/>
    <s v="Placa de choque"/>
    <m/>
    <m/>
    <m/>
    <s v="REPARAR SEGÚN CÓDIGO ESPECIFICADO"/>
    <s v="SEGÚN ESPECIFICACIONES DE DISEÑO"/>
    <s v="DEE"/>
    <n v="2"/>
    <n v="2"/>
    <n v="4"/>
    <s v="Placa de choque"/>
    <m/>
    <m/>
    <m/>
    <m/>
    <m/>
    <m/>
    <m/>
    <m/>
    <m/>
    <m/>
    <m/>
  </r>
  <r>
    <n v="47"/>
    <m/>
    <s v="GENERAL"/>
    <s v="GENERAL"/>
    <s v="Acumulación, control de nivel, separación de fluidos, filtrar"/>
    <s v="GENERAL"/>
    <s v="GENERAL"/>
    <s v="N/A"/>
    <s v="N/A"/>
    <x v="1"/>
    <s v="Internos"/>
    <x v="9"/>
    <s v="Mitigar erosion "/>
    <s v="No mitigar erosión"/>
    <s v="Desgaste de placa por corrosión"/>
    <s v="Fuga externa"/>
    <x v="0"/>
    <m/>
    <m/>
    <m/>
    <m/>
    <m/>
    <m/>
    <m/>
    <m/>
    <m/>
    <m/>
    <m/>
    <x v="0"/>
    <x v="0"/>
    <x v="0"/>
    <x v="0"/>
    <x v="0"/>
    <x v="0"/>
    <m/>
    <x v="0"/>
    <m/>
    <s v="CBM"/>
    <x v="8"/>
    <x v="0"/>
    <x v="0"/>
    <x v="3"/>
    <n v="1"/>
    <m/>
    <n v="1"/>
    <n v="1"/>
    <x v="1"/>
    <s v="Placa de choque"/>
    <m/>
    <m/>
    <m/>
    <s v="REPARAR SEGÚN CÓDIGO ESPECIFICADO"/>
    <s v="SEGÚN ESPECIFICACIONES DE DISEÑO"/>
    <s v="DEE"/>
    <n v="2"/>
    <n v="2"/>
    <n v="4"/>
    <s v="Placa de choque"/>
    <m/>
    <m/>
    <m/>
    <m/>
    <m/>
    <m/>
    <m/>
    <m/>
    <m/>
    <m/>
    <m/>
  </r>
  <r>
    <n v="48"/>
    <m/>
    <s v="GENERAL"/>
    <s v="GENERAL"/>
    <s v="Acumulación, control de nivel, separación de fluidos, filtrar"/>
    <s v="GENERAL"/>
    <s v="GENERAL"/>
    <s v="N/A"/>
    <s v="N/A"/>
    <x v="1"/>
    <s v="Internos"/>
    <x v="9"/>
    <s v="Mitigar erosion "/>
    <s v="No mitigar erosión"/>
    <s v="Rotura de placa por corrosión en soldaduras"/>
    <s v="Fuga externa"/>
    <x v="0"/>
    <m/>
    <m/>
    <m/>
    <m/>
    <m/>
    <m/>
    <m/>
    <m/>
    <m/>
    <m/>
    <m/>
    <x v="0"/>
    <x v="0"/>
    <x v="0"/>
    <x v="0"/>
    <x v="0"/>
    <x v="0"/>
    <m/>
    <x v="0"/>
    <m/>
    <s v="CBM"/>
    <x v="1"/>
    <x v="1"/>
    <x v="0"/>
    <x v="3"/>
    <n v="1"/>
    <m/>
    <n v="1"/>
    <n v="1"/>
    <x v="1"/>
    <s v="Placa de choque"/>
    <m/>
    <m/>
    <m/>
    <s v="REPARAR SEGÚN CÓDIGO ESPECIFICADO"/>
    <s v="SEGÚN ESPECIFICACIONES DE DISEÑO"/>
    <s v="DEE"/>
    <n v="2"/>
    <n v="2"/>
    <n v="4"/>
    <s v="Placa de choque"/>
    <m/>
    <m/>
    <m/>
    <m/>
    <m/>
    <m/>
    <m/>
    <m/>
    <m/>
    <m/>
    <m/>
  </r>
  <r>
    <n v="49"/>
    <m/>
    <s v="GENERAL"/>
    <s v="GENERAL"/>
    <s v="Acumulación, control de nivel, separación de fluidos, filtrar"/>
    <s v="GENERAL"/>
    <s v="GENERAL"/>
    <s v="N/A"/>
    <s v="N/A"/>
    <x v="1"/>
    <s v="Internos"/>
    <x v="10"/>
    <s v="Distribución de fluido al interior"/>
    <s v="No distribución de fluidos al interioir"/>
    <s v="Rotura por adelgaazamiento por corrosión"/>
    <s v="Perdida de eficiencia"/>
    <x v="0"/>
    <m/>
    <m/>
    <m/>
    <m/>
    <m/>
    <m/>
    <m/>
    <m/>
    <m/>
    <m/>
    <m/>
    <x v="0"/>
    <x v="0"/>
    <x v="0"/>
    <x v="0"/>
    <x v="0"/>
    <x v="0"/>
    <m/>
    <x v="0"/>
    <m/>
    <s v="CBM"/>
    <x v="8"/>
    <x v="0"/>
    <x v="0"/>
    <x v="3"/>
    <n v="1"/>
    <m/>
    <n v="1"/>
    <n v="1"/>
    <x v="1"/>
    <s v="Distribuidor"/>
    <m/>
    <m/>
    <m/>
    <s v="REPARAR SEGÚN CÓDIGO ESPECIFICADO"/>
    <s v="SEGÚN ESPECIFICACIONES DE DISEÑO"/>
    <s v="DEE"/>
    <m/>
    <m/>
    <n v="0"/>
    <s v="Distribuidor"/>
    <m/>
    <m/>
    <m/>
    <m/>
    <m/>
    <m/>
    <m/>
    <m/>
    <m/>
    <m/>
    <m/>
  </r>
  <r>
    <n v="50"/>
    <m/>
    <s v="GENERAL"/>
    <s v="GENERAL"/>
    <s v="Acumulación, control de nivel, separación de fluidos, filtrar"/>
    <s v="GENERAL"/>
    <s v="GENERAL"/>
    <s v="N/A"/>
    <s v="N/A"/>
    <x v="1"/>
    <s v="Internos"/>
    <x v="10"/>
    <s v="Distribución de fluido al interior"/>
    <s v="No distribución de fluidos al interioir"/>
    <s v="Rotura por agrietamiento por cargas mecánicas"/>
    <s v="Perdida de eficiencia"/>
    <x v="0"/>
    <m/>
    <m/>
    <m/>
    <m/>
    <m/>
    <m/>
    <m/>
    <m/>
    <m/>
    <m/>
    <m/>
    <x v="0"/>
    <x v="0"/>
    <x v="0"/>
    <x v="0"/>
    <x v="0"/>
    <x v="0"/>
    <m/>
    <x v="0"/>
    <m/>
    <s v="RTF"/>
    <x v="9"/>
    <x v="2"/>
    <x v="1"/>
    <x v="2"/>
    <n v="5"/>
    <m/>
    <n v="12"/>
    <n v="60"/>
    <x v="1"/>
    <s v="Distribuidor"/>
    <m/>
    <m/>
    <m/>
    <m/>
    <m/>
    <m/>
    <m/>
    <m/>
    <n v="0"/>
    <m/>
    <m/>
    <m/>
    <m/>
    <m/>
    <m/>
    <m/>
    <m/>
    <m/>
    <m/>
    <m/>
    <m/>
  </r>
  <r>
    <n v="51"/>
    <m/>
    <s v="GENERAL"/>
    <s v="GENERAL"/>
    <s v="Acumulación, control de nivel, separación de fluidos, filtrar"/>
    <s v="GENERAL"/>
    <s v="GENERAL"/>
    <s v="N/A"/>
    <s v="N/A"/>
    <x v="1"/>
    <s v="Internos"/>
    <x v="10"/>
    <s v="Distribución de fluido al interior"/>
    <s v="No distribución de fluidos al interioir"/>
    <s v="Fuga por corrosión de pernos de unión enflanchada"/>
    <s v="Perdida de eficiencia"/>
    <x v="0"/>
    <m/>
    <m/>
    <m/>
    <m/>
    <m/>
    <m/>
    <m/>
    <m/>
    <m/>
    <m/>
    <m/>
    <x v="0"/>
    <x v="0"/>
    <x v="0"/>
    <x v="0"/>
    <x v="0"/>
    <x v="0"/>
    <m/>
    <x v="0"/>
    <m/>
    <s v="RTF"/>
    <x v="10"/>
    <x v="2"/>
    <x v="1"/>
    <x v="2"/>
    <n v="2"/>
    <m/>
    <n v="2"/>
    <n v="4"/>
    <x v="1"/>
    <s v="Distribuidor"/>
    <m/>
    <m/>
    <m/>
    <m/>
    <m/>
    <m/>
    <m/>
    <m/>
    <n v="0"/>
    <m/>
    <m/>
    <m/>
    <m/>
    <m/>
    <m/>
    <m/>
    <m/>
    <m/>
    <m/>
    <m/>
    <m/>
  </r>
  <r>
    <n v="52"/>
    <m/>
    <s v="GENERAL"/>
    <s v="GENERAL"/>
    <s v="Acumulación, control de nivel, separación de fluidos, filtrar"/>
    <s v="GENERAL"/>
    <s v="GENERAL"/>
    <s v="N/A"/>
    <s v="N/A"/>
    <x v="1"/>
    <s v="Internos"/>
    <x v="10"/>
    <s v="Distribución de fluido al interior"/>
    <s v="No distribución de fluidos al interioir"/>
    <s v="Fuga por rotura de empaquetadura de unión enflanchada"/>
    <s v="Perdida de eficiencia"/>
    <x v="0"/>
    <m/>
    <m/>
    <m/>
    <m/>
    <m/>
    <m/>
    <m/>
    <m/>
    <m/>
    <m/>
    <m/>
    <x v="0"/>
    <x v="0"/>
    <x v="0"/>
    <x v="0"/>
    <x v="0"/>
    <x v="0"/>
    <m/>
    <x v="0"/>
    <m/>
    <s v="RTF"/>
    <x v="4"/>
    <x v="2"/>
    <x v="1"/>
    <x v="2"/>
    <n v="2"/>
    <m/>
    <n v="2"/>
    <n v="4"/>
    <x v="1"/>
    <s v="Distribuidor"/>
    <m/>
    <m/>
    <m/>
    <m/>
    <m/>
    <m/>
    <m/>
    <m/>
    <n v="0"/>
    <m/>
    <m/>
    <m/>
    <m/>
    <m/>
    <m/>
    <m/>
    <m/>
    <m/>
    <m/>
    <m/>
    <m/>
  </r>
  <r>
    <n v="53"/>
    <m/>
    <s v="GENERAL"/>
    <s v="GENERAL"/>
    <s v="Acumulación, control de nivel, separación de fluidos, filtrar"/>
    <s v="GENERAL"/>
    <s v="GENERAL"/>
    <s v="N/A"/>
    <s v="N/A"/>
    <x v="1"/>
    <s v="Internos"/>
    <x v="11"/>
    <s v="Soporte de distribuidor"/>
    <s v="No soporte de distribuidor"/>
    <s v="Rotura por adelgazamiento por corrosión"/>
    <s v="Perdida de eficiencia"/>
    <x v="0"/>
    <m/>
    <m/>
    <m/>
    <m/>
    <m/>
    <m/>
    <m/>
    <m/>
    <m/>
    <m/>
    <m/>
    <x v="0"/>
    <x v="0"/>
    <x v="0"/>
    <x v="0"/>
    <x v="0"/>
    <x v="0"/>
    <m/>
    <x v="0"/>
    <m/>
    <s v="CBM"/>
    <x v="1"/>
    <x v="1"/>
    <x v="0"/>
    <x v="3"/>
    <n v="1"/>
    <m/>
    <n v="1"/>
    <n v="1"/>
    <x v="1"/>
    <s v="Soportes de distribuidor"/>
    <m/>
    <m/>
    <m/>
    <s v="REPARAR SEGÚN CÓDIGO ESPECIFICADO"/>
    <s v="SEGÚN ESPECIFICACIONES DE DISEÑO"/>
    <s v="DEE"/>
    <n v="4"/>
    <n v="12"/>
    <n v="48"/>
    <s v="Soportes de distribuidor"/>
    <m/>
    <m/>
    <m/>
    <m/>
    <m/>
    <m/>
    <m/>
    <m/>
    <m/>
    <m/>
    <m/>
  </r>
  <r>
    <n v="54"/>
    <m/>
    <s v="GENERAL"/>
    <s v="GENERAL"/>
    <s v="Acumulación, control de nivel, separación de fluidos, filtrar"/>
    <s v="GENERAL"/>
    <s v="GENERAL"/>
    <s v="N/A"/>
    <s v="N/A"/>
    <x v="1"/>
    <s v="Internos"/>
    <x v="11"/>
    <s v="Soporte de distribuidor"/>
    <s v="No soporte de distribuidor"/>
    <s v="Rotura por agrietamiento por cargas mecánicas"/>
    <s v="Perdida de eficiencia"/>
    <x v="0"/>
    <m/>
    <m/>
    <m/>
    <m/>
    <m/>
    <m/>
    <m/>
    <m/>
    <m/>
    <m/>
    <m/>
    <x v="0"/>
    <x v="0"/>
    <x v="0"/>
    <x v="0"/>
    <x v="0"/>
    <x v="0"/>
    <m/>
    <x v="0"/>
    <m/>
    <s v="RTF"/>
    <x v="11"/>
    <x v="2"/>
    <x v="1"/>
    <x v="2"/>
    <n v="3"/>
    <m/>
    <n v="4"/>
    <n v="12"/>
    <x v="1"/>
    <s v="Soportes de distribuidor"/>
    <m/>
    <m/>
    <m/>
    <m/>
    <m/>
    <m/>
    <m/>
    <m/>
    <n v="0"/>
    <m/>
    <m/>
    <m/>
    <m/>
    <m/>
    <m/>
    <m/>
    <m/>
    <m/>
    <m/>
    <m/>
    <m/>
  </r>
  <r>
    <n v="55"/>
    <m/>
    <s v="GENERAL"/>
    <s v="GENERAL"/>
    <s v="Acumulación, control de nivel, separación de fluidos, filtrar"/>
    <s v="GENERAL"/>
    <s v="GENERAL"/>
    <s v="N/A"/>
    <s v="N/A"/>
    <x v="1"/>
    <s v="Internos"/>
    <x v="11"/>
    <s v="Soporte de distribuidor"/>
    <s v="No soporte de distribuidor"/>
    <s v="Rotura de anclajes por corrosión"/>
    <s v="Perdida de eficiencia"/>
    <x v="0"/>
    <m/>
    <m/>
    <m/>
    <m/>
    <m/>
    <m/>
    <m/>
    <m/>
    <m/>
    <m/>
    <m/>
    <x v="0"/>
    <x v="0"/>
    <x v="0"/>
    <x v="0"/>
    <x v="0"/>
    <x v="0"/>
    <m/>
    <x v="0"/>
    <m/>
    <s v="CBM"/>
    <x v="1"/>
    <x v="2"/>
    <x v="0"/>
    <x v="3"/>
    <n v="1"/>
    <m/>
    <n v="1"/>
    <n v="1"/>
    <x v="1"/>
    <s v="Soportes de distribuidor"/>
    <m/>
    <m/>
    <m/>
    <s v="REPARAR SEGÚN CÓDIGO ESPECIFICADO"/>
    <s v="SEGÚN ESPECIFICACIONES DE DISEÑO"/>
    <s v="DEE"/>
    <n v="4"/>
    <n v="12"/>
    <n v="48"/>
    <s v="Soportes de distribuidor"/>
    <m/>
    <m/>
    <m/>
    <m/>
    <m/>
    <m/>
    <m/>
    <m/>
    <m/>
    <m/>
    <m/>
  </r>
  <r>
    <n v="56"/>
    <m/>
    <s v="GENERAL"/>
    <s v="GENERAL"/>
    <s v="Acumulación, control de nivel, separación de fluidos, filtrar"/>
    <s v="GENERAL"/>
    <s v="GENERAL"/>
    <s v="N/A"/>
    <s v="N/A"/>
    <x v="1"/>
    <s v="Internos"/>
    <x v="11"/>
    <s v="Soporte de distribuidor"/>
    <s v="No soporte de distribuidor"/>
    <s v="Rotura de anclajes por cargas mecánicas"/>
    <s v="Perdida de eficiencia"/>
    <x v="0"/>
    <m/>
    <m/>
    <m/>
    <m/>
    <m/>
    <m/>
    <m/>
    <m/>
    <m/>
    <m/>
    <m/>
    <x v="0"/>
    <x v="0"/>
    <x v="0"/>
    <x v="0"/>
    <x v="0"/>
    <x v="0"/>
    <m/>
    <x v="0"/>
    <m/>
    <s v="RTF"/>
    <x v="10"/>
    <x v="2"/>
    <x v="1"/>
    <x v="2"/>
    <n v="2"/>
    <m/>
    <n v="2"/>
    <n v="4"/>
    <x v="1"/>
    <s v="Soportes de distribuidor"/>
    <m/>
    <m/>
    <m/>
    <m/>
    <m/>
    <m/>
    <m/>
    <m/>
    <n v="0"/>
    <m/>
    <m/>
    <m/>
    <m/>
    <m/>
    <m/>
    <m/>
    <m/>
    <m/>
    <m/>
    <m/>
    <m/>
  </r>
  <r>
    <n v="57"/>
    <m/>
    <s v="GENERAL"/>
    <s v="GENERAL"/>
    <s v="Acumulación, control de nivel, separación de fluidos, filtrar"/>
    <s v="GENERAL"/>
    <s v="GENERAL"/>
    <s v="N/A"/>
    <s v="N/A"/>
    <x v="1"/>
    <s v="Internos"/>
    <x v="12"/>
    <s v="Direccionar fluidos en el interior"/>
    <s v="No direcciona fluidos en el interior"/>
    <s v="Rotura por adelgazamiento por corrosión"/>
    <s v="Perdida de eficiencia"/>
    <x v="0"/>
    <m/>
    <m/>
    <m/>
    <m/>
    <m/>
    <m/>
    <m/>
    <m/>
    <m/>
    <m/>
    <m/>
    <x v="0"/>
    <x v="0"/>
    <x v="0"/>
    <x v="0"/>
    <x v="0"/>
    <x v="0"/>
    <m/>
    <x v="0"/>
    <m/>
    <s v="CBM"/>
    <x v="1"/>
    <x v="1"/>
    <x v="0"/>
    <x v="3"/>
    <n v="1"/>
    <m/>
    <n v="1"/>
    <n v="1"/>
    <x v="1"/>
    <s v="Bafles"/>
    <m/>
    <m/>
    <m/>
    <s v="REPARAR SEGÚN CÓDIGO ESPECIFICADO"/>
    <s v="SEGÚN ESPECIFICACIONES DE DISEÑO"/>
    <s v="DEE"/>
    <n v="4"/>
    <n v="12"/>
    <n v="48"/>
    <s v="Bafles"/>
    <m/>
    <m/>
    <m/>
    <m/>
    <m/>
    <m/>
    <m/>
    <m/>
    <m/>
    <m/>
    <m/>
  </r>
  <r>
    <n v="58"/>
    <m/>
    <s v="GENERAL"/>
    <s v="GENERAL"/>
    <s v="Acumulación, control de nivel, separación de fluidos, filtrar"/>
    <s v="GENERAL"/>
    <s v="GENERAL"/>
    <s v="N/A"/>
    <s v="N/A"/>
    <x v="1"/>
    <s v="Internos"/>
    <x v="12"/>
    <s v="Direccionar fluidos en el interior"/>
    <s v="No direcciona fluidos en el interior"/>
    <s v="Rotura por cargas por sobrepresión"/>
    <s v="Perdida de eficiencia"/>
    <x v="0"/>
    <m/>
    <m/>
    <m/>
    <m/>
    <m/>
    <m/>
    <m/>
    <m/>
    <m/>
    <m/>
    <m/>
    <x v="0"/>
    <x v="0"/>
    <x v="0"/>
    <x v="0"/>
    <x v="0"/>
    <x v="0"/>
    <m/>
    <x v="0"/>
    <m/>
    <s v="RTF"/>
    <x v="12"/>
    <x v="2"/>
    <x v="1"/>
    <x v="2"/>
    <n v="3"/>
    <m/>
    <n v="12"/>
    <n v="36"/>
    <x v="1"/>
    <s v="Bafles"/>
    <m/>
    <m/>
    <m/>
    <m/>
    <m/>
    <m/>
    <m/>
    <m/>
    <n v="0"/>
    <m/>
    <m/>
    <m/>
    <m/>
    <m/>
    <m/>
    <m/>
    <m/>
    <m/>
    <m/>
    <m/>
    <m/>
  </r>
  <r>
    <n v="59"/>
    <m/>
    <s v="GENERAL"/>
    <s v="GENERAL"/>
    <s v="Acumulación, control de nivel, separación de fluidos, filtrar"/>
    <s v="GENERAL"/>
    <s v="GENERAL"/>
    <s v="N/A"/>
    <s v="N/A"/>
    <x v="1"/>
    <s v="Internos"/>
    <x v="13"/>
    <s v="Rigidizar el manto"/>
    <s v="No rigidiza el manto"/>
    <s v="Rotura por sobrepresión (Externa o interna)"/>
    <s v="Daño estructural interno"/>
    <x v="0"/>
    <m/>
    <m/>
    <m/>
    <m/>
    <m/>
    <m/>
    <m/>
    <m/>
    <m/>
    <m/>
    <m/>
    <x v="0"/>
    <x v="0"/>
    <x v="0"/>
    <x v="0"/>
    <x v="0"/>
    <x v="0"/>
    <m/>
    <x v="0"/>
    <m/>
    <s v="RTF"/>
    <x v="13"/>
    <x v="2"/>
    <x v="1"/>
    <x v="2"/>
    <n v="4"/>
    <m/>
    <n v="12"/>
    <n v="48"/>
    <x v="1"/>
    <s v="Anillos rigidizadores"/>
    <m/>
    <m/>
    <m/>
    <m/>
    <m/>
    <m/>
    <m/>
    <m/>
    <n v="0"/>
    <m/>
    <m/>
    <m/>
    <m/>
    <m/>
    <m/>
    <m/>
    <m/>
    <m/>
    <m/>
    <m/>
    <m/>
  </r>
  <r>
    <n v="60"/>
    <m/>
    <s v="GENERAL"/>
    <s v="GENERAL"/>
    <s v="Acumulación, control de nivel, separación de fluidos, filtrar"/>
    <s v="GENERAL"/>
    <s v="GENERAL"/>
    <s v="N/A"/>
    <s v="N/A"/>
    <x v="1"/>
    <s v="Internos"/>
    <x v="13"/>
    <s v="Rigidizar el manto"/>
    <s v="No rigidiza el manto"/>
    <s v="Rotura por desgaste por corrosión"/>
    <s v="Daño estructural interno"/>
    <x v="0"/>
    <m/>
    <m/>
    <m/>
    <m/>
    <m/>
    <m/>
    <m/>
    <m/>
    <m/>
    <m/>
    <m/>
    <x v="0"/>
    <x v="0"/>
    <x v="0"/>
    <x v="0"/>
    <x v="0"/>
    <x v="0"/>
    <m/>
    <x v="0"/>
    <m/>
    <s v="CBM"/>
    <x v="1"/>
    <x v="1"/>
    <x v="0"/>
    <x v="3"/>
    <n v="1"/>
    <m/>
    <n v="1"/>
    <n v="1"/>
    <x v="1"/>
    <s v="Anillos rigidizadores"/>
    <m/>
    <m/>
    <m/>
    <s v="REPARAR SEGÚN CÓDIGO ESPECIFICADO"/>
    <s v="SEGÚN ESPECIFICACIONES DE DISEÑO"/>
    <s v="DEE"/>
    <n v="4"/>
    <n v="12"/>
    <n v="48"/>
    <s v="Anillos rigidizadores"/>
    <m/>
    <m/>
    <m/>
    <m/>
    <m/>
    <m/>
    <m/>
    <m/>
    <m/>
    <m/>
    <m/>
  </r>
  <r>
    <n v="61"/>
    <m/>
    <s v="GENERAL"/>
    <s v="GENERAL"/>
    <s v="Acumulación, control de nivel, separación de fluidos, filtrar"/>
    <s v="GENERAL"/>
    <s v="GENERAL"/>
    <s v="N/A"/>
    <s v="N/A"/>
    <x v="1"/>
    <s v="Externos"/>
    <x v="13"/>
    <s v="Rigidizar el manto"/>
    <s v="No rigidiza el manto"/>
    <s v="Rotura por sobrepresión (Externa o interna)"/>
    <s v="Daño estructural externo"/>
    <x v="0"/>
    <m/>
    <m/>
    <m/>
    <m/>
    <m/>
    <m/>
    <m/>
    <m/>
    <m/>
    <m/>
    <m/>
    <x v="0"/>
    <x v="0"/>
    <x v="0"/>
    <x v="0"/>
    <x v="0"/>
    <x v="0"/>
    <m/>
    <x v="0"/>
    <m/>
    <s v="RTF"/>
    <x v="13"/>
    <x v="2"/>
    <x v="1"/>
    <x v="2"/>
    <n v="4"/>
    <m/>
    <n v="12"/>
    <n v="48"/>
    <x v="1"/>
    <s v="Anillos rigidizadores"/>
    <m/>
    <m/>
    <m/>
    <m/>
    <m/>
    <m/>
    <m/>
    <m/>
    <n v="0"/>
    <m/>
    <m/>
    <m/>
    <m/>
    <m/>
    <m/>
    <m/>
    <m/>
    <m/>
    <m/>
    <m/>
    <m/>
  </r>
  <r>
    <n v="62"/>
    <m/>
    <s v="GENERAL"/>
    <s v="GENERAL"/>
    <s v="Acumulación, control de nivel, separación de fluidos, filtrar"/>
    <s v="GENERAL"/>
    <s v="GENERAL"/>
    <s v="N/A"/>
    <s v="N/A"/>
    <x v="1"/>
    <s v="Externos"/>
    <x v="13"/>
    <s v="Rigidizar el manto"/>
    <s v="No rigidiza el manto"/>
    <s v="Rotura por desgaste por corrosión"/>
    <s v="Daño estructural externo"/>
    <x v="0"/>
    <m/>
    <m/>
    <m/>
    <m/>
    <m/>
    <m/>
    <m/>
    <m/>
    <m/>
    <m/>
    <m/>
    <x v="0"/>
    <x v="0"/>
    <x v="0"/>
    <x v="0"/>
    <x v="0"/>
    <x v="0"/>
    <m/>
    <x v="0"/>
    <m/>
    <s v="CBM"/>
    <x v="1"/>
    <x v="1"/>
    <x v="0"/>
    <x v="0"/>
    <n v="2"/>
    <m/>
    <n v="1"/>
    <n v="2"/>
    <x v="0"/>
    <s v="Anillos rigidizadores"/>
    <m/>
    <m/>
    <m/>
    <s v="REPARAR SEGÚN CÓDIGO ESPECIFICADO"/>
    <s v="SEGÚN ESPECIFICACIONES DE DISEÑO"/>
    <s v="DEE"/>
    <n v="4"/>
    <n v="12"/>
    <n v="48"/>
    <s v="Anillos rigidizadores"/>
    <m/>
    <m/>
    <m/>
    <m/>
    <m/>
    <m/>
    <m/>
    <m/>
    <m/>
    <m/>
    <m/>
  </r>
  <r>
    <n v="63"/>
    <m/>
    <s v="GENERAL"/>
    <s v="GENERAL"/>
    <s v="Acumulación, control de nivel, separación de fluidos, filtrar"/>
    <s v="GENERAL"/>
    <s v="GENERAL"/>
    <s v="N/A"/>
    <s v="N/A"/>
    <x v="1"/>
    <s v="Externos"/>
    <x v="14"/>
    <s v="Soporte de equipo"/>
    <s v="No soporte de equipo"/>
    <s v="Rotura por agrietamiento de unión soldada"/>
    <s v="Daño estructural externo"/>
    <x v="0"/>
    <m/>
    <m/>
    <m/>
    <m/>
    <m/>
    <m/>
    <m/>
    <m/>
    <m/>
    <m/>
    <m/>
    <x v="0"/>
    <x v="0"/>
    <x v="0"/>
    <x v="0"/>
    <x v="0"/>
    <x v="0"/>
    <m/>
    <x v="0"/>
    <m/>
    <s v="CBM"/>
    <x v="1"/>
    <x v="1"/>
    <x v="0"/>
    <x v="0"/>
    <n v="2"/>
    <m/>
    <n v="1"/>
    <n v="2"/>
    <x v="0"/>
    <s v="Soportes-Sillines"/>
    <m/>
    <m/>
    <m/>
    <s v="REPARAR SEGÚN CÓDIGO ESPECIFICADO"/>
    <s v="SEGÚN ESPECIFICACIONES DE DISEÑO"/>
    <s v="DEE"/>
    <n v="4"/>
    <n v="12"/>
    <n v="48"/>
    <s v="Soportes-Sillines"/>
    <m/>
    <m/>
    <m/>
    <m/>
    <m/>
    <m/>
    <m/>
    <m/>
    <m/>
    <m/>
    <m/>
  </r>
  <r>
    <n v="64"/>
    <m/>
    <s v="GENERAL"/>
    <s v="GENERAL"/>
    <s v="Acumulación, control de nivel, separación de fluidos, filtrar"/>
    <s v="GENERAL"/>
    <s v="GENERAL"/>
    <s v="N/A"/>
    <s v="N/A"/>
    <x v="1"/>
    <s v="Externos"/>
    <x v="14"/>
    <s v="Soporte de equipo"/>
    <s v="No soporte de equipo"/>
    <s v="Rotura por perdida de espesor por corrosión"/>
    <s v="Daño estructural externo"/>
    <x v="0"/>
    <m/>
    <m/>
    <m/>
    <m/>
    <m/>
    <m/>
    <m/>
    <m/>
    <m/>
    <m/>
    <m/>
    <x v="0"/>
    <x v="0"/>
    <x v="0"/>
    <x v="0"/>
    <x v="0"/>
    <x v="0"/>
    <m/>
    <x v="0"/>
    <m/>
    <s v="CBM"/>
    <x v="1"/>
    <x v="1"/>
    <x v="0"/>
    <x v="0"/>
    <n v="2"/>
    <m/>
    <n v="1"/>
    <n v="2"/>
    <x v="0"/>
    <s v="Soportes-Sillines"/>
    <m/>
    <m/>
    <m/>
    <s v="REPARAR SEGÚN CÓDIGO ESPECIFICADO"/>
    <s v="SEGÚN ESPECIFICACIONES DE DISEÑO"/>
    <s v="DEE"/>
    <n v="4"/>
    <n v="12"/>
    <n v="48"/>
    <s v="Soportes-Sillines"/>
    <m/>
    <m/>
    <m/>
    <m/>
    <m/>
    <m/>
    <m/>
    <m/>
    <m/>
    <m/>
    <m/>
  </r>
  <r>
    <n v="65"/>
    <m/>
    <s v="GENERAL"/>
    <s v="GENERAL"/>
    <s v="Acumulación, control de nivel, separación de fluidos, filtrar"/>
    <s v="GENERAL"/>
    <s v="GENERAL"/>
    <s v="N/A"/>
    <s v="N/A"/>
    <x v="1"/>
    <s v="Externos"/>
    <x v="14"/>
    <s v="Soporte de equipo"/>
    <s v="No soporte de equipo"/>
    <s v="Soltura de anclaje"/>
    <s v="Daño estructural externo"/>
    <x v="0"/>
    <m/>
    <m/>
    <m/>
    <m/>
    <m/>
    <m/>
    <m/>
    <m/>
    <m/>
    <m/>
    <m/>
    <x v="0"/>
    <x v="0"/>
    <x v="0"/>
    <x v="0"/>
    <x v="0"/>
    <x v="0"/>
    <m/>
    <x v="0"/>
    <m/>
    <s v="CBM"/>
    <x v="1"/>
    <x v="1"/>
    <x v="0"/>
    <x v="0"/>
    <n v="2"/>
    <m/>
    <n v="1"/>
    <n v="2"/>
    <x v="0"/>
    <s v="Soportes-Sillines"/>
    <m/>
    <m/>
    <m/>
    <s v="REPARAR SEGÚN CÓDIGO ESPECIFICADO"/>
    <s v="SEGÚN ESPECIFICACIONES DE DISEÑO"/>
    <s v="DEE"/>
    <n v="4"/>
    <n v="12"/>
    <n v="48"/>
    <s v="Soportes-Sillines"/>
    <m/>
    <m/>
    <m/>
    <m/>
    <m/>
    <m/>
    <m/>
    <m/>
    <m/>
    <m/>
    <m/>
  </r>
  <r>
    <n v="66"/>
    <m/>
    <s v="GENERAL"/>
    <s v="GENERAL"/>
    <s v="Acumulación, control de nivel, separación de fluidos, filtrar"/>
    <s v="GENERAL"/>
    <s v="GENERAL"/>
    <s v="N/A"/>
    <s v="N/A"/>
    <x v="1"/>
    <s v="Externos"/>
    <x v="15"/>
    <s v="Soporte de equipo"/>
    <s v="No soporte de equipo"/>
    <s v="Fisura del concreto"/>
    <s v="Daño estructural externo"/>
    <x v="0"/>
    <m/>
    <m/>
    <m/>
    <m/>
    <m/>
    <m/>
    <m/>
    <m/>
    <m/>
    <m/>
    <m/>
    <x v="0"/>
    <x v="0"/>
    <x v="0"/>
    <x v="0"/>
    <x v="0"/>
    <x v="0"/>
    <m/>
    <x v="0"/>
    <m/>
    <s v="RTF"/>
    <x v="14"/>
    <x v="2"/>
    <x v="1"/>
    <x v="2"/>
    <n v="5"/>
    <m/>
    <n v="12"/>
    <n v="60"/>
    <x v="0"/>
    <s v="Fundaciones de concreto "/>
    <m/>
    <m/>
    <m/>
    <m/>
    <m/>
    <m/>
    <m/>
    <m/>
    <n v="0"/>
    <m/>
    <m/>
    <m/>
    <m/>
    <m/>
    <m/>
    <m/>
    <m/>
    <m/>
    <m/>
    <m/>
    <m/>
  </r>
  <r>
    <n v="67"/>
    <m/>
    <s v="GENERAL"/>
    <s v="GENERAL"/>
    <s v="Acumulación, control de nivel, separación de fluidos, filtrar"/>
    <s v="GENERAL"/>
    <s v="GENERAL"/>
    <s v="N/A"/>
    <s v="N/A"/>
    <x v="1"/>
    <s v="Externos"/>
    <x v="15"/>
    <s v="Soporte de equipo"/>
    <s v="No soporte de equipo"/>
    <s v="Deprendimiento de hormigón por sobrecarga"/>
    <s v="Daño estructural externo"/>
    <x v="0"/>
    <m/>
    <m/>
    <m/>
    <m/>
    <m/>
    <m/>
    <m/>
    <m/>
    <m/>
    <m/>
    <m/>
    <x v="0"/>
    <x v="0"/>
    <x v="0"/>
    <x v="0"/>
    <x v="0"/>
    <x v="0"/>
    <m/>
    <x v="0"/>
    <m/>
    <s v="RTF"/>
    <x v="14"/>
    <x v="2"/>
    <x v="1"/>
    <x v="2"/>
    <n v="5"/>
    <m/>
    <n v="12"/>
    <n v="60"/>
    <x v="1"/>
    <s v="Fundaciones de concreto "/>
    <m/>
    <m/>
    <m/>
    <m/>
    <m/>
    <m/>
    <m/>
    <m/>
    <n v="0"/>
    <m/>
    <m/>
    <m/>
    <m/>
    <m/>
    <m/>
    <m/>
    <m/>
    <m/>
    <m/>
    <m/>
    <m/>
  </r>
  <r>
    <n v="68"/>
    <m/>
    <s v="GENERAL"/>
    <s v="GENERAL"/>
    <s v="Acumulación, control de nivel, separación de fluidos, filtrar"/>
    <s v="GENERAL"/>
    <s v="GENERAL"/>
    <s v="N/A"/>
    <s v="N/A"/>
    <x v="1"/>
    <s v="Externos"/>
    <x v="16"/>
    <s v="Aislación termica del equipo"/>
    <s v="No aisla termicamente el equipo"/>
    <s v="Perdida de propiedades por ingreso de humedad"/>
    <s v="Perdida de eficiencia"/>
    <x v="0"/>
    <m/>
    <m/>
    <m/>
    <m/>
    <m/>
    <m/>
    <m/>
    <m/>
    <m/>
    <m/>
    <m/>
    <x v="0"/>
    <x v="0"/>
    <x v="0"/>
    <x v="0"/>
    <x v="0"/>
    <x v="0"/>
    <m/>
    <x v="0"/>
    <m/>
    <s v="CBM"/>
    <x v="15"/>
    <x v="1"/>
    <x v="0"/>
    <x v="0"/>
    <n v="1"/>
    <m/>
    <n v="1"/>
    <n v="1"/>
    <x v="0"/>
    <s v="Aislación"/>
    <m/>
    <m/>
    <m/>
    <s v="REPARAR SEGÚN CÓDIGO ESPECIFICADO"/>
    <s v="SEGÚN ESPECIFICACIONES DE DISEÑO"/>
    <s v="DEE"/>
    <n v="2"/>
    <n v="12"/>
    <n v="24"/>
    <s v="Aislación"/>
    <m/>
    <m/>
    <m/>
    <m/>
    <m/>
    <m/>
    <m/>
    <m/>
    <m/>
    <m/>
    <m/>
  </r>
  <r>
    <n v="69"/>
    <m/>
    <s v="GENERAL"/>
    <s v="GENERAL"/>
    <s v="Acumulación, control de nivel, separación de fluidos, filtrar"/>
    <s v="GENERAL"/>
    <s v="GENERAL"/>
    <s v="N/A"/>
    <s v="N/A"/>
    <x v="1"/>
    <s v="Externos"/>
    <x v="16"/>
    <s v="Aislación termica del equipo"/>
    <s v="No aisla termicamente el equipo"/>
    <s v="Rotura por impactos"/>
    <s v="Perdida de eficiencia"/>
    <x v="0"/>
    <m/>
    <m/>
    <m/>
    <m/>
    <m/>
    <m/>
    <m/>
    <m/>
    <m/>
    <m/>
    <m/>
    <x v="0"/>
    <x v="0"/>
    <x v="0"/>
    <x v="0"/>
    <x v="0"/>
    <x v="0"/>
    <m/>
    <x v="0"/>
    <m/>
    <s v="RTF"/>
    <x v="15"/>
    <x v="2"/>
    <x v="1"/>
    <x v="2"/>
    <n v="3"/>
    <m/>
    <n v="12"/>
    <n v="36"/>
    <x v="0"/>
    <s v="Aislación"/>
    <m/>
    <m/>
    <m/>
    <m/>
    <m/>
    <m/>
    <m/>
    <m/>
    <n v="0"/>
    <m/>
    <m/>
    <m/>
    <m/>
    <m/>
    <m/>
    <m/>
    <m/>
    <m/>
    <m/>
    <m/>
    <m/>
  </r>
  <r>
    <n v="70"/>
    <m/>
    <s v="GENERAL"/>
    <s v="GENERAL"/>
    <s v="Acumulación, control de nivel, separación de fluidos, filtrar"/>
    <s v="GENERAL"/>
    <s v="GENERAL"/>
    <s v="N/A"/>
    <s v="N/A"/>
    <x v="1"/>
    <s v="Externos"/>
    <x v="17"/>
    <s v="Protección contra incendio "/>
    <s v="No protege contra incendio"/>
    <s v="Agrietamiento por movimiento sismico"/>
    <s v="Perdida de protección contra incendio"/>
    <x v="0"/>
    <m/>
    <m/>
    <m/>
    <m/>
    <m/>
    <m/>
    <m/>
    <m/>
    <m/>
    <m/>
    <m/>
    <x v="0"/>
    <x v="0"/>
    <x v="0"/>
    <x v="0"/>
    <x v="0"/>
    <x v="0"/>
    <m/>
    <x v="0"/>
    <m/>
    <s v="RTF"/>
    <x v="16"/>
    <x v="2"/>
    <x v="1"/>
    <x v="2"/>
    <n v="5"/>
    <m/>
    <n v="12"/>
    <n v="60"/>
    <x v="1"/>
    <s v="Fireproofing"/>
    <m/>
    <m/>
    <m/>
    <m/>
    <m/>
    <m/>
    <m/>
    <m/>
    <n v="0"/>
    <m/>
    <m/>
    <m/>
    <m/>
    <m/>
    <m/>
    <m/>
    <m/>
    <m/>
    <m/>
    <m/>
    <m/>
  </r>
  <r>
    <n v="71"/>
    <m/>
    <s v="GENERAL"/>
    <s v="GENERAL"/>
    <s v="Acumulación, control de nivel, separación de fluidos, filtrar"/>
    <s v="GENERAL"/>
    <s v="GENERAL"/>
    <s v="N/A"/>
    <s v="N/A"/>
    <x v="1"/>
    <s v="Externos"/>
    <x v="17"/>
    <s v="Protección contra incendio "/>
    <s v="No protege contra incendio"/>
    <s v="Rotura por impacto"/>
    <s v="Perdida de protección contra incendio"/>
    <x v="0"/>
    <m/>
    <m/>
    <m/>
    <m/>
    <m/>
    <m/>
    <m/>
    <m/>
    <m/>
    <m/>
    <m/>
    <x v="0"/>
    <x v="0"/>
    <x v="0"/>
    <x v="0"/>
    <x v="0"/>
    <x v="0"/>
    <m/>
    <x v="0"/>
    <m/>
    <s v="RTF"/>
    <x v="16"/>
    <x v="2"/>
    <x v="1"/>
    <x v="2"/>
    <n v="5"/>
    <m/>
    <n v="12"/>
    <n v="60"/>
    <x v="1"/>
    <s v="Fireproofing"/>
    <m/>
    <m/>
    <m/>
    <m/>
    <m/>
    <m/>
    <m/>
    <m/>
    <n v="0"/>
    <m/>
    <m/>
    <m/>
    <m/>
    <m/>
    <m/>
    <m/>
    <m/>
    <m/>
    <m/>
    <m/>
    <m/>
  </r>
  <r>
    <n v="72"/>
    <m/>
    <s v="GENERAL"/>
    <s v="GENERAL"/>
    <s v="Acumulación, control de nivel, separación de fluidos, filtrar"/>
    <s v="GENERAL"/>
    <s v="GENERAL"/>
    <s v="N/A"/>
    <s v="N/A"/>
    <x v="1"/>
    <s v="Externos"/>
    <x v="17"/>
    <s v="Protección contra incendio "/>
    <s v="No protege contra incendio"/>
    <s v="Perdida de hermeticidad"/>
    <s v="Perdida de protección contra incendio"/>
    <x v="0"/>
    <m/>
    <m/>
    <m/>
    <m/>
    <m/>
    <m/>
    <m/>
    <m/>
    <m/>
    <m/>
    <m/>
    <x v="0"/>
    <x v="0"/>
    <x v="0"/>
    <x v="0"/>
    <x v="0"/>
    <x v="0"/>
    <m/>
    <x v="0"/>
    <m/>
    <s v="CBM"/>
    <x v="1"/>
    <x v="1"/>
    <x v="0"/>
    <x v="0"/>
    <n v="2"/>
    <m/>
    <n v="1"/>
    <n v="2"/>
    <x v="0"/>
    <s v="Fireproofing"/>
    <m/>
    <m/>
    <m/>
    <s v="REPARAR SEGÚN CÓDIGO ESPECIFICADO"/>
    <s v="SEGÚN ESPECIFICACIONES DE DISEÑO"/>
    <s v="DEE"/>
    <n v="4"/>
    <n v="12"/>
    <n v="48"/>
    <s v="Fireproofing"/>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m/>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r>
    <m/>
    <m/>
    <m/>
    <m/>
    <s v="Acumulación, control de nivel, separación de fluidos, filtrar"/>
    <m/>
    <m/>
    <m/>
    <m/>
    <x v="2"/>
    <m/>
    <x v="18"/>
    <m/>
    <m/>
    <m/>
    <m/>
    <x v="0"/>
    <m/>
    <m/>
    <m/>
    <m/>
    <m/>
    <m/>
    <m/>
    <m/>
    <m/>
    <m/>
    <m/>
    <x v="0"/>
    <x v="0"/>
    <x v="0"/>
    <x v="0"/>
    <x v="0"/>
    <x v="0"/>
    <m/>
    <x v="0"/>
    <m/>
    <m/>
    <x v="17"/>
    <x v="3"/>
    <x v="2"/>
    <x v="4"/>
    <m/>
    <m/>
    <m/>
    <m/>
    <x v="2"/>
    <m/>
    <m/>
    <m/>
    <m/>
    <m/>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
  <r>
    <n v="165"/>
    <x v="0"/>
    <m/>
    <s v="FP"/>
    <s v="COKER"/>
    <s v="COKER"/>
    <s v="X-1401 VALV SWITCH TRES VIAS MOTORIZADA"/>
    <m/>
    <s v="X-1401"/>
    <s v="E-DS-ERB-COK0-PROC-000000X1401"/>
    <s v="830 m³"/>
    <x v="0"/>
    <x v="0"/>
    <x v="0"/>
    <s v="BOMBA HIDRÁULICA "/>
    <n v="10105288"/>
    <s v="DISTRIBUIR EL FLUJO DE PRESIÓN DE ACEITE AL SISTEMA DE ASENTAMIENTO Y  ROTACIÓN DE VÁLVULA X1401"/>
    <s v="NO PERMITE DISTRIBUIR EL FLUJO DE PRESIÓN DE ACEITE AL SISTEMA DE ASENTAMIENTO Y  ROTACIÓN DE VÁLVULA X1401"/>
    <s v="ROTURA DE DESCANSOS EN LA BOMBA HIDRAULICA  DEBIDO A SOLTURAS MECÁNICAS"/>
    <s v="SISTEMA HIDRAULICO FUERA DE SERVICIO, SE INICIA PROCEDIMIENTO ACCIONAMIENTO MANUAL"/>
    <n v="1"/>
    <n v="1"/>
    <n v="1"/>
    <n v="1"/>
    <n v="1"/>
    <n v="3"/>
    <n v="3"/>
    <n v="9"/>
    <s v="RTF"/>
    <s v="MANTENIMIENTO CORRECTIVO "/>
    <m/>
    <m/>
    <m/>
    <m/>
    <m/>
    <m/>
    <m/>
    <m/>
    <m/>
    <m/>
    <m/>
    <m/>
    <m/>
    <m/>
    <m/>
    <s v="CBM "/>
    <x v="0"/>
    <m/>
    <m/>
    <m/>
    <m/>
    <m/>
    <s v="MEDICIÓN DE VIBRACIONES DENTRO DEL RANGO HISTORICO DE X-1401"/>
    <x v="0"/>
    <x v="0"/>
    <n v="2"/>
    <m/>
    <m/>
    <n v="0"/>
    <x v="0"/>
    <m/>
    <m/>
    <m/>
    <m/>
    <s v="CAMBIO DE BOMBA HIDRAULICA DE X-1401"/>
    <m/>
    <s v="BMECARE"/>
  </r>
  <r>
    <n v="166"/>
    <x v="0"/>
    <m/>
    <m/>
    <s v="COKER"/>
    <s v="COKER"/>
    <s v="VALV SWITCH TRES VIAS MOTORIZADA"/>
    <m/>
    <s v=" X-1401"/>
    <s v="E-DS-ERB-COK0-PROC-000000X1401"/>
    <s v="830 m³"/>
    <x v="0"/>
    <x v="0"/>
    <x v="0"/>
    <s v="BOMBA HIDRÁULICA "/>
    <n v="10105288"/>
    <s v="DISTRIBUIR EL FLUJO DE PRESIÓN DE ACEITE AL SISTEMA DE ASENTAMIENTO Y  ROTACIÓN DE VÁLVULA X1401"/>
    <s v="NO PERMITE DISTRIBUIR EL FLUJO DE PRESIÓN DE ACEITE AL SISTEMA DE ASENTAMIENTO Y  ROTACIÓN DE VÁLVULA X1401"/>
    <s v="ROTURA EN ACOPLAMIENTO DE LA BOMBA HIDRAULICA , DEBIDO  A DESGASTE DE COMPONENTES O SOBRETORQUES "/>
    <s v="SISTEMA HIDRAULICO FUERA DE SERVICIO, SE INICIA PROCEDIMIENTO ACCIONAMIENTO MANUAL"/>
    <n v="1"/>
    <n v="1"/>
    <n v="1"/>
    <n v="1"/>
    <n v="1"/>
    <n v="2"/>
    <n v="4"/>
    <n v="8"/>
    <s v="RTF"/>
    <s v="MANTENIMIENTO CORRECTIVO "/>
    <m/>
    <m/>
    <m/>
    <m/>
    <s v="SIN PLAN"/>
    <m/>
    <m/>
    <m/>
    <m/>
    <m/>
    <m/>
    <m/>
    <m/>
    <m/>
    <m/>
    <s v="FTM"/>
    <x v="1"/>
    <s v="X-1401A REALIZAR MANTENCION "/>
    <s v="BOMBA HIDRAULICA"/>
    <m/>
    <m/>
    <n v="28"/>
    <s v="CAMBIO DE COMPONENTES DE SACRIFICIO Y ANALISIS DE FLUJO EN BANCO DE PRUEBA ACEPTABLE"/>
    <x v="1"/>
    <x v="1"/>
    <n v="2"/>
    <n v="1920"/>
    <n v="32"/>
    <n v="64"/>
    <x v="1"/>
    <m/>
    <m/>
    <m/>
    <m/>
    <s v="CAMBIO DE BOMBA HIDRAULICA DE X-1401 Y REPARACION DE LA SPEARE"/>
    <m/>
    <s v="BEMECARE"/>
  </r>
  <r>
    <n v="166"/>
    <x v="0"/>
    <m/>
    <m/>
    <s v="COKER"/>
    <s v="COKER"/>
    <s v="VALV SWITCH TRES VIAS MOTORIZADA"/>
    <m/>
    <s v=" X-1401"/>
    <s v="E-DS-ERB-COK0-PROC-000000X1401"/>
    <s v="830 m³"/>
    <x v="0"/>
    <x v="0"/>
    <x v="0"/>
    <s v="BOMBA HIDRÁULICA "/>
    <n v="10105288"/>
    <s v="DISTRIBUIR EL FLUJO DE PRESIÓN DE ACEITE AL SISTEMA DE ASENTAMIENTO Y  ROTACIÓN DE VÁLVULA X1401"/>
    <s v="NO PERMITE DISTRIBUIR EL FLUJO DE PRESIÓN DE ACEITE AL SISTEMA DE ASENTAMIENTO Y  ROTACIÓN DE VÁLVULA X1401"/>
    <s v="ROTURA EN ACOPLAMIENTO DE LA BOMBA HIDRAULICA , DEBIDO  A DESGASTE DE COMPONENTES O SOBRETORQUES "/>
    <s v="SISTEMA HIDRAULICO FUERA DE SERVICIO, SE INICIA PROCEDIMIENTO ACCIONAMIENTO MANUAL"/>
    <n v="1"/>
    <n v="1"/>
    <n v="1"/>
    <n v="1"/>
    <n v="1"/>
    <n v="2"/>
    <n v="4"/>
    <n v="8"/>
    <s v="RTF"/>
    <s v="MANTENIMIENTO CORRECTIVO "/>
    <m/>
    <m/>
    <m/>
    <m/>
    <s v="SIN PLAN"/>
    <m/>
    <m/>
    <m/>
    <m/>
    <m/>
    <m/>
    <m/>
    <m/>
    <m/>
    <m/>
    <s v="CBM "/>
    <x v="2"/>
    <m/>
    <s v="BOMBA HIDRÁULICA"/>
    <m/>
    <m/>
    <m/>
    <s v="SIN EVIDENCIA DE DESGASTES EN EL ACOPLAMIENTO "/>
    <x v="1"/>
    <x v="2"/>
    <n v="2"/>
    <n v="180"/>
    <n v="3"/>
    <n v="6"/>
    <x v="1"/>
    <m/>
    <m/>
    <m/>
    <m/>
    <s v="CAMBIO DE COMPONENTES "/>
    <m/>
    <s v="BEMECARE"/>
  </r>
  <r>
    <n v="174"/>
    <x v="0"/>
    <m/>
    <m/>
    <s v="COKER"/>
    <s v="COKER"/>
    <s v="VALV SWITCH TRES VIAS MOTORIZADA"/>
    <m/>
    <s v=" X-1401"/>
    <s v="E-DS-ERB-COK0-PROC-000000X1401"/>
    <s v="830 m³"/>
    <x v="0"/>
    <x v="0"/>
    <x v="0"/>
    <s v="CENTRAL HIDRÁULICA"/>
    <n v="10105288"/>
    <s v="DISTRIBUIR EL FLUJO DE PRESIÓN DE ACEITE AL SISTEMA DE ASENTAMIENTO Y  ROTACIÓN DE VÁLVULA X1401"/>
    <s v="NO PERMITE DISTRIBUIR EL FLUJO DE PRESIÓN DE ACEITE AL SISTEMA DE ASENTAMIENTO Y  ROTACIÓN DE VÁLVULA X1401"/>
    <s v="TRABAMIENTO DE ASIENTO EN VÁLVULA RV12 POR CONTAMINACION DE ACEITE"/>
    <s v="SISTEMA HIDRAULICO FUERA DE SERVICIO, SE INICIA PROCEDIMIENTO ACCIONAMIENTO MANUAL"/>
    <n v="1"/>
    <n v="1"/>
    <n v="1"/>
    <n v="1"/>
    <n v="1"/>
    <n v="1"/>
    <n v="2"/>
    <n v="2"/>
    <s v="RTF"/>
    <s v="MANTENIMIENTO CORRECTIVO "/>
    <m/>
    <m/>
    <m/>
    <m/>
    <n v="200581"/>
    <s v="X-1401A REGISTRO_x000a_ LUBRIC QUINCENAL"/>
    <n v="10606"/>
    <s v="MP: X-1401A REGISTRO LUBRIC QUINCENAL"/>
    <s v="E/1828/1"/>
    <s v="MP: X-1401A REGISTRO LUBRIC QUINCENAL"/>
    <n v="10"/>
    <s v="Inspeccion quincenal sistema lubricacion"/>
    <s v="BMECLUBX"/>
    <s v="15D"/>
    <n v="0.4"/>
    <s v="FTM "/>
    <x v="3"/>
    <s v="REALIZAR REV NIVEL Y ANALISIS DE ACEITE"/>
    <s v="X-1401 UNIDAD HIDRAULICA"/>
    <m/>
    <m/>
    <n v="39"/>
    <s v="DE ACUERDO AL CÓDIGO DE LIMPIEZA EL ESTADO DE LA MUESTRA DEBE ESTAR &quot;NORMAL&quot; "/>
    <x v="2"/>
    <x v="3"/>
    <n v="2"/>
    <n v="24"/>
    <n v="0.4"/>
    <n v="0.8"/>
    <x v="2"/>
    <m/>
    <m/>
    <m/>
    <m/>
    <s v="MANTENCION Y CALIBRACION DE VALVULA RV12 Y Y CAMBIO DE ACEITE"/>
    <m/>
    <s v="BMECARE/BMECMAES/BMECLUBX"/>
  </r>
  <r>
    <n v="175"/>
    <x v="0"/>
    <m/>
    <m/>
    <s v="COKER"/>
    <s v="COKER"/>
    <s v="VALV SWITCH TRES VIAS MOTORIZADA"/>
    <m/>
    <s v=" X-1401"/>
    <s v="E-DS-ERB-COK0-PROC-000000X1401"/>
    <s v="830 m³"/>
    <x v="0"/>
    <x v="0"/>
    <x v="0"/>
    <s v="CENTRAL HIDRÁULICA"/>
    <n v="10105288"/>
    <s v="DISTRIBUIR EL FLUJO DE PRESIÓN DE ACEITE AL SISTEMA DE ASENTAMIENTO Y  ROTACIÓN DE VÁLVULA X1401"/>
    <s v="NO PERMITE DISTRIBUIR EL FLUJO DE PRESIÓN DE ACEITE AL SISTEMA DE ASENTAMIENTO Y  ROTACIÓN DE VÁLVULA X1401"/>
    <s v="DAÑO DE LAS SOLENOIDES 1, 2, 3 DE LA CENTRAL HIDRÁULICA DEBIDO A CONTAMINACIÓN DE ACEITE O FALLA EN LA BOBINA."/>
    <s v="SISTEMA HIDRAULICO FUERA DE SERVICIO, SE INICIA PROCEDIMIENTO ACCIONAMIENTO MANUAL"/>
    <n v="1"/>
    <n v="1"/>
    <n v="1"/>
    <n v="1"/>
    <n v="1"/>
    <n v="3"/>
    <n v="4"/>
    <n v="12"/>
    <s v="RTF"/>
    <s v="MANTENIMIENTO CORRECTIVO "/>
    <m/>
    <m/>
    <m/>
    <m/>
    <n v="200581"/>
    <s v="X-1401A REGISTRO_x000a_ LUBRIC QUINCENAL"/>
    <n v="10606"/>
    <s v="MP: X-1401A REGISTRO LUBRIC QUINCENAL"/>
    <s v="E/1828/1"/>
    <s v="MP: X-1401A REGISTRO LUBRIC QUINCENAL"/>
    <n v="10"/>
    <s v="Inspeccion quincenal sistema lubricacion"/>
    <s v="BMECLUBX"/>
    <s v="15D"/>
    <n v="0.4"/>
    <s v="FTM "/>
    <x v="3"/>
    <s v="X-1401 REALIZAR REV NIVEL Y ANALISIS DE ACEITE"/>
    <s v="X-1401 UNIDAD HIDRAULICA"/>
    <m/>
    <m/>
    <n v="46"/>
    <s v="DE ACUERDO AL CÓDIGO DE LIMPIEZA EL ESTADO DE LA MUESTRA DEBE ESTAR &quot;NORMAL&quot; "/>
    <x v="2"/>
    <x v="3"/>
    <n v="2"/>
    <n v="24"/>
    <n v="0.4"/>
    <n v="0.8"/>
    <x v="2"/>
    <m/>
    <m/>
    <m/>
    <m/>
    <s v="CAMBIO DE SOLENIDES EN DETENCION (PP) Y CAMBIO DE ACEITE"/>
    <m/>
    <s v="BELINST/BMECLUBX"/>
  </r>
  <r>
    <n v="175"/>
    <x v="0"/>
    <m/>
    <s v="VQ"/>
    <s v="COKER"/>
    <s v="COKER"/>
    <s v="VALV SWITCH TRES VIAS MOTORIZADA"/>
    <m/>
    <s v=" X-1401"/>
    <s v="E-DS-ERB-COK0-PROC-000000X1401"/>
    <s v="830 m³"/>
    <x v="0"/>
    <x v="0"/>
    <x v="0"/>
    <s v="CENTRAL HIDRÁULICA"/>
    <n v="10105288"/>
    <s v="DISTRIBUIR EL FLUJO DE PRESIÓN DE ACEITE AL SISTEMA DE ASENTAMIENTO Y  ROTACIÓN DE VÁLVULA X1401"/>
    <s v="NO PERMITE DISTRIBUIR EL FLUJO DE PRESIÓN DE ACEITE AL SISTEMA DE ASENTAMIENTO Y  ROTACIÓN DE VÁLVULA X1401"/>
    <s v="LECTURAS ERRONEAS DE PRESION EN EL SISTEMA DEBIDO A DAÑO EN MANOMETROS "/>
    <s v="SISTEMA HIDRAULICO FUERA DE SERVICIO, SE INICIA PROCEDIMIENTO ACCIONAMIENTO MANUAL"/>
    <n v="1"/>
    <n v="1"/>
    <n v="1"/>
    <n v="1"/>
    <n v="1"/>
    <n v="3"/>
    <n v="4"/>
    <n v="12"/>
    <s v="RTF"/>
    <s v="MANTENIMIENTO CORRECTIVO "/>
    <m/>
    <m/>
    <m/>
    <m/>
    <n v="200581"/>
    <s v="X-1401A REGISTRO_x000a_ LUBRIC QUINCENAL"/>
    <m/>
    <m/>
    <m/>
    <m/>
    <m/>
    <m/>
    <m/>
    <m/>
    <m/>
    <s v="FTM "/>
    <x v="4"/>
    <m/>
    <s v="MANOMETROS G2 Y G3 DE UNIDAD HIDRAULICA"/>
    <m/>
    <m/>
    <m/>
    <s v="RANGO PERMITIDO DE 0 A 2000 PSI"/>
    <x v="1"/>
    <x v="2"/>
    <n v="2"/>
    <n v="4.8"/>
    <n v="0.08"/>
    <n v="0.16"/>
    <x v="2"/>
    <m/>
    <m/>
    <m/>
    <m/>
    <s v="CAMBIO DE MANOMENTROS G2 Y G3"/>
    <m/>
    <s v="BELINTS"/>
  </r>
  <r>
    <n v="174"/>
    <x v="0"/>
    <m/>
    <m/>
    <s v="COKER"/>
    <s v="COKER"/>
    <s v="VALV SWITCH TRES VIAS MOTORIZADA"/>
    <m/>
    <s v=" X-1401"/>
    <s v="E-DS-ERB-COK0-PROC-000000X1401"/>
    <s v="830 m³"/>
    <x v="0"/>
    <x v="0"/>
    <x v="0"/>
    <s v="CENTRAL HIDRÁULICA"/>
    <n v="10105288"/>
    <s v="DISTRIBUIR EL FLUJO DE PRESIÓN DE ACEITE AL SISTEMA DE ASENTAMIENTO Y  ROTACIÓN DE VÁLVULA X1401"/>
    <s v="NO PERMITE DISTRIBUIR EL FLUJO DE PRESIÓN DE ACEITE AL SISTEMA DE ASENTAMIENTO Y  ROTACIÓN DE VÁLVULA X1401"/>
    <s v=" TRABAMIENTO DE ASIENTO EN VÁLVULA RV11, RV12, RV1 Y RV2 POR ROTURA DE RESORTE"/>
    <s v="SISTEMA HIDRAULICO FUERA DE SERVICIO, SE INICIA PROCEDIMIENTO ACCIONAMIENTO MANUAL"/>
    <n v="1"/>
    <n v="1"/>
    <n v="1"/>
    <n v="1"/>
    <n v="1"/>
    <n v="1"/>
    <n v="2"/>
    <n v="2"/>
    <s v="FTM"/>
    <s v="MANTENCION DE VALVULA RV12 Y CENTRAL HIDRAULICA"/>
    <m/>
    <m/>
    <m/>
    <m/>
    <s v="SIN PLAN"/>
    <m/>
    <m/>
    <m/>
    <m/>
    <m/>
    <m/>
    <m/>
    <m/>
    <m/>
    <m/>
    <s v="FTM"/>
    <x v="5"/>
    <s v="Mtto a consola central hidraulica"/>
    <s v="RV11, RV12, RV1 Y RV2 DE CENTRAL HIDRAULICA"/>
    <m/>
    <m/>
    <n v="33"/>
    <s v="CALIBRACION DE ACUERDO CON LAS SIGUIENTES PRESIONES RV1: 2000 PSI, RV2: DE 0 A 2000 PSO; REV11: 2,1 PSI; RV12: 2100 PSI._x000a_"/>
    <x v="1"/>
    <x v="4"/>
    <n v="1"/>
    <n v="480"/>
    <n v="8"/>
    <n v="8"/>
    <x v="3"/>
    <m/>
    <m/>
    <m/>
    <m/>
    <s v="CAMBIO DE VÁLVULA RV11, RV12, RV1 O RV2"/>
    <m/>
    <s v="BMECARE"/>
  </r>
  <r>
    <n v="175"/>
    <x v="0"/>
    <m/>
    <m/>
    <s v="COKER"/>
    <s v="COKER"/>
    <s v="VALV SWITCH TRES VIAS MOTORIZADA"/>
    <m/>
    <s v=" X-1401"/>
    <s v="E-DS-ERB-COK0-PROC-000000X1401"/>
    <s v="830 m³"/>
    <x v="0"/>
    <x v="0"/>
    <x v="0"/>
    <s v="CENTRAL HIDRÁULICA"/>
    <n v="10105288"/>
    <s v="DISTRIBUIR EL FLUJO DE PRESIÓN DE ACEITE AL SISTEMA DE ASENTAMIENTO Y  ROTACIÓN DE VÁLVULA X1401"/>
    <s v="NO PERMITE DISTRIBUIR EL FLUJO DE PRESIÓN DE ACEITE AL SISTEMA DE ASENTAMIENTO Y  ROTACIÓN DE VÁLVULA X1401"/>
    <s v="DAÑO EN COMPONENTES DE CENTRAL HIDRAULICA (VALVULAS MANUALES, SOLENOIDES, RV12, PS1, PS2, PS3)"/>
    <s v="SISTEMA HIDRAULICO FUERA DE SERVICIO, SE INICIA PROCEDIMIENTO ACCIONAMIENTO MANUAL"/>
    <n v="1"/>
    <n v="1"/>
    <n v="1"/>
    <n v="1"/>
    <n v="1"/>
    <n v="1"/>
    <n v="2"/>
    <n v="2"/>
    <s v="RTF"/>
    <s v="MANTENIMIENTO CORRECTIVO "/>
    <m/>
    <m/>
    <m/>
    <m/>
    <n v="201300"/>
    <m/>
    <m/>
    <m/>
    <m/>
    <m/>
    <m/>
    <m/>
    <m/>
    <m/>
    <m/>
    <s v="FTM "/>
    <x v="6"/>
    <s v="Mtto a consola central hidraulica"/>
    <s v="CENTRAL HIDRAULICA"/>
    <m/>
    <m/>
    <m/>
    <s v="DE ACUERDO A MANUAL DEL EQUIPO"/>
    <x v="3"/>
    <x v="4"/>
    <n v="2"/>
    <n v="2160"/>
    <n v="36"/>
    <n v="72"/>
    <x v="3"/>
    <m/>
    <m/>
    <m/>
    <m/>
    <s v="REINTERVENCION DE COMPONENTES Y SE VUELVE A REALIZAR PRUEBA EN BANCO HIDRAULICO"/>
    <m/>
    <s v="BMECARE"/>
  </r>
  <r>
    <n v="174"/>
    <x v="0"/>
    <m/>
    <m/>
    <s v="COKER"/>
    <s v="COKER"/>
    <s v="VALV SWITCH TRES VIAS MOTORIZADA"/>
    <m/>
    <s v=" X-1401"/>
    <s v="E-DS-ERB-COK0-PROC-000000X1401"/>
    <s v="830 m³"/>
    <x v="0"/>
    <x v="0"/>
    <x v="0"/>
    <s v="CENTRAL HIDRÁULICA"/>
    <n v="10105288"/>
    <s v="DISTRIBUIR EL FLUJO DE PRESIÓN DE ACEITE AL SISTEMA DE ASENTAMIENTO Y  ROTACIÓN DE VÁLVULA X1401"/>
    <s v="NO PERMITE DISTRIBUIR EL FLUJO DE PRESIÓN DE ACEITE AL SISTEMA DE ASENTAMIENTO Y  ROTACIÓN DE VÁLVULA X1401"/>
    <s v="ROTURA DE FLEXIBLES DE LA CENTRAL HIDRÁULICA DEBIDO A CLIMA, TEMPERATURA  Y/O PRESION"/>
    <s v="SISTEMA HIDRAULICO FUERA DE SERVICIO, SE INICIA PROCEDIMIENTO ACCIONAMIENTO MANUAL"/>
    <n v="1"/>
    <n v="1"/>
    <n v="2"/>
    <n v="1"/>
    <n v="2"/>
    <n v="1"/>
    <n v="1"/>
    <n v="2"/>
    <s v="RTF"/>
    <s v="MANTENIMIENTO CORRECTIVO "/>
    <m/>
    <m/>
    <m/>
    <m/>
    <n v="200581"/>
    <s v="X-1401A REGISTRO_x000a_ LUBRIC QUINCENAL"/>
    <n v="10606"/>
    <s v="MP: X-1401A REGISTRO LUBRIC QUINCENAL"/>
    <s v="E/1828/1"/>
    <s v="MP: X-1401A REGISTRO LUBRIC QUINCENAL"/>
    <n v="20"/>
    <s v="Revisar estado de flexibles hidraulicos"/>
    <s v="BMECLUBX"/>
    <s v="15D"/>
    <n v="0.5"/>
    <s v="CBM"/>
    <x v="7"/>
    <s v=" X-1401 INSPECCIONAR FLEXIBLES HIDRAULIC"/>
    <s v="FLEXIBLES HIDRAULICOS"/>
    <m/>
    <m/>
    <m/>
    <s v="FLEXIBLES SIN DAÑOS, SIN DECOLORACION Y SIN PERDIDA DE ELEMENTOS DE AISLACION  "/>
    <x v="1"/>
    <x v="2"/>
    <n v="2"/>
    <n v="30"/>
    <n v="0.5"/>
    <n v="1"/>
    <x v="0"/>
    <m/>
    <m/>
    <m/>
    <m/>
    <s v="CAMBIO DE FLEXIBLES DE CENTRAL HIDRAULICA DE x-1401"/>
    <m/>
    <s v="BMECARE"/>
  </r>
  <r>
    <n v="176"/>
    <x v="0"/>
    <m/>
    <m/>
    <s v="COKER"/>
    <s v="COKER"/>
    <s v="VALV SWITCH TRES VIAS MOTORIZADA"/>
    <m/>
    <s v=" X-1401"/>
    <s v="E-DS-ERB-COK0-PROC-000000X1401"/>
    <s v="830 m³"/>
    <x v="0"/>
    <x v="0"/>
    <x v="0"/>
    <s v="ESTANQUE "/>
    <n v="10105288"/>
    <s v="DISTRIBUIR EL FLUJO DE PRESIÓN DE ACEITE AL SISTEMA DE ASENTAMIENTO Y  ROTACIÓN DE VÁLVULA X1401"/>
    <s v="NO PERMITE DISTRIBUIR EL FLUJO DE PRESIÓN DE ACEITE AL SISTEMA DE ASENTAMIENTO Y  ROTACIÓN DE VÁLVULA X1401"/>
    <s v="ROTURA DEL ESTANQUE DEBIDO A SOBREPRESIÓN "/>
    <s v="SISTEMA HIDRAULICO FUERA DE SERVICIO, SE INICIA PROCEDIMIENTO ACCIONAMIENTO MANUAL"/>
    <n v="1"/>
    <n v="1"/>
    <n v="2"/>
    <n v="1"/>
    <n v="2"/>
    <n v="1"/>
    <n v="2"/>
    <n v="4"/>
    <s v="RTF"/>
    <s v="MANTENIMIENTO CORRECTIVO "/>
    <m/>
    <m/>
    <m/>
    <m/>
    <s v="SIN PLAN"/>
    <m/>
    <m/>
    <m/>
    <m/>
    <m/>
    <m/>
    <m/>
    <m/>
    <m/>
    <m/>
    <s v="FTM "/>
    <x v="8"/>
    <s v="REALIZAR MANT CENTRAL HIDRAULICA Y RV12"/>
    <m/>
    <m/>
    <m/>
    <n v="39"/>
    <s v="RANGO DE PI ATMOSFÉRICO (0) "/>
    <x v="1"/>
    <x v="5"/>
    <n v="2"/>
    <n v="9.6"/>
    <n v="0.16"/>
    <n v="0.32"/>
    <x v="4"/>
    <m/>
    <m/>
    <m/>
    <m/>
    <m/>
    <m/>
    <m/>
  </r>
  <r>
    <n v="176"/>
    <x v="0"/>
    <m/>
    <m/>
    <s v="COKER"/>
    <s v="COKER"/>
    <s v="VALV SWITCH TRES VIAS MOTORIZADA"/>
    <m/>
    <s v=" X-1401"/>
    <s v="E-DS-ERB-COK0-PROC-000000X1401"/>
    <s v="830 m³"/>
    <x v="0"/>
    <x v="0"/>
    <x v="0"/>
    <s v="ESTANQUE "/>
    <n v="10105288"/>
    <s v="DISTRIBUIR EL FLUJO DE PRESIÓN DE ACEITE AL SISTEMA DE ASENTAMIENTO Y  ROTACIÓN DE VÁLVULA X1401"/>
    <s v="NO PERMITE DISTRIBUIR EL FLUJO DE PRESIÓN DE ACEITE AL SISTEMA DE ASENTAMIENTO Y  ROTACIÓN DE VÁLVULA X1401"/>
    <s v="TAPONAMIENTO DE VALVULAS POR CORROSION DEBIDO A ACUMULACION DE MINERALES EN EL FONDE DEL ESTANQUE"/>
    <s v="SISTEMA HIDRAULICO FUERA DE SERVICIO, SE INICIA PROCEDIMIENTO ACCIONAMIENTO MANUAL"/>
    <n v="1"/>
    <n v="1"/>
    <n v="2"/>
    <n v="1"/>
    <n v="2"/>
    <n v="1"/>
    <n v="2"/>
    <n v="4"/>
    <s v="RTF"/>
    <s v="MANTENIMIENTO CORRECTIVO "/>
    <m/>
    <m/>
    <m/>
    <m/>
    <s v="SIN PLAN"/>
    <m/>
    <m/>
    <m/>
    <m/>
    <m/>
    <m/>
    <m/>
    <m/>
    <m/>
    <m/>
    <s v="FTM "/>
    <x v="9"/>
    <m/>
    <s v=" ESTANQUE DE CENTRAL HIDRAULICA"/>
    <m/>
    <m/>
    <n v="0"/>
    <s v="ESTANQUE LIMPIO, SIN PRESENCIA DE ACEITES NI PERDIDA DE MATERIAL POR CORROSION "/>
    <x v="2"/>
    <x v="4"/>
    <n v="2"/>
    <n v="480"/>
    <n v="8"/>
    <n v="16"/>
    <x v="3"/>
    <m/>
    <m/>
    <m/>
    <m/>
    <s v="CAMBIO DE ESTANQUE DE UNIDAD HIDRAULICA"/>
    <m/>
    <s v="BMECARE"/>
  </r>
  <r>
    <n v="176"/>
    <x v="0"/>
    <m/>
    <m/>
    <s v="COKER"/>
    <s v="COKER"/>
    <s v="VALV SWITCH TRES VIAS MOTORIZADA"/>
    <m/>
    <s v=" X-1401"/>
    <s v="E-DS-ERB-COK0-PROC-000000X1401"/>
    <s v="830 m³"/>
    <x v="0"/>
    <x v="0"/>
    <x v="0"/>
    <s v="ESTANQUE "/>
    <n v="10105288"/>
    <s v="DISTRIBUIR EL FLUJO DE PRESIÓN DE ACEITE AL SISTEMA DE ASENTAMIENTO Y  ROTACIÓN DE VÁLVULA X1401"/>
    <s v="NO PERMITE DISTRIBUIR EL FLUJO DE PRESIÓN DE ACEITE AL SISTEMA DE ASENTAMIENTO Y  ROTACIÓN DE VÁLVULA X1401"/>
    <s v="CONTAMINACION DEL ACEITE CON CONDENSACION DE AGUA PROVENIENTE DE SATURACION DE FILTRO DE HUMEDAD"/>
    <s v="SISTEMA HIDRAULICO FUERA DE SERVICIO, SE INICIA PROCEDIMIENTO ACCIONAMIENTO MANUAL"/>
    <n v="1"/>
    <n v="1"/>
    <n v="2"/>
    <n v="1"/>
    <n v="2"/>
    <n v="1"/>
    <n v="2"/>
    <n v="4"/>
    <s v="RTF"/>
    <s v="MANTENIMIENTO CORRECTIVO "/>
    <m/>
    <m/>
    <m/>
    <m/>
    <n v="200581"/>
    <s v="X-1401A REGISTRO_x000a_ LUBRIC QUINCENAL"/>
    <n v="10606"/>
    <s v="MP: X-1401A REGISTRO LUBRIC QUINCENAL"/>
    <s v="E/1828/1"/>
    <s v="MP: X-1401A REGISTRO LUBRIC QUINCENAL"/>
    <n v="10"/>
    <s v="Inspeccion quincenal sistema lubricacion"/>
    <s v="BMECLUBX"/>
    <s v="15D"/>
    <m/>
    <s v="FTM "/>
    <x v="10"/>
    <m/>
    <s v="FILTRO DE HUMEDAD DE ESTANQUE DE CENTRAL HIDRAULICA"/>
    <m/>
    <m/>
    <n v="0"/>
    <s v="FILTRO COLOR AMARILLO: ACEPTABLE_x000a_FILTRO COLOR BLANCO: INACEPTABLE, SOLICITAR CAMBIO "/>
    <x v="2"/>
    <x v="3"/>
    <n v="2"/>
    <n v="4.8"/>
    <n v="0.08"/>
    <n v="0.16"/>
    <x v="4"/>
    <m/>
    <m/>
    <m/>
    <m/>
    <s v="CAMBIO DE FILTRO DE HUMEDAD DE ESTANQUE DE CENTRAL HIDRAULICA"/>
    <m/>
    <s v="BMECLUBX"/>
  </r>
  <r>
    <n v="154"/>
    <x v="0"/>
    <m/>
    <m/>
    <s v="COKER"/>
    <s v="COKER"/>
    <s v="X-1401 VALV SWITCH TRES VIAS MOTORIZADA"/>
    <m/>
    <s v="X-1401"/>
    <s v="E-DS-ERB-COK0-PROC-000000X1401"/>
    <s v="830 m³"/>
    <x v="0"/>
    <x v="0"/>
    <x v="0"/>
    <s v="FLEXIBLES HIDRÁULICOS"/>
    <n v="10105288"/>
    <s v=" PERMITE EL PASO DE ACEITE HIDRÁULICO AL ACTUADOR DE LA VÁLVULA SWITCH  "/>
    <s v="NO PERMITE EL PASO DE ACEITE HIDRÁULICO AL ACTUADOR DE LA VÁLVULA SWITCH  "/>
    <s v="FUGA DE ACEITE EN FLEXIBLES HIDRÁULICOS DEBIDO A LA ABRASIÓN/EROSIÓN /CONDICIONES DE CLIMA "/>
    <s v="SE ACTIVA PROCEDIMIENTO DE CAMBIO MANUAL DE CAMARA"/>
    <n v="1"/>
    <n v="2"/>
    <n v="1"/>
    <n v="1"/>
    <n v="2"/>
    <n v="2"/>
    <n v="5"/>
    <n v="20"/>
    <s v="CBM"/>
    <s v="INSPECCIONAR  VISUALMENTE FLEXIBLES HIDRAULICOS"/>
    <m/>
    <m/>
    <m/>
    <m/>
    <n v="200581"/>
    <s v="X-1401A REGISTRO_x000a_ LUBRIC QUINCENAL"/>
    <n v="10606"/>
    <s v="MP: X-1401A REGISTRO LUBRIC QUINCENAL"/>
    <s v="E/1828/1"/>
    <s v="MP: X-1401A REGISTRO LUBRIC QUINCENAL"/>
    <n v="30"/>
    <s v="CAMBIAR FLEXIBLES HIDRÁULICOS"/>
    <s v="BMECARE1"/>
    <s v="2A"/>
    <n v="8"/>
    <s v="FTM "/>
    <x v="11"/>
    <s v=" X-1401 CAMBIAR FLEXIBLES HIDRAULICOS"/>
    <s v="FLEXIBLES HIDRAULICOS"/>
    <m/>
    <m/>
    <n v="37"/>
    <s v="CAMBIO PREVENTIVO POR VIDA UTIL"/>
    <x v="1"/>
    <x v="5"/>
    <n v="2"/>
    <n v="480"/>
    <n v="8"/>
    <n v="16"/>
    <x v="1"/>
    <s v="FLEXIBLES HIDRAULICOS X-1401"/>
    <m/>
    <m/>
    <m/>
    <m/>
    <m/>
    <m/>
  </r>
  <r>
    <n v="170"/>
    <x v="0"/>
    <m/>
    <m/>
    <s v="COKER"/>
    <s v="COKER"/>
    <s v="VALV SWITCH TRES VIAS MOTORIZADA"/>
    <m/>
    <s v=" X-1401"/>
    <s v="E-DS-ERB-COK0-PROC-000000X1401"/>
    <s v="830 m³"/>
    <x v="0"/>
    <x v="0"/>
    <x v="0"/>
    <s v="MOTOR ELÉCTRICO"/>
    <n v="10105288"/>
    <s v="DISTRIBUIR EL FLUJO DE PRESIÓN DE ACEITE AL SISTEMA DE ASENTAMIENTO Y  ROTACIÓN DE VÁLVULA X1401"/>
    <s v="NO PERMITE DISTRIBUIR EL FLUJO DE PRESIÓN DE ACEITE AL SISTEMA DE ASENTAMIENTO Y  ROTACIÓN DE VÁLVULA X1401"/>
    <s v="SOBRECARGA DEL MOTOR ELÉCTRICO POR MANIPULACIÓN INDEBIDA O MALA REGULACIÓN DEL CAUDAL "/>
    <s v="SISTEMA HIDRAULICO FUERA DE SERVICIO, SE INICIA PROCEDIMIENTO ACCIONAMIENTO MANUAL"/>
    <n v="1"/>
    <n v="1"/>
    <n v="1"/>
    <n v="1"/>
    <n v="1"/>
    <n v="3"/>
    <n v="4"/>
    <n v="12"/>
    <s v="RTF"/>
    <s v="MANTENIMIENTO CORRECTIVO "/>
    <m/>
    <m/>
    <m/>
    <m/>
    <s v="SIN PLAN"/>
    <m/>
    <m/>
    <m/>
    <m/>
    <m/>
    <m/>
    <m/>
    <m/>
    <m/>
    <m/>
    <s v="FTM "/>
    <x v="12"/>
    <s v="REALIZAR INSPECCION VISUAL UNIDAD"/>
    <s v="UNIDAD HIDRAULICA"/>
    <m/>
    <m/>
    <n v="33"/>
    <s v="RANGO DE PRESIÓN PERMITIDO 2200 PSI EN PI-G1"/>
    <x v="1"/>
    <x v="2"/>
    <n v="2"/>
    <n v="10"/>
    <n v="0.16"/>
    <n v="0.32"/>
    <x v="5"/>
    <m/>
    <m/>
    <m/>
    <m/>
    <s v="MANTENCIÓN "/>
    <m/>
    <s v="BEMECARE"/>
  </r>
  <r>
    <n v="169"/>
    <x v="0"/>
    <m/>
    <m/>
    <s v="COKER"/>
    <s v="COKER"/>
    <s v="X-1401 VALV SWITCH TRES VIAS MOTORIZADA"/>
    <m/>
    <s v="X-1401"/>
    <s v="E-DS-ERB-COK0-PROC-000000X1401"/>
    <s v="830 m³"/>
    <x v="0"/>
    <x v="0"/>
    <x v="0"/>
    <s v="MOTOR ELÉCTRICO"/>
    <n v="10105288"/>
    <s v="DISTRIBUIR EL FLUJO DE PRESIÓN DE ACEITE AL SISTEMA DE ASENTAMIENTO Y  ROTACIÓN DE VÁLVULA X1401"/>
    <s v="NO PERMITE DISTRIBUIR EL FLUJO DE PRESIÓN DE ACEITE AL SISTEMA DE ASENTAMIENTO Y  ROTACIÓN DE VÁLVULA X1401"/>
    <s v=" DESGASTE DE RODAMIENTOS DEL MOTOR ELÉCTRICO POR FALTA DE LUBRICACIÓN"/>
    <s v="SISTEMA HIDRAULICO FUERA DE SERVICIO, SE INICIA PROCEDIMIENTO ACCIONAMIENTO MANUAL"/>
    <n v="1"/>
    <n v="1"/>
    <n v="1"/>
    <n v="1"/>
    <n v="1"/>
    <n v="3"/>
    <n v="4"/>
    <n v="12"/>
    <s v="RTF"/>
    <s v="MANTENIMIENTO CORRECTIVO "/>
    <m/>
    <m/>
    <m/>
    <m/>
    <m/>
    <m/>
    <m/>
    <m/>
    <m/>
    <m/>
    <m/>
    <m/>
    <m/>
    <m/>
    <m/>
    <s v="FTM"/>
    <x v="13"/>
    <m/>
    <s v="MOTOR ELECTRICO DE UNIDAD HIDRAULICA"/>
    <m/>
    <m/>
    <m/>
    <s v="UTILIZAR PARA LUBRICACION GRASA EP3 BASE LITIO"/>
    <x v="2"/>
    <x v="6"/>
    <n v="2"/>
    <n v="30"/>
    <n v="0.5"/>
    <n v="1"/>
    <x v="0"/>
    <m/>
    <m/>
    <m/>
    <m/>
    <s v="CAMBIO DEL MOTOR ELECTRICO DE X-401"/>
    <m/>
    <s v="BMECARE"/>
  </r>
  <r>
    <n v="169"/>
    <x v="0"/>
    <m/>
    <s v="FP"/>
    <s v="COKER"/>
    <s v="COKER"/>
    <s v="X-1401 VALV SWITCH TRES VIAS MOTORIZADA"/>
    <m/>
    <s v="X-1401"/>
    <s v="E-DS-ERB-COK0-PROC-000000X1401"/>
    <s v="830 m³"/>
    <x v="0"/>
    <x v="0"/>
    <x v="0"/>
    <s v="MOTOR ELÉCTRICO"/>
    <n v="10105288"/>
    <s v="DISTRIBUIR EL FLUJO DE PRESIÓN DE ACEITE AL SISTEMA DE ASENTAMIENTO Y  ROTACIÓN DE VÁLVULA X1401"/>
    <s v="NO PERMITE DISTRIBUIR EL FLUJO DE PRESIÓN DE ACEITE AL SISTEMA DE ASENTAMIENTO Y  ROTACIÓN DE VÁLVULA X1401"/>
    <s v=" DESGASTE DE RODAMIENTOS DEL MOTOR ELÉCTRICO POR FALTA DE LUBRICACIÓN"/>
    <s v="SISTEMA HIDRAULICO FUERA DE SERVICIO, SE INICIA PROCEDIMIENTO ACCIONAMIENTO MANUAL"/>
    <n v="1"/>
    <n v="1"/>
    <n v="1"/>
    <n v="1"/>
    <n v="1"/>
    <n v="3"/>
    <n v="4"/>
    <n v="12"/>
    <s v="RTF"/>
    <s v="MANTENIMIENTO CORRECTIVO "/>
    <m/>
    <m/>
    <m/>
    <m/>
    <m/>
    <m/>
    <m/>
    <m/>
    <m/>
    <m/>
    <m/>
    <m/>
    <m/>
    <m/>
    <m/>
    <s v="CBM "/>
    <x v="0"/>
    <m/>
    <m/>
    <m/>
    <m/>
    <m/>
    <s v="MEDICIÓN DE VIBRACIONES DENTRO DEL RANGO HISTORICO DE X-1401"/>
    <x v="0"/>
    <x v="0"/>
    <n v="2"/>
    <m/>
    <m/>
    <n v="0"/>
    <x v="0"/>
    <m/>
    <m/>
    <m/>
    <m/>
    <s v="CAMBIO DEL MOTOR ELECTRICO DE X-401"/>
    <m/>
    <s v="BMECARE"/>
  </r>
  <r>
    <n v="168"/>
    <x v="0"/>
    <m/>
    <s v="DEI UZIEL CORTES"/>
    <s v="COKER"/>
    <s v="COKER"/>
    <s v="X-1401 VALV SWITCH TRES VIAS MOTORIZADA"/>
    <m/>
    <s v="X-1401"/>
    <s v="E-DS-ERB-COK0-PROC-000000X1401"/>
    <s v="830 m³"/>
    <x v="0"/>
    <x v="0"/>
    <x v="0"/>
    <s v="MOTOR ELÉCTRICO"/>
    <n v="10105288"/>
    <s v="DISTRIBUIR EL FLUJO DE PRESIÓN DE ACEITE AL SISTEMA DE ASENTAMIENTO Y  ROTACIÓN DE VÁLVULA X1401"/>
    <s v="NO PERMITE DISTRIBUIR EL FLUJO DE PRESIÓN DE ACEITE AL SISTEMA DE ASENTAMIENTO Y  ROTACIÓN DE VÁLVULA X1401"/>
    <s v=" CORTO CIRCUITO EN EL MOTOR ELÉCTRICO DEBIDO A UNA SOBRECARGA"/>
    <s v="SISTEMA HIDRAULICO FUERA DE SERVICIO, SE INICIA PROCEDIMIENTO ACCIONAMIENTO MANUAL"/>
    <n v="1"/>
    <n v="1"/>
    <n v="1"/>
    <n v="1"/>
    <n v="1"/>
    <n v="3"/>
    <n v="4"/>
    <n v="12"/>
    <s v="RTF"/>
    <s v="MANTENIMIENTO CORRECTIVO "/>
    <m/>
    <m/>
    <m/>
    <s v="BMECARE"/>
    <s v="SIN PLAN"/>
    <s v="SIN PLAN"/>
    <m/>
    <s v="SIN PLAN"/>
    <s v="SIN PLAN"/>
    <s v="SIN PLAN"/>
    <s v="SIN PLAN"/>
    <s v="SIN PLAN"/>
    <m/>
    <m/>
    <s v="SIN PLAN"/>
    <s v="FTM"/>
    <x v="14"/>
    <s v="X-1401A  REALIZAR MANTENCION GENERAL"/>
    <s v="X-1401 MOTOR ELECTRICO"/>
    <m/>
    <m/>
    <n v="36"/>
    <s v=" PRUEBA DE AISLACION ACEPTABLE. RODAMIENTOS Y BOBINAS EN BUEN ESTADO."/>
    <x v="4"/>
    <x v="1"/>
    <n v="2"/>
    <n v="960"/>
    <n v="16"/>
    <n v="32"/>
    <x v="1"/>
    <m/>
    <m/>
    <m/>
    <m/>
    <s v="CAMBIO DE MOTOR "/>
    <m/>
    <s v="BMECARE"/>
  </r>
  <r>
    <n v="172"/>
    <x v="0"/>
    <m/>
    <m/>
    <s v="COKER"/>
    <s v="COKER"/>
    <s v="VALV SWITCH TRES VIAS MOTORIZADA"/>
    <m/>
    <s v=" X-1401"/>
    <s v="E-DS-ERB-COK0-PROC-000000X1401"/>
    <s v="830 m³"/>
    <x v="0"/>
    <x v="0"/>
    <x v="0"/>
    <s v="MOTOR HIDRÁULICO"/>
    <n v="10105288"/>
    <s v="DISTRIBUIR EL FLUJO DE PRESIÓN DE ACEITE AL SISTEMA DE ASENTAMIENTO Y  ROTACIÓN DE VÁLVULA X1401"/>
    <s v="NO PERMITE DISTRIBUIR EL FLUJO DE PRESIÓN DE ACEITE AL SISTEMA DE ASENTAMIENTO Y  ROTACIÓN DE VÁLVULA X1401"/>
    <s v="ROTURA DE VANES (PALETAS) DEL MOTOR _x000a_HIDRÁULICO DEBIDO A CONTAMINACIÓN_x000a_ DE ACEITE O SOBRE PRESIÓN"/>
    <s v="SISTEMA HIDRAULICO FUERA DE SERVICIO, SE INICIA PROCEDIMIENTO ACCIONAMIENTO MANUAL"/>
    <m/>
    <m/>
    <m/>
    <m/>
    <n v="0"/>
    <n v="1"/>
    <n v="5"/>
    <n v="0"/>
    <s v="FTM"/>
    <s v="ANÁLISIS DE ACEITE  "/>
    <m/>
    <m/>
    <m/>
    <m/>
    <n v="200581"/>
    <s v="X-1401A REGISTRO_x000a_ LUBRIC QUINCENAL"/>
    <n v="10606"/>
    <s v="MP: X-1401A REGISTRO LUBRIC QUINCENAL"/>
    <s v="E/1828/1"/>
    <s v="MP: X-1401A REGISTRO LUBRIC QUINCENAL"/>
    <n v="10"/>
    <s v="Inspeccion quincenal sistema lubricacion"/>
    <s v="BMECLUBX"/>
    <s v="15D"/>
    <n v="0.4"/>
    <s v="FTM"/>
    <x v="3"/>
    <s v="X-1401 REALIZAR REV NIVEL Y ANALISIS DE ACEITE"/>
    <s v="X-1401 UNIDAD HIDRAULICA"/>
    <m/>
    <m/>
    <n v="46"/>
    <s v="DE ACUERDO AL CÓDIGO DE LIMPIEZA EL ESTADO DE LA MUESTRA DEBE ESTAR &quot;NORMAL&quot; "/>
    <x v="2"/>
    <x v="3"/>
    <n v="2"/>
    <n v="24"/>
    <n v="0.4"/>
    <n v="0.8"/>
    <x v="2"/>
    <m/>
    <m/>
    <m/>
    <m/>
    <s v="CAMBIO DE VANES  Y CAMBIO DE ACEITE"/>
    <m/>
    <s v="BEMECARE/BMECLUBX"/>
  </r>
  <r>
    <n v="171"/>
    <x v="0"/>
    <m/>
    <m/>
    <s v="COKER"/>
    <s v="COKER"/>
    <s v="VALV SWITCH TRES VIAS MOTORIZADA"/>
    <m/>
    <s v=" X-1401"/>
    <s v="E-DS-ERB-COK0-PROC-000000X1401"/>
    <s v="830 m³"/>
    <x v="0"/>
    <x v="0"/>
    <x v="0"/>
    <s v="MOTOR HIDRÁULICO"/>
    <n v="10105288"/>
    <s v="DISTRIBUIR EL FLUJO DE PRESIÓN DE ACEITE AL SISTEMA DE ASENTAMIENTO Y  ROTACIÓN DE VÁLVULA X1401"/>
    <s v="NO PERMITE DISTRIBUIR EL FLUJO DE PRESIÓN DE ACEITE AL SISTEMA DE ASENTAMIENTO Y  ROTACIÓN DE VÁLVULA X1401"/>
    <s v="DAÑO DEL ENCODER DEL MOTOR HIDRÁULICO DEBIDO A SUCIEDAD DEL SENSOR / FALLA ELECTRÓNICA"/>
    <s v="SISTEMA HIDRAULICO FUERA DE SERVICIO, SE INICIA PROCEDIMIENTO ACCIONAMIENTO MANUAL"/>
    <n v="1"/>
    <n v="1"/>
    <n v="1"/>
    <n v="1"/>
    <n v="1"/>
    <n v="3"/>
    <n v="4"/>
    <n v="12"/>
    <s v="RTF"/>
    <s v="MANTENIMIENTO CORRECTIVO "/>
    <m/>
    <m/>
    <m/>
    <m/>
    <s v="SIN PLAN"/>
    <m/>
    <m/>
    <m/>
    <m/>
    <m/>
    <m/>
    <m/>
    <m/>
    <m/>
    <m/>
    <s v="FTM"/>
    <x v="15"/>
    <s v=" X-1401 VERIFICAR ALINEACIÓN"/>
    <s v=" X-1401  SISTEMA DE ENGRANAJES"/>
    <m/>
    <m/>
    <n v="28"/>
    <s v="ALINEACIÓN +- 0,015 &quot; DE JUEGO ENTRE DIENTES "/>
    <x v="1"/>
    <x v="0"/>
    <n v="2"/>
    <n v="360"/>
    <n v="6"/>
    <n v="12"/>
    <x v="3"/>
    <m/>
    <m/>
    <m/>
    <m/>
    <s v="CAMBIO DE ENGRANAJES EN DETENCION PROGRAMADA (PP)"/>
    <m/>
    <s v="BEMECARE"/>
  </r>
  <r>
    <n v="173"/>
    <x v="0"/>
    <m/>
    <s v="FP"/>
    <s v="COKER"/>
    <s v="COKER"/>
    <s v="X-1401 VALV SWITCH TRES VIAS MOTORIZADA"/>
    <m/>
    <s v="X-1401"/>
    <s v="E-DS-ERB-COK0-PROC-000000X1401"/>
    <s v="830 m³"/>
    <x v="0"/>
    <x v="0"/>
    <x v="0"/>
    <s v="MOTOR HIDRÁULICO"/>
    <n v="10105288"/>
    <s v="DISTRIBUIR EL FLUJO DE PRESIÓN DE ACEITE AL SISTEMA DE ASENTAMIENTO Y  ROTACIÓN DE VÁLVULA X1401"/>
    <s v="NO PERMITE DISTRIBUIR EL FLUJO DE PRESIÓN DE ACEITE AL SISTEMA DE ASENTAMIENTO Y  ROTACIÓN DE VÁLVULA X1401"/>
    <s v="DEFORMACION EN LOS COMPONENTES INTERNOS DEL MOTOR DEBIDO A CONTAMINACION, DESPRENDIMIENTOS O ALTAPRESION"/>
    <s v="SISTEMA HIDRAULICO FUERA DE SERVICIO, SE INICIA PROCEDIMIENTO ACCIONAMIENTO MANUAL"/>
    <m/>
    <m/>
    <m/>
    <m/>
    <m/>
    <n v="1"/>
    <n v="5"/>
    <n v="0"/>
    <s v="RTF"/>
    <s v="MANTENIMIENTO CORRECTIVO "/>
    <m/>
    <m/>
    <m/>
    <m/>
    <m/>
    <m/>
    <m/>
    <m/>
    <m/>
    <m/>
    <m/>
    <m/>
    <m/>
    <m/>
    <m/>
    <s v="RTF"/>
    <x v="16"/>
    <m/>
    <m/>
    <m/>
    <m/>
    <m/>
    <m/>
    <x v="5"/>
    <x v="7"/>
    <m/>
    <m/>
    <m/>
    <m/>
    <x v="6"/>
    <m/>
    <m/>
    <m/>
    <m/>
    <m/>
    <m/>
    <m/>
  </r>
  <r>
    <n v="159"/>
    <x v="0"/>
    <m/>
    <m/>
    <s v="COKER"/>
    <s v="COKER"/>
    <s v="X-1401 VALV SWITCH TRES VIAS MOTORIZADA"/>
    <m/>
    <s v="X-1401"/>
    <s v="E-DS-ERB-COK0-PROC-000000X1401"/>
    <s v="830 m³"/>
    <x v="0"/>
    <x v="0"/>
    <x v="1"/>
    <s v="M1 MOTOR HIDRÁULICO DE BAJA PRESIÓN"/>
    <n v="10105288"/>
    <s v="DIRECCIONAR EL FLUJO DE PITCH HACIA LA CÁMARA EN SERVICIO "/>
    <s v="NO DIRECCIONAR EL FLUJO DE PITCH HACIA LA CÁMARA EN SERVICIO "/>
    <s v="FALLA EN LA ROTACIÓN DEL MOTOR _x000a_HIDRÁULICO DE BAJA PRESIÓN POR _x000a_TRABAMIENTO EN RODAMIENTOS _x000a_Y/O ROTURA EN LOS VANE (PALETAS)"/>
    <s v="Sistema hidraulico deficiente, se inicia procedimiento accionamiento manual"/>
    <n v="1"/>
    <n v="1"/>
    <n v="1"/>
    <n v="1"/>
    <n v="1"/>
    <n v="2"/>
    <n v="4"/>
    <n v="8"/>
    <s v="FTM"/>
    <s v="REALIZAR REVISION DE NIVEL Y ANALISIS DE ACEITE"/>
    <m/>
    <m/>
    <m/>
    <m/>
    <n v="200581"/>
    <s v="X-1401A REGISTRO_x000a_ LUBRIC QUINCENAL"/>
    <n v="10606"/>
    <s v="MP: X-1401A REGISTRO LUBRIC QUINCENAL"/>
    <s v="E/1828/1"/>
    <s v="MP: X-1401A REGISTRO LUBRIC QUINCENAL"/>
    <n v="10"/>
    <s v="Inspeccion quincenal sistema lubricacion"/>
    <s v="BMECLUBX"/>
    <s v="15D"/>
    <n v="0.4"/>
    <s v="FTM"/>
    <x v="3"/>
    <s v="X-1401 REALIZAR REV NIVEL Y ANALISIS DE ACEITE"/>
    <s v="X-1401"/>
    <m/>
    <m/>
    <n v="46"/>
    <s v="DE ACUERDO AL CÓDIGO DE LIMPIEZA EL ESTADO DE LA MUESTRA DEBE ESTAR &quot;NORMAL&quot; "/>
    <x v="2"/>
    <x v="3"/>
    <n v="2"/>
    <n v="24"/>
    <n v="0.4"/>
    <n v="0.8"/>
    <x v="2"/>
    <m/>
    <m/>
    <m/>
    <m/>
    <s v="REALIZAR CAMBIO DE ACEITE"/>
    <m/>
    <s v="BMECLUBX"/>
  </r>
  <r>
    <n v="160"/>
    <x v="0"/>
    <m/>
    <m/>
    <s v="COKER"/>
    <s v="COKER"/>
    <s v="X-1401 VALV SWITCH TRES VIAS MOTORIZADA"/>
    <m/>
    <s v="X-1401"/>
    <s v="E-DS-ERB-COK0-PROC-000000X1401"/>
    <s v="830 m³"/>
    <x v="0"/>
    <x v="0"/>
    <x v="1"/>
    <s v="SISTEMA ENGRANAJES"/>
    <n v="10105288"/>
    <s v="TRANSMISIÓN DE POTENCIA PARA ROTACIÓN DE VÁLVULA "/>
    <s v="NO TRANSMISIÓN DE POTENCIA PARA ROTACIÓN DE VÁLVULA "/>
    <s v="TRABAMIENTO EN ENGRANAJES POR DESALINEAMIENTO "/>
    <s v="SE ACTIVA PROCEDIMIENTO DE CAMBIO DE CAMARA A MODO MANUAL "/>
    <n v="1"/>
    <n v="1"/>
    <n v="1"/>
    <n v="1"/>
    <n v="1"/>
    <n v="3"/>
    <n v="4"/>
    <n v="12"/>
    <s v="FTM"/>
    <s v="REALIZAR REVISION DE NIVEL Y ANALISIS DE ACEITE"/>
    <m/>
    <m/>
    <m/>
    <m/>
    <s v="SIN PLAN"/>
    <m/>
    <m/>
    <m/>
    <m/>
    <m/>
    <m/>
    <m/>
    <m/>
    <m/>
    <m/>
    <s v="FTM"/>
    <x v="17"/>
    <s v=" X-1401 VERIFICAR ALINEACIÓN"/>
    <s v=" X-1401  SISTEMA DE ENGRANAJES"/>
    <m/>
    <m/>
    <n v="28"/>
    <s v="ALINEACIÓN +- 0,015 &quot; DE JUEGO ENTRE DIENTES "/>
    <x v="1"/>
    <x v="0"/>
    <n v="2"/>
    <n v="72"/>
    <n v="1.2"/>
    <n v="2.4"/>
    <x v="1"/>
    <s v="SISTEMA DE ENGRANAJES DE ROTACIÓN"/>
    <m/>
    <m/>
    <m/>
    <s v="CAMBIO DEL SISTEMA DE ENGRANAJES "/>
    <m/>
    <s v="BEMECARE"/>
  </r>
  <r>
    <n v="161"/>
    <x v="0"/>
    <m/>
    <m/>
    <s v="COKER"/>
    <s v="COKER"/>
    <s v="X-1401 VALV SWITCH TRES VIAS MOTORIZADA"/>
    <m/>
    <s v="X-1401"/>
    <s v="E-DS-ERB-COK0-PROC-000000X1401"/>
    <s v="830 m³"/>
    <x v="0"/>
    <x v="0"/>
    <x v="1"/>
    <s v="SISTEMA ENGRANAJES"/>
    <n v="10105288"/>
    <s v="TRANSMISIÓN DE POTENCIA PARA ROTACIÓN DE VÁLVULA "/>
    <s v="NO TRANSMISIÓN DE POTENCIA PARA ROTACIÓN DE VÁLVULA "/>
    <s v="ENGRANAJE IRREGULAR POR FRACTURA DE DIENTE "/>
    <s v="SE ACTIVA PROCEDIMIENTO DE CAMBIO DE CAMARA A MODO MANUAL "/>
    <n v="1"/>
    <n v="1"/>
    <n v="1"/>
    <n v="1"/>
    <n v="1"/>
    <n v="3"/>
    <n v="4"/>
    <n v="12"/>
    <s v="RTF"/>
    <s v="MANTENIMIENTO CORRECTIVO "/>
    <m/>
    <m/>
    <m/>
    <m/>
    <s v="SIN PLAN"/>
    <m/>
    <m/>
    <m/>
    <m/>
    <m/>
    <m/>
    <m/>
    <m/>
    <m/>
    <m/>
    <s v="FTM"/>
    <x v="17"/>
    <s v=" X-1401 VERIFICAR ALINEACIÓN"/>
    <s v=" X-1401  SISTEMA DE ENGRANAJES"/>
    <m/>
    <m/>
    <n v="28"/>
    <s v="ALINEACIÓN +- 0,015 &quot; DE JUEGO ENTRE DIENTES "/>
    <x v="1"/>
    <x v="0"/>
    <n v="2"/>
    <n v="72"/>
    <n v="1.2"/>
    <n v="2.4"/>
    <x v="1"/>
    <s v="SISTEMA DE ENGRANAJES DE ROTACIÓN"/>
    <m/>
    <m/>
    <m/>
    <s v="CAMBIO DEL SISTEMA DE ENGRANAJES "/>
    <m/>
    <s v="BEMECARE"/>
  </r>
  <r>
    <n v="162"/>
    <x v="0"/>
    <m/>
    <m/>
    <s v="COKER"/>
    <s v="COKER"/>
    <s v="X-1401 VALV SWITCH TRES VIAS MOTORIZADA"/>
    <m/>
    <s v="X-1401"/>
    <s v="E-DS-ERB-COK0-PROC-000000X1401"/>
    <s v="830 m³"/>
    <x v="0"/>
    <x v="0"/>
    <x v="1"/>
    <s v="SISTEMA ENGRANAJES"/>
    <n v="10105288"/>
    <s v="TRANSMISIÓN DE POTENCIA PARA ROTACIÓN DE VÁLVULA "/>
    <s v="NO TRANSMISIÓN DE POTENCIA PARA ROTACIÓN DE VÁLVULA "/>
    <s v="ENGRANAJE IRREGULAR POR CORROSIÓN "/>
    <s v="SE ACTIVA PROCEDIMIENTO DE CAMBIO DE CAMARA A MODO MANUAL "/>
    <n v="1"/>
    <n v="1"/>
    <n v="1"/>
    <n v="1"/>
    <n v="1"/>
    <n v="3"/>
    <n v="4"/>
    <n v="12"/>
    <s v="RTF"/>
    <s v="MANTENIMIENTO CORRECTIVO "/>
    <m/>
    <m/>
    <m/>
    <m/>
    <s v="SIN PLAN"/>
    <m/>
    <m/>
    <m/>
    <m/>
    <m/>
    <m/>
    <m/>
    <m/>
    <m/>
    <m/>
    <s v="FTM"/>
    <x v="17"/>
    <s v=" X-1401 VERIFICAR ALINEACIÓN"/>
    <s v=" X-1401  SISTEMA DE ENGRANAJES"/>
    <m/>
    <m/>
    <n v="28"/>
    <s v="ALINEACIÓN +- 0,015 &quot; DE JUEGO ENTRE DIENTES "/>
    <x v="1"/>
    <x v="0"/>
    <n v="2"/>
    <n v="72"/>
    <n v="1.2"/>
    <n v="2.4"/>
    <x v="1"/>
    <s v="SISTEMA DE ENGRANAJES DE ROTACIÓN"/>
    <m/>
    <m/>
    <m/>
    <s v="CAMBIO DEL SISTEMA DE ENGRANAJES "/>
    <m/>
    <s v="BEMECARE"/>
  </r>
  <r>
    <n v="163"/>
    <x v="0"/>
    <m/>
    <m/>
    <s v="COKER"/>
    <s v="COKER"/>
    <s v="X-1401 VALV SWITCH TRES VIAS MOTORIZADA"/>
    <m/>
    <s v="X-1401"/>
    <s v="E-DS-ERB-COK0-PROC-000000X1401"/>
    <s v="830 m³"/>
    <x v="0"/>
    <x v="0"/>
    <x v="1"/>
    <s v="SISTEMA ENGRANAJES"/>
    <n v="10105288"/>
    <s v="TRANSMISIÓN DE POTENCIA PARA ROTACIÓN DE VÁLVULA "/>
    <s v="NO TRANSMISIÓN DE POTENCIA PARA ROTACIÓN DE VÁLVULA "/>
    <s v="ENGRANAJE IRREGULAR POR FALTA DE LUBRICACIÓN"/>
    <s v="SE ACTIVA PROCEDIMIENTO DE CAMBIO DE CAMARA A MODO MANUAL "/>
    <n v="1"/>
    <n v="1"/>
    <n v="1"/>
    <n v="1"/>
    <n v="1"/>
    <n v="3"/>
    <n v="4"/>
    <n v="12"/>
    <s v="RTF"/>
    <s v="MANTENIMIENTO CORRECTIVO "/>
    <m/>
    <m/>
    <m/>
    <m/>
    <s v="SIN PLAN"/>
    <m/>
    <m/>
    <m/>
    <m/>
    <m/>
    <m/>
    <m/>
    <m/>
    <m/>
    <m/>
    <s v="FTM"/>
    <x v="17"/>
    <s v=" X-1401 VERIFICAR ALINEACIÓN"/>
    <s v=" X-1401  SISTEMA DE ENGRANAJES"/>
    <m/>
    <m/>
    <n v="28"/>
    <s v="ALINEACIÓN +- 0,015 &quot; DE JUEGO ENTRE DIENTES "/>
    <x v="1"/>
    <x v="0"/>
    <n v="2"/>
    <n v="72"/>
    <n v="1.2"/>
    <n v="2.4"/>
    <x v="1"/>
    <s v="SISTEMA DE ENGRANAJES DE ROTACIÓN"/>
    <m/>
    <m/>
    <m/>
    <s v="CAMBIO DEL SISTEMA DE ENGRANAJES "/>
    <m/>
    <s v="BEMECARE"/>
  </r>
  <r>
    <n v="164"/>
    <x v="0"/>
    <m/>
    <m/>
    <s v="COKER"/>
    <s v="COKER"/>
    <s v="X-1401 VALV SWITCH TRES VIAS MOTORIZADA"/>
    <m/>
    <s v="X-1401"/>
    <s v="E-DS-ERB-COK0-PROC-000000X1401"/>
    <s v="830 m³"/>
    <x v="0"/>
    <x v="0"/>
    <x v="1"/>
    <s v="SISTEMA ENGRANAJES"/>
    <n v="10105288"/>
    <s v="TRANSMISIÓN DE POTENCIA PARA ROTACIÓN DE VÁLVULA "/>
    <s v="NO TRANSMISIÓN DE POTENCIA PARA ROTACIÓN DE VÁLVULA "/>
    <s v="ENGRANAJE IRREGULAR POR PICADO"/>
    <s v="SE ACTIVA PROCEDIMIENTO DE CAMBIO DE CAMARA A MODO MANUAL "/>
    <n v="1"/>
    <n v="1"/>
    <n v="1"/>
    <n v="1"/>
    <n v="1"/>
    <n v="3"/>
    <n v="4"/>
    <n v="12"/>
    <s v="RTF"/>
    <s v="MANTENIMIENTO CORRECTIVO "/>
    <m/>
    <m/>
    <m/>
    <m/>
    <s v="SIN PLAN"/>
    <m/>
    <m/>
    <m/>
    <m/>
    <m/>
    <m/>
    <m/>
    <m/>
    <m/>
    <m/>
    <s v="FTM"/>
    <x v="17"/>
    <s v=" X-1401 VERIFICAR ALINEACIÓN"/>
    <s v=" X-1401  SISTEMA DE ENGRANAJES"/>
    <m/>
    <m/>
    <n v="28"/>
    <s v="ALINEACIÓN +- 0,015 &quot; DE JUEGO ENTRE DIENTES "/>
    <x v="1"/>
    <x v="0"/>
    <n v="2"/>
    <n v="72"/>
    <n v="1.2"/>
    <n v="2.4"/>
    <x v="1"/>
    <s v="SISTEMA DE ENGRANAJES DE ROTACIÓN"/>
    <m/>
    <m/>
    <m/>
    <s v="CAMBIO DEL SISTEMA DE ENGRANAJES "/>
    <m/>
    <s v="BEMECARE"/>
  </r>
  <r>
    <n v="158"/>
    <x v="0"/>
    <m/>
    <s v="DEE _x000a_J. Gajardo"/>
    <s v="COKER"/>
    <s v="COKER"/>
    <s v="X-1401 VALV SWITCH TRES VIAS MOTORIZADA"/>
    <m/>
    <s v="X-1401"/>
    <s v="E-DS-ERB-COK0-PROC-000000X1401"/>
    <s v="830 m³"/>
    <x v="0"/>
    <x v="0"/>
    <x v="2"/>
    <s v="CUERPO DE VÁLVULA"/>
    <n v="10105288"/>
    <s v="CONTENER EL PRODUCTO AL INTERIOR DE LA VÁLVULA "/>
    <s v="NO CONTENER EL PRODUCTO AL INTERIOR DE LA VÁLVULA "/>
    <s v="PÉRDIDA DE SELLO EN EL CUERPO DE LA VÁLVULA POR COQUIFICACIÓN INTERNA "/>
    <s v="DETENCION DE LA VALVULA. DETENCION DE LA PLANTA"/>
    <n v="4"/>
    <n v="3"/>
    <n v="3"/>
    <n v="4"/>
    <n v="4"/>
    <n v="1"/>
    <n v="4"/>
    <n v="16"/>
    <s v="RTF"/>
    <s v="MANTENIMIENTO CORRECTIVO "/>
    <m/>
    <m/>
    <m/>
    <m/>
    <m/>
    <m/>
    <m/>
    <m/>
    <m/>
    <m/>
    <m/>
    <m/>
    <m/>
    <m/>
    <m/>
    <s v="FTM"/>
    <x v="18"/>
    <m/>
    <m/>
    <m/>
    <m/>
    <n v="0"/>
    <m/>
    <x v="6"/>
    <x v="0"/>
    <m/>
    <m/>
    <m/>
    <n v="0"/>
    <x v="2"/>
    <m/>
    <m/>
    <m/>
    <m/>
    <m/>
    <m/>
    <m/>
  </r>
  <r>
    <n v="158"/>
    <x v="0"/>
    <m/>
    <m/>
    <s v="COKER"/>
    <s v="COKER"/>
    <s v="X-1401 VALV SWITCH TRES VIAS MOTORIZADA"/>
    <m/>
    <s v="X-1401"/>
    <s v="E-DS-ERB-COK0-PROC-000000X1401"/>
    <s v="830 m³"/>
    <x v="0"/>
    <x v="0"/>
    <x v="2"/>
    <s v="CUERPO DE VÁLVULA"/>
    <n v="10105288"/>
    <s v="CONTENER EL PRODUCTO AL INTERIOR DE LA VÁLVULA "/>
    <s v="NO CONTENER EL PRODUCTO AL INTERIOR DE LA VÁLVULA "/>
    <s v="PÉRDIDA DE SELLO EN EL CUERPO DE LA VÁLVULA POR COQUIFICACIÓN INTERNA "/>
    <s v="DETENCION DE LA VALVULA. DETENCION DE LA PLANTA"/>
    <n v="4"/>
    <n v="3"/>
    <n v="3"/>
    <n v="4"/>
    <n v="4"/>
    <n v="1"/>
    <n v="4"/>
    <n v="16"/>
    <s v="RTF"/>
    <s v="MANTENIMIENTO CORRECTIVO "/>
    <m/>
    <m/>
    <m/>
    <m/>
    <m/>
    <m/>
    <m/>
    <m/>
    <m/>
    <m/>
    <m/>
    <m/>
    <m/>
    <m/>
    <m/>
    <s v="FTM"/>
    <x v="19"/>
    <s v="X-1401A REALIZAR MANTENCION GENERAL"/>
    <s v="X-1401"/>
    <m/>
    <m/>
    <n v="35"/>
    <s v="VALVULA LIMPIA, CON PISTON HIDRAULICO TRABAJANDO CORRECTAMENTE Y PH ACEPTABLE."/>
    <x v="6"/>
    <x v="4"/>
    <n v="2"/>
    <n v="2880"/>
    <n v="48"/>
    <n v="96"/>
    <x v="3"/>
    <m/>
    <m/>
    <m/>
    <m/>
    <s v="REALIZAR RECUPERACION Y MECANIZADO DE VALVULA"/>
    <m/>
    <s v="BEMECMAES"/>
  </r>
  <r>
    <n v="154"/>
    <x v="0"/>
    <m/>
    <m/>
    <s v="COKER"/>
    <s v="COKER"/>
    <s v="X-1401 VALV SWITCH TRES VIAS MOTORIZADA"/>
    <m/>
    <s v="X-1401"/>
    <s v="E-DS-ERB-COK0-PROC-000000X1401"/>
    <s v="830 m³"/>
    <x v="0"/>
    <x v="0"/>
    <x v="2"/>
    <s v="FLEXIBLES HIDRÁULICOS"/>
    <n v="10105288"/>
    <s v=" PERMITE EL PASO DE ACEITE HIDRÁULICO AL ACTUADOR DE LA VÁLVULA SWITCH  "/>
    <s v="NO PERMITE EL PASO DE ACEITE HIDRÁULICO AL ACTUADOR DE LA VÁLVULA SWITCH  "/>
    <s v="FUGA DE ACEITE EN FLEXIBLES HIDRÁULICOS DEBIDO A LA ABRASIÓN/EROSIÓN /CONDICIONES DE CLIMA "/>
    <s v="SE ACTIVA PROCEDIMIENTO DE CAMBIO MANUAL DE CAMARA"/>
    <n v="1"/>
    <n v="2"/>
    <n v="1"/>
    <n v="1"/>
    <n v="2"/>
    <n v="2"/>
    <n v="5"/>
    <n v="20"/>
    <s v="CBM"/>
    <s v="INSPECCIONAR  VISUALMENTE FLEXIBLES HIDRAULICOS"/>
    <m/>
    <m/>
    <m/>
    <m/>
    <n v="200581"/>
    <s v="X-1401A REGISTRO_x000a_ LUBRIC QUINCENAL"/>
    <n v="10606"/>
    <s v="MP: X-1401A REGISTRO LUBRIC QUINCENAL"/>
    <s v="E/1828/1"/>
    <s v="MP: X-1401A REGISTRO LUBRIC QUINCENAL"/>
    <n v="20"/>
    <s v="Revisar estado de flexibles hidraulicos"/>
    <s v="BMECLUBX"/>
    <s v="15D"/>
    <n v="0.5"/>
    <s v="CBM"/>
    <x v="20"/>
    <s v=" X-1401 INSPECCIONAR FLEXIBLES HIDRAULIC"/>
    <s v="FLEXIBLES HIDRAULICOS"/>
    <m/>
    <m/>
    <n v="40"/>
    <s v="FLEXIBLES SIN DAÑOS, SIN DECOLORACION Y SIN PERDIDA DE ELEMENTOS DE AISLACION  "/>
    <x v="1"/>
    <x v="2"/>
    <n v="2"/>
    <n v="60"/>
    <n v="1"/>
    <n v="2"/>
    <x v="1"/>
    <s v="FLEXIBLES HIDRAULICOS X-1401"/>
    <m/>
    <m/>
    <m/>
    <s v="CAMBIO DE FLEXIBLES HIDRAULICOS X-1401"/>
    <m/>
    <s v="BMECARE"/>
  </r>
  <r>
    <n v="155"/>
    <x v="0"/>
    <m/>
    <m/>
    <s v="COKER"/>
    <s v="COKER"/>
    <s v="X-1401 VALV SWITCH TRES VIAS MOTORIZADA"/>
    <m/>
    <s v="X-1401"/>
    <s v="E-DS-ERB-COK0-PROC-000000X1401"/>
    <s v="830 m³"/>
    <x v="0"/>
    <x v="0"/>
    <x v="3"/>
    <s v="CILINDRO HIDRÁULICO DE ALTA PRESIÓN "/>
    <n v="10105288"/>
    <s v="CONTROLAR APERTURA Y CIERRE  PARA EL INGRESO DE PITCH A LAS CÁMARAS "/>
    <s v="NO CONTROLAR APERTURA Y CIERRE PARA EL INGRESO DE PITCH A LAS CÁMARAS "/>
    <s v="PÉRDIDA DE PRESIÓN EN EL CILINDRO HIDRÁULICO POR FALLA DE SELLOS HIDRÁULICOS POLIPACK "/>
    <s v="SISTEMA HIDRAULICO FUERA DE SERVICIO, SE INICIA PROCEDIMIENTO ACCIONAMIENTO MANUAL"/>
    <n v="1"/>
    <n v="1"/>
    <n v="2"/>
    <n v="1"/>
    <n v="2"/>
    <n v="2"/>
    <n v="4"/>
    <n v="16"/>
    <s v="RTF"/>
    <s v="MANTENIMIENTO CORRECTIVO "/>
    <m/>
    <m/>
    <m/>
    <m/>
    <s v="SIN PLAN"/>
    <m/>
    <m/>
    <m/>
    <m/>
    <m/>
    <m/>
    <m/>
    <m/>
    <m/>
    <m/>
    <s v="CBM"/>
    <x v="21"/>
    <s v="REALIZAR INSPECCION VISUAL UNIDAD"/>
    <s v="G1"/>
    <m/>
    <m/>
    <n v="33"/>
    <s v="RANGO PERMITIDO: 2000 PSI  "/>
    <x v="1"/>
    <x v="2"/>
    <n v="2"/>
    <n v="9.6"/>
    <n v="0.16"/>
    <n v="0.32"/>
    <x v="2"/>
    <m/>
    <m/>
    <m/>
    <m/>
    <m/>
    <m/>
    <m/>
  </r>
  <r>
    <n v="152"/>
    <x v="0"/>
    <m/>
    <s v="VM"/>
    <s v="COKER"/>
    <s v="COKER"/>
    <s v="X-1401 VALV SWITCH TRES VIAS MOTORIZADA"/>
    <m/>
    <s v="X-1401"/>
    <s v="E-DS-ERB-COK0-PROC-000000X1401"/>
    <s v="830 m³"/>
    <x v="0"/>
    <x v="0"/>
    <x v="3"/>
    <s v="PRENSA"/>
    <n v="10105288"/>
    <s v="CONTENER EL PRODUCTO AL INTERIOR DE LA VÁLVULA."/>
    <s v="NO CONTENER EL PRODUCTO AL INTERIOR DE LA VÁLVULA."/>
    <s v="FUGA DE PRODUCTO EN LA PRENSA DE LA VÁLVULA POR DIFERENCIA DE TEMPERATURA "/>
    <s v="DETENCION DE LA VALVULA. DETENCION DE LA PLANTA"/>
    <n v="4"/>
    <n v="3"/>
    <n v="3"/>
    <n v="4"/>
    <n v="4"/>
    <n v="1"/>
    <n v="4"/>
    <n v="16"/>
    <s v="RTF"/>
    <s v="MANTENIMIENTO CORRECTIVO "/>
    <m/>
    <m/>
    <m/>
    <m/>
    <s v="SIN PLAN"/>
    <m/>
    <m/>
    <m/>
    <m/>
    <m/>
    <m/>
    <m/>
    <m/>
    <m/>
    <m/>
    <s v="FTM"/>
    <x v="22"/>
    <s v=" X-1401 REAPRETAR PRENSA "/>
    <s v=" X-1401"/>
    <m/>
    <m/>
    <n v="25"/>
    <s v="SIN EVIDENCIA DE FUGAS "/>
    <x v="1"/>
    <x v="0"/>
    <n v="2"/>
    <n v="180"/>
    <n v="3"/>
    <n v="6"/>
    <x v="2"/>
    <s v="PRENSA "/>
    <m/>
    <m/>
    <m/>
    <s v="CAMBIAR PRENSA"/>
    <m/>
    <s v="BMECARE1"/>
  </r>
  <r>
    <n v="156"/>
    <x v="0"/>
    <m/>
    <m/>
    <s v="COKER"/>
    <s v="COKER"/>
    <s v="X-1401 VALV SWITCH TRES VIAS MOTORIZADA"/>
    <m/>
    <s v="X-1401"/>
    <s v="E-DS-ERB-COK0-PROC-000000X1401"/>
    <s v="830 m³"/>
    <x v="0"/>
    <x v="0"/>
    <x v="3"/>
    <s v="VÁLVULA DE COMPENSACIÓN"/>
    <n v="10105288"/>
    <s v="REGULA EL FLUJO AL CILINDRO DE LA VÁLVULA "/>
    <s v="INCAPACIDAD DE REGULAR  EL FLUJO AL CILINDRO DE LA VÁLVULA "/>
    <s v="TRABAMIENTO DE LA VÁLVULA DE COMPENSACIÓN  POR SUCIEDAD Y/O CONTAMINACIÓN DE ACEITE"/>
    <s v="SISTEMA HIDRAULICO FUERA DE SERVICIO, SE INICIA PROCEDIMIENTO ACCIONAMIENTO MANUAL"/>
    <n v="1"/>
    <n v="1"/>
    <n v="1"/>
    <n v="1"/>
    <n v="1"/>
    <n v="2"/>
    <n v="4"/>
    <n v="8"/>
    <s v="FTM"/>
    <s v="REALIZAR REVISION DE NIVEL Y ANALISIS DE ACEITE"/>
    <m/>
    <m/>
    <m/>
    <m/>
    <n v="200581"/>
    <s v="X-1401A REGISTRO_x000a_ LUBRIC QUINCENAL"/>
    <n v="10606"/>
    <s v="MP: X-1401A REGISTRO LUBRIC QUINCENAL"/>
    <s v="E/1828/1"/>
    <s v="MP: X-1401A REGISTRO LUBRIC QUINCENAL"/>
    <n v="10"/>
    <s v="Inspeccion quincenal sistema lubricacion"/>
    <s v="BMECLUBX"/>
    <s v="15D"/>
    <n v="0.4"/>
    <s v="FTM"/>
    <x v="3"/>
    <s v="X-1401 REALIZAR REV NIVEL Y ANALISIS DE ACEITE"/>
    <s v="X-1401"/>
    <m/>
    <m/>
    <n v="46"/>
    <s v="DE ACUERDO AL CÓDIGO DE LIMPIEZA EL ESTADO DE LA MUESTRA DEBE ESTAR &quot;NORMAL&quot; "/>
    <x v="2"/>
    <x v="3"/>
    <n v="2"/>
    <n v="24"/>
    <n v="0.4"/>
    <n v="0.8"/>
    <x v="2"/>
    <m/>
    <m/>
    <m/>
    <m/>
    <s v="REALIZAR CAMBIO DE ACEITE"/>
    <m/>
    <s v="BMECLUBX"/>
  </r>
  <r>
    <n v="190"/>
    <x v="0"/>
    <s v="VQ"/>
    <m/>
    <s v="COKER"/>
    <s v="COKER"/>
    <s v="BUD Válvula de descabeza inferior X1403A"/>
    <m/>
    <s v="X-1403A"/>
    <s v="E-DS-ERB-COK0-PROC-00000X1403A"/>
    <s v="830 m³"/>
    <x v="1"/>
    <x v="1"/>
    <x v="4"/>
    <s v="ACTUADOR ELECTRICO"/>
    <n v="10142160"/>
    <s v="PERMITE ABRIR LA PARTE INFERIOR DE LA CÁMARA CUANDO EL CICLO DE COQUE HA TERMINADO PARA INICIAR LA DESCARGA DEL COQUE "/>
    <s v="NO PERMITE ABRIR LA PARTE INFERIOR DE LA CÁMARA CUANDO EL CICLO DE COQUE HA TERMINADO PARA INICIAR LA DESCARGA DEL COQUE "/>
    <s v="FALLA EN RODAMIENTOS  DE ACTUADOR ELECTRICO POR FALTA DE LUBRICACIÓN "/>
    <s v="DETENCION DE LA PLANTA"/>
    <n v="4"/>
    <n v="1"/>
    <n v="1"/>
    <n v="1"/>
    <n v="4"/>
    <n v="1"/>
    <m/>
    <n v="0"/>
    <s v="FTM"/>
    <s v="REALIZAR REVISION DE NIVEL Y ANALISIS DE ACEITE"/>
    <m/>
    <m/>
    <m/>
    <s v="BMECARE"/>
    <s v="SIN PLAN"/>
    <s v="SIN PLAN"/>
    <m/>
    <s v="SIN PLAN"/>
    <s v="SIN PLAN"/>
    <s v="SIN PLAN"/>
    <s v="SIN PLAN"/>
    <s v="SIN PLAN"/>
    <m/>
    <m/>
    <s v="SIN PLAN"/>
    <s v="FTM"/>
    <x v="23"/>
    <m/>
    <m/>
    <m/>
    <m/>
    <m/>
    <s v="SEGÚN CODIGO DE LIMPIEZA ISO VG"/>
    <x v="7"/>
    <x v="6"/>
    <n v="1"/>
    <n v="30"/>
    <n v="0.5"/>
    <n v="0.5"/>
    <x v="0"/>
    <m/>
    <m/>
    <m/>
    <m/>
    <s v="CAMBIO DE ACEITE"/>
    <m/>
    <s v="BMECLUB"/>
  </r>
  <r>
    <n v="190"/>
    <x v="0"/>
    <s v="VQ"/>
    <m/>
    <s v="COKER"/>
    <s v="COKER"/>
    <s v="BUD Válvula de descabeza inferior X1403A"/>
    <m/>
    <s v="X-1403A"/>
    <s v="E-DS-ERB-COK0-PROC-00000X1403A"/>
    <s v="830 m³"/>
    <x v="1"/>
    <x v="1"/>
    <x v="4"/>
    <s v="ACTUADOR ELECTRICO"/>
    <n v="10142160"/>
    <s v="PERMITE ABRIR LA PARTE INFERIOR DE LA CÁMARA CUANDO EL CICLO DE COQUE HA TERMINADO PARA INICIAR LA DESCARGA DEL COQUE "/>
    <s v="NO PERMITE ABRIR LA PARTE INFERIOR DE LA CÁMARA CUANDO EL CICLO DE COQUE HA TERMINADO PARA INICIAR LA DESCARGA DEL COQUE "/>
    <s v="FALLA EN RODAMIENTOS  DE ACTUADOR ELECTRICO POR FALTA DE LUBRICACIÓN "/>
    <s v="DETENCION DE LA PLANTA"/>
    <n v="4"/>
    <n v="1"/>
    <n v="1"/>
    <n v="1"/>
    <n v="4"/>
    <n v="1"/>
    <m/>
    <n v="0"/>
    <s v="FTM"/>
    <s v="REALIZAR REVISION DE NIVEL Y ANALISIS DE ACEITE"/>
    <m/>
    <m/>
    <m/>
    <s v="BMECARE"/>
    <s v="SIN PLAN"/>
    <s v="SIN PLAN"/>
    <m/>
    <s v="SIN PLAN"/>
    <s v="SIN PLAN"/>
    <s v="SIN PLAN"/>
    <s v="SIN PLAN"/>
    <s v="SIN PLAN"/>
    <m/>
    <m/>
    <s v="SIN PLAN"/>
    <s v="FTM"/>
    <x v="24"/>
    <m/>
    <m/>
    <m/>
    <m/>
    <m/>
    <s v="VALVULA LIMPIA, SIN CONTAMINANTES EN EL VASTAGO. GRASA NUEVA DE ACUERDO CON PUNTO 5.2 DEL MANUAL"/>
    <x v="7"/>
    <x v="0"/>
    <n v="1"/>
    <n v="0"/>
    <m/>
    <n v="0"/>
    <x v="3"/>
    <m/>
    <m/>
    <m/>
    <m/>
    <m/>
    <m/>
    <s v="BMECLUB"/>
  </r>
  <r>
    <n v="190"/>
    <x v="0"/>
    <s v="VQ"/>
    <m/>
    <s v="COKER"/>
    <s v="COKER"/>
    <s v="BUD Válvula de descabeza inferior X1403A"/>
    <m/>
    <s v="X-1403A"/>
    <s v="E-DS-ERB-COK0-PROC-00000X1403A"/>
    <s v="830 m³"/>
    <x v="1"/>
    <x v="1"/>
    <x v="4"/>
    <s v="ACTUADOR ELECTRICO"/>
    <n v="10142160"/>
    <s v="PERMITE ABRIR LA PARTE INFERIOR DE LA CÁMARA CUANDO EL CICLO DE COQUE HA TERMINADO PARA INICIAR LA DESCARGA DEL COQUE "/>
    <s v="NO PERMITE ABRIR LA PARTE INFERIOR DE LA CÁMARA CUANDO EL CICLO DE COQUE HA TERMINADO PARA INICIAR LA DESCARGA DEL COQUE "/>
    <s v=" FALLA ELÉCTRICA EN EL ACTUADOR ELÉCTRICO POR PÉRDIDA DE AISLACIÓN DE LAS BOBINAS DE CABLES."/>
    <s v="SE ACTIVA APERTURA/CIERRE MANUAL. SIN EFECTO EN EL PROCESO"/>
    <n v="1"/>
    <n v="1"/>
    <n v="1"/>
    <n v="1"/>
    <n v="1"/>
    <n v="1"/>
    <n v="4"/>
    <n v="4"/>
    <m/>
    <m/>
    <m/>
    <m/>
    <m/>
    <m/>
    <m/>
    <m/>
    <m/>
    <m/>
    <m/>
    <m/>
    <m/>
    <m/>
    <m/>
    <m/>
    <m/>
    <m/>
    <x v="25"/>
    <m/>
    <m/>
    <m/>
    <m/>
    <m/>
    <m/>
    <x v="4"/>
    <x v="7"/>
    <m/>
    <m/>
    <m/>
    <n v="0"/>
    <x v="6"/>
    <m/>
    <m/>
    <m/>
    <m/>
    <m/>
    <m/>
    <m/>
  </r>
  <r>
    <n v="190"/>
    <x v="0"/>
    <s v="VQ"/>
    <m/>
    <s v="COKER"/>
    <s v="COKER"/>
    <s v="BUD Válvula de descabeza inferior X1403A"/>
    <m/>
    <s v="X-1403A"/>
    <s v="E-DS-ERB-COK0-PROC-00000X1403A"/>
    <s v="830 m³"/>
    <x v="1"/>
    <x v="1"/>
    <x v="4"/>
    <s v="ACTUADOR ELECTRICO"/>
    <n v="10142160"/>
    <s v="PERMITE ABRIR LA PARTE INFERIOR DE LA CÁMARA CUANDO EL CICLO DE COQUE HA TERMINADO PARA INICIAR LA DESCARGA DEL COQUE "/>
    <s v="NO PERMITE ABRIR LA PARTE INFERIOR DE LA CÁMARA CUANDO EL CICLO DE COQUE HA TERMINADO PARA INICIAR LA DESCARGA DEL COQUE "/>
    <s v="DESBALANCE DE ACTUADOR ELÉCTRICO POR DESGASTE EN COMPONENTE INTERNO"/>
    <s v="DETENCION DE LA PLANTA"/>
    <n v="4"/>
    <n v="1"/>
    <n v="1"/>
    <n v="1"/>
    <n v="4"/>
    <n v="1"/>
    <m/>
    <n v="0"/>
    <m/>
    <m/>
    <m/>
    <m/>
    <m/>
    <m/>
    <m/>
    <m/>
    <m/>
    <m/>
    <m/>
    <m/>
    <m/>
    <m/>
    <m/>
    <m/>
    <m/>
    <m/>
    <x v="26"/>
    <s v="REALIZAR OVERHAUL "/>
    <m/>
    <m/>
    <m/>
    <m/>
    <s v="DE ACUERDO CON MANUAL DE LA VALVULA"/>
    <x v="1"/>
    <x v="1"/>
    <m/>
    <m/>
    <m/>
    <n v="0"/>
    <x v="3"/>
    <m/>
    <m/>
    <m/>
    <m/>
    <m/>
    <m/>
    <m/>
  </r>
  <r>
    <n v="190"/>
    <x v="0"/>
    <s v="VQ"/>
    <m/>
    <s v="COKER"/>
    <s v="COKER"/>
    <s v="BUD Válvula de descabeza inferior X1403A"/>
    <m/>
    <s v="X-1403A"/>
    <s v="E-DS-ERB-COK0-PROC-00000X1403A"/>
    <s v="830 m³"/>
    <x v="1"/>
    <x v="1"/>
    <x v="4"/>
    <s v="ACTUADOR ELECTRICO"/>
    <n v="10142160"/>
    <s v="PERMITE ABRIR LA PARTE INFERIOR DE LA CÁMARA CUANDO EL CICLO DE COQUE HA TERMINADO PARA INICIAR LA DESCARGA DEL COQUE "/>
    <s v="NO PERMITE ABRIR LA PARTE INFERIOR DE LA CÁMARA CUANDO EL CICLO DE COQUE HA TERMINADO PARA INICIAR LA DESCARGA DEL COQUE "/>
    <s v="DESGASTE ACELERADO DE SELLOS, CILINDRO Y COMPONENTES DE LA VALVULA"/>
    <s v="DETENCION DE LA PLANTA"/>
    <n v="4"/>
    <n v="1"/>
    <n v="1"/>
    <n v="1"/>
    <n v="4"/>
    <n v="1"/>
    <m/>
    <n v="0"/>
    <m/>
    <m/>
    <m/>
    <m/>
    <m/>
    <m/>
    <m/>
    <m/>
    <m/>
    <m/>
    <m/>
    <m/>
    <m/>
    <m/>
    <m/>
    <m/>
    <m/>
    <m/>
    <x v="27"/>
    <m/>
    <s v="ACTUADOR ELECTRICO"/>
    <m/>
    <m/>
    <m/>
    <s v="FILTRO NUEVO"/>
    <x v="2"/>
    <x v="8"/>
    <n v="1"/>
    <n v="180"/>
    <n v="3"/>
    <n v="3"/>
    <x v="3"/>
    <m/>
    <m/>
    <m/>
    <m/>
    <m/>
    <m/>
    <m/>
  </r>
  <r>
    <n v="190"/>
    <x v="0"/>
    <s v="VQ"/>
    <m/>
    <s v="COKER"/>
    <s v="COKER"/>
    <s v="BUD Válvula de descabeza inferior X1403A"/>
    <m/>
    <s v="X-1403A"/>
    <s v="E-DS-ERB-COK0-PROC-00000X1403A"/>
    <s v="830 m³"/>
    <x v="1"/>
    <x v="1"/>
    <x v="4"/>
    <s v="CAJA REDUCTORA"/>
    <n v="10142160"/>
    <s v="PERMITE ABRIR LA PARTE INFERIOR DE LA CÁMARA CUANDO EL CICLO DE COQUE HA TERMINADO PARA INICIAR LA DESCARGA DEL COQUE "/>
    <s v="NO PERMITE ABRIR LA PARTE INFERIOR DE LA CÁMARA CUANDO EL CICLO DE COQUE HA TERMINADO PARA INICIAR LA DESCARGA DEL COQUE "/>
    <s v=" DAÑO EN RODAMIENTOS, ENGRANAJES Y RETENES DE LA CAJA REDUCTORA DEBIDO A CONTAMINACIÓN DE LUBRICANTES"/>
    <s v="NO SE PUEDE LIBERAR EL COQUE. DETENCION DE LA PLANTA"/>
    <n v="4"/>
    <n v="1"/>
    <n v="1"/>
    <n v="1"/>
    <n v="4"/>
    <n v="1"/>
    <n v="4"/>
    <n v="16"/>
    <s v="RTF"/>
    <s v="MANTENIMIENTO CORRECTIVO "/>
    <m/>
    <m/>
    <m/>
    <s v="BMECLUB"/>
    <s v="SIN PLAN"/>
    <s v="SIN PLAN"/>
    <s v="SIN PLAN"/>
    <s v="SIN PLAN"/>
    <s v="SIN PLAN"/>
    <s v="SIN PLAN"/>
    <s v="SIN PLAN"/>
    <s v="SIN PLAN"/>
    <s v="SIN PLAN"/>
    <m/>
    <s v="SIN PLAN"/>
    <s v="FTM"/>
    <x v="28"/>
    <m/>
    <m/>
    <m/>
    <m/>
    <m/>
    <s v="DE ACUERDO AL CÓDIGO DE LIMPIEZA EL ESTADO DE LA MUESTRA DEBE ESTAR &quot;NORMAL&quot; "/>
    <x v="2"/>
    <x v="9"/>
    <n v="2"/>
    <n v="120"/>
    <n v="2"/>
    <n v="4"/>
    <x v="2"/>
    <s v="ACEITE DE LUBRICACIÓN "/>
    <m/>
    <m/>
    <m/>
    <s v="CAMBIO DE ACEITE"/>
    <m/>
    <s v="BMECLUBX"/>
  </r>
  <r>
    <n v="191"/>
    <x v="0"/>
    <s v="VQ"/>
    <m/>
    <s v="COKER"/>
    <s v="COKER"/>
    <s v="BUD Válvula de descabeza inferior X1403A"/>
    <m/>
    <s v="X-1403A"/>
    <s v="E-DS-ERB-COK0-PROC-00000X1403A"/>
    <s v="830 m³"/>
    <x v="1"/>
    <x v="1"/>
    <x v="4"/>
    <s v="CAJA REDUCTORA"/>
    <n v="10142160"/>
    <s v="PERMITE ABRIR LA PARTE INFERIOR DE LA CÁMARA CUANDO EL CICLO DE COQUE HA TERMINADO PARA INICIAR LA DESCARGA DEL COQUE "/>
    <s v="NO PERMITE ABRIR LA PARTE INFERIOR DE LA CÁMARA CUANDO EL CICLO DE COQUE HA TERMINADO PARA INICIAR LA DESCARGA DEL COQUE "/>
    <s v="DESALINEAMIENTO ENTRE LA CAJA REDUCTORA Y EL VÁSTAGO POR FLEXIÓN DEL VÁSTAGO"/>
    <s v="NO SE PUEDE LIBERAR EL COQUE. DETENCION DE LA PLANTA"/>
    <n v="4"/>
    <n v="1"/>
    <n v="1"/>
    <n v="1"/>
    <n v="4"/>
    <n v="1"/>
    <n v="5"/>
    <n v="20"/>
    <s v="RTF"/>
    <s v="MANTENIMIENTO CORRECTIVO "/>
    <m/>
    <m/>
    <m/>
    <s v="BMECARE"/>
    <s v="SIN PLAN"/>
    <s v="SIN PLAN"/>
    <s v="SIN PLAN"/>
    <s v="SIN PLAN"/>
    <s v="SIN PLAN"/>
    <s v="SIN PLAN"/>
    <s v="SIN PLAN"/>
    <s v="SIN PLAN"/>
    <s v="SIN PLAN"/>
    <m/>
    <s v="SIN PLAN"/>
    <s v="RTF"/>
    <x v="16"/>
    <m/>
    <m/>
    <m/>
    <m/>
    <m/>
    <s v="NO APLICA"/>
    <x v="8"/>
    <x v="10"/>
    <s v="NO APLICA"/>
    <s v="NO APLICA"/>
    <s v="NO APLICA"/>
    <s v="NO APLICA"/>
    <x v="7"/>
    <m/>
    <m/>
    <m/>
    <m/>
    <s v="NO APLICA"/>
    <m/>
    <m/>
  </r>
  <r>
    <n v="195"/>
    <x v="0"/>
    <s v="VQ"/>
    <m/>
    <s v="COKER"/>
    <s v="COKER"/>
    <s v="BUD Válvula de descabeza inferior X1403A"/>
    <m/>
    <s v="X-1403A"/>
    <s v="E-DS-ERB-COK0-PROC-00000X1403A"/>
    <s v="830 m³"/>
    <x v="1"/>
    <x v="1"/>
    <x v="4"/>
    <s v="CAJA REDUCTORA"/>
    <n v="10142160"/>
    <s v="PERMITE ABRIR LA PARTE INFERIOR DE LA CÁMARA CUANDO EL CICLO DE COQUE HA TERMINADO PARA INICIAR LA DESCARGA DEL COQUE "/>
    <s v="NO PERMITE ABRIR LA PARTE INFERIOR DE LA CÁMARA CUANDO EL CICLO DE COQUE HA TERMINADO PARA INICIAR LA DESCARGA DEL COQUE "/>
    <s v="EL ACOPLAMIENTO DE LA CAJA REDUCTORA NO TRANSMITE LA POTENCIA DE TORQUE DEBIDO AL CORTE DEL FUELLE METÁLICO."/>
    <s v="APERTURA Y CIERRE DE VALVULA CON HERRAMIENTA NEUMATICA. SIN CONSECUENCIAS EN EL PROCESO._x000a_"/>
    <n v="1"/>
    <n v="1"/>
    <n v="1"/>
    <n v="1"/>
    <n v="1"/>
    <n v="4"/>
    <n v="4"/>
    <n v="16"/>
    <s v="RTF"/>
    <s v="MANTENIMIENTO CORRECTIVO "/>
    <m/>
    <m/>
    <m/>
    <s v="BMECARE"/>
    <s v="SIN PLAN"/>
    <s v="SIN PLAN"/>
    <m/>
    <s v="SIN PLAN"/>
    <s v="SIN PLAN"/>
    <s v="SIN PLAN"/>
    <s v="SIN PLAN"/>
    <s v="SIN PLAN"/>
    <m/>
    <m/>
    <s v="SIN PLAN"/>
    <s v="FTM"/>
    <x v="29"/>
    <m/>
    <m/>
    <m/>
    <m/>
    <m/>
    <s v="TOLERANCIA DENTRO DEL RANGO SEGÚN NORMA API (OFFSET 0,003&quot;)"/>
    <x v="1"/>
    <x v="5"/>
    <n v="2"/>
    <n v="240"/>
    <n v="4"/>
    <n v="8"/>
    <x v="1"/>
    <s v="ACOPLAMIENTO "/>
    <m/>
    <m/>
    <m/>
    <s v="CAMBIO DE ACOPLAMIENTO "/>
    <m/>
    <s v="BMECARE"/>
  </r>
  <r>
    <n v="192"/>
    <x v="0"/>
    <s v="VQ"/>
    <s v="DEI UZIEL CORTES"/>
    <s v="COKER"/>
    <s v="COKER"/>
    <s v="BUD Válvula de descabeza inferior X1403A"/>
    <m/>
    <s v="X-1403A"/>
    <s v="E-DS-ERB-COK0-PROC-00000X1403A"/>
    <s v="830 m³"/>
    <x v="1"/>
    <x v="1"/>
    <x v="4"/>
    <s v="CAJA REDUCTORA"/>
    <n v="10142160"/>
    <s v="PERMITE ABRIR LA PARTE INFERIOR DE LA CÁMARA CUANDO EL CICLO DE COQUE HA TERMINADO PARA INICIAR LA DESCARGA DEL COQUE "/>
    <s v="NO PERMITE ABRIR LA PARTE INFERIOR DE LA CÁMARA CUANDO EL CICLO DE COQUE HA TERMINADO PARA INICIAR LA DESCARGA DEL COQUE "/>
    <s v="FALLA EN EL LIMIT SWITCH DE LA CAJA REDUCTORA QUE NO MANTIENE LA POSICIÓN CORRECTA."/>
    <s v="NO PERMITE CERRAR LA VALVULA. DETENCION DE LA PLANTA"/>
    <n v="4"/>
    <n v="1"/>
    <n v="1"/>
    <n v="1"/>
    <n v="4"/>
    <n v="1"/>
    <n v="2"/>
    <n v="8"/>
    <s v="RTF"/>
    <s v="MANTENIMIENTO CORRECTIVO "/>
    <m/>
    <m/>
    <m/>
    <m/>
    <s v="SIN PLAN"/>
    <s v="SIN PLAN"/>
    <m/>
    <s v="SIN PLAN"/>
    <s v="SIN PLAN"/>
    <s v="SIN PLAN"/>
    <s v="SIN PLAN"/>
    <s v="SIN PLAN"/>
    <m/>
    <m/>
    <s v="SIN PLAN"/>
    <m/>
    <x v="25"/>
    <m/>
    <m/>
    <m/>
    <m/>
    <m/>
    <m/>
    <x v="4"/>
    <x v="7"/>
    <m/>
    <m/>
    <m/>
    <n v="0"/>
    <x v="6"/>
    <m/>
    <m/>
    <m/>
    <m/>
    <m/>
    <m/>
    <m/>
  </r>
  <r>
    <n v="194"/>
    <x v="0"/>
    <s v="VQ"/>
    <s v="DEI UZIEL CORTES"/>
    <s v="COKER"/>
    <s v="COKER"/>
    <s v="BUD Válvula de descabeza inferior X1403A"/>
    <m/>
    <s v="X-1403A"/>
    <s v="E-DS-ERB-COK0-PROC-00000X1403A"/>
    <s v="830 m³"/>
    <x v="1"/>
    <x v="1"/>
    <x v="4"/>
    <s v="CAJA REDUCTORA"/>
    <n v="10142160"/>
    <s v="PERMITE ABRIR LA PARTE INFERIOR DE LA CÁMARA CUANDO EL CICLO DE COQUE HA TERMINADO PARA INICIAR LA DESCARGA DEL COQUE "/>
    <s v="NO PERMITE ABRIR LA PARTE INFERIOR DE LA CÁMARA CUANDO EL CICLO DE COQUE HA TERMINADO PARA INICIAR LA DESCARGA DEL COQUE "/>
    <s v="FALLA DE FUNCIONAMIENTO DE LOCK PIN POR FALLA EN EL POSICIONADOR"/>
    <s v="INDISPONIBILIDAD DE VALVULA. DETENCION DE LA PLANTA"/>
    <n v="4"/>
    <n v="1"/>
    <n v="1"/>
    <n v="1"/>
    <n v="4"/>
    <n v="4"/>
    <n v="4"/>
    <n v="64"/>
    <m/>
    <m/>
    <m/>
    <m/>
    <m/>
    <m/>
    <m/>
    <m/>
    <m/>
    <m/>
    <m/>
    <m/>
    <m/>
    <m/>
    <m/>
    <m/>
    <m/>
    <m/>
    <x v="25"/>
    <m/>
    <m/>
    <m/>
    <m/>
    <m/>
    <m/>
    <x v="4"/>
    <x v="7"/>
    <m/>
    <m/>
    <m/>
    <n v="0"/>
    <x v="6"/>
    <m/>
    <m/>
    <m/>
    <m/>
    <m/>
    <m/>
    <m/>
  </r>
  <r>
    <n v="189"/>
    <x v="0"/>
    <s v="VQ"/>
    <m/>
    <s v="COKER"/>
    <s v="COKER"/>
    <s v="BUD Válvula de descabeza inferior X1403A"/>
    <m/>
    <s v="X-1403A"/>
    <s v="E-DS-ERB-COK0-PROC-00000X1403A"/>
    <s v="830 m³"/>
    <x v="1"/>
    <x v="1"/>
    <x v="4"/>
    <s v="COMPUERTA "/>
    <n v="10142160"/>
    <s v="PERMITE ABRIR LA PARTE INFERIOR DE LA CÁMARA CUANDO EL CICLO DE COQUE HA TERMINADO PARA INICIAR LA DESCARGA DEL COQUE "/>
    <s v="NO PERMITE ABRIR LA PARTE INFERIOR DE LA CÁMARA CUANDO EL CICLO DE COQUE HA TERMINADO PARA INICIAR LA DESCARGA DEL COQUE "/>
    <s v="DAÑOS EN LA COMPUERTA Y  CREMALLERAS DEL VÁSTAGO DE LA VÁLVULA DEBIDO A FALTA DE LUBRICACIÓN "/>
    <s v="NO SE PUEDE LIBERAR EL COQUE. DETENCION DE LA PLANTA"/>
    <n v="4"/>
    <n v="1"/>
    <n v="1"/>
    <n v="1"/>
    <n v="4"/>
    <n v="1"/>
    <n v="4"/>
    <n v="16"/>
    <s v="FTM"/>
    <s v="REALIZAR ANÁLISIS DE ACEITE "/>
    <m/>
    <m/>
    <m/>
    <m/>
    <s v="SIN PLAN"/>
    <s v="SIN PLAN"/>
    <m/>
    <s v="SIN PLAN"/>
    <s v="SIN PLAN"/>
    <s v="SIN PLAN"/>
    <s v="SIN PLAN"/>
    <s v="SIN PLAN"/>
    <m/>
    <m/>
    <s v="SIN PLAN"/>
    <s v="FTM"/>
    <x v="30"/>
    <m/>
    <m/>
    <m/>
    <m/>
    <m/>
    <s v="DE ACUERDO AL CÓDIGO DE LIMPIEZA EL ESTADO DE LA MUESTRA DEBE ESTAR &quot;NORMAL&quot; "/>
    <x v="2"/>
    <x v="9"/>
    <n v="2"/>
    <n v="120"/>
    <n v="2"/>
    <n v="4"/>
    <x v="4"/>
    <s v="ACEITE HIDRÁULICO "/>
    <m/>
    <m/>
    <m/>
    <s v="CAMBIO DE ACEITE Y EVALUACIÓN DE COMPUESTOS"/>
    <m/>
    <s v="BMECLUB"/>
  </r>
  <r>
    <n v="191"/>
    <x v="0"/>
    <s v="VQ"/>
    <m/>
    <s v="COKER"/>
    <s v="COKER"/>
    <s v="BUD Válvula de descabeza inferior X1403A"/>
    <m/>
    <s v="X-1403A"/>
    <s v="E-DS-ERB-COK0-PROC-00000X1403A"/>
    <s v="830 m³"/>
    <x v="1"/>
    <x v="1"/>
    <x v="4"/>
    <s v="COMPUERTA INTERIOR "/>
    <n v="10142160"/>
    <s v="PERMITE ABRIR LA PARTE INFERIOR DE LA CÁMARA CUANDO EL CICLO DE COQUE HA TERMINADO PARA INICIAR LA DESCARGA DEL COQUE "/>
    <s v="NO PERMITE ABRIR LA PARTE INFERIOR DE LA CÁMARA CUANDO EL CICLO DE COQUE HA TERMINADO PARA INICIAR LA DESCARGA DEL COQUE "/>
    <s v="TRABAMIENTO EN LAS GUIAS DE COMPUERTA, POR CONTAMINACIÓN Y/O SUCIEDAD DE COQUE "/>
    <s v="NO SE PUEDE LIBERAR EL COQUE. DETENCION DE LA PLANTA"/>
    <n v="4"/>
    <n v="1"/>
    <n v="1"/>
    <n v="1"/>
    <n v="4"/>
    <n v="1"/>
    <n v="4"/>
    <n v="16"/>
    <s v="RTF"/>
    <s v="MANTENIMIENTO CORRECTIVO "/>
    <m/>
    <m/>
    <m/>
    <s v="BMECARE"/>
    <s v="SIN PLAN"/>
    <s v="SIN PLAN"/>
    <m/>
    <s v="SIN PLAN"/>
    <s v="SIN PLAN"/>
    <s v="SIN PLAN"/>
    <s v="SIN PLAN"/>
    <s v="SIN PLAN"/>
    <m/>
    <m/>
    <s v="SIN PLAN"/>
    <s v="FTM"/>
    <x v="31"/>
    <s v="X-1403A REALIZAR MANTENCION GENERAL"/>
    <s v="X-1403A"/>
    <m/>
    <m/>
    <n v="35"/>
    <s v="VALVULA LIMPIA, CON PISTON HIDRAULICO TRABAJANDO CORRECTAMENTE Y SIIN FUGA EN CAMARA"/>
    <x v="1"/>
    <x v="1"/>
    <n v="6"/>
    <n v="10560"/>
    <n v="176"/>
    <n v="1056"/>
    <x v="3"/>
    <m/>
    <m/>
    <m/>
    <m/>
    <s v="CAMBIO DE COMPONENTES O REARACION PROGRAMADA"/>
    <m/>
    <s v="BMECARE"/>
  </r>
  <r>
    <n v="188"/>
    <x v="0"/>
    <s v="VQ"/>
    <s v="DELTAVALVE"/>
    <s v="COKER"/>
    <s v="COKER"/>
    <s v="BUD Válvula de descabeza inferior X1403A"/>
    <m/>
    <s v="X-1403A"/>
    <s v="E-DS-ERB-COK0-PROC-00000X1403A"/>
    <s v="830 m³"/>
    <x v="1"/>
    <x v="1"/>
    <x v="4"/>
    <s v="COMPUERTA INTERIOR "/>
    <n v="10142160"/>
    <s v="PERMITE ABRIR LA PARTE INFERIOR DE LA CÁMARA CUANDO EL CICLO DE COQUE HA TERMINADO PARA INICIAR LA DESCARGA DEL COQUE "/>
    <s v="NO PERMITE ABRIR LA PARTE INFERIOR DE LA CÁMARA CUANDO EL CICLO DE COQUE HA TERMINADO PARA INICIAR LA DESCARGA DEL COQUE "/>
    <s v="TRABAMIENTO EN LAS GUIAS DE COMPUERTA, POR CONTAMINACIÓN Y/O SUCIEDAD DE COQUE "/>
    <s v="NO SE PUEDE LIBERAR EL COQUE. DETENCION DE LA PLANTA"/>
    <n v="4"/>
    <n v="1"/>
    <n v="1"/>
    <n v="1"/>
    <n v="4"/>
    <n v="1"/>
    <n v="4"/>
    <n v="16"/>
    <s v="RTF"/>
    <s v="MANTENIMIENTO CORRECTIVO "/>
    <m/>
    <m/>
    <m/>
    <m/>
    <s v="SIN PLAN"/>
    <s v="SIN PLAN"/>
    <m/>
    <s v="SIN PLAN"/>
    <s v="SIN PLAN"/>
    <s v="SIN PLAN"/>
    <s v="SIN PLAN"/>
    <s v="SIN PLAN"/>
    <m/>
    <m/>
    <s v="SIN PLAN"/>
    <s v="CBM "/>
    <x v="32"/>
    <s v=" X-1403A INSPECCIONAR POR TAPA DE INSPECCION"/>
    <s v=" X-1403A"/>
    <s v="INSP. MEC"/>
    <m/>
    <n v="44"/>
    <s v="SIN OBSTRUCCIONES , TOLERANCIA DENTRO DEL RANGO *DE ACUERDO AL PLANO*N° (DELTAVALVE)"/>
    <x v="1"/>
    <x v="5"/>
    <n v="3"/>
    <n v="960"/>
    <n v="16"/>
    <n v="48"/>
    <x v="3"/>
    <s v="GUÍAS Y COMPUERTAS DE LA VÁLVULA "/>
    <m/>
    <m/>
    <m/>
    <s v="MANTENCIÓN Y LIMPIEZA DE X-1403A "/>
    <m/>
    <s v="BMECARE"/>
  </r>
  <r>
    <n v="194"/>
    <x v="0"/>
    <s v="VQ"/>
    <s v="DEI UZIEL CORTES"/>
    <s v="COKER"/>
    <s v="COKER"/>
    <s v="BUD Válvula de descabeza inferior X1403A"/>
    <m/>
    <s v="X-1403A"/>
    <s v="E-DS-ERB-COK0-PROC-00000X1403A"/>
    <s v="830 m³"/>
    <x v="1"/>
    <x v="1"/>
    <x v="4"/>
    <s v="PRENSA "/>
    <n v="10142160"/>
    <s v="PERMITE ABRIR LA PARTE INFERIOR DE LA CÁMARA CUANDO EL CICLO DE COQUE HA TERMINADO PARA INICIAR LA DESCARGA DEL COQUE "/>
    <s v="NO PERMITE ABRIR LA PARTE INFERIOR DE LA CÁMARA CUANDO EL CICLO DE COQUE HA TERMINADO PARA INICIAR LA DESCARGA DEL COQUE "/>
    <s v="FUGA AL EXTERIOR POR DAÑOS EN LOS SELLOS DINÁMICOS DE LA PRENSA "/>
    <s v="RIESGO DE INFLAMACION, RIESGO A LAS PERSONAS. DETENCION DE LA PLANTA"/>
    <n v="4"/>
    <n v="4"/>
    <n v="2"/>
    <n v="3"/>
    <n v="4"/>
    <n v="1"/>
    <n v="4"/>
    <n v="16"/>
    <s v="RTF"/>
    <s v="MANTENIMIENTO CORRECTIVO "/>
    <m/>
    <m/>
    <m/>
    <m/>
    <m/>
    <m/>
    <m/>
    <m/>
    <m/>
    <m/>
    <m/>
    <m/>
    <m/>
    <m/>
    <m/>
    <s v="CBM"/>
    <x v="33"/>
    <s v="X-1403A INSP. VISUAL SELLOS DINAMICOS"/>
    <s v="X-1403A"/>
    <s v="INSP. MEC"/>
    <m/>
    <n v="37"/>
    <s v="SELLOS SIN PRESENCIA DE FUGA DE PRODUCTO"/>
    <x v="1"/>
    <x v="5"/>
    <n v="2"/>
    <n v="30"/>
    <n v="0.5"/>
    <n v="1"/>
    <x v="8"/>
    <m/>
    <m/>
    <m/>
    <m/>
    <s v="CAMBIO DE ANILLOS DE SELLOS DINAMICOS"/>
    <m/>
    <s v="BMECARE"/>
  </r>
  <r>
    <n v="198"/>
    <x v="0"/>
    <s v="VQ"/>
    <s v="FP"/>
    <s v="COKER"/>
    <s v="COKER"/>
    <s v="BUD Válvula de descabeza inferior X1403A"/>
    <m/>
    <s v="X-1403A"/>
    <s v="E-DS-ERB-COK0-PROC-00000X1403A"/>
    <s v="830 m³"/>
    <x v="1"/>
    <x v="1"/>
    <x v="4"/>
    <s v="XM-1403A MOTOR ELECTRICO "/>
    <n v="10142166"/>
    <s v="PERMITE ABRIR LA PARTE INFERIOR DE LA CÁMARA CUANDO EL CICLO DE COQUE HA TERMINADO PARA INICIAR LA DESCARGA DEL COQUE "/>
    <s v="NO PERMITE ABRIR LA PARTE INFERIOR DE LA CÁMARA CUANDO EL CICLO DE COQUE HA TERMINADO PARA INICIAR LA DESCARGA DEL COQUE "/>
    <s v="DESBALANCE DE MOTOR ELÉCTRICO "/>
    <s v="DETENCION DEL EQUIPO, INICIO DE PROCEDIMIENTO MANUAL NEUMATICO"/>
    <n v="1"/>
    <n v="1"/>
    <n v="1"/>
    <n v="1"/>
    <n v="1"/>
    <n v="2"/>
    <n v="4"/>
    <n v="8"/>
    <s v="RTF"/>
    <s v="MANTENIMIENTO CORRECTIVO "/>
    <m/>
    <m/>
    <m/>
    <m/>
    <s v="SIN PLAN"/>
    <s v="SIN PLAN"/>
    <m/>
    <s v="SIN PLAN"/>
    <s v="SIN PLAN"/>
    <s v="SIN PLAN"/>
    <s v="SIN PLAN"/>
    <s v="SIN PLAN"/>
    <m/>
    <m/>
    <s v="SIN PLAN"/>
    <s v="CBM"/>
    <x v="34"/>
    <m/>
    <m/>
    <m/>
    <m/>
    <m/>
    <s v="MOTOR SIN VIBRACIONES NI RUIDOS"/>
    <x v="2"/>
    <x v="11"/>
    <n v="2"/>
    <n v="12"/>
    <n v="0.2"/>
    <n v="0.4"/>
    <x v="2"/>
    <m/>
    <m/>
    <m/>
    <m/>
    <s v="REALIZAR ANALISIS DE VIBRACIONES "/>
    <m/>
    <s v="BMANPRED"/>
  </r>
  <r>
    <n v="196"/>
    <x v="0"/>
    <s v="VQ"/>
    <m/>
    <s v="COKER"/>
    <s v="COKER"/>
    <s v="BUD Válvula de descabeza inferior X1403A"/>
    <m/>
    <s v="X-1403A"/>
    <s v="E-DS-ERB-COK0-PROC-00000X1403A"/>
    <s v="830 m³"/>
    <x v="1"/>
    <x v="1"/>
    <x v="4"/>
    <s v="XM-1403A MOTOR ELECTRICO "/>
    <n v="10142166"/>
    <s v="PERMITE ABRIR LA PARTE INFERIOR DE LA CÁMARA CUANDO EL CICLO DE COQUE HA TERMINADO PARA INICIAR LA DESCARGA DEL COQUE "/>
    <s v="NO PERMITE ABRIR LA PARTE INFERIOR DE LA CÁMARA CUANDO EL CICLO DE COQUE HA TERMINADO PARA INICIAR LA DESCARGA DEL COQUE "/>
    <s v="DAÑO EN RODAMIENTOS  DE MOTOR ELÉCTRICO POR FALTA DE LUBRICACIÓN "/>
    <s v="DETENCION DEL EQUIPO, INICIO DE PROCEDIMIENTO MANUAL NEUMATICO"/>
    <n v="1"/>
    <n v="1"/>
    <n v="1"/>
    <n v="1"/>
    <n v="1"/>
    <n v="1"/>
    <n v="4"/>
    <n v="4"/>
    <s v="RTF"/>
    <s v="MANTENIMIENTO CORRECTIVO "/>
    <m/>
    <m/>
    <m/>
    <m/>
    <s v="SIN PLAN"/>
    <s v="SIN PLAN"/>
    <m/>
    <s v="SIN PLAN"/>
    <s v="SIN PLAN"/>
    <s v="SIN PLAN"/>
    <s v="SIN PLAN"/>
    <s v="SIN PLAN"/>
    <m/>
    <m/>
    <s v="SIN PLAN"/>
    <s v="FTM"/>
    <x v="35"/>
    <m/>
    <m/>
    <m/>
    <m/>
    <m/>
    <s v="LUBRICANTE: GRASA EP3 BASE LITIO "/>
    <x v="2"/>
    <x v="11"/>
    <n v="2"/>
    <n v="15"/>
    <n v="0.25"/>
    <n v="0.5"/>
    <x v="2"/>
    <s v="MOTOR ELECTRICO DE X1403"/>
    <m/>
    <m/>
    <m/>
    <s v="CAMBIO DE RODAMIENTOS DE MOTOR ELECTRICO DE X-1403"/>
    <m/>
    <s v="BMECARE"/>
  </r>
  <r>
    <n v="197"/>
    <x v="0"/>
    <s v="VQ"/>
    <s v="ELECTRICO (DANIEL TOLEDO)"/>
    <s v="COKER"/>
    <s v="COKER"/>
    <s v="BUD Válvula de descabeza inferior X1403A"/>
    <m/>
    <s v="X-1403A"/>
    <s v="E-DS-ERB-COK0-PROC-00000X1403A"/>
    <s v="830 m³"/>
    <x v="1"/>
    <x v="1"/>
    <x v="4"/>
    <s v="XM-1403A MOTOR ELECTRICO "/>
    <n v="10142166"/>
    <s v="PERMITE ABRIR LA PARTE INFERIOR DE LA CÁMARA CUANDO EL CICLO DE COQUE HA TERMINADO PARA INICIAR LA DESCARGA DEL COQUE "/>
    <s v="NO PERMITE ABRIR LA PARTE INFERIOR DE LA CÁMARA CUANDO EL CICLO DE COQUE HA TERMINADO PARA INICIAR LA DESCARGA DEL COQUE "/>
    <s v=" FALLA ELÉCTRICA EN EL MOTOR ELÉCTRICO POR PÉRDIDA DE AISLACIÓN DE LAS BOBINAS DE CABLES."/>
    <s v="DETENCION DEL EQUIPO, INICIO DE PROCEDIMIENTO MANUAL NEUMATICO"/>
    <n v="1"/>
    <n v="1"/>
    <n v="1"/>
    <n v="1"/>
    <n v="1"/>
    <n v="2"/>
    <m/>
    <n v="0"/>
    <s v="RTF"/>
    <s v="MANTENIMIENTO CORRECTIVO "/>
    <m/>
    <m/>
    <m/>
    <m/>
    <s v="SIN PLAN"/>
    <s v="SIN PLAN"/>
    <m/>
    <s v="SIN PLAN"/>
    <s v="SIN PLAN"/>
    <s v="SIN PLAN"/>
    <s v="SIN PLAN"/>
    <s v="SIN PLAN"/>
    <m/>
    <m/>
    <s v="SIN PLAN"/>
    <s v="FTM"/>
    <x v="36"/>
    <m/>
    <m/>
    <m/>
    <m/>
    <m/>
    <m/>
    <x v="4"/>
    <x v="7"/>
    <m/>
    <m/>
    <m/>
    <n v="0"/>
    <x v="6"/>
    <m/>
    <m/>
    <m/>
    <m/>
    <m/>
    <m/>
    <m/>
  </r>
  <r>
    <n v="122"/>
    <x v="0"/>
    <m/>
    <s v="C. Villar"/>
    <s v="COKER"/>
    <s v="COKER"/>
    <s v="D-1401A CAMARA CACO COKER"/>
    <m/>
    <s v="D-1401A"/>
    <s v="E-DS-ERB-COK0-PROC-00000D1401A"/>
    <s v="830 m³"/>
    <x v="1"/>
    <x v="1"/>
    <x v="5"/>
    <m/>
    <n v="10104713"/>
    <s v="CANALIZAR LA CAIDA DE COQUE DESDE LA CÁMARA HACIA EL PAD (PATIO DE DESCARGA)"/>
    <s v="NO PERMITE EL PASO ADECUADO DEL COQUE DESDE LA CÁMARA "/>
    <s v="GRIETAS EN ZONAS DE IMPACTO DE COKER"/>
    <s v="RETRASO EN DESCARGA DESPUES DEL CORTE DE LA CAMARA. "/>
    <n v="2"/>
    <n v="1"/>
    <n v="1"/>
    <n v="1"/>
    <n v="2"/>
    <n v="2"/>
    <n v="5"/>
    <n v="20"/>
    <s v="CBM"/>
    <s v="INSPECCIONAR VISUALMENTE"/>
    <m/>
    <m/>
    <m/>
    <m/>
    <m/>
    <m/>
    <m/>
    <m/>
    <m/>
    <m/>
    <m/>
    <m/>
    <m/>
    <m/>
    <m/>
    <s v="CBM"/>
    <x v="37"/>
    <s v="REALIZAR ENSAYO DE TINTAS PENETRANTES"/>
    <s v="TOBOGÁN/CHUTE"/>
    <s v="INSPEC"/>
    <m/>
    <n v="37"/>
    <s v="QUE LA GRIETA NO SUPERE LOS 3 MM DE PROFUNDIDAD"/>
    <x v="9"/>
    <x v="4"/>
    <n v="2"/>
    <m/>
    <m/>
    <n v="0"/>
    <x v="3"/>
    <m/>
    <m/>
    <m/>
    <m/>
    <s v="REPARACION DE TOBOGAN Y/O CHUTE"/>
    <m/>
    <s v="BEEARE"/>
  </r>
  <r>
    <n v="123"/>
    <x v="0"/>
    <m/>
    <s v="C. Villar"/>
    <s v="COKER"/>
    <s v="COKER"/>
    <s v="D-1401A CAMARA CACO COKER"/>
    <m/>
    <s v="D-1401A"/>
    <s v="E-DS-ERB-COK0-PROC-00000D1401A"/>
    <s v="830 m³"/>
    <x v="1"/>
    <x v="1"/>
    <x v="5"/>
    <m/>
    <n v="10104713"/>
    <s v="CANALIZAR LA CAIDA DE COQUE DESDE LA CÁMARA HACIA EL PAD (PATIO DE DESCARGA)"/>
    <s v="NO PERMITE EL PASO ADECUADO DEL COQUE DESDE LA CÁMARA "/>
    <s v="ROTURAS EN MATERIAL BASE DE TOBOGAN O CHUTE POR ROCE"/>
    <s v="RETRASO EN DESCARGA DESPUES DEL CORTE DE LA CAMARA. "/>
    <n v="2"/>
    <n v="1"/>
    <n v="1"/>
    <n v="1"/>
    <n v="2"/>
    <n v="2"/>
    <n v="5"/>
    <n v="20"/>
    <s v="CBM"/>
    <s v="INSPECCIONAR VISUALMENTE"/>
    <m/>
    <m/>
    <m/>
    <m/>
    <m/>
    <m/>
    <m/>
    <m/>
    <m/>
    <m/>
    <m/>
    <m/>
    <m/>
    <m/>
    <m/>
    <s v="CBM"/>
    <x v="38"/>
    <s v="INSPECCIONAR VISUALMENTE"/>
    <s v="TOBOGÁN/CHUTE"/>
    <s v="INSPEC"/>
    <m/>
    <m/>
    <s v="SIN PERDIDA DE ESQUEMA DE PINTURA NI CORROSION "/>
    <x v="9"/>
    <x v="4"/>
    <n v="2"/>
    <m/>
    <m/>
    <n v="0"/>
    <x v="3"/>
    <m/>
    <m/>
    <m/>
    <m/>
    <s v="REPARACION DE TOBOGAN Y/O CHUTE"/>
    <m/>
    <s v="DEE"/>
  </r>
  <r>
    <n v="123"/>
    <x v="0"/>
    <m/>
    <s v="C. Villar"/>
    <s v="COKER"/>
    <s v="COKER"/>
    <s v="D-1401A CAMARA CACO COKER"/>
    <m/>
    <s v="D-1401A"/>
    <s v="E-DS-ERB-COK0-PROC-00000D1401A"/>
    <s v="830 m³"/>
    <x v="1"/>
    <x v="1"/>
    <x v="5"/>
    <m/>
    <n v="10104713"/>
    <s v="CANALIZAR LA CAIDA DE COQUE DESDE LA CÁMARA HACIA EL PAD (PATIO DE DESCARGA)"/>
    <s v="NO PERMITE EL PASO ADECUADO DEL COQUE DESDE LA CÁMARA "/>
    <s v="ROTURAS EN MATERIAL BASE DE TOBOGAN O CHUTE POR ROCE"/>
    <s v="RETRASO EN DESCARGA DESPUES DEL CORTE DE LA CAMARA. "/>
    <n v="2"/>
    <n v="1"/>
    <n v="1"/>
    <n v="1"/>
    <n v="2"/>
    <n v="2"/>
    <n v="5"/>
    <n v="20"/>
    <s v="CBM"/>
    <s v="INSPECCIONAR VISUALMENTE"/>
    <m/>
    <m/>
    <m/>
    <m/>
    <m/>
    <m/>
    <m/>
    <m/>
    <m/>
    <m/>
    <m/>
    <m/>
    <m/>
    <m/>
    <m/>
    <s v="CBM"/>
    <x v="39"/>
    <m/>
    <s v="TOBOGÁN/CHUTE"/>
    <s v="INSPEC"/>
    <m/>
    <m/>
    <m/>
    <x v="5"/>
    <x v="7"/>
    <m/>
    <m/>
    <m/>
    <m/>
    <x v="6"/>
    <m/>
    <m/>
    <m/>
    <m/>
    <m/>
    <m/>
    <m/>
  </r>
  <r>
    <n v="202"/>
    <x v="0"/>
    <m/>
    <s v="VQ"/>
    <s v="COKER"/>
    <s v="COKER"/>
    <s v="SP-6A VALV C/ ACTUADOR MECAN SP6A COKER"/>
    <m/>
    <s v="SP-6A"/>
    <s v="E-DS-ERB-COK0-PROC-0000000SP6A"/>
    <s v="830 m³"/>
    <x v="0"/>
    <x v="2"/>
    <x v="6"/>
    <s v="ACOPLAMIENTO"/>
    <n v="10055822"/>
    <s v="PERMITE ABRIR O CERRAR EL PASO DE PITCH  DESDE LA X1401 HACIA LA CAMARA "/>
    <s v="NO PERMITE EL PASO DE PITCH HACIA LA CAMARA "/>
    <s v="ROTURA DEL PASADOR DEL ACOPLAMIENTO ENTRE EL ACTUADOR Y EL VÁSTAGO DE LA VÁLVULA DEBIDO A SOBRETORQUE."/>
    <s v="SE DETIENE EL CICLO DE COQUIFICACION. DETENCION DE LA PLANTA"/>
    <m/>
    <m/>
    <m/>
    <m/>
    <n v="0"/>
    <m/>
    <m/>
    <n v="0"/>
    <s v="RTF"/>
    <s v="MANTEMINIENTO CORRECTIVO"/>
    <m/>
    <m/>
    <m/>
    <m/>
    <s v="SIN PLAN"/>
    <s v="SIN PLAN"/>
    <s v="SIN PLAN"/>
    <s v="SIN PLAN"/>
    <s v="SIN PLAN"/>
    <s v="SIN PLAN"/>
    <s v="SIN PLAN"/>
    <s v="SIN PLAN"/>
    <s v="SIN PLAN"/>
    <s v="SIN PLAN"/>
    <s v="SIN PLAN"/>
    <s v="FTM"/>
    <x v="40"/>
    <s v="INSPECCIONAR Y REAPRETAR PRENSA"/>
    <s v="ACOPLAMIENTO"/>
    <m/>
    <m/>
    <n v="31"/>
    <s v="PASADOR SIN DESGATE NI PERDIDA DE MATERIAL"/>
    <x v="1"/>
    <x v="0"/>
    <n v="2"/>
    <n v="20"/>
    <n v="0.5"/>
    <n v="1"/>
    <x v="4"/>
    <m/>
    <m/>
    <m/>
    <m/>
    <s v="REALIZAR CAMBIO DE PASADOR EN POSICION CERRADA"/>
    <m/>
    <s v="BMECARE1"/>
  </r>
  <r>
    <n v="203"/>
    <x v="0"/>
    <m/>
    <s v="VQ"/>
    <s v="COKER"/>
    <s v="COKER"/>
    <s v="SP-6A VALV C/ ACTUADOR MECAN SP6A COKER"/>
    <m/>
    <s v="SP-6A"/>
    <s v="E-DS-ERB-COK0-PROC-0000000SP6A"/>
    <s v="830 m³"/>
    <x v="0"/>
    <x v="2"/>
    <x v="6"/>
    <s v="ACTUADOR MECÁNICO "/>
    <n v="10055822"/>
    <s v="PERMITE ABRIR O CERRAR EL PASO DE PITCH  DESDE LA X1401 HACIA LA CAMARA "/>
    <s v="NO PERMITE EL PASO DE PITCH HACIA LA CAMARA "/>
    <s v="TRABAMIENTO DE COMPONENTES POR DESGASTE DE ALOJAMIENTO DE ESFERAS METÁLICAS EN EL ACTUADOR MECÁNICO  "/>
    <s v="SE DETIENE EL CICLO DE COQUIFICACION. DETENCION DE LA PLANTA"/>
    <m/>
    <m/>
    <m/>
    <m/>
    <n v="0"/>
    <m/>
    <m/>
    <n v="0"/>
    <s v="RTF"/>
    <s v="MANTEMINIENTO CORRECTIVO"/>
    <m/>
    <m/>
    <m/>
    <m/>
    <s v="SIN PLAN"/>
    <s v="SIN PLAN"/>
    <s v="SIN PLAN"/>
    <s v="SIN PLAN"/>
    <s v="SIN PLAN"/>
    <s v="SIN PLAN"/>
    <s v="SIN PLAN"/>
    <s v="SIN PLAN"/>
    <s v="SIN PLAN"/>
    <s v="SIN PLAN"/>
    <s v="SIN PLAN"/>
    <s v="FTM"/>
    <x v="41"/>
    <s v="INSPECCIONAR Y LUBRICAR"/>
    <s v="ACTUADOR MECÁNICO "/>
    <m/>
    <m/>
    <n v="23"/>
    <s v="DE ACUERDO CON MANUAL DE MANTENCION DE LA VALVULA. GRASA DE COMPLEJO DE LITIO DE ALTA CALIDAD, COMO MOBILITH AW-2"/>
    <x v="2"/>
    <x v="12"/>
    <n v="1"/>
    <n v="15"/>
    <n v="0.25"/>
    <n v="0.25"/>
    <x v="4"/>
    <m/>
    <m/>
    <m/>
    <m/>
    <s v="REALIZAR REACONDICIONAMIENTO O CAMBIO DE VALVULA"/>
    <m/>
    <s v="BMECARE"/>
  </r>
  <r>
    <n v="204"/>
    <x v="0"/>
    <m/>
    <s v="VQ"/>
    <s v="COKER"/>
    <s v="COKER"/>
    <s v="SP-6A VALV C/ ACTUADOR MECAN SP6A COKER"/>
    <m/>
    <s v="SP-6A"/>
    <s v="E-DS-ERB-COK0-PROC-0000000SP6A"/>
    <s v="830 m³"/>
    <x v="0"/>
    <x v="2"/>
    <x v="6"/>
    <s v="ACTUADOR MECÁNICO "/>
    <n v="10055822"/>
    <s v="PERMITE ABRIR O CERRAR EL PASO DE PITCH  DESDE LA X1401 HACIA LA CAMARA "/>
    <s v="NO PERMITE EL PASO DE PITCH HACIA LA CAMARA "/>
    <s v="FALLA EN EL ACTUADOR MECÁNICO POR FALTA DE LUBRICACIÓN "/>
    <s v="SE DETIENE EL CICLO DE COQUIFICACION. DETENCION DE LA PLANTA"/>
    <m/>
    <m/>
    <m/>
    <m/>
    <n v="0"/>
    <n v="1"/>
    <m/>
    <n v="0"/>
    <s v="RTF"/>
    <s v="MANTEMINIENTO CORRECTIVO"/>
    <m/>
    <m/>
    <m/>
    <m/>
    <s v="SIN PLAN"/>
    <s v="SIN PLAN"/>
    <s v="SIN PLAN"/>
    <s v="SIN PLAN"/>
    <s v="SIN PLAN"/>
    <s v="SIN PLAN"/>
    <s v="SIN PLAN"/>
    <s v="SIN PLAN"/>
    <s v="SIN PLAN"/>
    <s v="SIN PLAN"/>
    <s v="SIN PLAN"/>
    <s v="FTM"/>
    <x v="41"/>
    <s v="INSPECCIONAR Y LUBRICAR"/>
    <s v="ACTUADOR MECÁNICO "/>
    <m/>
    <m/>
    <n v="23"/>
    <s v="DE ACUERDO CON MANUAL DE MANTENCION DE LA VALVULA. GRASA DE COMPLEJO DE LITIO DE ALTA CALIDAD, COMO MOBILITH AW-2"/>
    <x v="2"/>
    <x v="12"/>
    <n v="1"/>
    <n v="15"/>
    <n v="0.25"/>
    <n v="0.25"/>
    <x v="4"/>
    <m/>
    <m/>
    <m/>
    <m/>
    <s v="REALIZAR REACONDICIONAMIENTO O CAMBIO DE VALVULA"/>
    <m/>
    <s v="BMECARE1"/>
  </r>
  <r>
    <n v="204"/>
    <x v="0"/>
    <m/>
    <s v="VQ"/>
    <s v="COKER"/>
    <s v="COKER"/>
    <s v="SP-6A VALV C/ ACTUADOR MECAN SP6A COKER"/>
    <m/>
    <s v="SP-6A"/>
    <s v="E-DS-ERB-COK0-PROC-0000000SP6A"/>
    <s v="830 m³"/>
    <x v="0"/>
    <x v="2"/>
    <x v="6"/>
    <s v="ACTUADOR MECÁNICO "/>
    <n v="10055822"/>
    <s v="PERMITE ABRIR O CERRAR EL PASO DE PITCH  DESDE LA X1401 HACIA LA CAMARA "/>
    <s v="NO PERMITE EL PASO DE PITCH HACIA LA CAMARA "/>
    <s v="FALLA EN EL ACTUADOR MECÁNICO POR FALTA DE LUBRICACIÓN "/>
    <s v="SE DETIENE EL CICLO DE COQUIFICACION. DETENCION DE LA PLANTA"/>
    <m/>
    <m/>
    <m/>
    <m/>
    <n v="0"/>
    <n v="1"/>
    <m/>
    <n v="0"/>
    <s v="RTF"/>
    <s v="MANTEMINIENTO CORRECTIVO"/>
    <m/>
    <m/>
    <m/>
    <m/>
    <s v="SIN PLAN"/>
    <s v="SIN PLAN"/>
    <s v="SIN PLAN"/>
    <s v="SIN PLAN"/>
    <s v="SIN PLAN"/>
    <s v="SIN PLAN"/>
    <s v="SIN PLAN"/>
    <s v="SIN PLAN"/>
    <s v="SIN PLAN"/>
    <s v="SIN PLAN"/>
    <s v="SIN PLAN"/>
    <s v="FTM"/>
    <x v="42"/>
    <s v="REALIZAR OVERHAUL "/>
    <s v="ACTUADOR MECÁNICO "/>
    <m/>
    <m/>
    <n v="18"/>
    <s v="DE ACUERDO A MANUAL DEL EQUIPO (SECCION K)"/>
    <x v="1"/>
    <x v="1"/>
    <n v="2"/>
    <n v="1920"/>
    <n v="32"/>
    <n v="64"/>
    <x v="3"/>
    <m/>
    <m/>
    <m/>
    <m/>
    <s v="REALIZAR REACONDICIONAMIENTO O CAMBIO DE ACTUADOR POR REPUESTO"/>
    <m/>
    <s v="BMECARE1"/>
  </r>
  <r>
    <n v="204"/>
    <x v="0"/>
    <m/>
    <s v="VQ"/>
    <s v="COKER"/>
    <s v="COKER"/>
    <s v="SP-6A VALV C/ ACTUADOR MECAN SP6A COKER"/>
    <m/>
    <s v="SP-6A"/>
    <s v="E-DS-ERB-COK0-PROC-0000000SP6A"/>
    <s v="830 m³"/>
    <x v="0"/>
    <x v="2"/>
    <x v="6"/>
    <s v="ACTUADOR ELECTRICO"/>
    <n v="10055822"/>
    <s v="PERMITE ABRIR O CERRAR EL PASO DE PITCH  DESDE LA X1401 HACIA LA CAMARA "/>
    <s v="NO PERMITE EL PASO DE PITCH HACIA LA CAMARA "/>
    <s v="TRABAMIENTO DE COMPONENTES INTERNOS POR CONTAMINACION"/>
    <s v="SE ACTIVA SISTEMA MANUAL DE ACCIONAMIENTO DE LA VALVULA"/>
    <m/>
    <m/>
    <m/>
    <m/>
    <n v="0"/>
    <m/>
    <m/>
    <n v="0"/>
    <s v="RTF"/>
    <s v="MANTEMINIENTO CORRECTIVO"/>
    <m/>
    <m/>
    <m/>
    <m/>
    <s v="SIN PLAN"/>
    <s v="SIN PLAN"/>
    <s v="SIN PLAN"/>
    <s v="SIN PLAN"/>
    <s v="SIN PLAN"/>
    <s v="SIN PLAN"/>
    <s v="SIN PLAN"/>
    <s v="SIN PLAN"/>
    <s v="SIN PLAN"/>
    <s v="SIN PLAN"/>
    <s v="SIN PLAN"/>
    <s v="FTM"/>
    <x v="43"/>
    <s v="REALIZAR OVERHAUL "/>
    <s v="ACTUADOR ELECTRICO"/>
    <m/>
    <m/>
    <n v="18"/>
    <s v="DE ACUERDO A MANUAL DEL EQUIPO (SECCION K)"/>
    <x v="1"/>
    <x v="1"/>
    <n v="2"/>
    <n v="1440"/>
    <n v="24"/>
    <n v="48"/>
    <x v="3"/>
    <m/>
    <m/>
    <m/>
    <m/>
    <s v="REALIZAR CAMBIO DE COMPONENTES O REPARACION DE VALVULA"/>
    <m/>
    <s v="BMECARE1"/>
  </r>
  <r>
    <n v="204"/>
    <x v="0"/>
    <m/>
    <s v="VQ"/>
    <s v="COKER"/>
    <s v="COKER"/>
    <s v="SP-6A VALV C/ ACTUADOR MECAN SP6A COKER"/>
    <m/>
    <s v="SP-6A"/>
    <s v="E-DS-ERB-COK0-PROC-0000000SP6A"/>
    <s v="830 m³"/>
    <x v="0"/>
    <x v="2"/>
    <x v="6"/>
    <s v="ACTUADOR ELECTRICO"/>
    <n v="10055822"/>
    <s v="PERMITE ABRIR O CERRAR EL PASO DE PITCH  DESDE LA X1401 HACIA LA CAMARA "/>
    <s v="NO PERMITE EL PASO DE PITCH HACIA LA CAMARA "/>
    <s v="RODAMIENTOS DEL MOTOR DEL ACTUADOR ELECTRICO CON DESGASTE DEBIDO A FALTA DE LUBRICACION "/>
    <s v="SE ACTIVA SISTEMA MANUAL DE ACCIONAMIENTO DE LA VALVULA"/>
    <m/>
    <m/>
    <m/>
    <m/>
    <n v="0"/>
    <m/>
    <m/>
    <n v="0"/>
    <s v="RTF"/>
    <s v="MANTEMINIENTO CORRECTIVO"/>
    <m/>
    <m/>
    <m/>
    <m/>
    <s v="SIN PLAN"/>
    <s v="SIN PLAN"/>
    <s v="SIN PLAN"/>
    <s v="SIN PLAN"/>
    <s v="SIN PLAN"/>
    <s v="SIN PLAN"/>
    <s v="SIN PLAN"/>
    <s v="SIN PLAN"/>
    <s v="SIN PLAN"/>
    <s v="SIN PLAN"/>
    <s v="SIN PLAN"/>
    <s v="FTM"/>
    <x v="41"/>
    <s v="INSPECCIONAR Y LUBRICAR"/>
    <s v="ACTUADOR ELECTRICO"/>
    <m/>
    <m/>
    <n v="23"/>
    <s v="DE ACUERDO CON MANUAL DE MANTENCION DE LA VALVULA. GRASA DE COMPLEJO DE LITIO DE ALTA CALIDAD, COMO MOBILITH AW-2"/>
    <x v="2"/>
    <x v="12"/>
    <n v="1"/>
    <n v="15"/>
    <n v="0.25"/>
    <n v="0.25"/>
    <x v="4"/>
    <m/>
    <m/>
    <m/>
    <m/>
    <s v="REALIZAR REACONDICIONAMINETO O CAMBIO DE VALVULA"/>
    <m/>
    <s v="BMECARE1"/>
  </r>
  <r>
    <n v="205"/>
    <x v="0"/>
    <m/>
    <s v="VQ"/>
    <s v="COKER"/>
    <s v="COKER"/>
    <s v="SP-6A VALV C/ ACTUADOR MECAN SP6A COKER"/>
    <m/>
    <s v="SP-6A"/>
    <s v="E-DS-ERB-COK0-PROC-0000000SP6A"/>
    <s v="830 m³"/>
    <x v="0"/>
    <x v="2"/>
    <x v="6"/>
    <s v="CAJA REDUCTORA SIN FIN CORONA "/>
    <n v="10055822"/>
    <s v="PERMITE ABRIR O CERRAR EL PASO DE PITCH  DESDE LA X1401 HACIA LA CAMARA "/>
    <s v="NO PERMITE EL PASO DE PITCH HACIA LA CAMARA "/>
    <s v="ROTURA DE DIENTES EN LA CORONA DE LA CAJA REDUCTORA "/>
    <s v="SE DETIENE EL CICLO DE COQUIFICACION. DETENCION DE LA PLANTA."/>
    <m/>
    <m/>
    <m/>
    <m/>
    <n v="0"/>
    <m/>
    <m/>
    <n v="0"/>
    <s v="RTF"/>
    <s v="MANTEMINIENTO CORRECTIVO"/>
    <m/>
    <m/>
    <m/>
    <m/>
    <s v="SIN PLAN"/>
    <s v="SIN PLAN"/>
    <s v="SIN PLAN"/>
    <s v="SIN PLAN"/>
    <s v="SIN PLAN"/>
    <s v="SIN PLAN"/>
    <s v="SIN PLAN"/>
    <s v="SIN PLAN"/>
    <s v="SIN PLAN"/>
    <s v="SIN PLAN"/>
    <s v="SIN PLAN"/>
    <s v="FTM"/>
    <x v="44"/>
    <s v="INSPECCIONAR Y LUBRICAR"/>
    <s v="CAJA REDUCTORA SIN FIN CORONA "/>
    <m/>
    <m/>
    <n v="23"/>
    <s v="DE ACUERDO CON MANUAL DE MANTENCION DE LA VALVULA. GRASA DE COMPLEJO DE LITIO DE ALTA CALIDAD, COMO MOBILITH AW-2"/>
    <x v="2"/>
    <x v="12"/>
    <n v="1"/>
    <n v="2.5"/>
    <n v="0.25"/>
    <n v="0.25"/>
    <x v="4"/>
    <m/>
    <m/>
    <m/>
    <m/>
    <s v="MANTENCION DE CAJA REDUCTORA SIN FIN CORONA "/>
    <m/>
    <s v="BMECARE1"/>
  </r>
  <r>
    <n v="206"/>
    <x v="0"/>
    <m/>
    <s v="VQ"/>
    <s v="COKER"/>
    <s v="COKER"/>
    <s v="SP-6A VALV C/ ACTUADOR MECAN SP6A COKER"/>
    <m/>
    <s v="SP-6A"/>
    <s v="E-DS-ERB-COK0-PROC-0000000SP6A"/>
    <s v="830 m³"/>
    <x v="0"/>
    <x v="2"/>
    <x v="6"/>
    <s v="CAJA REDUCTORA SIN FIN CORONA "/>
    <n v="10055822"/>
    <s v="PERMITE ABRIR O CERRAR EL PASO DE PITCH  DESDE LA X1401 HACIA LA CAMARA "/>
    <s v="NO PERMITE EL PASO DE PITCH HACIA LA CAMARA "/>
    <s v="TRABAMIENTO EN LOS RODAMIENTOS DE LA CAJA REDUCTORA SIN FIN CORONA POR FALTA DE LUBRICACIÓN"/>
    <s v="SE DETIENE EL CICLO DE COQUIFICACION. DETENCION DE LA PLANTA"/>
    <m/>
    <m/>
    <m/>
    <m/>
    <n v="0"/>
    <m/>
    <m/>
    <n v="0"/>
    <s v="RTF"/>
    <s v="MANTEMINIENTO CORRECTIVO"/>
    <m/>
    <m/>
    <m/>
    <m/>
    <s v="SIN PLAN"/>
    <s v="SIN PLAN"/>
    <s v="SIN PLAN"/>
    <s v="SIN PLAN"/>
    <s v="SIN PLAN"/>
    <s v="SIN PLAN"/>
    <s v="SIN PLAN"/>
    <s v="SIN PLAN"/>
    <s v="SIN PLAN"/>
    <s v="SIN PLAN"/>
    <s v="SIN PLAN"/>
    <s v="FTM"/>
    <x v="44"/>
    <s v="INSPECCIONAR Y LUBRICAR"/>
    <s v="CAJA REDUCTORA SIN FIN CORONA "/>
    <m/>
    <m/>
    <n v="23"/>
    <s v="DE ACUERDO CON MANUAL DE MANTENCION DE LA VALVULA. GRASA DE COMPLEJO DE LITIO DE ALTA CALIDAD, COMO MOBILITH AW-2"/>
    <x v="2"/>
    <x v="12"/>
    <n v="1"/>
    <n v="2.5"/>
    <n v="0.25"/>
    <n v="0.25"/>
    <x v="4"/>
    <s v="REALIZAR REACONDICIONAMINETO O CAMBIO DE VALVULA"/>
    <m/>
    <m/>
    <m/>
    <s v="MANTENCION DE CAJA REDUCTORA SIN FIN CORONA "/>
    <m/>
    <s v="BMECARE1"/>
  </r>
  <r>
    <n v="206"/>
    <x v="0"/>
    <m/>
    <s v="VQ"/>
    <s v="COKER"/>
    <s v="COKER"/>
    <s v="SP-6A VALV C/ ACTUADOR MECAN SP6A COKER"/>
    <m/>
    <s v="SP-6A"/>
    <s v="E-DS-ERB-COK0-PROC-0000000SP6A"/>
    <s v="830 m³"/>
    <x v="0"/>
    <x v="2"/>
    <x v="6"/>
    <s v="CAJA REDUCTORA SIN FIN CORONA "/>
    <n v="10055822"/>
    <s v="PERMITE ABRIR O CERRAR EL PASO DE PITCH  DESDE LA X1401 HACIA LA CAMARA "/>
    <s v="NO PERMITE EL PASO DE PITCH HACIA LA CAMARA "/>
    <s v="TRABAMIENTO EN LOS RODAMIENTOS DE LA CAJA REDUCTORA SIN FIN CORONA POR FALTA DE LUBRICACIÓN"/>
    <s v="SE DETIENE EL CICLO DE COQUIFICACION. DETENCION DE LA PLANTA"/>
    <m/>
    <m/>
    <m/>
    <m/>
    <n v="0"/>
    <m/>
    <m/>
    <n v="0"/>
    <s v="RTF"/>
    <s v="MANTEMINIENTO CORRECTIVO"/>
    <m/>
    <m/>
    <m/>
    <m/>
    <s v="SIN PLAN"/>
    <s v="SIN PLAN"/>
    <s v="SIN PLAN"/>
    <s v="SIN PLAN"/>
    <s v="SIN PLAN"/>
    <s v="SIN PLAN"/>
    <s v="SIN PLAN"/>
    <s v="SIN PLAN"/>
    <s v="SIN PLAN"/>
    <s v="SIN PLAN"/>
    <s v="SIN PLAN"/>
    <s v="FTM"/>
    <x v="45"/>
    <s v="REALIZAR OVERHAUL "/>
    <s v="CAJA REDUCTORA SIN FIN CORONA "/>
    <m/>
    <m/>
    <n v="18"/>
    <s v="DE ACUERDO A MANUAL DEL EQUIPO (SECCION K)"/>
    <x v="1"/>
    <x v="1"/>
    <n v="2"/>
    <n v="480"/>
    <n v="8"/>
    <n v="16"/>
    <x v="3"/>
    <s v="REALIZAR REACONDICIONAMINETO O CAMBIO DE VALVULA"/>
    <m/>
    <m/>
    <m/>
    <s v="CAMBIO DE COMPONENTES O RECUPERACION DE DE CAJA REDUCTORA SIN FIN CORONA "/>
    <m/>
    <s v="BMECARE1"/>
  </r>
  <r>
    <n v="206"/>
    <x v="0"/>
    <m/>
    <s v="VQ"/>
    <s v="COKER"/>
    <s v="COKER"/>
    <s v="SP-6A VALV C/ ACTUADOR MECAN SP6A COKER"/>
    <m/>
    <s v="SP-6A"/>
    <s v="E-DS-ERB-COK0-PROC-0000000SP6A"/>
    <s v="830 m³"/>
    <x v="0"/>
    <x v="2"/>
    <x v="6"/>
    <s v="CAJA REDUCTORA SIN FIN CORONA "/>
    <n v="10055822"/>
    <s v="PERMITE ABRIR O CERRAR EL PASO DE PITCH  DESDE LA X1401 HACIA LA CAMARA "/>
    <s v="NO PERMITE EL PASO DE PITCH HACIA LA CAMARA "/>
    <s v="TRABAMIENTO EN LOS RODAMIENTOS DE LA CAJA REDUCTORA SIN FIN CORONA POR FALTA DE LUBRICACIÓN"/>
    <s v="SE DETIENE EL CICLO DE COQUIFICACION. DETENCION DE LA PLANTA"/>
    <m/>
    <m/>
    <m/>
    <m/>
    <n v="0"/>
    <m/>
    <m/>
    <n v="0"/>
    <s v="RTF"/>
    <s v="MANTEMINIENTO CORRECTIVO"/>
    <m/>
    <m/>
    <m/>
    <m/>
    <s v="SIN PLAN"/>
    <s v="SIN PLAN"/>
    <s v="SIN PLAN"/>
    <s v="SIN PLAN"/>
    <s v="SIN PLAN"/>
    <s v="SIN PLAN"/>
    <s v="SIN PLAN"/>
    <s v="SIN PLAN"/>
    <s v="SIN PLAN"/>
    <s v="SIN PLAN"/>
    <s v="SIN PLAN"/>
    <s v="FTM"/>
    <x v="46"/>
    <s v="REALIZAR ENSAYO DE TINTAS PENETRANTES"/>
    <s v="CAJA REDUCTORA SIN FIN CORONA "/>
    <m/>
    <m/>
    <n v="37"/>
    <s v="DIENTES SIN EVIDENCIA DE GRIETAS "/>
    <x v="9"/>
    <x v="1"/>
    <n v="2"/>
    <n v="120"/>
    <n v="2"/>
    <n v="4"/>
    <x v="3"/>
    <s v="REALIZAR REACONDICIONAMINETO O CAMBIO DE VALVULA"/>
    <m/>
    <m/>
    <m/>
    <s v="CAMBIO DE SIN FIN O CORONA SEGÚN CORRESPONDA"/>
    <m/>
    <s v="BMECARE1"/>
  </r>
  <r>
    <n v="200"/>
    <x v="0"/>
    <m/>
    <s v="VQ"/>
    <s v="COKER"/>
    <s v="COKER"/>
    <s v="SP-6A VALV C/ ACTUADOR MECAN SP6A COKER"/>
    <m/>
    <s v="SP-6A"/>
    <s v="E-DS-ERB-COK0-PROC-0000000SP6A"/>
    <s v="830 m³"/>
    <x v="0"/>
    <x v="2"/>
    <x v="6"/>
    <s v="CUERPO DE LA VÁLVULA"/>
    <n v="10055822"/>
    <s v="PERMITE ABRIR O CERRAR EL PASO DE PITCH  DESDE LA X1401 HACIA LA CAMARA "/>
    <s v="NO PERMITE EL PASO DE PITCH HACIA LA CAMARA "/>
    <s v=" DESGASTE EN LOS ASIENTOS DE SELLADO DEL CUERPO DE LA VÁLVULA  POR VIDA UTIL"/>
    <s v="FUGA DE PRODUCTO. DETENCION DE LA PLANTA"/>
    <m/>
    <m/>
    <m/>
    <m/>
    <n v="0"/>
    <m/>
    <m/>
    <n v="0"/>
    <s v="RTF"/>
    <s v="MANTEMINIENTO CORRECTIVO"/>
    <m/>
    <m/>
    <m/>
    <m/>
    <s v="SIN PLAN"/>
    <s v="SIN PLAN"/>
    <s v="SIN PLAN"/>
    <s v="SIN PLAN"/>
    <s v="SIN PLAN"/>
    <s v="SIN PLAN"/>
    <s v="SIN PLAN"/>
    <s v="SIN PLAN"/>
    <s v="SIN PLAN"/>
    <s v="SIN PLAN"/>
    <s v="SIN PLAN"/>
    <s v="CBM"/>
    <x v="47"/>
    <s v="INSPECCIONAR Y LUBRICAR"/>
    <s v="CUERPO DE LA VÁLVULA"/>
    <m/>
    <m/>
    <n v="23"/>
    <s v="SIN FILTRACIONES NI FUGAS AL EXTERIOR"/>
    <x v="2"/>
    <x v="12"/>
    <n v="1"/>
    <n v="5"/>
    <n v="0.25"/>
    <n v="0.25"/>
    <x v="4"/>
    <m/>
    <m/>
    <m/>
    <m/>
    <s v="REAPRIETE DE PERNOS DE SUJECION DE ACUERDO A TABLA DE TORQUE DE FABRICANTE"/>
    <m/>
    <s v="BEEMECA1"/>
  </r>
  <r>
    <n v="200"/>
    <x v="0"/>
    <m/>
    <s v="VQ"/>
    <s v="COKER"/>
    <s v="COKER"/>
    <s v="SP-6A VALV C/ ACTUADOR MECAN SP6A COKER"/>
    <m/>
    <s v="SP-6A"/>
    <s v="E-DS-ERB-COK0-PROC-0000000SP6A"/>
    <s v="830 m³"/>
    <x v="0"/>
    <x v="2"/>
    <x v="6"/>
    <s v="CUERPO DE LA VÁLVULA"/>
    <n v="10055822"/>
    <s v="PERMITE ABRIR O CERRAR EL PASO DE PITCH  DESDE LA X1401 HACIA LA CAMARA "/>
    <s v="NO PERMITE EL PASO DE PITCH HACIA LA CAMARA "/>
    <s v=" DESGASTE EN LOS ASIENTOS DE SELLADO DEL CUERPO DE LA VÁLVULA  POR VIDA UTIL"/>
    <s v="FUGA DE PRODUCTO. DETENCION DE LA PLANTA"/>
    <m/>
    <m/>
    <m/>
    <m/>
    <n v="0"/>
    <m/>
    <m/>
    <n v="0"/>
    <s v="RTF"/>
    <s v="MANTEMINIENTO CORRECTIVO"/>
    <m/>
    <m/>
    <m/>
    <m/>
    <s v="SIN PLAN"/>
    <s v="SIN PLAN"/>
    <s v="SIN PLAN"/>
    <s v="SIN PLAN"/>
    <s v="SIN PLAN"/>
    <s v="SIN PLAN"/>
    <s v="SIN PLAN"/>
    <s v="SIN PLAN"/>
    <s v="SIN PLAN"/>
    <s v="SIN PLAN"/>
    <s v="SIN PLAN"/>
    <s v="CBM"/>
    <x v="48"/>
    <s v="REALIZAR OVERHAUL "/>
    <s v="CUERPO DE LA VÁLVULA"/>
    <m/>
    <m/>
    <n v="18"/>
    <s v="DE ACUERDO CON MANUAL DE MANTENCION DE LA VALVULA"/>
    <x v="1"/>
    <x v="1"/>
    <n v="2"/>
    <n v="960"/>
    <n v="16"/>
    <n v="32"/>
    <x v="3"/>
    <m/>
    <m/>
    <m/>
    <m/>
    <s v="REALIZAR REACONDICIONAMIENTO O CAMBIO DE CONO DE VALVULA"/>
    <m/>
    <s v="BMECARE1"/>
  </r>
  <r>
    <n v="201"/>
    <x v="0"/>
    <m/>
    <s v="VQ"/>
    <s v="COKER"/>
    <s v="COKER"/>
    <s v="SP-6A VALV C/ ACTUADOR MECAN SP6A COKER"/>
    <m/>
    <s v="SP-6A"/>
    <s v="E-DS-ERB-COK0-PROC-0000000SP6A"/>
    <s v="830 m³"/>
    <x v="0"/>
    <x v="2"/>
    <x v="6"/>
    <s v="PRENSA"/>
    <n v="10055822"/>
    <s v="PERMITE ABRIR O CERRAR EL PASO DE PITCH  DESDE LA X1401 HACIA LA CAMARA "/>
    <s v="NO PERMITE EL PASO DE PITCH HACIA LA CAMARA "/>
    <s v="FUGA DE PRODUCTO EN LA PRENSA DE LA VÁLVULA POR ENVEJECIMIENTO O AJUSTE INCORRECTO"/>
    <s v="FUGA DE PRODUCTO. REAPRETE EN SERVICIO"/>
    <n v="4"/>
    <n v="1"/>
    <n v="1"/>
    <n v="1"/>
    <n v="4"/>
    <m/>
    <m/>
    <n v="0"/>
    <s v="RTF"/>
    <s v="MANTEMINIENTO CORRECTIVO"/>
    <m/>
    <m/>
    <m/>
    <m/>
    <s v="SIN PLAN"/>
    <s v="SIN PLAN"/>
    <s v="SIN PLAN"/>
    <s v="SIN PLAN"/>
    <s v="SIN PLAN"/>
    <s v="SIN PLAN"/>
    <s v="SIN PLAN"/>
    <s v="SIN PLAN"/>
    <s v="SIN PLAN"/>
    <s v="SIN PLAN"/>
    <s v="SIN PLAN"/>
    <s v="FTM"/>
    <x v="49"/>
    <s v="INSPECCIONAR Y LUBRICAR"/>
    <s v="PRENSA"/>
    <m/>
    <m/>
    <n v="23"/>
    <s v="EQUIPO SIN FUGAS NI DAÑOS EVIDENTES"/>
    <x v="2"/>
    <x v="12"/>
    <n v="1"/>
    <n v="5"/>
    <n v="0.25"/>
    <n v="0.25"/>
    <x v="4"/>
    <m/>
    <m/>
    <m/>
    <m/>
    <s v="REALIZAR REAPRETE DE PRENSA O CAMBIO PROGRAMADO"/>
    <m/>
    <s v="BMECARE1"/>
  </r>
  <r>
    <n v="201"/>
    <x v="0"/>
    <m/>
    <s v="VQ"/>
    <s v="COKER"/>
    <s v="COKER"/>
    <s v="SP-6A VALV C/ ACTUADOR MECAN SP6A COKER"/>
    <m/>
    <s v="SP-6A"/>
    <s v="E-DS-ERB-COK0-PROC-0000000SP6A"/>
    <s v="830 m³"/>
    <x v="0"/>
    <x v="2"/>
    <x v="6"/>
    <s v="PRENSA"/>
    <n v="10055822"/>
    <s v="PERMITE ABRIR O CERRAR EL PASO DE PITCH  DESDE LA X1401 HACIA LA CAMARA "/>
    <s v="NO PERMITE EL PASO DE PITCH HACIA LA CAMARA "/>
    <s v="FUGA DE PRODUCTO EN LA PRENSA DE LA VÁLVULA POR ENVEJECIMIENTO O AJUSTE INCORRECTO"/>
    <s v="FUGA DE PRODUCTO. REAPRETE EN SERVICIO"/>
    <n v="4"/>
    <n v="1"/>
    <n v="1"/>
    <n v="1"/>
    <n v="4"/>
    <m/>
    <m/>
    <n v="0"/>
    <s v="RTF"/>
    <s v="MANTEMINIENTO CORRECTIVO"/>
    <m/>
    <m/>
    <m/>
    <m/>
    <s v="SIN PLAN"/>
    <s v="SIN PLAN"/>
    <s v="SIN PLAN"/>
    <s v="SIN PLAN"/>
    <s v="SIN PLAN"/>
    <s v="SIN PLAN"/>
    <s v="SIN PLAN"/>
    <s v="SIN PLAN"/>
    <s v="SIN PLAN"/>
    <s v="SIN PLAN"/>
    <s v="SIN PLAN"/>
    <s v="FTM"/>
    <x v="50"/>
    <s v="INSPECCIONAR Y LUBRICAR"/>
    <s v="PRENSA"/>
    <m/>
    <m/>
    <n v="23"/>
    <s v="LUBRICAR SOLO LA PARTE ROSCADA DEL VASTAGO PARA EVITAR ATRAER RESIDUOS"/>
    <x v="2"/>
    <x v="12"/>
    <n v="1"/>
    <n v="5"/>
    <n v="0.25"/>
    <n v="0.25"/>
    <x v="4"/>
    <m/>
    <m/>
    <m/>
    <m/>
    <s v="REAPRETE DE PRENSA O REEMPLAZO DE EMPAQUETADURA"/>
    <m/>
    <m/>
  </r>
  <r>
    <n v="209"/>
    <x v="0"/>
    <m/>
    <s v="VQ"/>
    <s v="COKER"/>
    <s v="COKER"/>
    <s v="SP-6B VALV C/ ACTUADOR MECAN SP6B COKER"/>
    <m/>
    <s v="SP-6B"/>
    <s v="E-DS-ERB-COK0-PROC-0000000SP6B"/>
    <s v="830 m³"/>
    <x v="0"/>
    <x v="2"/>
    <x v="6"/>
    <s v="PRENSA"/>
    <n v="10055822"/>
    <s v="PERMITE ABRIR O CERRAR EL PASO DE PITCH  DESDE LA X1401 HACIA LA CÁMARA "/>
    <s v="NO PERMITE EL PASO DE PITCH HACIA LA CÁMARA "/>
    <s v="FUGA DE PRODUCTO EN LA PRENSA DE LA VÁLVULA POR DIFERENCIA DE TEMPERATURA "/>
    <s v="FUGA DE PRODUCTO. REAPRETE EN SERVICIO"/>
    <n v="4"/>
    <n v="1"/>
    <n v="1"/>
    <n v="1"/>
    <n v="4"/>
    <m/>
    <m/>
    <n v="0"/>
    <s v="RTF"/>
    <s v="MANTEMINIENTO CORRECTIVO"/>
    <m/>
    <m/>
    <m/>
    <m/>
    <s v="SIN PLAN"/>
    <s v="SIN PLAN"/>
    <s v="SIN PLAN"/>
    <s v="SIN PLAN"/>
    <s v="SIN PLAN"/>
    <s v="SIN PLAN"/>
    <s v="SIN PLAN"/>
    <s v="SIN PLAN"/>
    <s v="SIN PLAN"/>
    <s v="SIN PLAN"/>
    <s v="SIN PLAN"/>
    <s v="FTM"/>
    <x v="51"/>
    <s v="INSPECCIONAR Y REAPRETAR PRENSA"/>
    <s v="PRENSA"/>
    <m/>
    <m/>
    <n v="31"/>
    <s v="DE ACUERDO AL MANUAL DEL EQUIPO"/>
    <x v="1"/>
    <x v="0"/>
    <n v="2"/>
    <n v="30"/>
    <n v="0.5"/>
    <n v="1"/>
    <x v="4"/>
    <m/>
    <m/>
    <m/>
    <m/>
    <s v="AGREGAR ANILLO DE EMPAQUETADURA A PRENSA SEGÚN CORRESPONDA"/>
    <m/>
    <s v="BMECARE1"/>
  </r>
  <r>
    <n v="181"/>
    <x v="0"/>
    <m/>
    <m/>
    <s v="COKER"/>
    <s v="COKER"/>
    <s v="CFD Dispositivo de alim central X1404A"/>
    <m/>
    <s v="X-1404A"/>
    <s v="E-DS-ERB-COK0-PROC-00000X1404A"/>
    <s v="830 m³"/>
    <x v="1"/>
    <x v="2"/>
    <x v="7"/>
    <m/>
    <n v="10142162"/>
    <s v="PERMITE LA INYECCIÓN DEL PRODUCTO A LA CÁMARA "/>
    <s v="NO PERMITE LA INYECCIÓN DEL PRODUCTO A LA CÁMARA "/>
    <s v="FUGA EXTERNA POR AFLOJAMIENTO DE FLANGES"/>
    <s v="BAJA CARGA DE LA CAMARA. RETRASO EN EL PROCESO DE CORTE"/>
    <m/>
    <m/>
    <m/>
    <m/>
    <m/>
    <m/>
    <m/>
    <m/>
    <m/>
    <m/>
    <m/>
    <m/>
    <m/>
    <m/>
    <m/>
    <m/>
    <m/>
    <m/>
    <m/>
    <m/>
    <m/>
    <m/>
    <m/>
    <m/>
    <m/>
    <s v="FTM"/>
    <x v="52"/>
    <m/>
    <s v="UNION DE FLANGES X-1404A"/>
    <m/>
    <m/>
    <m/>
    <s v="FLANGES LIMPIOS, LIBRES DE PRODUCTO"/>
    <x v="1"/>
    <x v="8"/>
    <n v="2"/>
    <n v="60"/>
    <n v="1"/>
    <n v="2"/>
    <x v="2"/>
    <m/>
    <m/>
    <m/>
    <m/>
    <s v="REAPRETE DE FLANGES POR FUGAS"/>
    <m/>
    <s v="BEEMECA1"/>
  </r>
  <r>
    <n v="181"/>
    <x v="0"/>
    <m/>
    <m/>
    <s v="COKER"/>
    <s v="COKER"/>
    <s v="CFD Dispositivo de alim central X1404A"/>
    <m/>
    <s v="X-1404A"/>
    <s v="E-DS-ERB-COK0-PROC-00000X1404A"/>
    <s v="830 m³"/>
    <x v="1"/>
    <x v="2"/>
    <x v="7"/>
    <m/>
    <n v="10142162"/>
    <s v="PERMITE LA INYECCIÓN DEL PRODUCTO A LA CÁMARA "/>
    <s v="NO PERMITE LA INYECCIÓN DEL PRODUCTO A LA CÁMARA "/>
    <s v="DAÑO EN BOQUILLA Y ESPACIO ANULAR DE LA CARCASA POR PARTICULADO FINO DE COKER"/>
    <s v="INDISPONIBILIDAD DE VALVULA. DETENCION DE LA PLANTA"/>
    <m/>
    <m/>
    <m/>
    <m/>
    <m/>
    <m/>
    <m/>
    <m/>
    <s v="RTF"/>
    <s v="MANTENIMIENTO CORRECTIVO "/>
    <m/>
    <m/>
    <m/>
    <m/>
    <s v="SIN PLAN"/>
    <s v="SIN PLAN"/>
    <s v="SIN PLAN"/>
    <s v="SIN PLAN"/>
    <s v="SIN PLAN"/>
    <s v="SIN PLAN"/>
    <s v="SIN PLAN"/>
    <s v="SIN PLAN"/>
    <s v="SIN PLAN"/>
    <s v="SIN PLAN"/>
    <s v="SIN PLAN"/>
    <s v="FTM"/>
    <x v="53"/>
    <s v="MANTENCION"/>
    <m/>
    <m/>
    <m/>
    <m/>
    <s v="INTERIOR DE VALVULA LIMPIA, SIN OBSTRUCCION Y PARTICULADO FINO DE COKER Y DE ACUERDO CON MANUAL DE MANTENCION DE LA VALVULA"/>
    <x v="1"/>
    <x v="5"/>
    <n v="2"/>
    <n v="480"/>
    <n v="8"/>
    <n v="16"/>
    <x v="3"/>
    <m/>
    <m/>
    <m/>
    <m/>
    <s v="CAMBIO DE VALVULA EN PROXIMA INTERVENSION "/>
    <m/>
    <s v="BEEMECA1"/>
  </r>
  <r>
    <n v="181"/>
    <x v="0"/>
    <m/>
    <s v="EM"/>
    <s v="COKER"/>
    <s v="COKER"/>
    <s v="CFD Dispositivo de alim central X1404A"/>
    <m/>
    <s v="X-1404A"/>
    <s v="E-DS-ERB-COK0-PROC-00000X1404A"/>
    <s v="830 m³"/>
    <x v="1"/>
    <x v="2"/>
    <x v="7"/>
    <s v="CAJA REDUCTORA SIN FIN CORONA "/>
    <n v="10142162"/>
    <s v="PERMITE LA INYECCIÓN DEL PRODUCTO A LA CÁMARA "/>
    <s v="NO PERMITE LA INYECCIÓN DEL PRODUCTO A LA CÁMARA "/>
    <s v="DESGASTE DE COMPONENTES INTERNOS DEBIDO A CONTAMINACION DE ACEITE"/>
    <s v="BAJA CARGA DE LA CAMARA. RETRASO EN EL PROCESO DE CORTE"/>
    <n v="4"/>
    <n v="1"/>
    <n v="1"/>
    <n v="1"/>
    <n v="4"/>
    <n v="1"/>
    <n v="4"/>
    <n v="16"/>
    <s v="RTF"/>
    <s v="MANTENIMIENTO CORRECTIVO "/>
    <m/>
    <m/>
    <m/>
    <s v="BMECLUB"/>
    <s v="SIN PLAN"/>
    <s v="SIN PLAN"/>
    <s v="SIN PLAN"/>
    <s v="SIN PLAN"/>
    <s v="SIN PLAN"/>
    <s v="SIN PLAN"/>
    <s v="SIN PLAN"/>
    <s v="SIN PLAN"/>
    <s v="SIN PLAN"/>
    <m/>
    <s v="SIN PLAN"/>
    <s v="CBM"/>
    <x v="54"/>
    <m/>
    <m/>
    <m/>
    <m/>
    <m/>
    <s v="ACEITE DENTRO DEL NIVEL MINIMO Y MAXIMO RECOMENDADO"/>
    <x v="2"/>
    <x v="9"/>
    <n v="1"/>
    <n v="900"/>
    <n v="15"/>
    <n v="15"/>
    <x v="2"/>
    <m/>
    <m/>
    <m/>
    <m/>
    <s v="CAMBIO DE ACEITE EN CASO DE CONTAMINACION "/>
    <m/>
    <s v="BMECLUBX"/>
  </r>
  <r>
    <n v="181"/>
    <x v="0"/>
    <m/>
    <s v="EM"/>
    <s v="COKER"/>
    <s v="COKER"/>
    <s v="CFD Dispositivo de alim central X1404A"/>
    <m/>
    <s v="X-1404A"/>
    <s v="E-DS-ERB-COK0-PROC-00000X1404A"/>
    <s v="830 m³"/>
    <x v="1"/>
    <x v="2"/>
    <x v="7"/>
    <s v="CAJA REDUCTORA SIN FIN CORONA "/>
    <n v="10142162"/>
    <s v="PERMITE LA INYECCIÓN DEL PRODUCTO A LA CÁMARA "/>
    <s v="NO PERMITE LA INYECCIÓN DEL PRODUCTO A LA CÁMARA "/>
    <s v="DESGASTE DE COMPONENTES INTERNOS DEBIDO A CONTAMINACION DE ACEITE"/>
    <s v="BAJA CARGA DE LA CAMARA. RETRASO EN EL PROCESO DE CORTE"/>
    <n v="4"/>
    <n v="1"/>
    <n v="1"/>
    <n v="1"/>
    <n v="4"/>
    <n v="1"/>
    <n v="4"/>
    <n v="16"/>
    <s v="RTF"/>
    <s v="MANTENIMIENTO CORRECTIVO "/>
    <m/>
    <m/>
    <m/>
    <s v="BMECLUB"/>
    <s v="SIN PLAN"/>
    <s v="SIN PLAN"/>
    <s v="SIN PLAN"/>
    <s v="SIN PLAN"/>
    <s v="SIN PLAN"/>
    <s v="SIN PLAN"/>
    <s v="SIN PLAN"/>
    <s v="SIN PLAN"/>
    <s v="SIN PLAN"/>
    <m/>
    <s v="SIN PLAN"/>
    <s v="FTM"/>
    <x v="55"/>
    <m/>
    <m/>
    <m/>
    <m/>
    <m/>
    <s v="DE ACUERDO AL CÓDIGO DE LIMPIEZA EL ESTADO DE LA MUESTRA DEBE ESTAR &quot;NORMAL&quot; "/>
    <x v="2"/>
    <x v="4"/>
    <n v="1"/>
    <n v="120"/>
    <n v="2"/>
    <n v="2"/>
    <x v="3"/>
    <m/>
    <m/>
    <m/>
    <m/>
    <m/>
    <m/>
    <m/>
  </r>
  <r>
    <n v="181"/>
    <x v="0"/>
    <m/>
    <s v="EM"/>
    <s v="COKER"/>
    <s v="COKER"/>
    <s v="CFD Dispositivo de alim central X1404A"/>
    <m/>
    <s v="X-1404A"/>
    <s v="E-DS-ERB-COK0-PROC-00000X1404A"/>
    <s v="830 m³"/>
    <x v="1"/>
    <x v="2"/>
    <x v="7"/>
    <s v="CAJA REDUCTORA SIN FIN CORONA "/>
    <n v="10142162"/>
    <s v="PERMITE LA INYECCIÓN DEL PRODUCTO A LA CÁMARA "/>
    <s v="NO PERMITE LA INYECCIÓN DEL PRODUCTO A LA CÁMARA "/>
    <s v="DESALINEAMIENTO ENTRE LA CAJA REDUCTORA Y EL VÁSTAGO POR FLEXIÓN DEL VÁSTAGO"/>
    <s v="NO SE PUEDE LIBERAR EL COQUE. DETENCION DE LA PLANTA"/>
    <n v="4"/>
    <n v="1"/>
    <n v="1"/>
    <n v="1"/>
    <n v="4"/>
    <n v="1"/>
    <n v="5"/>
    <n v="20"/>
    <s v="RTF"/>
    <s v="MANTENIMIENTO CORRECTIVO "/>
    <m/>
    <m/>
    <m/>
    <s v="BMECARE"/>
    <s v="SIN PLAN"/>
    <s v="SIN PLAN"/>
    <s v="SIN PLAN"/>
    <s v="SIN PLAN"/>
    <s v="SIN PLAN"/>
    <s v="SIN PLAN"/>
    <s v="SIN PLAN"/>
    <s v="SIN PLAN"/>
    <s v="SIN PLAN"/>
    <m/>
    <s v="SIN PLAN"/>
    <s v="RTF"/>
    <x v="16"/>
    <m/>
    <m/>
    <m/>
    <m/>
    <m/>
    <s v="NO APLICA"/>
    <x v="8"/>
    <x v="10"/>
    <s v="NO APLICA"/>
    <s v="NO APLICA"/>
    <s v="NO APLICA"/>
    <s v="NO APLICA"/>
    <x v="7"/>
    <m/>
    <m/>
    <m/>
    <m/>
    <s v="NO APLICA"/>
    <m/>
    <m/>
  </r>
  <r>
    <n v="181"/>
    <x v="0"/>
    <m/>
    <s v="EM"/>
    <s v="COKER"/>
    <s v="COKER"/>
    <s v="CFD Dispositivo de alim central X1404A"/>
    <m/>
    <s v="X-1404A"/>
    <s v="E-DS-ERB-COK0-PROC-00000X1404A"/>
    <s v="830 m³"/>
    <x v="1"/>
    <x v="2"/>
    <x v="7"/>
    <s v="CAJA REDUCTORA SIN FIN CORONA "/>
    <n v="10142162"/>
    <s v="PERMITE LA INYECCIÓN DEL PRODUCTO A LA CÁMARA "/>
    <s v="NO PERMITE LA INYECCIÓN DEL PRODUCTO A LA CÁMARA "/>
    <s v="EL ACOPLAMIENTO DE LA CAJA REDUCTORA NO TRANSMITE LA POTENCIA DE TORQUE DEBIDO AL CORTE DEL FUELLE METÁLICO."/>
    <s v="APERTURA Y CIERRE DE VALVULA CON HERRAMIENTA NEUMATICA. SIN CONSECUENCIAS EN EL PROCESO._x000a_"/>
    <n v="1"/>
    <n v="1"/>
    <n v="1"/>
    <n v="1"/>
    <n v="1"/>
    <n v="4"/>
    <n v="4"/>
    <n v="16"/>
    <s v="RTF"/>
    <s v="MANTENIMIENTO CORRECTIVO "/>
    <m/>
    <m/>
    <m/>
    <s v="BMECARE"/>
    <m/>
    <m/>
    <m/>
    <m/>
    <m/>
    <m/>
    <m/>
    <m/>
    <m/>
    <m/>
    <m/>
    <s v="FTM"/>
    <x v="56"/>
    <m/>
    <m/>
    <m/>
    <m/>
    <m/>
    <s v="TOLERANCIA DENTRO DEL RANGO SEGÚN NORMA API (OFFSET 0,003&quot;)"/>
    <x v="1"/>
    <x v="5"/>
    <n v="2"/>
    <n v="240"/>
    <n v="4"/>
    <n v="8"/>
    <x v="1"/>
    <m/>
    <m/>
    <m/>
    <m/>
    <s v="CAMBIO DE ACOPLAMIENTO "/>
    <m/>
    <s v="BMECARE"/>
  </r>
  <r>
    <n v="181"/>
    <x v="0"/>
    <m/>
    <s v="EM"/>
    <s v="COKER"/>
    <s v="COKER"/>
    <s v="CFD Dispositivo de alim central X1404A"/>
    <m/>
    <s v="X-1404A"/>
    <s v="E-DS-ERB-COK0-PROC-00000X1404A"/>
    <s v="830 m³"/>
    <x v="1"/>
    <x v="2"/>
    <x v="7"/>
    <s v="CAJA REDUCTORA SIN FIN CORONA "/>
    <n v="10142162"/>
    <s v="PERMITE LA INYECCIÓN DEL PRODUCTO A LA CÁMARA "/>
    <s v="NO PERMITE LA INYECCIÓN DEL PRODUCTO A LA CÁMARA "/>
    <s v="FALLA EN EL LIMIT SWITCH DE LA CAJA REDUCTORA QUE NO MANTIENE LA POSICIÓN CORRECTA."/>
    <s v="NO PERMITE CERRAR LA VALVULA. DETENCION DE LA PLANTA"/>
    <n v="4"/>
    <n v="1"/>
    <n v="1"/>
    <n v="1"/>
    <n v="4"/>
    <n v="1"/>
    <n v="2"/>
    <n v="8"/>
    <s v="RTF"/>
    <s v="MANTENIMIENTO CORRECTIVO "/>
    <m/>
    <m/>
    <m/>
    <m/>
    <m/>
    <m/>
    <m/>
    <m/>
    <m/>
    <m/>
    <m/>
    <m/>
    <m/>
    <m/>
    <m/>
    <m/>
    <x v="25"/>
    <m/>
    <m/>
    <m/>
    <m/>
    <m/>
    <m/>
    <x v="4"/>
    <x v="7"/>
    <m/>
    <m/>
    <m/>
    <n v="0"/>
    <x v="6"/>
    <m/>
    <m/>
    <m/>
    <m/>
    <m/>
    <m/>
    <m/>
  </r>
  <r>
    <n v="181"/>
    <x v="0"/>
    <m/>
    <s v="EM"/>
    <s v="COKER"/>
    <s v="COKER"/>
    <s v="CFD Dispositivo de alim central X1404A"/>
    <m/>
    <s v="X-1404A"/>
    <s v="E-DS-ERB-COK0-PROC-00000X1404A"/>
    <s v="830 m³"/>
    <x v="1"/>
    <x v="2"/>
    <x v="7"/>
    <s v="CAJA REDUCTORA SIN FIN CORONA "/>
    <n v="10142162"/>
    <s v="PERMITE LA INYECCIÓN DEL PRODUCTO A LA CÁMARA "/>
    <s v="NO PERMITE LA INYECCIÓN DEL PRODUCTO A LA CÁMARA "/>
    <s v="FALLA DE FUNCIONAMIENTO DE LOCK PIN POR FALLA EN EL POSICIONADOR"/>
    <s v="INDISPONIBILIDAD DE VALVULA. DETENCION DE LA PLANTA"/>
    <n v="4"/>
    <n v="1"/>
    <n v="1"/>
    <n v="1"/>
    <n v="4"/>
    <n v="4"/>
    <n v="4"/>
    <n v="64"/>
    <m/>
    <m/>
    <m/>
    <m/>
    <m/>
    <m/>
    <m/>
    <m/>
    <m/>
    <m/>
    <m/>
    <m/>
    <m/>
    <m/>
    <m/>
    <m/>
    <m/>
    <m/>
    <x v="25"/>
    <m/>
    <m/>
    <m/>
    <m/>
    <m/>
    <m/>
    <x v="4"/>
    <x v="7"/>
    <m/>
    <m/>
    <m/>
    <n v="0"/>
    <x v="6"/>
    <m/>
    <m/>
    <m/>
    <m/>
    <m/>
    <m/>
    <m/>
  </r>
  <r>
    <n v="181"/>
    <x v="0"/>
    <m/>
    <s v="EM"/>
    <s v="COKER"/>
    <s v="COKER"/>
    <s v="CFD Dispositivo de alim central X1404A"/>
    <m/>
    <s v="X-1404A"/>
    <s v="E-DS-ERB-COK0-PROC-00000X1404A"/>
    <s v="830 m³"/>
    <x v="1"/>
    <x v="2"/>
    <x v="7"/>
    <s v="CAJA REDUCTORA "/>
    <n v="10142162"/>
    <s v="PERMITE LA INYECCIÓN DEL PRODUCTO A LA CÁMARA "/>
    <s v="NO PERMITE LA INYECCIÓN DEL PRODUCTO A LA CÁMARA "/>
    <s v="DESGASTE DE COMPONENTES INTERNOS DEBIDO A CONTAMINACION DE ACEITE"/>
    <s v="BAJA CARGA DE LA CAMARA. RETRASO EN EL PROCESO DE CORTE"/>
    <n v="4"/>
    <n v="1"/>
    <n v="1"/>
    <n v="1"/>
    <n v="4"/>
    <n v="1"/>
    <n v="4"/>
    <n v="16"/>
    <s v="RTF"/>
    <s v="MANTENIMIENTO CORRECTIVO "/>
    <m/>
    <m/>
    <m/>
    <s v="BMECLUB"/>
    <s v="SIN PLAN"/>
    <s v="SIN PLAN"/>
    <s v="SIN PLAN"/>
    <s v="SIN PLAN"/>
    <s v="SIN PLAN"/>
    <s v="SIN PLAN"/>
    <s v="SIN PLAN"/>
    <s v="SIN PLAN"/>
    <s v="SIN PLAN"/>
    <m/>
    <s v="SIN PLAN"/>
    <s v="CBM"/>
    <x v="54"/>
    <m/>
    <m/>
    <m/>
    <m/>
    <m/>
    <s v="ACEITE DENTRO DEL NIVEL MINIMO Y MAXIMO RECOMENDADO"/>
    <x v="2"/>
    <x v="9"/>
    <n v="1"/>
    <n v="900"/>
    <n v="15"/>
    <n v="15"/>
    <x v="2"/>
    <m/>
    <m/>
    <m/>
    <m/>
    <s v="CAMBIO DE ACEITE EN CASO DE CONTAMINACION "/>
    <m/>
    <s v="BMECLUBX"/>
  </r>
  <r>
    <n v="181"/>
    <x v="0"/>
    <m/>
    <s v="EM"/>
    <s v="COKER"/>
    <s v="COKER"/>
    <s v="CFD Dispositivo de alim central X1404A"/>
    <m/>
    <s v="X-1404A"/>
    <s v="E-DS-ERB-COK0-PROC-00000X1404A"/>
    <s v="830 m³"/>
    <x v="1"/>
    <x v="2"/>
    <x v="7"/>
    <s v="CAJA REDUCTORA "/>
    <n v="10142162"/>
    <s v="PERMITE LA INYECCIÓN DEL PRODUCTO A LA CÁMARA "/>
    <s v="NO PERMITE LA INYECCIÓN DEL PRODUCTO A LA CÁMARA "/>
    <s v="DESGASTE DE COMPONENTES INTERNOS DEBIDO A CONTAMINACION DE ACEITE"/>
    <s v="BAJA CARGA DE LA CAMARA. RETRASO EN EL PROCESO DE CORTE"/>
    <n v="4"/>
    <n v="1"/>
    <n v="1"/>
    <n v="1"/>
    <n v="4"/>
    <n v="1"/>
    <n v="4"/>
    <n v="16"/>
    <s v="RTF"/>
    <s v="MANTENIMIENTO CORRECTIVO "/>
    <m/>
    <m/>
    <m/>
    <s v="BMECLUB"/>
    <s v="SIN PLAN"/>
    <s v="SIN PLAN"/>
    <s v="SIN PLAN"/>
    <s v="SIN PLAN"/>
    <s v="SIN PLAN"/>
    <s v="SIN PLAN"/>
    <s v="SIN PLAN"/>
    <s v="SIN PLAN"/>
    <s v="SIN PLAN"/>
    <m/>
    <s v="SIN PLAN"/>
    <s v="FTM"/>
    <x v="55"/>
    <m/>
    <m/>
    <m/>
    <m/>
    <m/>
    <s v="DE ACUERDO AL CÓDIGO DE LIMPIEZA EL ESTADO DE LA MUESTRA DEBE ESTAR &quot;NORMAL&quot; "/>
    <x v="2"/>
    <x v="4"/>
    <n v="1"/>
    <n v="2"/>
    <n v="15"/>
    <n v="15"/>
    <x v="3"/>
    <m/>
    <m/>
    <m/>
    <m/>
    <m/>
    <m/>
    <m/>
  </r>
  <r>
    <n v="181"/>
    <x v="0"/>
    <m/>
    <s v="EM"/>
    <s v="COKER"/>
    <s v="COKER"/>
    <s v="CFD Dispositivo de alim central X1404A"/>
    <m/>
    <s v="X-1404A"/>
    <s v="E-DS-ERB-COK0-PROC-00000X1404A"/>
    <s v="830 m³"/>
    <x v="1"/>
    <x v="2"/>
    <x v="7"/>
    <s v="CAJA REDUCTORA "/>
    <n v="10142162"/>
    <s v="PERMITE LA INYECCIÓN DEL PRODUCTO A LA CÁMARA "/>
    <s v="NO PERMITE LA INYECCIÓN DEL PRODUCTO A LA CÁMARA "/>
    <s v="DESALINEAMIENTO ENTRE LA CAJA REDUCTORA Y EL VÁSTAGO POR FLEXIÓN DEL VÁSTAGO"/>
    <s v="NO SE PUEDE LIBERAR EL COQUE. DETENCION DE LA PLANTA"/>
    <n v="4"/>
    <n v="1"/>
    <n v="1"/>
    <n v="1"/>
    <n v="4"/>
    <n v="1"/>
    <n v="5"/>
    <n v="20"/>
    <s v="RTF"/>
    <s v="MANTENIMIENTO CORRECTIVO "/>
    <m/>
    <m/>
    <m/>
    <s v="BMECARE"/>
    <s v="SIN PLAN"/>
    <s v="SIN PLAN"/>
    <s v="SIN PLAN"/>
    <s v="SIN PLAN"/>
    <s v="SIN PLAN"/>
    <s v="SIN PLAN"/>
    <s v="SIN PLAN"/>
    <s v="SIN PLAN"/>
    <s v="SIN PLAN"/>
    <m/>
    <s v="SIN PLAN"/>
    <s v="RTF"/>
    <x v="16"/>
    <m/>
    <m/>
    <m/>
    <m/>
    <m/>
    <s v="NO APLICA"/>
    <x v="8"/>
    <x v="10"/>
    <s v="NO APLICA"/>
    <s v="NO APLICA"/>
    <s v="NO APLICA"/>
    <s v="NO APLICA"/>
    <x v="7"/>
    <m/>
    <m/>
    <m/>
    <m/>
    <s v="NO APLICA"/>
    <m/>
    <m/>
  </r>
  <r>
    <n v="181"/>
    <x v="0"/>
    <m/>
    <s v="EM"/>
    <s v="COKER"/>
    <s v="COKER"/>
    <s v="CFD Dispositivo de alim central X1404A"/>
    <m/>
    <s v="X-1404A"/>
    <s v="E-DS-ERB-COK0-PROC-00000X1404A"/>
    <s v="830 m³"/>
    <x v="1"/>
    <x v="2"/>
    <x v="7"/>
    <s v="CAJA REDUCTORA "/>
    <n v="10142162"/>
    <s v="PERMITE LA INYECCIÓN DEL PRODUCTO A LA CÁMARA "/>
    <s v="NO PERMITE LA INYECCIÓN DEL PRODUCTO A LA CÁMARA "/>
    <s v="EL ACOPLAMIENTO DE LA CAJA REDUCTORA NO TRANSMITE LA POTENCIA DE TORQUE DEBIDO AL CORTE DEL FUELLE METÁLICO."/>
    <s v="APERTURA Y CIERRE DE VALVULA CON HERRAMIENTA NEUMATICA. SIN CONSECUENCIAS EN EL PROCESO._x000a_"/>
    <n v="1"/>
    <n v="1"/>
    <n v="1"/>
    <n v="1"/>
    <n v="1"/>
    <n v="4"/>
    <n v="4"/>
    <n v="16"/>
    <s v="RTF"/>
    <s v="MANTENIMIENTO CORRECTIVO "/>
    <m/>
    <m/>
    <m/>
    <s v="BMECARE"/>
    <m/>
    <m/>
    <m/>
    <m/>
    <m/>
    <m/>
    <m/>
    <m/>
    <m/>
    <m/>
    <m/>
    <s v="FTM"/>
    <x v="56"/>
    <m/>
    <m/>
    <m/>
    <m/>
    <m/>
    <s v="TOLERANCIA DENTRO DEL RANGO SEGÚN NORMA API (OFFSET 0,003&quot;)"/>
    <x v="1"/>
    <x v="5"/>
    <n v="2"/>
    <n v="240"/>
    <n v="4"/>
    <n v="8"/>
    <x v="1"/>
    <m/>
    <m/>
    <m/>
    <m/>
    <s v="CAMBIO DE ACOPLAMIENTO "/>
    <m/>
    <s v="BMECARE"/>
  </r>
  <r>
    <n v="181"/>
    <x v="0"/>
    <m/>
    <s v="EM"/>
    <s v="COKER"/>
    <s v="COKER"/>
    <s v="CFD Dispositivo de alim central X1404A"/>
    <m/>
    <s v="X-1404A"/>
    <s v="E-DS-ERB-COK0-PROC-00000X1404A"/>
    <s v="830 m³"/>
    <x v="1"/>
    <x v="2"/>
    <x v="7"/>
    <s v="CAJA REDUCTORA "/>
    <n v="10142162"/>
    <s v="PERMITE LA INYECCIÓN DEL PRODUCTO A LA CÁMARA "/>
    <s v="NO PERMITE LA INYECCIÓN DEL PRODUCTO A LA CÁMARA "/>
    <s v="FALLA EN EL LIMIT SWITCH DE LA CAJA REDUCTORA QUE NO MANTIENE LA POSICIÓN CORRECTA."/>
    <s v="NO PERMITE CERRAR LA VALVULA. DETENCION DE LA PLANTA"/>
    <n v="4"/>
    <n v="1"/>
    <n v="1"/>
    <n v="1"/>
    <n v="4"/>
    <n v="1"/>
    <n v="2"/>
    <n v="8"/>
    <s v="RTF"/>
    <s v="MANTENIMIENTO CORRECTIVO "/>
    <m/>
    <m/>
    <m/>
    <m/>
    <m/>
    <m/>
    <m/>
    <m/>
    <m/>
    <m/>
    <m/>
    <m/>
    <m/>
    <m/>
    <m/>
    <m/>
    <x v="25"/>
    <m/>
    <m/>
    <m/>
    <m/>
    <m/>
    <m/>
    <x v="4"/>
    <x v="7"/>
    <m/>
    <m/>
    <m/>
    <n v="0"/>
    <x v="6"/>
    <m/>
    <m/>
    <m/>
    <m/>
    <m/>
    <m/>
    <m/>
  </r>
  <r>
    <n v="181"/>
    <x v="0"/>
    <m/>
    <s v="EM"/>
    <s v="COKER"/>
    <s v="COKER"/>
    <s v="CFD Dispositivo de alim central X1404A"/>
    <m/>
    <s v="X-1404A"/>
    <s v="E-DS-ERB-COK0-PROC-00000X1404A"/>
    <s v="830 m³"/>
    <x v="1"/>
    <x v="2"/>
    <x v="7"/>
    <s v="CAJA REDUCTORA "/>
    <n v="10142162"/>
    <s v="PERMITE LA INYECCIÓN DEL PRODUCTO A LA CÁMARA "/>
    <s v="NO PERMITE LA INYECCIÓN DEL PRODUCTO A LA CÁMARA "/>
    <s v="FALLA DE FUNCIONAMIENTO DE LOCK PIN POR FALLA EN EL POSICIONADOR"/>
    <s v="INDISPONIBILIDAD DE VALVULA. DETENCION DE LA PLANTA"/>
    <n v="4"/>
    <n v="1"/>
    <n v="1"/>
    <n v="1"/>
    <n v="4"/>
    <n v="4"/>
    <n v="4"/>
    <n v="64"/>
    <m/>
    <m/>
    <m/>
    <m/>
    <m/>
    <m/>
    <m/>
    <m/>
    <m/>
    <m/>
    <m/>
    <m/>
    <m/>
    <m/>
    <m/>
    <m/>
    <m/>
    <m/>
    <x v="25"/>
    <m/>
    <m/>
    <m/>
    <m/>
    <m/>
    <m/>
    <x v="4"/>
    <x v="7"/>
    <m/>
    <m/>
    <m/>
    <n v="0"/>
    <x v="6"/>
    <m/>
    <m/>
    <m/>
    <m/>
    <m/>
    <m/>
    <m/>
  </r>
  <r>
    <n v="179"/>
    <x v="0"/>
    <m/>
    <s v="DELTAVALVE"/>
    <s v="COKER"/>
    <s v="COKER"/>
    <s v="CFD Dispositivo de alim central X1404A"/>
    <m/>
    <s v="X-1404A"/>
    <s v="E-DS-ERB-COK0-PROC-00000X1404A"/>
    <s v="830 m³"/>
    <x v="1"/>
    <x v="2"/>
    <x v="7"/>
    <s v="PISTON SELECTOR DE CARGA"/>
    <n v="10142162"/>
    <s v="PERMITE LA INYECCIÓN DEL PRODUCTO A LA CÁMARA "/>
    <s v="NO PERMITE LA INYECCIÓN DEL PRODUCTO A LA CÁMARA "/>
    <s v="TRABAMIENTO EN EL PISTON DE CARGA POR CONTAMINACIÓN DE COQUE "/>
    <s v="DETENCION DEL EQUIPO. DETENCION DE LA PLANTA"/>
    <m/>
    <m/>
    <m/>
    <m/>
    <n v="0"/>
    <n v="1"/>
    <n v="2"/>
    <n v="0"/>
    <s v="RTF"/>
    <s v="MANTENIMIENTO CORRECTIVO "/>
    <m/>
    <m/>
    <m/>
    <s v="BMECARE"/>
    <s v="SIN PLAN"/>
    <s v="SIN PLAN"/>
    <m/>
    <m/>
    <m/>
    <m/>
    <m/>
    <m/>
    <m/>
    <m/>
    <m/>
    <s v="FTM"/>
    <x v="57"/>
    <m/>
    <m/>
    <m/>
    <m/>
    <m/>
    <s v="RECORRIDO UNIFORME, LIBRE DE TRABAMIENTOS"/>
    <x v="1"/>
    <x v="5"/>
    <n v="2"/>
    <n v="60"/>
    <n v="1"/>
    <n v="2"/>
    <x v="4"/>
    <m/>
    <m/>
    <m/>
    <m/>
    <s v="MANTENCION GENERAL DE VALVULA SEGÚN OPORTUNIDAD"/>
    <m/>
    <s v="BMECARE"/>
  </r>
  <r>
    <n v="180"/>
    <x v="0"/>
    <m/>
    <s v="DELTAVALVE"/>
    <s v="COKER"/>
    <s v="COKER"/>
    <s v="CFD Dispositivo de alim central X1404A"/>
    <m/>
    <s v="X-1404A"/>
    <s v="E-DS-ERB-COK0-PROC-00000X1404A"/>
    <s v="830 m³"/>
    <x v="1"/>
    <x v="2"/>
    <x v="7"/>
    <s v="PISTON SELECTOR DE CARGA"/>
    <n v="10142162"/>
    <s v="PERMITE LA INYECCIÓN DEL PRODUCTO A LA CÁMARA "/>
    <s v="NO PERMITE LA INYECCIÓN DEL PRODUCTO A LA CÁMARA "/>
    <s v="DESGASTE EN LOS SELLOS HIDRÁULICOS DEL PISTÓN POR FLEXIÓN DEL VÁSTAGO"/>
    <s v="EL PISTON NO TIENE FUERZA PARA ABRIR O CERRAR LA VALVULA. RETRASO EN EL PROCESO DE CORTE"/>
    <m/>
    <m/>
    <m/>
    <m/>
    <n v="0"/>
    <n v="1"/>
    <n v="2"/>
    <n v="0"/>
    <s v="RTF"/>
    <s v="MANTENIMIENTO CORRECTIVO "/>
    <m/>
    <m/>
    <m/>
    <s v="BMECARE"/>
    <s v="SIN PLAN"/>
    <s v="SIN PLAN"/>
    <m/>
    <m/>
    <m/>
    <m/>
    <m/>
    <m/>
    <m/>
    <m/>
    <m/>
    <s v="FTM"/>
    <x v="57"/>
    <m/>
    <m/>
    <m/>
    <m/>
    <m/>
    <s v="RECORRIDO UNIFORME, LIBRE DE TRABAMIENTOS"/>
    <x v="1"/>
    <x v="5"/>
    <n v="2"/>
    <n v="60"/>
    <n v="1"/>
    <n v="2"/>
    <x v="4"/>
    <m/>
    <m/>
    <m/>
    <m/>
    <m/>
    <m/>
    <m/>
  </r>
  <r>
    <n v="185"/>
    <x v="0"/>
    <m/>
    <m/>
    <s v="COKER"/>
    <s v="COKER"/>
    <s v="CFD Dispositivo de alim central X1404A"/>
    <m/>
    <s v="X-1404A"/>
    <s v="E-DS-ERB-COK0-PROC-00000X1404A"/>
    <s v="830 m³"/>
    <x v="1"/>
    <x v="2"/>
    <x v="7"/>
    <s v="PRENSA"/>
    <n v="10142162"/>
    <s v="PERMITE LA INYECCIÓN DEL PRODUCTO A LA CÁMARA "/>
    <s v="NO PERMITE LA INYECCIÓN DEL PRODUCTO A LA CÁMARA "/>
    <s v="DAÑOS EN LOS SELLOS DINÁMICOS  DE LA PRENSA DEBIDO A CONTAMINACIÓN INTERNA, FLEXIÓN DEL VÁSTAGO. "/>
    <s v="FUGA AL EXTERIOR. RIESGO DE INFLAMACION, RIESGO A LAS PERSONAS. DETENCION DE LA PLANTA"/>
    <m/>
    <m/>
    <m/>
    <m/>
    <n v="0"/>
    <n v="1"/>
    <n v="1"/>
    <n v="0"/>
    <s v="RTF"/>
    <s v="MANTENIMIENTO CORRECTIVO "/>
    <m/>
    <m/>
    <m/>
    <m/>
    <s v="SIN PLAN"/>
    <s v="SIN PLAN"/>
    <m/>
    <m/>
    <m/>
    <m/>
    <m/>
    <m/>
    <m/>
    <m/>
    <m/>
    <s v="CBM"/>
    <x v="58"/>
    <s v="X-1404A INSP. VISUAL SELLOS DINAMICOS"/>
    <s v="X-1404A"/>
    <s v="INSP. MEC"/>
    <m/>
    <n v="37"/>
    <s v="SELLOS SIN PRESENCIA DE FUGA DE PRODUCTO"/>
    <x v="1"/>
    <x v="5"/>
    <n v="2"/>
    <n v="30"/>
    <n v="0.5"/>
    <n v="1"/>
    <x v="8"/>
    <m/>
    <m/>
    <m/>
    <m/>
    <s v="CAMBIO DE ANILLOS DE SELLOS DINAMICOS"/>
    <m/>
    <s v="BMECARE"/>
  </r>
  <r>
    <n v="185"/>
    <x v="0"/>
    <m/>
    <m/>
    <s v="COKER"/>
    <s v="COKER"/>
    <s v="CFD Dispositivo de alim central X1404A"/>
    <m/>
    <s v="X-1404A"/>
    <s v="E-DS-ERB-COK0-PROC-00000X1404A"/>
    <s v="830 m³"/>
    <x v="1"/>
    <x v="2"/>
    <x v="7"/>
    <s v="PRENSA"/>
    <n v="10142162"/>
    <s v="PERMITE LA INYECCIÓN DEL PRODUCTO A LA CÁMARA "/>
    <s v="NO PERMITE LA INYECCIÓN DEL PRODUCTO A LA CÁMARA "/>
    <s v="DAÑOS EN LOS SELLOS DINÁMICOS  DE LA PRENSA DEBIDO A CONTAMINACIÓN INTERNA, FLEXIÓN DEL VÁSTAGO. "/>
    <s v="FUGA AL EXTERIOR. RIESGO DE INFLAMACION, RIESGO A LAS PERSONAS. DETENCION DE LA PLANTA"/>
    <m/>
    <m/>
    <m/>
    <m/>
    <m/>
    <m/>
    <m/>
    <m/>
    <m/>
    <m/>
    <m/>
    <m/>
    <m/>
    <m/>
    <m/>
    <m/>
    <m/>
    <m/>
    <m/>
    <m/>
    <m/>
    <m/>
    <m/>
    <m/>
    <m/>
    <s v="FTM"/>
    <x v="59"/>
    <s v="REALIZAR OVERHAUL "/>
    <s v="X-1404A"/>
    <m/>
    <m/>
    <n v="18"/>
    <s v="VALVULA LIMPIA, CON PISTON HIDRAULICO TRABAJANDO CORRECTAMENTE Y SIN FUGA EN CAMARA"/>
    <x v="1"/>
    <x v="1"/>
    <n v="2"/>
    <n v="1440"/>
    <n v="24"/>
    <n v="48"/>
    <x v="3"/>
    <m/>
    <m/>
    <m/>
    <m/>
    <s v="CAMBIO DE COMPONENTES O REPARACION PROGRAMADA"/>
    <m/>
    <s v="BMECARE1"/>
  </r>
  <r>
    <n v="185"/>
    <x v="0"/>
    <m/>
    <m/>
    <s v="COKER"/>
    <s v="COKER"/>
    <s v="CFD Dispositivo de alim central X1404A"/>
    <m/>
    <s v="X-1404A"/>
    <s v="E-DS-ERB-COK0-PROC-00000X1404A"/>
    <s v="830 m³"/>
    <x v="1"/>
    <x v="2"/>
    <x v="7"/>
    <s v="PRENSA"/>
    <n v="10142162"/>
    <s v="PERMITE LA INYECCIÓN DEL PRODUCTO A LA CÁMARA "/>
    <s v="NO PERMITE LA INYECCIÓN DEL PRODUCTO A LA CÁMARA "/>
    <s v="COQUIFICACION EN ZONA DE PRENSA DEBIDO A BAJA DE TEMPERATURA POR CONDENSADO"/>
    <s v="TRABAMIENTO PARA ABRIR O CERRAR LA VALVULA. RETRASO EN EL PROCESO DE CORTE"/>
    <m/>
    <m/>
    <m/>
    <m/>
    <m/>
    <m/>
    <m/>
    <m/>
    <m/>
    <m/>
    <m/>
    <m/>
    <m/>
    <m/>
    <n v="202040"/>
    <s v="MP: D-1401A/B LIMPIEZA FILTROS TRAMPAS"/>
    <n v="37787"/>
    <s v="MP: D-1401A LIMPIEZA DE FILTROS TRAMPAS"/>
    <s v="E2736"/>
    <s v="MP: D-1401A LIMPIEZA DE FILTROS TRAMPA V"/>
    <n v="20"/>
    <s v="MP: D-1401A LIMPIEZA FILTROS TRAMPAS"/>
    <s v="BEEMECA1"/>
    <s v="1S"/>
    <n v="8"/>
    <s v="FTM"/>
    <x v="60"/>
    <s v="MP: D-1401A LIMPIEZA FILTROS TRAMPAS"/>
    <s v="X-1404A"/>
    <m/>
    <m/>
    <n v="36"/>
    <s v="FILTROS Y TRAMPAS DE VAPOR SIN OBSTRUCCIONES Y OPERANDO CORRECTAMENTE"/>
    <x v="10"/>
    <x v="13"/>
    <n v="2"/>
    <n v="240"/>
    <n v="4"/>
    <n v="8"/>
    <x v="9"/>
    <m/>
    <m/>
    <m/>
    <m/>
    <s v="CAMBIO DE COMPONENTES O REPARACION PROGRAMADA"/>
    <m/>
    <s v="BMECARE"/>
  </r>
  <r>
    <n v="184"/>
    <x v="0"/>
    <m/>
    <s v="FP"/>
    <s v="COKER"/>
    <s v="COKER"/>
    <s v="CFD Dispositivo de alim central X1404A"/>
    <m/>
    <s v="X-1404A"/>
    <s v="E-DS-ERB-COK0-PROC-00000X1404A"/>
    <s v="830 m³"/>
    <x v="1"/>
    <x v="2"/>
    <x v="7"/>
    <s v="XM-1404A MOTOR ELECTRICO "/>
    <n v="10142168"/>
    <s v="PERMITE LA INYECCIÓN DEL PRODUCTO A LA CÁMARA "/>
    <s v="NO PERMITE LA INYECCIÓN DEL PRODUCTO A LA CÁMARA "/>
    <s v="DESBALANCE DE MOTOR ELÉCTRICO "/>
    <s v="RETRASO EN CICLO DE COQUIFICACION/  RIESGO DE SOBREPRESION. RETRASO EN EL PROCESO DE CORTE"/>
    <m/>
    <m/>
    <m/>
    <m/>
    <n v="0"/>
    <m/>
    <m/>
    <n v="0"/>
    <s v="RTF"/>
    <s v="MANTENIMIENTO CORRECTIVO "/>
    <m/>
    <m/>
    <m/>
    <m/>
    <m/>
    <m/>
    <m/>
    <m/>
    <m/>
    <m/>
    <m/>
    <m/>
    <m/>
    <m/>
    <m/>
    <s v="CBM"/>
    <x v="61"/>
    <m/>
    <m/>
    <m/>
    <m/>
    <m/>
    <s v="MOTOR SIN VIBRACIONES NI RUIDOS"/>
    <x v="2"/>
    <x v="11"/>
    <n v="2"/>
    <n v="12"/>
    <n v="0.2"/>
    <n v="0.4"/>
    <x v="2"/>
    <m/>
    <m/>
    <m/>
    <m/>
    <s v="REALIZAR ANALISIS DE VIBRACIONES "/>
    <m/>
    <s v="BMANPRED"/>
  </r>
  <r>
    <n v="182"/>
    <x v="0"/>
    <m/>
    <m/>
    <s v="COKER"/>
    <s v="COKER"/>
    <s v="CFD Dispositivo de alim central X1404A"/>
    <m/>
    <s v="X-1404A"/>
    <s v="E-DS-ERB-COK0-PROC-00000X1404A"/>
    <s v="830 m³"/>
    <x v="1"/>
    <x v="2"/>
    <x v="7"/>
    <s v="XM-1404A MOTOR ELECTRICO "/>
    <n v="10142168"/>
    <s v="PERMITE LA INYECCIÓN DEL PRODUCTO A LA CÁMARA "/>
    <s v="NO PERMITE LA INYECCIÓN DEL PRODUCTO A LA CÁMARA "/>
    <s v="FALLA EN RODAMIENTOS  DE MOTOR ELÉCTRICO POR FALTA DE LUBRICACIÓN "/>
    <s v="RETRASO EN CICLO DE LLENADO DE CAMARA. RETRASO EN EL PROCESO DE CORTE"/>
    <m/>
    <m/>
    <m/>
    <m/>
    <n v="0"/>
    <m/>
    <m/>
    <n v="0"/>
    <s v="RTF"/>
    <s v="MANTENIMIENTO CORRECTIVO "/>
    <m/>
    <m/>
    <m/>
    <m/>
    <m/>
    <m/>
    <m/>
    <m/>
    <m/>
    <m/>
    <m/>
    <m/>
    <m/>
    <m/>
    <m/>
    <s v="FTM"/>
    <x v="62"/>
    <m/>
    <m/>
    <m/>
    <m/>
    <m/>
    <s v="DE ACUERDO A NORMA ISO, GRASA TIPO EP3 BASE LITIUM"/>
    <x v="2"/>
    <x v="6"/>
    <n v="2"/>
    <n v="30"/>
    <n v="0.5"/>
    <n v="1"/>
    <x v="4"/>
    <s v="RODAMIENTOS DE MOTOR ELECTRICO DE  X-1404A"/>
    <m/>
    <m/>
    <m/>
    <s v="CAMBIO DE RODAMIENTOS"/>
    <m/>
    <s v="BMECARE"/>
  </r>
  <r>
    <n v="183"/>
    <x v="0"/>
    <m/>
    <s v="DEI UZIEL CORTES"/>
    <s v="COKER"/>
    <s v="COKER"/>
    <s v="CFD Dispositivo de alim central X1404A"/>
    <m/>
    <s v="X-1404A"/>
    <s v="E-DS-ERB-COK0-PROC-00000X1404A"/>
    <s v="830 m³"/>
    <x v="1"/>
    <x v="2"/>
    <x v="7"/>
    <s v="XM-1404A MOTOR ELECTRICO "/>
    <n v="10142168"/>
    <s v="PERMITE LA INYECCIÓN DEL PRODUCTO A LA CÁMARA "/>
    <s v="NO PERMITE LA INYECCIÓN DEL PRODUCTO A LA CÁMARA "/>
    <s v=" FALLA ELÉCTRICA EN EL MOTOR ELÉCTRICO POR PÉRDIDA DE AISLACIÓN DE LAS BOBINAS DE CABLES."/>
    <s v="RETRASO EN CICLO DE COQUIFICACION/  RIESGO DE SOBREPRESION. RETRASO EN EL PROCESO DE CORTE"/>
    <m/>
    <m/>
    <m/>
    <m/>
    <n v="0"/>
    <m/>
    <m/>
    <n v="0"/>
    <s v="RTF"/>
    <s v="MANTENIMIENTO CORRECTIVO "/>
    <m/>
    <m/>
    <m/>
    <m/>
    <m/>
    <m/>
    <m/>
    <m/>
    <m/>
    <m/>
    <m/>
    <m/>
    <m/>
    <m/>
    <m/>
    <s v="FTM"/>
    <x v="63"/>
    <m/>
    <m/>
    <m/>
    <m/>
    <m/>
    <m/>
    <x v="4"/>
    <x v="7"/>
    <m/>
    <m/>
    <m/>
    <n v="0"/>
    <x v="6"/>
    <m/>
    <m/>
    <m/>
    <m/>
    <m/>
    <m/>
    <m/>
  </r>
  <r>
    <m/>
    <x v="0"/>
    <m/>
    <m/>
    <s v="COKER"/>
    <s v="COKER"/>
    <s v="CFD Dispositivo de alim central X1404A"/>
    <m/>
    <s v="X-1404A"/>
    <s v="E-DS-ERB-COK0-PROC-00000X1404A"/>
    <s v="830 m³"/>
    <x v="1"/>
    <x v="2"/>
    <x v="7"/>
    <s v="ACTUADOR HIDRAULICO"/>
    <n v="10142168"/>
    <s v="PERMITE LA INYECCIÓN DEL PRODUCTO A LA CÁMARA "/>
    <s v="NO PERMITE LA INYECCIÓN DEL PRODUCTO A LA CÁMARA "/>
    <s v="SELLOS ACTUADOR DAÑADOS POR DESGASTE"/>
    <s v="PERDIDA DE FUERZA, RETRASO EN EL PROCESO DE CORTE "/>
    <m/>
    <m/>
    <m/>
    <m/>
    <m/>
    <m/>
    <m/>
    <m/>
    <s v="RTF"/>
    <s v="MANTENIMIENTO CORRECTIVO "/>
    <m/>
    <m/>
    <m/>
    <m/>
    <s v="SIN PLAN"/>
    <m/>
    <m/>
    <m/>
    <m/>
    <m/>
    <m/>
    <m/>
    <m/>
    <m/>
    <m/>
    <s v="FTM"/>
    <x v="64"/>
    <s v="X-1404A  REALIZAR MANTENCION GENERAL"/>
    <s v="ACTUADOR HIDRAULICO"/>
    <m/>
    <m/>
    <m/>
    <s v="CILINDRO Y COMPONENTES LIMPIOS Y SELLOS NUEVOS"/>
    <x v="1"/>
    <x v="4"/>
    <n v="2"/>
    <n v="960"/>
    <n v="16"/>
    <n v="32"/>
    <x v="3"/>
    <m/>
    <m/>
    <m/>
    <m/>
    <s v="REPARACION O MECANIZADO DE CILINDRO DE ACTUADOR "/>
    <m/>
    <s v="BMECMAES"/>
  </r>
  <r>
    <m/>
    <x v="0"/>
    <m/>
    <m/>
    <s v="COKER"/>
    <s v="COKER"/>
    <s v="CFD Dispositivo de alim central X1404A"/>
    <m/>
    <s v="X-1404A"/>
    <s v="E-DS-ERB-COK0-PROC-00000X1404A"/>
    <s v="830 m³"/>
    <x v="1"/>
    <x v="2"/>
    <x v="7"/>
    <s v="ACTUADOR HIDRAULICO"/>
    <n v="10142168"/>
    <s v="PERMITE LA INYECCIÓN DEL PRODUCTO A LA CÁMARA "/>
    <s v="NO PERMITE LA INYECCIÓN DEL PRODUCTO A LA CÁMARA "/>
    <s v="FUGA INTERNA DEL ACTUADOR"/>
    <s v="DESPLAZAMIENTO NO DESEADO, RETRASO EN EL PROCESO DE CORTE "/>
    <m/>
    <m/>
    <m/>
    <m/>
    <m/>
    <m/>
    <m/>
    <m/>
    <s v="RTF"/>
    <s v="MANTENIMIENTO CORRECTIVO "/>
    <m/>
    <m/>
    <m/>
    <m/>
    <m/>
    <m/>
    <m/>
    <m/>
    <m/>
    <m/>
    <m/>
    <m/>
    <m/>
    <m/>
    <m/>
    <s v="FTM"/>
    <x v="65"/>
    <s v="X-1404A  REALIZAR MANTENCION GENERAL"/>
    <s v="ACTUADOR HIDRAULICO"/>
    <m/>
    <m/>
    <m/>
    <s v="DE ACUERDO A MANUAL DEL EQUIPO"/>
    <x v="1"/>
    <x v="4"/>
    <n v="2"/>
    <n v="3360"/>
    <n v="56"/>
    <n v="112"/>
    <x v="3"/>
    <m/>
    <m/>
    <m/>
    <m/>
    <m/>
    <m/>
    <m/>
  </r>
  <r>
    <m/>
    <x v="0"/>
    <m/>
    <m/>
    <s v="COKER"/>
    <s v="COKER"/>
    <s v="CFD Dispositivo de alim central X1404A"/>
    <m/>
    <s v="X-1404A"/>
    <s v="E-DS-ERB-COK0-PROC-00000X1404A"/>
    <s v="830 m³"/>
    <x v="1"/>
    <x v="2"/>
    <x v="7"/>
    <s v="ACTUADOR HIDRAULICO"/>
    <n v="10142168"/>
    <s v="PERMITE LA INYECCIÓN DEL PRODUCTO A LA CÁMARA "/>
    <s v="NO PERMITE LA INYECCIÓN DEL PRODUCTO A LA CÁMARA "/>
    <s v="DESGASTE ACELERADO DE SELLOS, CILINDRO Y COMPONENTES DE LA VALVULA"/>
    <s v="DETENCION DE LA PLANTA"/>
    <m/>
    <m/>
    <m/>
    <m/>
    <m/>
    <m/>
    <m/>
    <m/>
    <s v="RTF"/>
    <s v="MANTENIMIENTO CORRECTIVO "/>
    <m/>
    <m/>
    <m/>
    <m/>
    <m/>
    <m/>
    <m/>
    <m/>
    <m/>
    <m/>
    <m/>
    <m/>
    <m/>
    <m/>
    <m/>
    <s v="FTM"/>
    <x v="27"/>
    <m/>
    <s v="ACTUADOR HIDRAULICO"/>
    <m/>
    <m/>
    <m/>
    <s v="FILTRO NUEVO"/>
    <x v="2"/>
    <x v="8"/>
    <n v="1"/>
    <n v="180"/>
    <n v="3"/>
    <n v="3"/>
    <x v="3"/>
    <m/>
    <m/>
    <m/>
    <m/>
    <m/>
    <m/>
    <m/>
  </r>
  <r>
    <m/>
    <x v="0"/>
    <m/>
    <m/>
    <s v="COKER"/>
    <s v="COKER"/>
    <s v="CFD Dispositivo de alim central X1404A"/>
    <m/>
    <s v="X-1404A"/>
    <s v="E-DS-ERB-COK0-PROC-00000X1404A"/>
    <s v="830 m³"/>
    <x v="1"/>
    <x v="2"/>
    <x v="7"/>
    <s v="ACTUADOR HIDRAULICO"/>
    <n v="10142168"/>
    <s v="PERMITE LA INYECCIÓN DEL PRODUCTO A LA CÁMARA "/>
    <s v="NO PERMITE LA INYECCIÓN DEL PRODUCTO A LA CÁMARA "/>
    <s v="DESGASTE ACELERADO DE SELLOS, CILINDRO Y COMPONENTES DE LA VALVULA"/>
    <s v="DETENCION DE LA PLANTA"/>
    <m/>
    <m/>
    <m/>
    <m/>
    <m/>
    <m/>
    <m/>
    <m/>
    <s v="RTF"/>
    <s v="MANTENIMIENTO CORRECTIVO "/>
    <m/>
    <m/>
    <m/>
    <m/>
    <m/>
    <m/>
    <m/>
    <m/>
    <m/>
    <m/>
    <m/>
    <m/>
    <m/>
    <m/>
    <m/>
    <s v="FTM"/>
    <x v="66"/>
    <m/>
    <s v="ACTUADOR HIDRAULICO"/>
    <m/>
    <m/>
    <m/>
    <s v="DE ACUERDO A CODIGO DE LIMPIEZA DE ACEITE"/>
    <x v="2"/>
    <x v="8"/>
    <n v="1"/>
    <n v="30"/>
    <n v="0.5"/>
    <n v="0.5"/>
    <x v="3"/>
    <m/>
    <m/>
    <m/>
    <m/>
    <s v="CAMBIO DE ACEITE"/>
    <m/>
    <m/>
  </r>
  <r>
    <m/>
    <x v="0"/>
    <m/>
    <m/>
    <s v="COKER"/>
    <s v="COKER"/>
    <s v="CFD Dispositivo de alim central X1404A"/>
    <m/>
    <s v="X-1404A"/>
    <s v="E-DS-ERB-COK0-PROC-00000X1404A"/>
    <s v="830 m³"/>
    <x v="1"/>
    <x v="2"/>
    <x v="7"/>
    <s v="ACTUADOR HIDRAULICO"/>
    <n v="10142168"/>
    <s v="PERMITE LA INYECCIÓN DEL PRODUCTO A LA CÁMARA "/>
    <s v="NO PERMITE LA INYECCIÓN DEL PRODUCTO A LA CÁMARA "/>
    <s v="DESGASTE ACELERADO DE SELLOS, CILINDRO Y COMPONENTES DE LA VALVULA"/>
    <s v="DETENCION DE LA PLANTA"/>
    <m/>
    <m/>
    <m/>
    <m/>
    <m/>
    <m/>
    <m/>
    <m/>
    <s v="CBM"/>
    <s v="INSPECCIONAR VISUALMENTE"/>
    <m/>
    <m/>
    <m/>
    <m/>
    <s v="SIN PLAN"/>
    <m/>
    <m/>
    <m/>
    <m/>
    <m/>
    <m/>
    <m/>
    <m/>
    <m/>
    <m/>
    <s v="CBM"/>
    <x v="67"/>
    <m/>
    <s v="ACTUADOR HIDRAULICO"/>
    <m/>
    <m/>
    <m/>
    <s v="SIN PRESENCIA DE FUGAS, NIVEL DE ACEITE DENTRO DE RANGOS, REVISE EL COLOR DEL DESECANTE Y DETERMINE SU REEMPLAZO DE ACUERDO A LA TABLA DE COLORES INSTALADA EN  SU ZONA INFERIOR"/>
    <x v="2"/>
    <x v="13"/>
    <n v="1"/>
    <n v="15"/>
    <n v="0.25"/>
    <n v="0.25"/>
    <x v="3"/>
    <m/>
    <m/>
    <m/>
    <m/>
    <s v="RECUPERAR NIVEL DE ACEITE, CAMBIO DE DESECANTE Y ELIMINACION DE FILTRACIONES"/>
    <m/>
    <m/>
  </r>
  <r>
    <n v="70"/>
    <x v="0"/>
    <s v="VM_x000a_26-08-25"/>
    <m/>
    <s v="COKER"/>
    <s v="COKER"/>
    <s v="HUINCHE NEUMAT SIST.CORTE CAMARA D-1401A"/>
    <m/>
    <s v="HUINCHE NEUMAT SIST.CORTE CAMARA D-1401A"/>
    <s v="E-DS-ERB-COK0-PROC-00000D1401A"/>
    <s v="830 m³"/>
    <x v="1"/>
    <x v="3"/>
    <x v="8"/>
    <s v="LINEAS DE AIRE"/>
    <n v="10104579"/>
    <s v="PERMITIR SUBIR O BAJAR LA LANZA DE MANERA CONTROLADA Y PERMITIR EL GIRO DE LA JUNTA ROTATORIA DURANTE LA OPERACIÓN "/>
    <s v="NO PERMITIR SUBIR O BAJAR LA LANZA DE MANERA CONTROLADA Y NO PERMITIR EL GIRO DE LA JUNTA ROTATORIA DURANTE LA OPERACIÓN "/>
    <s v="PERDIDA DE FUNCION DEL HUINCHE DEBIDO A ROTURA DE LINEA DE AIRE"/>
    <s v="DETENCION DEL EQUIPO. IMPIDE EL CORTE DE COQUE"/>
    <n v="2"/>
    <n v="1"/>
    <n v="1"/>
    <n v="1"/>
    <n v="2"/>
    <m/>
    <m/>
    <n v="0"/>
    <s v="FFM "/>
    <s v="PRUEBA FUNCIONAL DE GIRO DE HUINCHE"/>
    <m/>
    <m/>
    <m/>
    <s v="BMECARE"/>
    <n v="200087"/>
    <s v="MANTENCION SISTEMA CORTE CAMARAS"/>
    <n v="3649"/>
    <s v="MP: D-1401A MANT. SIST. LANZA CORTE"/>
    <s v="E/17/1"/>
    <s v="INSPECCION SISTEMA HUINCHES CAMARA"/>
    <n v="20"/>
    <s v="REV/CAM FILTROS ACUMUL COKE D-1401A"/>
    <s v="BMECEXT1"/>
    <m/>
    <n v="8"/>
    <s v="FFM "/>
    <x v="68"/>
    <s v="INSPECCIONAR SISTEMA DE CORTE"/>
    <s v="CONSOLA NEUMATICA"/>
    <m/>
    <m/>
    <m/>
    <s v="CONEXIONES A CONSOLA EN BUEN ESTADO, SIN FUGAS DE AIRE"/>
    <x v="3"/>
    <x v="13"/>
    <n v="2"/>
    <n v="10.200000000000001"/>
    <n v="0.17"/>
    <n v="0.34"/>
    <x v="1"/>
    <s v="TAMBOR DE HUINCHE DE SISTEMA DE CORTE"/>
    <m/>
    <m/>
    <m/>
    <s v="MANTENCION DE LA CONSOLA DEL HUINCHE NEUMATICO"/>
    <m/>
    <s v="BMECARE"/>
  </r>
  <r>
    <n v="70"/>
    <x v="0"/>
    <s v="VM_x000a_26-08-25"/>
    <m/>
    <s v="COKER"/>
    <s v="COKER"/>
    <s v="HUINCHE NEUMAT SIST.CORTE CAMARA D-1401A"/>
    <m/>
    <s v="HUINCHE NEUMAT SIST.CORTE CAMARA D-1401A"/>
    <s v="E-DS-ERB-COK0-PROC-00000D1401A"/>
    <s v="830 m³"/>
    <x v="1"/>
    <x v="3"/>
    <x v="8"/>
    <s v="VALVULA DE ACCIONAMIENTO"/>
    <n v="10104579"/>
    <s v="PERMITIR SUBIR O BAJAR LA LANZA DE MANERA CONTROLADA Y PERMITIR EL GIRO DE LA JUNTA ROTATORIA DURANTE LA OPERACIÓN "/>
    <s v="NO PERMITIR SUBIR O BAJAR LA LANZA DE MANERA CONTROLADA Y NO PERMITIR EL GIRO DE LA JUNTA ROTATORIA DURANTE LA OPERACIÓN "/>
    <s v="PERDIDA DE FUNCION DE LA VALVULA DE ACCIONAMIENTO DEL SISTRMA DE CORTE DEBIDO A FALLA FUNCIONAL O FUGA DE AIRE"/>
    <s v="DETENCION DEL EQUIPO. IMPIDE EL CORTE DE COQUE"/>
    <n v="2"/>
    <n v="1"/>
    <n v="1"/>
    <n v="1"/>
    <n v="2"/>
    <m/>
    <m/>
    <n v="0"/>
    <s v="FFM "/>
    <s v="PRUEBA FUNCIONAL DE GIRO DE HUINCHE"/>
    <m/>
    <m/>
    <m/>
    <s v="BMECARE"/>
    <n v="200087"/>
    <s v="MANTENCION SISTEMA CORTE CAMARAS"/>
    <n v="3649"/>
    <s v="MP: D-1401A MANT. SIST. LANZA CORTE"/>
    <s v="E/17/1"/>
    <s v="INSPECCION SISTEMA HUINCHES CAMARA"/>
    <n v="20"/>
    <s v="REV/CAM FILTROS ACUMUL COKE D-1401A"/>
    <s v="BMECEXT1"/>
    <m/>
    <n v="8"/>
    <s v="FFM "/>
    <x v="69"/>
    <s v="INSPECCIONAR SISTEMA DE CORTE"/>
    <s v="CONSOLA NEUMATICA"/>
    <m/>
    <m/>
    <m/>
    <s v="VALVULA TRABAJANDO CORRECTAMENTE"/>
    <x v="3"/>
    <x v="13"/>
    <n v="2"/>
    <n v="6"/>
    <n v="0.1"/>
    <n v="0.2"/>
    <x v="1"/>
    <s v="TAMBOR DE HUINCHE DE SISTEMA DE CORTE"/>
    <m/>
    <m/>
    <m/>
    <s v="MANTENCION DE VALVULA DE ACCIONAMIENTO DEL SISTEMA NEUMATICO DE LA CONSOLA"/>
    <m/>
    <s v="BELINST "/>
  </r>
  <r>
    <n v="126"/>
    <x v="0"/>
    <m/>
    <s v="DEE _x000a_J. Gajardo"/>
    <s v="COKER"/>
    <s v="COKER"/>
    <s v="D-1401A SISTEMA DE CORTE CACO COKER"/>
    <m/>
    <s v="D-1401A"/>
    <s v="E-DS-ERB-COK0-PROC-00000D1401A"/>
    <s v="830 m³"/>
    <x v="1"/>
    <x v="3"/>
    <x v="9"/>
    <m/>
    <n v="10050151"/>
    <s v="PERMITIR EL TRANSPORTE SEGURO Y FLEXIBLE DE AGUA O VAPOR HACIA LOS SISTEMAS DE CORTE Y LIMPIEZA DE LAS CÁMARAS DE COKER, COMPENSANDO MOVIMIENTOS TÉRMICOS Y MECÁNICOS"/>
    <s v="PÉRDIDA DE CAPACIDAD DE CONDUCCIÓN SEGURA DEL FLUIDO "/>
    <s v="EROSIÓN/ CORROSIÓN INTERNA O EXTERNA"/>
    <s v="DESGASTE PROGRESIVO DEL MATERIAL POR FLUIDOS ABRASIVOS O CORROSION. RIESGO DE PERDIDA DE ESTANQUEIDAD Y DEBILITAMIENTO ESTRUCTURAL"/>
    <m/>
    <m/>
    <m/>
    <m/>
    <n v="0"/>
    <m/>
    <m/>
    <n v="0"/>
    <m/>
    <m/>
    <m/>
    <m/>
    <m/>
    <m/>
    <m/>
    <m/>
    <m/>
    <m/>
    <m/>
    <m/>
    <m/>
    <m/>
    <m/>
    <m/>
    <m/>
    <m/>
    <x v="25"/>
    <m/>
    <m/>
    <m/>
    <m/>
    <m/>
    <m/>
    <x v="6"/>
    <x v="7"/>
    <m/>
    <m/>
    <m/>
    <n v="0"/>
    <x v="6"/>
    <m/>
    <m/>
    <m/>
    <m/>
    <m/>
    <m/>
    <m/>
  </r>
  <r>
    <n v="127"/>
    <x v="0"/>
    <m/>
    <s v="DEE _x000a_J. Gajardo"/>
    <s v="COKER"/>
    <s v="COKER"/>
    <s v="D-1401A SISTEMA DE CORTE CACO COKER"/>
    <m/>
    <s v="D-1401A"/>
    <s v="E-DS-ERB-COK0-PROC-00000D1401A"/>
    <s v="830 m³"/>
    <x v="1"/>
    <x v="3"/>
    <x v="9"/>
    <m/>
    <n v="10050151"/>
    <s v="PERMITIR EL TRANSPORTE SEGURO Y FLEXIBLE DE AGUA O VAPOR HACIA LOS SISTEMAS DE CORTE Y LIMPIEZA DE LAS CÁMARAS DE COKER, COMPENSANDO MOVIMIENTOS TÉRMICOS Y MECÁNICOS"/>
    <s v="PÉRDIDA DE CAPACIDAD DE CONDUCCIÓN SEGURA DEL FLUIDO "/>
    <s v="AGRIETAMIENTO, ROTO, FRACTURADO. "/>
    <s v="DAÑO MECANICO POR FATIGA TERMICA. PROVOCA FUGAS DE GAS DE ALTA PRESION, RIESGO DE QUEMADURAS, INTERRUPCION DEL PROCESO DE CORTE."/>
    <m/>
    <m/>
    <m/>
    <m/>
    <n v="0"/>
    <m/>
    <m/>
    <n v="0"/>
    <m/>
    <m/>
    <m/>
    <m/>
    <m/>
    <m/>
    <m/>
    <m/>
    <m/>
    <m/>
    <m/>
    <m/>
    <m/>
    <m/>
    <m/>
    <m/>
    <m/>
    <m/>
    <x v="25"/>
    <m/>
    <m/>
    <m/>
    <m/>
    <m/>
    <m/>
    <x v="6"/>
    <x v="7"/>
    <m/>
    <m/>
    <m/>
    <n v="0"/>
    <x v="6"/>
    <m/>
    <m/>
    <m/>
    <m/>
    <m/>
    <m/>
    <m/>
  </r>
  <r>
    <n v="142"/>
    <x v="0"/>
    <s v="VM_x000a_05-09-25"/>
    <m/>
    <s v="COKER"/>
    <s v="COKER"/>
    <s v="HUINCHE NEUMAT SIST.CORTE CAMARA D-1401A"/>
    <m/>
    <s v="HUINCHE NEUMAT SIST.CORTE CAMARA D-1401A"/>
    <s v="E-DS-ERB-COK0-PROC-00000D1401A"/>
    <s v="830 m³"/>
    <x v="1"/>
    <x v="3"/>
    <x v="10"/>
    <s v="CABLE PRINCIPAL DE LANZA "/>
    <n v="10104579"/>
    <s v="PERMITIR ASCENSO Y DESCENSO DE LA LANZA DE CORTE "/>
    <s v="NO PERMITIR ASCENSO Y DESCENSO DE LA LANZA DE CORTE "/>
    <s v="CORROSIÓN POR FALTA  DE LUBRICACIÓN O LUBRICACIÓN DEFECTUOSA "/>
    <s v="DETENCION DEL PROCESO DE CORTE. DETENCION DE LA PLANTA"/>
    <n v="2"/>
    <n v="1"/>
    <n v="1"/>
    <n v="1"/>
    <n v="2"/>
    <m/>
    <m/>
    <n v="0"/>
    <s v="FTM"/>
    <s v="LUBRICACIÓN DE CABLE PRINCIPAL DE LANZA "/>
    <m/>
    <m/>
    <m/>
    <m/>
    <s v="SIN PLAN"/>
    <s v="SIN PLAN"/>
    <m/>
    <m/>
    <m/>
    <m/>
    <m/>
    <m/>
    <m/>
    <m/>
    <m/>
    <s v="FTM"/>
    <x v="70"/>
    <s v="LUBRICAR CABLE DE LANZA DE CORTE"/>
    <s v="CABLE PRINCIPAL DE LANZA "/>
    <m/>
    <m/>
    <n v="32"/>
    <s v="CABLE LUBRICADO CORRECTAMENTE. SIN EVIDENCIA DE CORROSIÓN Y DAÑOS "/>
    <x v="1"/>
    <x v="0"/>
    <n v="2"/>
    <n v="40"/>
    <n v="0.66666666666666663"/>
    <n v="1.3333333333333333"/>
    <x v="1"/>
    <s v="CABLE PRINCIPALE DE LA LANZA"/>
    <m/>
    <m/>
    <m/>
    <s v="CAMBIO DE CABLES "/>
    <m/>
    <s v="BMECARE"/>
  </r>
  <r>
    <n v="143"/>
    <x v="0"/>
    <s v="VM_x000a_05-09-25"/>
    <m/>
    <s v="COKER"/>
    <s v="COKER"/>
    <s v="HUINCHE NEUMAT SIST.CORTE CAMARA D-1401A"/>
    <m/>
    <s v="HUINCHE NEUMAT SIST.CORTE CAMARA D-1401A"/>
    <s v="E-DS-ERB-COK0-PROC-00000D1401A"/>
    <s v="830 m³"/>
    <x v="1"/>
    <x v="3"/>
    <x v="10"/>
    <s v="CABLE PRINCIPAL DE LANZA "/>
    <n v="10104579"/>
    <s v="PERMITIR SUBIR O BAJAR LA LANZA DE MANERA CONTROLADA DURANTE LA OPERACIÓN "/>
    <s v="NO PERMITIR SUBIR O BAJAR LA LANZA  DE MANERA CONTROLADA DURANTE LA OPERACIÓN  "/>
    <s v="DESGASTE ABRASIVO POR ROCE CON ESTRUCTURA DE SISTEMA DE CORTE"/>
    <s v="SIN IMPACTO EN EL PROCESO (REPARACION PROGRAMABLE)"/>
    <n v="1"/>
    <n v="1"/>
    <n v="1"/>
    <n v="1"/>
    <n v="1"/>
    <m/>
    <m/>
    <n v="0"/>
    <s v="CBM"/>
    <s v="INSPECCIÓN VISUAL "/>
    <m/>
    <m/>
    <m/>
    <s v="BMECARE"/>
    <n v="200087"/>
    <s v="MANTENCION SISTEMA CORTE CAMARAS"/>
    <n v="3649"/>
    <s v="MP: D-1401A MANT. SIST. LANZA CORTE"/>
    <s v="E/17/1"/>
    <s v="INSPECCION SISTEMA HUINCHES CAMARA"/>
    <n v="20"/>
    <s v="REV/CAM FILTROS ACUMUL COKE D-1401A"/>
    <s v="BMECEXT1"/>
    <m/>
    <n v="8"/>
    <s v="CBM"/>
    <x v="71"/>
    <s v="INSPECCIONAR SISTEMA DE CORTE"/>
    <s v="CABLE PRINCIPAL DE LANZA "/>
    <m/>
    <m/>
    <m/>
    <s v="SIN EVIDENCIA DE CABLES CORTADOS "/>
    <x v="3"/>
    <x v="13"/>
    <n v="2"/>
    <n v="9.6"/>
    <n v="0.16"/>
    <n v="0.32"/>
    <x v="3"/>
    <m/>
    <m/>
    <m/>
    <m/>
    <s v="CAMBIO DE CABLES "/>
    <m/>
    <s v="BMECARE"/>
  </r>
  <r>
    <n v="144"/>
    <x v="0"/>
    <s v="VM_x000a_05-09-25"/>
    <m/>
    <s v="COKER"/>
    <s v="COKER"/>
    <s v="HUINCHE NEUMAT SIST.CORTE CAMARA D-1401A"/>
    <m/>
    <s v="HUINCHE NEUMAT SIST.CORTE CAMARA D-1401A"/>
    <s v="E-DS-ERB-COK0-PROC-00000D1401A"/>
    <s v="830 m³"/>
    <x v="1"/>
    <x v="3"/>
    <x v="10"/>
    <s v="CABLE PRINCIPAL DE LANZA "/>
    <n v="10104579"/>
    <s v="PERMITIR SUBIR O BAJAR LA LANZA DE MANERA CONTROLADA DURANTE LA OPERACIÓN "/>
    <s v="NO PERMITIR SUBIR O BAJAR LA LANZA  DE MANERA CONTROLADA DURANTE LA OPERACIÓN  "/>
    <s v="CORTE O ROTURA DE CABLE POR SOBRE ESFUERZO"/>
    <s v=" DETENCION DEL EQUIPO. DETENCION DE LA PLANTA"/>
    <n v="4"/>
    <n v="5"/>
    <n v="1"/>
    <n v="3"/>
    <n v="5"/>
    <n v="1"/>
    <m/>
    <n v="0"/>
    <s v="CBM"/>
    <s v="INSPECCIÓN VISUAL "/>
    <m/>
    <m/>
    <m/>
    <s v="BMECARE"/>
    <n v="200087"/>
    <s v="MANTENCION SISTEMA CORTE CAMARAS"/>
    <n v="3649"/>
    <s v="MP: D-1401A MANT. SIST. LANZA CORTE"/>
    <s v="E/17/1"/>
    <s v="INSPECCION SISTEMA HUINCHES CAMARA"/>
    <n v="20"/>
    <s v="REV/CAM FILTROS ACUMUL COKE D-1401A"/>
    <s v="BMECEXT1"/>
    <m/>
    <n v="8"/>
    <s v="CBM"/>
    <x v="71"/>
    <s v="INSPECCIONAR SISTEMA DE CORTE"/>
    <s v="CABLE PRINCIPAL DE LANZA "/>
    <m/>
    <m/>
    <m/>
    <s v="SIN EVIDENCIA DE CABLES CORTADOS "/>
    <x v="3"/>
    <x v="13"/>
    <n v="2"/>
    <n v="9.6"/>
    <n v="0.16"/>
    <n v="0.32"/>
    <x v="3"/>
    <m/>
    <m/>
    <m/>
    <m/>
    <s v="CAMBIO DE CABLES "/>
    <m/>
    <s v="BMECARE"/>
  </r>
  <r>
    <n v="145"/>
    <x v="0"/>
    <s v="VM_x000a_05-09-25"/>
    <m/>
    <s v="COKER"/>
    <s v="COKER"/>
    <s v="HUINCHE NEUMAT SIST.CORTE CAMARA D-1401A"/>
    <m/>
    <s v="HUINCHE NEUMAT SIST.CORTE CAMARA D-1401A"/>
    <s v="E-DS-ERB-COK0-PROC-00000D1401A"/>
    <s v="830 m³"/>
    <x v="1"/>
    <x v="3"/>
    <x v="10"/>
    <s v="CABLE PRINCIPAL DE LANZA "/>
    <n v="10104579"/>
    <s v="PERMITIR SUBIR O BAJAR LA LANZA DE MANERA CONTROLADA DURANTE LA OPERACIÓN "/>
    <s v="NO PERMITIR SUBIR O BAJAR LA LANZA  DE MANERA CONTROLADA DURANTE LA OPERACIÓN  "/>
    <s v="CORTE DE TORONES POR FATIGA"/>
    <s v="SIN IMPACTO EN EL PROCESO (REPARACION PROGRAMABLE)"/>
    <n v="1"/>
    <n v="1"/>
    <n v="1"/>
    <n v="1"/>
    <n v="1"/>
    <m/>
    <m/>
    <n v="0"/>
    <s v="CBM"/>
    <s v="INSPECCIÓN VISUAL "/>
    <m/>
    <m/>
    <m/>
    <s v="BMECARE"/>
    <n v="200087"/>
    <s v="MANTENCION SISTEMA CORTE CAMARAS"/>
    <n v="3649"/>
    <s v="MP: D-1401A MANT. SIST. LANZA CORTE"/>
    <s v="E/17/1"/>
    <s v="INSPECCION SISTEMA HUINCHES CAMARA"/>
    <n v="20"/>
    <s v="REV/CAM FILTROS ACUMUL COKE D-1401A"/>
    <s v="BMECEXT1"/>
    <m/>
    <n v="8"/>
    <s v="CBM"/>
    <x v="71"/>
    <s v="INSPECCIONAR SISTEMA DE CORTE"/>
    <s v="CABLE PRINCIPAL DE LANZA "/>
    <m/>
    <m/>
    <m/>
    <s v="SIN EVIDENCIA DE DAÑOS EN CABLES "/>
    <x v="3"/>
    <x v="13"/>
    <n v="2"/>
    <n v="9.6"/>
    <n v="0.16"/>
    <n v="0.32"/>
    <x v="3"/>
    <m/>
    <m/>
    <m/>
    <m/>
    <s v="CAMBIO DE CABLES "/>
    <m/>
    <s v="BMECARE"/>
  </r>
  <r>
    <n v="146"/>
    <x v="0"/>
    <s v="VM_x000a_05-09-25"/>
    <m/>
    <s v="COKER"/>
    <s v="COKER"/>
    <s v="HUINCHE NEUMAT SIST.CORTE CAMARA D-1401A"/>
    <m/>
    <s v="HUINCHE NEUMAT SIST.CORTE CAMARA D-1401A"/>
    <s v="E-DS-ERB-COK0-PROC-00000D1401A"/>
    <s v="830 m³"/>
    <x v="1"/>
    <x v="3"/>
    <x v="10"/>
    <s v="CABLE PRINCIPAL DE LANZA "/>
    <n v="10104579"/>
    <s v="PERMITIR SUBIR O BAJAR LA LANZA DE MANERA CONTROLADA DURANTE LA OPERACIÓN "/>
    <s v="NO PERMITIR SUBIR O BAJAR LA LANZA  DE MANERA CONTROLADA DURANTE LA OPERACIÓN  "/>
    <s v="DEFORMACIÓN O COKAS POR MALA OPERACIÓN DE CORTE "/>
    <s v="SIN IMPACTO EN EL PROCESO (CAMBIO DE CABLE)"/>
    <n v="1"/>
    <n v="1"/>
    <n v="1"/>
    <n v="1"/>
    <n v="1"/>
    <m/>
    <m/>
    <n v="0"/>
    <s v="CBM"/>
    <s v="INSPECCIÓN VISUAL "/>
    <m/>
    <m/>
    <m/>
    <s v="BMECARE"/>
    <n v="200087"/>
    <s v="MANTENCION SISTEMA CORTE CAMARAS"/>
    <n v="3649"/>
    <s v="MP: D-1401A MANT. SIST. LANZA CORTE"/>
    <s v="E/17/1"/>
    <s v="INSPECCION SISTEMA HUINCHES CAMARA"/>
    <n v="20"/>
    <s v="REV/CAM FILTROS ACUMUL COKE D-1401A"/>
    <s v="BMECEXT1"/>
    <m/>
    <n v="8"/>
    <s v="CBM"/>
    <x v="71"/>
    <s v="INSPECCIONAR SISTEMA DE CORTE"/>
    <s v="CABLE PRINCIPAL DE LANZA "/>
    <m/>
    <m/>
    <m/>
    <s v="SIN EVIDENCIA DE DAÑOS EN CABLES "/>
    <x v="3"/>
    <x v="13"/>
    <n v="2"/>
    <n v="9.6"/>
    <n v="0.16"/>
    <n v="0.32"/>
    <x v="3"/>
    <m/>
    <m/>
    <m/>
    <m/>
    <s v="CAMBIO DE CABLES "/>
    <m/>
    <s v="BMECARE"/>
  </r>
  <r>
    <n v="76"/>
    <x v="0"/>
    <s v="VM_x000a_26-08-25"/>
    <m/>
    <s v="COKER"/>
    <s v="COKER"/>
    <s v="HUINCHE NEUMAT SIST.CORTE CAMARA D-1401A"/>
    <m/>
    <s v="HUINCHE NEUMAT SIST.CORTE CAMARA D-1401A"/>
    <s v="E-DS-ERB-COK0-PROC-00000D1401A"/>
    <s v="830 m³"/>
    <x v="1"/>
    <x v="3"/>
    <x v="10"/>
    <s v="FRENOS"/>
    <n v="10104579"/>
    <s v="DETIENE EL SISTEMA DE ROTACIÓN DEL HUINCHE, MANTIENE EL EQUIPO FRENADO MIENTRAS NO SE ENCUENTRA EN OPERACIÓN "/>
    <s v="NO DETIENE EL SISTEMA DE ROTACIÓN DEL HUINCHE, NO MANTIENE EL EQUIPO FRENADO MIENTRAS NO SE ENCUENTRA EN OPERACIÓN "/>
    <s v="DESGASTE EN BALATAS DE FRENOS"/>
    <s v="HUINCHE SIN SISTEMA DE FRENO, PERDIDA DE SISTEMA DE SEGURIDAD CUANDO LA LANZA ESTA EN REPOSO. SIN IMPACTO EN EL PROCESO. "/>
    <n v="1"/>
    <n v="1"/>
    <n v="1"/>
    <n v="1"/>
    <n v="1"/>
    <m/>
    <m/>
    <n v="0"/>
    <s v="CBM"/>
    <s v="REVISIÓN DE BALATAS Y ESPESOR "/>
    <m/>
    <m/>
    <m/>
    <s v="BMECARE"/>
    <n v="200087"/>
    <s v="MANTENCION SISTEMA CORTE CAMARAS"/>
    <n v="3649"/>
    <s v="MP: D-1401A MANT. SIST. LANZA CORTE"/>
    <s v="E/17/1"/>
    <s v="INSPECCION SISTEMA HUINCHES CAMARA"/>
    <n v="20"/>
    <s v="REV/CAM FILTROS ACUMUL COKE D-1401A"/>
    <s v="BMECEXT1"/>
    <m/>
    <n v="8"/>
    <s v="CBM"/>
    <x v="72"/>
    <s v="INSPECCIONAR SISTEMA DE CORTE"/>
    <s v="FRENOS DEL HUINCHE NEUMATICO"/>
    <m/>
    <m/>
    <m/>
    <s v="CAPACIDAD DE FRENADO EN ÓPTIMAS CONDICIONES "/>
    <x v="3"/>
    <x v="13"/>
    <n v="2"/>
    <n v="15"/>
    <n v="0.25"/>
    <n v="0.5"/>
    <x v="1"/>
    <m/>
    <m/>
    <m/>
    <m/>
    <s v="CAMBIO DE BALATAS DE FRENO DEL SISTEMA DE CORTE"/>
    <m/>
    <s v="BMECARE"/>
  </r>
  <r>
    <n v="68"/>
    <x v="0"/>
    <s v="VM_x000a_26-08-25"/>
    <m/>
    <s v="COKER"/>
    <s v="COKER"/>
    <s v="HUINCHE NEUMAT SIST.CORTE CAMARA D-1401A"/>
    <m/>
    <s v="HUINCHE NEUMAT SIST.CORTE CAMARA D-1401A"/>
    <s v="E-DS-ERB-COK0-PROC-00000D1401A"/>
    <s v="830 m³"/>
    <x v="1"/>
    <x v="3"/>
    <x v="10"/>
    <s v="FRENOS"/>
    <n v="10104579"/>
    <s v="PERMITIR SUBIR O BAJAR LA LANZA DE MANERA CONTROLADA DURANTE LA OPERACIÓN "/>
    <s v="NO PERMITIR SUBIR O BAJAR LA LANZA  DE MANERA CONTROLADA DURANTE LA OPERACIÓN  "/>
    <s v="FALLA DEL CILINDRO MECÁNICO NEUMÁTICO DEL SISTEMA DE FRENO DEBIDO A ROTURA DEL RESORTE"/>
    <s v="HUINCHE SIN SISTEMA DE FRENO, PERDIDA DE SISTEMA DE SEGURIDAD. DETENCION DE PLANTA."/>
    <n v="2"/>
    <n v="1"/>
    <n v="1"/>
    <n v="1"/>
    <n v="2"/>
    <m/>
    <m/>
    <n v="0"/>
    <s v="FTM "/>
    <s v="PRUEBA FUNCIONAL DEL CILINDRO DE SISTEMA DE FRENO"/>
    <m/>
    <m/>
    <m/>
    <s v="BMECARE"/>
    <n v="200087"/>
    <s v="MANTENCION SISTEMA CORTE CAMARAS"/>
    <n v="3649"/>
    <s v="MP: D-1401A MANT. SIST. LANZA CORTE"/>
    <s v="E/17/1"/>
    <s v="INSPECCION SISTEMA HUINCHES CAMARA"/>
    <n v="20"/>
    <s v="REV/CAM FILTROS ACUMUL COKE D-1401A"/>
    <s v="BMECEXT1"/>
    <m/>
    <n v="8"/>
    <s v="CBM"/>
    <x v="73"/>
    <s v="INSPECCIONAR SISTEMA DE CORTE"/>
    <s v="FRENOS DEL HUINCHE NEUMATICO"/>
    <m/>
    <m/>
    <m/>
    <s v="CILINDRO DEBE MANTENER EL SISTEMA DE FRENO ACTIVO DURANTE EL PERIODO DE REPOSO DE LA LANZA"/>
    <x v="3"/>
    <x v="13"/>
    <n v="2"/>
    <n v="2.5"/>
    <n v="4.1666666666666664E-2"/>
    <n v="8.3333333333333329E-2"/>
    <x v="1"/>
    <s v="CILINDRO MECÁNICO NEUMÁTICO DEL SISTEMA DE FRENO"/>
    <m/>
    <m/>
    <m/>
    <s v="CAMBIO DE CILINDRO MECÁNICO NEUMÁTICO DEL SISTEMA DE FRENO"/>
    <m/>
    <s v="BMECARE"/>
  </r>
  <r>
    <n v="69"/>
    <x v="0"/>
    <s v="VM_x000a_26-08-25"/>
    <m/>
    <s v="COKER"/>
    <s v="COKER"/>
    <s v="HUINCHE NEUMAT SIST.CORTE CAMARA D-1401A"/>
    <m/>
    <s v="HUINCHE NEUMAT SIST.CORTE CAMARA D-1401A"/>
    <s v="E-DS-ERB-COK0-PROC-00000D1401A"/>
    <s v="830 m³"/>
    <x v="1"/>
    <x v="3"/>
    <x v="10"/>
    <s v="FRENOS"/>
    <n v="10104579"/>
    <s v="PERMITIR SUBIR O BAJAR LA LANZA DE MANERA CONTROLADA DURANTE LA OPERACIÓN "/>
    <s v="NO PERMITIR SUBIR O BAJAR LA LANZA  DE MANERA CONTROLADA DURANTE LA OPERACIÓN  "/>
    <s v="FALLA DEL CILINDRO MECÁNICO NEUMÁTICO DEL SISTEMA DE FRENO DEBIDO A FUGA DE AIRE POR DESGASTE DE SELLOS"/>
    <s v="NO SE DESACTIVA EL SISTEMA DE FRENO. DETENCION DE PLANTA."/>
    <n v="2"/>
    <n v="1"/>
    <n v="1"/>
    <n v="1"/>
    <n v="2"/>
    <m/>
    <m/>
    <m/>
    <s v="FTM "/>
    <s v="PRUEBA FUNCIONAL DEL CILINDRO DE SISTEMA DE FRENO"/>
    <m/>
    <m/>
    <m/>
    <s v="BMECARE"/>
    <n v="200087"/>
    <s v="MANTENCION SISTEMA CORTE CAMARAS"/>
    <n v="3649"/>
    <s v="MP: D-1401A MANT. SIST. LANZA CORTE"/>
    <s v="E/17/1"/>
    <s v="INSPECCION SISTEMA HUINCHES CAMARA"/>
    <n v="20"/>
    <s v="REV/CAM FILTROS ACUMUL COKE D-1401A"/>
    <s v="BMECEXT1"/>
    <m/>
    <n v="8"/>
    <s v="CBM"/>
    <x v="73"/>
    <s v="INSPECCIONAR SISTEMA DE CORTE"/>
    <s v="FRENOS DEL HUINCHE NEUMATICO"/>
    <m/>
    <m/>
    <m/>
    <s v="CILINDRO DEBE MANTENER EL SISTEMA DE FRENO ACTIVO DURANTE EL PERIODO DE REPOSO DE LA LANZA"/>
    <x v="3"/>
    <x v="13"/>
    <n v="2"/>
    <n v="2.5"/>
    <n v="4.1666666666666664E-2"/>
    <n v="8.3333333333333329E-2"/>
    <x v="1"/>
    <s v="CILINDRO MECÁNICO NEUMÁTICO DEL SISTEMA DE FRENO"/>
    <m/>
    <m/>
    <m/>
    <s v="CAMBIO DE CILINDRO MECÁNICO NEUMÁTICO DEL SISTEMA DE FRENO"/>
    <m/>
    <s v="BMECARE"/>
  </r>
  <r>
    <n v="72"/>
    <x v="0"/>
    <s v="VM_x000a_05-09-25"/>
    <m/>
    <s v="COKER"/>
    <s v="COKER"/>
    <s v="HUINCHE NEUMAT SIST.CORTE CAMARA D-1401A"/>
    <m/>
    <s v="HUINCHE NEUMAT SIST.CORTE CAMARA D-1401A"/>
    <s v="E-DS-ERB-COK0-PROC-00000D1401A"/>
    <s v="830 m³"/>
    <x v="1"/>
    <x v="3"/>
    <x v="10"/>
    <s v="MOTOR NEUMÁTICO "/>
    <n v="10104579"/>
    <s v="PERMITIR SUBIR O BAJAR LA LANZA DE MANERA CONTROLADA DURANTE LA OPERACIÓN "/>
    <s v="NO PERMITIR SUBIR O BAJAR LA LANZA  DE MANERA CONTROLADA DURANTE LA OPERACIÓN  "/>
    <s v="OBSTRUCCIÓN DE LINEA DE ALIMENTACION DE AIRE POR MATERIAL PARTICULADO"/>
    <s v="BAJA EFICIENCIA DEL MOTOR, RETRASO EN LA OPERACIÓN. BAJA DE CARGA."/>
    <n v="1"/>
    <n v="1"/>
    <n v="1"/>
    <n v="1"/>
    <n v="1"/>
    <m/>
    <m/>
    <n v="0"/>
    <s v="FTM"/>
    <s v="REVISIÓN Y LIMPIEZA FILTROS DE AIRE "/>
    <m/>
    <m/>
    <m/>
    <s v="BMECARE"/>
    <n v="200087"/>
    <s v="MANTENCION SISTEMA CORTE CAMARAS"/>
    <n v="3649"/>
    <s v="MP: D-1401A MANT. SIST. LANZA CORTE"/>
    <s v="E/17/1"/>
    <s v="INSPECCION SISTEMA HUINCHES CAMARA"/>
    <n v="20"/>
    <s v="REV/CAM FILTROS ACUMUL COKE D-1401A"/>
    <s v="BMECEXT1"/>
    <m/>
    <n v="8"/>
    <s v="FTM"/>
    <x v="74"/>
    <s v="INSPECCIONAR SISTEMA DE CORTE"/>
    <s v="MOTOR DEL HUINCHE NEUMATICO"/>
    <m/>
    <m/>
    <m/>
    <s v="SIN OBSTRUCCIÓN EN SEDIMIENTOS"/>
    <x v="3"/>
    <x v="13"/>
    <n v="2"/>
    <n v="10"/>
    <n v="0.16"/>
    <n v="0.32"/>
    <x v="1"/>
    <s v="LINEAS DE AIRE DEL MOTOR NEUMATICO"/>
    <m/>
    <m/>
    <m/>
    <s v="CAMBIO DE FILTRO EN LINEA DE AIRE DE MOTOR NEUMÁTICO"/>
    <m/>
    <s v="BMECARE"/>
  </r>
  <r>
    <n v="73"/>
    <x v="0"/>
    <s v="VM_x000a_05-09-25"/>
    <m/>
    <s v="COKER"/>
    <s v="COKER"/>
    <s v="HUINCHE NEUMAT SIST.CORTE CAMARA D-1401A"/>
    <m/>
    <s v="HUINCHE NEUMAT SIST.CORTE CAMARA D-1401A"/>
    <s v="E-DS-ERB-COK0-PROC-00000D1401A"/>
    <s v="830 m³"/>
    <x v="1"/>
    <x v="3"/>
    <x v="10"/>
    <s v="MOTOR NEUMÁTICO "/>
    <n v="10104579"/>
    <s v="PERMITIR SUBIR O BAJAR LA LANZA DE MANERA CONTROLADA DURANTE LA OPERACIÓN "/>
    <s v="NO PERMITIR SUBIR O BAJAR LA LANZA  DE MANERA CONTROLADA DURANTE LA OPERACIÓN  "/>
    <s v="FUGA DE ACEITE POR ROTURA EN EMPAQUE O RETEN"/>
    <s v="INDISPONIBILIDAD DEL MOTOR. RETRASO EN LA OPERACIÓN.BAJA DE CARGA."/>
    <n v="1"/>
    <n v="1"/>
    <n v="1"/>
    <n v="1"/>
    <n v="1"/>
    <m/>
    <m/>
    <n v="0"/>
    <s v="FTM"/>
    <s v="REVISIÓN Y LIMPIEZA FILTROS DE AIRE "/>
    <m/>
    <m/>
    <m/>
    <s v="BMECARE"/>
    <n v="200087"/>
    <s v="MANTENCION SISTEMA CORTE CAMARAS"/>
    <n v="3649"/>
    <s v="MP: D-1401A MANT. SIST. LANZA CORTE"/>
    <s v="E/17/1"/>
    <s v="INSPECCION SISTEMA HUINCHES CAMARA"/>
    <n v="20"/>
    <s v="REV/CAM FILTROS ACUMUL COKE D-1401A"/>
    <s v="BMECEXT1"/>
    <m/>
    <n v="8"/>
    <s v="CBM"/>
    <x v="75"/>
    <s v="INSPECCIONAR SISTEMA DE CORTE"/>
    <s v="MOTOR DEL HUINCHE NEUMATICO"/>
    <m/>
    <m/>
    <m/>
    <s v="SIN FUGAS AL EXTERIOR"/>
    <x v="3"/>
    <x v="13"/>
    <n v="2"/>
    <n v="4.8"/>
    <n v="0.08"/>
    <n v="0.16"/>
    <x v="1"/>
    <s v="FILTRO EN LINEA DE AIRE DE MOTOR NEUMÁTICO DE HUINCHE"/>
    <m/>
    <m/>
    <m/>
    <s v="REPARACION O CAMBIO DE MOTOR"/>
    <m/>
    <s v="BMECARE"/>
  </r>
  <r>
    <n v="74"/>
    <x v="0"/>
    <s v="VM_x000a_05-09-25"/>
    <m/>
    <s v="COKER"/>
    <s v="COKER"/>
    <s v="HUINCHE NEUMAT SIST.CORTE CAMARA D-1401A"/>
    <m/>
    <s v="HUINCHE NEUMAT SIST.CORTE CAMARA D-1401A"/>
    <s v="E-DS-ERB-COK0-PROC-00000D1401A"/>
    <s v="830 m³"/>
    <x v="1"/>
    <x v="3"/>
    <x v="10"/>
    <s v="MOTOR NEUMÁTICO "/>
    <n v="10104579"/>
    <s v="PERMITIR SUBIR O BAJAR LA LANZA DE MANERA CONTROLADA DURANTE LA OPERACIÓN "/>
    <s v="NO PERMITIR SUBIR O BAJAR LA LANZA  DE MANERA CONTROLADA DURANTE LA OPERACIÓN  "/>
    <s v="DESGASTE DE COMPONENTES INTERNOS DEL MOTOR DEBIDO A LUBRICACION DEFICIENTE "/>
    <s v="BAJA EFICIENCIA DEL MOTOR, RETRASO EN LA OPERACIÓN. BAJA DE CARGA."/>
    <n v="1"/>
    <n v="1"/>
    <n v="1"/>
    <n v="1"/>
    <n v="1"/>
    <m/>
    <m/>
    <n v="0"/>
    <s v="FTM"/>
    <s v="INSPECCION VISUAL DE ESTADO DE ACEITE DE MOTOR NEUMATICO"/>
    <m/>
    <m/>
    <m/>
    <s v="BMECARE"/>
    <n v="200087"/>
    <s v="MANTENCION SISTEMA CORTE CAMARAS"/>
    <n v="3649"/>
    <s v="MP: D-1401A MANT. SIST. LANZA CORTE"/>
    <s v="E/17/1"/>
    <s v="INSPECCION SISTEMA HUINCHES CAMARA"/>
    <n v="20"/>
    <s v="REV/CAM FILTROS ACUMUL COKE D-1401A"/>
    <s v="BMECEXT1"/>
    <m/>
    <n v="8"/>
    <s v="CBM"/>
    <x v="76"/>
    <s v="INSPECCIONAR SISTEMA DE CORTE"/>
    <s v="MOTOR DEL HUINCHE NEUMATICO"/>
    <m/>
    <m/>
    <m/>
    <s v="ACEITE SIN PRESENCIA DE AGUA Y MATERIAL PARTICULADO"/>
    <x v="3"/>
    <x v="13"/>
    <n v="2"/>
    <n v="5"/>
    <n v="8.3333333333333329E-2"/>
    <n v="0.16666666666666666"/>
    <x v="1"/>
    <s v="ACEITE DE MOTOR NEUMATICO"/>
    <m/>
    <m/>
    <m/>
    <s v="CAMBIO O RELLENO DE ACEITE DE MOTOR NEUMATICO"/>
    <m/>
    <s v="BMECARE"/>
  </r>
  <r>
    <n v="75"/>
    <x v="0"/>
    <s v="VM_x000a_05-09-25"/>
    <m/>
    <s v="COKER"/>
    <s v="COKER"/>
    <s v="HUINCHE NEUMAT SIST.CORTE CAMARA D-1401A"/>
    <m/>
    <s v="HUINCHE NEUMAT SIST.CORTE CAMARA D-1401A"/>
    <s v="E-DS-ERB-COK0-PROC-00000D1401A"/>
    <s v="830 m³"/>
    <x v="1"/>
    <x v="3"/>
    <x v="10"/>
    <s v="MOTOR NEUMÁTICO "/>
    <n v="10104579"/>
    <s v="PERMITIR SUBIR O BAJAR LA LANZA DE MANERA CONTROLADA DURANTE LA OPERACIÓN "/>
    <s v="NO PERMITIR SUBIR O BAJAR LA LANZA  DE MANERA CONTROLADA DURANTE LA OPERACIÓN  "/>
    <s v="FUGA DE AIRE O ROTURA DE FLEXIBLES DE AIRE DEL MOTOR"/>
    <s v="INDISPONIBILIDAD DEL MOTOR. RETRASO EN LA OPERACIÓN.BAJA DE CARGA."/>
    <n v="1"/>
    <n v="1"/>
    <n v="1"/>
    <n v="1"/>
    <n v="1"/>
    <m/>
    <m/>
    <n v="0"/>
    <s v="CBM"/>
    <s v="INSPECCION VISUAL DE FLEXIBLES DE AIRE DE MOTOR NEUMATICO"/>
    <m/>
    <m/>
    <m/>
    <s v="BMECARE"/>
    <n v="200087"/>
    <s v="MANTENCION SISTEMA CORTE CAMARAS"/>
    <n v="3649"/>
    <s v="MP: D-1401A MANT. SIST. LANZA CORTE"/>
    <s v="E/17/1"/>
    <s v="INSPECCION SISTEMA HUINCHES CAMARA"/>
    <n v="20"/>
    <s v="REV/CAM FILTROS ACUMUL COKE D-1401A"/>
    <s v="BMECEXT1"/>
    <m/>
    <n v="8"/>
    <s v="CBM"/>
    <x v="77"/>
    <s v="INSPECCIONAR SISTEMA DE CORTE"/>
    <s v="MOTOR DEL HUINCHE NEUMATICO"/>
    <m/>
    <m/>
    <m/>
    <s v="FLEXIBLE SIN DAÑOS, SIN FUGAS"/>
    <x v="3"/>
    <x v="13"/>
    <n v="2"/>
    <n v="5"/>
    <n v="0.16"/>
    <n v="0.32"/>
    <x v="3"/>
    <s v="FLEXIBLES DE AIRE DE MOTOR NEUMATICO"/>
    <m/>
    <m/>
    <m/>
    <s v="CAMBIO DE FLEXIBLES DE AIRE DE MOTOR NEUMATICO"/>
    <m/>
    <s v="BMECARE"/>
  </r>
  <r>
    <n v="140"/>
    <x v="0"/>
    <s v="VM_x000a_26-08-25"/>
    <m/>
    <s v="COKER"/>
    <s v="COKER"/>
    <s v="HUINCHE NEUMAT SIST.CORTE CAMARA D-1401A"/>
    <m/>
    <s v="HUINCHE NEUMAT SIST.CORTE CAMARA D-1401A"/>
    <s v="E-DS-ERB-COK0-PROC-00000D1401A"/>
    <s v="830 m³"/>
    <x v="1"/>
    <x v="3"/>
    <x v="10"/>
    <s v="ORDENADOR DE CABLE"/>
    <n v="10104579"/>
    <s v="PERMITIR SUBIR O BAJAR LA LANZA DE MANERA CONTROLADA DURANTE LA OPERACIÓN "/>
    <s v="NO PERMITIR SUBIR O BAJAR LA LANZA  DE MANERA CONTROLADA DURANTE LA OPERACIÓN  "/>
    <s v="TRABAMIENTO DEL ORDENADOR  POR FALLA DE RODAMIENTOS  O COMPONENTE MECÁNICO SUELTO "/>
    <s v="RETRASO EN EL PROCESO DE CORTE. BAJA DE CARGA."/>
    <n v="1"/>
    <n v="1"/>
    <n v="1"/>
    <n v="1"/>
    <n v="1"/>
    <m/>
    <m/>
    <n v="0"/>
    <s v="CBM"/>
    <s v="PRUEBA FUNCIONAL DE ORDENADOR DE CABLE"/>
    <m/>
    <m/>
    <m/>
    <s v="BMECARE"/>
    <n v="200087"/>
    <s v="MANTENCION SISTEMA CORTE CAMARAS"/>
    <n v="3649"/>
    <s v="MP: D-1401A MANT. SIST. LANZA CORTE"/>
    <s v="E/17/1"/>
    <s v="INSPECCION SISTEMA HUINCHES CAMARA"/>
    <n v="20"/>
    <s v="REV/CAM FILTROS ACUMUL COKE D-1401A"/>
    <s v="BMECEXT1"/>
    <m/>
    <n v="8"/>
    <s v="CBM"/>
    <x v="78"/>
    <s v="INSPECCIONAR SISTEMA DE CORTE"/>
    <s v="HUINCHE NEUMATICO"/>
    <m/>
    <m/>
    <m/>
    <s v="GUIA LUBRICADA Y CARRO CON DESLIZAMIENTO SUAVE"/>
    <x v="3"/>
    <x v="13"/>
    <n v="2"/>
    <n v="10"/>
    <n v="0.16"/>
    <n v="0.32"/>
    <x v="3"/>
    <m/>
    <m/>
    <m/>
    <m/>
    <s v="MANTENCION DE ORDENADOR DE TAMBOR DE HUINCHE"/>
    <m/>
    <s v="BMECARE"/>
  </r>
  <r>
    <n v="78"/>
    <x v="0"/>
    <s v="VM_x000a_05-09-25"/>
    <m/>
    <s v="COKER"/>
    <s v="COKER"/>
    <s v="HUINCHE NEUMAT SIST.CORTE CAMARA D-1401A"/>
    <m/>
    <s v="HUINCHE NEUMAT SIST.CORTE CAMARA D-1401A"/>
    <s v="E-DS-ERB-COK0-PROC-00000D1401A"/>
    <s v="830 m³"/>
    <x v="1"/>
    <x v="3"/>
    <x v="10"/>
    <s v="PERNOS DE ANCLAJE"/>
    <n v="10104579"/>
    <s v="PERMITIR SUBIR O BAJAR LA LANZA DE MANERA CONTROLADA DURANTE LA OPERACIÓN "/>
    <s v="NO PERMITIR SUBIR O BAJAR LA LANZA  DE MANERA CONTROLADA DURANTE LA OPERACIÓN  "/>
    <s v="SOLTURA DE PERNOS POR VIBRACIONES"/>
    <s v="SOLTURA DE BASTIDOR (ESTRUCTURA BASE) DE HUINCHE. RETRASO EN EL PROCESO DE CORTE. BAJA DE CARGA. "/>
    <n v="1"/>
    <n v="1"/>
    <n v="1"/>
    <n v="1"/>
    <n v="1"/>
    <m/>
    <m/>
    <n v="0"/>
    <s v="FTM"/>
    <s v="REVISIÓN Y REAPRIETE DE TORQUES "/>
    <m/>
    <m/>
    <m/>
    <s v="BMECARE"/>
    <n v="200087"/>
    <s v="MANTENCION SISTEMA CORTE CAMARAS"/>
    <n v="3649"/>
    <s v="MP: D-1401A MANT. SIST. LANZA CORTE"/>
    <s v="E/17/1"/>
    <s v="INSPECCION SISTEMA HUINCHES CAMARA"/>
    <n v="20"/>
    <s v="REV/CAM FILTROS ACUMUL COKE D-1401A"/>
    <s v="BMECEXT1"/>
    <m/>
    <n v="8"/>
    <s v="FTM"/>
    <x v="79"/>
    <s v="INSPECCIONAR SISTEMA DE CORTE"/>
    <s v="HUINCHE NEUMATICO"/>
    <m/>
    <m/>
    <m/>
    <s v="PERNOS APRETADOS "/>
    <x v="3"/>
    <x v="13"/>
    <n v="2"/>
    <n v="10"/>
    <n v="0.16666666666666666"/>
    <n v="0.33333333333333331"/>
    <x v="1"/>
    <s v=" PERNOS DE ANCLAJE DE BASTIDOR"/>
    <m/>
    <m/>
    <m/>
    <s v="CAMBIO DE PERNOS DE ANCLAJE DE BASTIDOR"/>
    <m/>
    <s v="BMECARE"/>
  </r>
  <r>
    <n v="139"/>
    <x v="0"/>
    <s v="VM_x000a_05-09-25"/>
    <m/>
    <s v="COKER"/>
    <s v="COKER"/>
    <s v="HUINCHE NEUMAT SIST.CORTE CAMARA D-1401A"/>
    <m/>
    <s v="HUINCHE NEUMAT SIST.CORTE CAMARA D-1401A"/>
    <s v="E-DS-ERB-COK0-PROC-00000D1401A"/>
    <s v="830 m³"/>
    <x v="1"/>
    <x v="3"/>
    <x v="10"/>
    <s v="POLEAS "/>
    <n v="10104579"/>
    <s v="PERMITIR SUBIR O BAJAR LA LANZA DE MANERA CONTROLADA DURANTE LA OPERACIÓN "/>
    <s v="NO PERMITIR SUBIR O BAJAR LA LANZA  DE MANERA CONTROLADA DURANTE LA OPERACIÓN  "/>
    <s v="FALLA POR DESGASTE , FALLA EN LOS RODAMIENTOS,ROTURA. "/>
    <s v="DAÑO EN  EL CABLE POR ROCE Y DAÑO EN EL SISTEMA DE POLEAS. DETENCION DEL PROCESO DE CORTE. DETENCION DE LA PLANTA"/>
    <n v="2"/>
    <n v="1"/>
    <n v="1"/>
    <n v="1"/>
    <n v="2"/>
    <m/>
    <m/>
    <n v="0"/>
    <s v="CBM"/>
    <s v="INSPECCIÓN VISUAL "/>
    <m/>
    <m/>
    <m/>
    <s v="BMECARE"/>
    <n v="200087"/>
    <s v="MANTENCION SISTEMA CORTE CAMARAS"/>
    <n v="3649"/>
    <s v="MP: D-1401A MANT. SIST. LANZA CORTE"/>
    <s v="E/17/1"/>
    <s v="INSPECCION SISTEMA HUINCHES CAMARA"/>
    <n v="20"/>
    <s v="REV/CAM FILTROS ACUMUL COKE D-1401A"/>
    <s v="BMECEXT1"/>
    <m/>
    <n v="8"/>
    <s v="CBM"/>
    <x v="80"/>
    <s v="INSPECCIONAR SISTEMA DE CORTE"/>
    <s v="POLEAS DEL HUINCHE NEUMATICO"/>
    <m/>
    <m/>
    <m/>
    <s v="DESGASTES DE POLEAS DENTRO DE TOLERANCIA , SE DEBE UTILIZAR PATRÓN DE MEDIDA Y RODAMIENTOS SIN FALLA "/>
    <x v="3"/>
    <x v="13"/>
    <n v="2"/>
    <n v="20"/>
    <n v="0.33333333333333331"/>
    <n v="0.66666666666666663"/>
    <x v="1"/>
    <m/>
    <m/>
    <m/>
    <m/>
    <s v="CAMBIO DE POLEAS"/>
    <m/>
    <m/>
  </r>
  <r>
    <n v="70"/>
    <x v="0"/>
    <s v="VM_x000a_26-08-25"/>
    <m/>
    <s v="COKER"/>
    <s v="COKER"/>
    <s v="HUINCHE NEUMAT SIST.CORTE CAMARA D-1401A"/>
    <m/>
    <s v="HUINCHE NEUMAT SIST.CORTE CAMARA D-1401A"/>
    <s v="E-DS-ERB-COK0-PROC-00000D1401A"/>
    <s v="830 m³"/>
    <x v="1"/>
    <x v="3"/>
    <x v="10"/>
    <s v="TAMBOR"/>
    <n v="10104579"/>
    <s v="PERMITIR SUBIR O BAJAR LA LANZA DE MANERA CONTROLADA DURANTE LA OPERACIÓN "/>
    <s v="NO PERMITIR SUBIR O BAJAR LA LANZA  DE MANERA CONTROLADA DURANTE LA OPERACIÓN  "/>
    <s v="FALLA DE RODAMIENTOS POR DESGASTE O FALTA DE LUBRICACION "/>
    <s v="TRABAMIENTO DEL TAMBOR. DETENCION DEL EQUIPO. DETENCION DE PLANTA."/>
    <n v="2"/>
    <n v="1"/>
    <n v="1"/>
    <n v="1"/>
    <n v="2"/>
    <m/>
    <m/>
    <n v="0"/>
    <s v="FFM "/>
    <s v="PRUEBA FUNCIONAL DE GIRO DE HUINCHE"/>
    <m/>
    <m/>
    <m/>
    <s v="BMECARE"/>
    <n v="200087"/>
    <s v="MANTENCION SISTEMA CORTE CAMARAS"/>
    <n v="3649"/>
    <s v="MP: D-1401A MANT. SIST. LANZA CORTE"/>
    <s v="E/17/1"/>
    <s v="INSPECCION SISTEMA HUINCHES CAMARA"/>
    <n v="20"/>
    <s v="REV/CAM FILTROS ACUMUL COKE D-1401A"/>
    <s v="BMECEXT1"/>
    <m/>
    <n v="8"/>
    <s v="FFM "/>
    <x v="81"/>
    <s v="INSPECCIONAR SISTEMA DE CORTE"/>
    <s v="HUINCHE NEUMATICO"/>
    <m/>
    <m/>
    <m/>
    <s v="SIN EVIDENCIA DE RUIDOS, SIN TRABAMIENTO DEL TAMBOR "/>
    <x v="3"/>
    <x v="13"/>
    <n v="2"/>
    <n v="10"/>
    <n v="0.16666666666666666"/>
    <n v="0.33333333333333331"/>
    <x v="1"/>
    <s v="TAMBOR DE HUINCHE DE SISTEMA DE CORTE"/>
    <m/>
    <m/>
    <m/>
    <s v="MANTENCION DE TAMBOR"/>
    <m/>
    <s v="BMECARE"/>
  </r>
  <r>
    <n v="62"/>
    <x v="0"/>
    <s v="VM_x000a_21-08-25"/>
    <s v="VM"/>
    <s v="COKER"/>
    <s v="COKER"/>
    <s v="JUNTA ROT.SIST.CORTE CAMARA D-1401A COKE"/>
    <m/>
    <s v="D-1401A"/>
    <s v="E-DS-ERB-COK0-PROC-00000D1401A"/>
    <s v="830 m³"/>
    <x v="1"/>
    <x v="3"/>
    <x v="11"/>
    <s v="CAJA DE ENGRANAJE "/>
    <n v="10104578"/>
    <s v="PERMITE EL GIRO DE LA LANZA "/>
    <s v="NO PERMITE EL GIRO DE LA LANZA "/>
    <s v="PERDIDA DE LUBRICACION DE LA CAJA DE ENGRANAJE POR CONTAMINACION CON AGUA "/>
    <s v="DETENCION DEL EQUIPO. IMPIDE EL CORTE DE COQUE"/>
    <m/>
    <m/>
    <m/>
    <m/>
    <n v="0"/>
    <m/>
    <m/>
    <n v="0"/>
    <s v="CBM"/>
    <s v="REALIZAR CAMBIO DE ACEITE EN CAJA DE ENGRANAJES "/>
    <m/>
    <m/>
    <m/>
    <s v="BMECARE"/>
    <n v="200087"/>
    <s v="MANTENCION SISTEMA CORTE CAMARAS"/>
    <n v="3649"/>
    <s v="MP: D-1401A MANT. SIST. LANZA CORTE"/>
    <s v="E/17/1"/>
    <s v="INSPECCION SISTEMA HUINCHES CAMARA"/>
    <n v="20"/>
    <s v="REV/CAM FILTROS ACUMUL COKE D-1401A"/>
    <s v="BMECEXT1"/>
    <m/>
    <n v="8"/>
    <s v="CBM"/>
    <x v="55"/>
    <s v="INSPECCIONAR SISTEMA DE CORTE"/>
    <s v="CAJA DE ENGRANAJES DE JUNTA ROTATORIA"/>
    <m/>
    <m/>
    <m/>
    <s v="VERIFICAR TIPO DE ACEITE QUE UTILIZA (RESP. V. MATAMALA)"/>
    <x v="3"/>
    <x v="13"/>
    <n v="2"/>
    <n v="10"/>
    <n v="0.16666666666666666"/>
    <n v="1"/>
    <x v="1"/>
    <m/>
    <m/>
    <m/>
    <m/>
    <s v="INSPECCION VISUAL DE CAJA DE ENGRANAJES"/>
    <m/>
    <s v="BMECARE"/>
  </r>
  <r>
    <n v="61"/>
    <x v="0"/>
    <s v="VM_x000a_21-08-25"/>
    <s v="FP"/>
    <s v="COKER"/>
    <s v="COKER"/>
    <s v="JUNTA ROT.SIST.CORTE CAMARA D-1401A COKE"/>
    <m/>
    <s v="D-1401A"/>
    <s v="E-DS-ERB-COK0-PROC-00000D1401A"/>
    <s v="830 m³"/>
    <x v="1"/>
    <x v="3"/>
    <x v="11"/>
    <s v="CAJA DE ENGRANAJE "/>
    <n v="10104578"/>
    <s v="PERMITE EL GIRO DE LA LANZA "/>
    <s v="NO PERMITE EL GIRO DE LA LANZA "/>
    <s v="TRABAMIENTO DE LA CAJA DE ENGRANAJE NEUMATICA POR DAÑO EN RODAMIENTOS "/>
    <s v="DETENCION DEL EQUIPO"/>
    <m/>
    <m/>
    <m/>
    <m/>
    <n v="0"/>
    <m/>
    <m/>
    <n v="0"/>
    <s v="RTF"/>
    <s v="MANTENIMIENTO CORRECTIVO "/>
    <m/>
    <m/>
    <m/>
    <m/>
    <m/>
    <m/>
    <m/>
    <m/>
    <m/>
    <m/>
    <m/>
    <m/>
    <m/>
    <m/>
    <m/>
    <s v="RTF"/>
    <x v="16"/>
    <m/>
    <m/>
    <m/>
    <m/>
    <m/>
    <m/>
    <x v="5"/>
    <x v="7"/>
    <m/>
    <m/>
    <m/>
    <m/>
    <x v="6"/>
    <m/>
    <m/>
    <m/>
    <m/>
    <s v="MANTENCION DE JUNTA ROTATORIA"/>
    <m/>
    <m/>
  </r>
  <r>
    <n v="234"/>
    <x v="0"/>
    <s v="VM_x000a_21-08-25"/>
    <m/>
    <s v="COKER"/>
    <s v="COKER"/>
    <s v="JUNTA ROT.SIST.CORTE CAMARA D-1401A COKE"/>
    <m/>
    <s v="D-1401A"/>
    <s v="E-DS-ERB-COK0-PROC-00000D1401A"/>
    <s v="830 m³"/>
    <x v="1"/>
    <x v="3"/>
    <x v="11"/>
    <s v="CAJA DE ENGRANAJE "/>
    <n v="10104578"/>
    <s v="PERMITE EL GIRO DE LA LANZA "/>
    <s v="NO PERMITE EL GIRO DE LA LANZA "/>
    <s v="PÉRDIDA DE LUBRICACIÓN DE LA CAJA DE ENGRANAJE "/>
    <s v="DETENCION DEL EQUIPO DE LA JUNTA ROTATORIA IMPIDE EL CORTE DE COQUE"/>
    <m/>
    <m/>
    <m/>
    <m/>
    <n v="0"/>
    <m/>
    <m/>
    <n v="0"/>
    <s v="CBM"/>
    <s v="INSPECCIÓN VISUAL EXTERIOR "/>
    <m/>
    <m/>
    <m/>
    <s v="BMECARE"/>
    <n v="200087"/>
    <s v="MANTENCION SISTEMA CORTE CAMARAS"/>
    <n v="3649"/>
    <s v="MP: D-1401A MANT. SIST. LANZA CORTE"/>
    <s v="E/17/1"/>
    <s v="INSPECCION SISTEMA HUINCHES CAMARA"/>
    <n v="20"/>
    <s v="REV/CAM FILTROS ACUMUL COKE D-1401A"/>
    <s v="BMECEXT1"/>
    <m/>
    <n v="8"/>
    <s v="CBM"/>
    <x v="82"/>
    <s v="INSPECCIONAR SISTEMA DE CORTE"/>
    <s v="CAJA DE ENGRANAJES DE JUNTA ROTATORIA"/>
    <m/>
    <m/>
    <m/>
    <s v="NIVEL DE ACEITE DENTRO DEL RANGO MINI Y MAX. "/>
    <x v="3"/>
    <x v="13"/>
    <n v="2"/>
    <n v="5"/>
    <n v="8.3333333333333329E-2"/>
    <n v="0.16666666666666666"/>
    <x v="1"/>
    <m/>
    <m/>
    <m/>
    <m/>
    <s v="MANTENCION DE JUNTA ROTATORIA"/>
    <m/>
    <s v="BMECARE"/>
  </r>
  <r>
    <n v="66"/>
    <x v="0"/>
    <s v="VM_x000a_21-08-25"/>
    <m/>
    <s v="COKER"/>
    <s v="COKER"/>
    <s v="JUNTA ROT.SIST.CORTE CAMARA D-1401A COKE"/>
    <m/>
    <s v="D-1401A"/>
    <s v="E-DS-ERB-COK0-PROC-00000D1401A"/>
    <s v="830 m³"/>
    <x v="1"/>
    <x v="3"/>
    <x v="11"/>
    <s v="FLEXIBLE DE AIRE "/>
    <n v="10104578"/>
    <s v="PERMITE EL GIRO DE LA LANZA "/>
    <s v="NO PERMITE EL GIRO DE LA LANZA "/>
    <s v="ROTURA DE FLEXIBLE DE AIRE POR DESGASTE, ROCE O CLIMA "/>
    <s v="JUNTA ROTATORIA DEJA DE GIRAR , IMPIDE EL CORTE DE COQUE. DETENCION DEL EQUIPO "/>
    <m/>
    <m/>
    <m/>
    <m/>
    <n v="0"/>
    <m/>
    <m/>
    <n v="0"/>
    <s v="CBM"/>
    <s v="INSPECCION VISUAL DE FLEXIBLE DE AIRE"/>
    <m/>
    <m/>
    <m/>
    <m/>
    <n v="200087"/>
    <s v="MANTENCION SISTEMA CORTE CAMARAS"/>
    <n v="3649"/>
    <s v="MP: D-1401A MANT. SIST. LANZA CORTE"/>
    <s v="E/17/1"/>
    <s v="INSPECCION SISTEMA HUINCHES CAMARA"/>
    <n v="20"/>
    <s v="REV/CAM FILTROS ACUMUL COKE D-1401A"/>
    <s v="BMECEXT1"/>
    <m/>
    <n v="8"/>
    <s v="CBM"/>
    <x v="83"/>
    <s v="INSPECCIONAR SISTEMA DE CORTE"/>
    <s v="FLEXIBLE DE AIRE DE JUNTA ROTATORIA (MOTOR NEUMATICO)"/>
    <m/>
    <m/>
    <m/>
    <s v="FLEXIBLE SIN DAÑOS Y SIN CONECTORES SUELTOS"/>
    <x v="3"/>
    <x v="13"/>
    <n v="2"/>
    <n v="2"/>
    <n v="3.3333333333333333E-2"/>
    <n v="6.6666666666666666E-2"/>
    <x v="1"/>
    <m/>
    <m/>
    <m/>
    <m/>
    <s v="CAMBIO DE FLEXIBLE DE AIRE"/>
    <m/>
    <s v="BMECARE"/>
  </r>
  <r>
    <n v="235"/>
    <x v="0"/>
    <s v="VM_x000a_09-09-25"/>
    <m/>
    <s v="COKER"/>
    <s v="COKER"/>
    <s v="JUNTA ROT.SIST.CORTE CAMARA D-1401A COKE"/>
    <m/>
    <s v="D-1401A"/>
    <s v="E-DS-ERB-COK0-PROC-00000D1401A"/>
    <s v="830 m³"/>
    <x v="1"/>
    <x v="3"/>
    <x v="11"/>
    <s v="MOTOR NEUMÁTICO "/>
    <n v="10104578"/>
    <s v="PERMITE EL GIRO DE LA LANZA "/>
    <s v="NO PERMITE EL GIRO DE LA LANZA "/>
    <s v="DESGASTE DE ANILLOS Y CILINDROS DE PISTÓN POR LUBRICACION DEFICIENTE"/>
    <s v="DETENCION DEL EQUIPO. RETRASO EN LA OPERACIÓN"/>
    <m/>
    <m/>
    <m/>
    <m/>
    <n v="0"/>
    <m/>
    <m/>
    <n v="0"/>
    <s v="FTM"/>
    <s v="VERIFICAR NIVEL Y ESTADO DE ACEITE"/>
    <m/>
    <m/>
    <m/>
    <s v="BMECARE"/>
    <n v="200087"/>
    <s v="MANTENCION SISTEMA CORTE CAMARAS"/>
    <n v="3649"/>
    <s v="MP: D-1401A MANT. SIST. LANZA CORTE"/>
    <s v="E/17/1"/>
    <s v="INSPECCION SISTEMA HUINCHES CAMARA"/>
    <n v="20"/>
    <s v="REV/CAM FILTROS ACUMUL COKE D-1401A"/>
    <s v="BMECEXT1"/>
    <m/>
    <n v="8"/>
    <s v="FTM"/>
    <x v="84"/>
    <s v="INSPECCIONAR SISTEMA DE CORTE"/>
    <s v="MOTOR NEUMATICO DE JUNTA ROTATORIA"/>
    <m/>
    <m/>
    <m/>
    <s v="NIVEL DE ACEITE DENTRO DEL RANGO MIN Y MAX. ACEITE SIN PRESENCIA DE MATERIAL PARTICULADO NI AGUA "/>
    <x v="3"/>
    <x v="13"/>
    <n v="2"/>
    <n v="5"/>
    <n v="8.3333333333333329E-2"/>
    <n v="0.16666666666666666"/>
    <x v="1"/>
    <m/>
    <m/>
    <m/>
    <m/>
    <s v="CAMBIO DE ACEITE "/>
    <m/>
    <s v="BMECARE"/>
  </r>
  <r>
    <n v="237"/>
    <x v="0"/>
    <s v="VM_x000a_09-09-25"/>
    <m/>
    <s v="COKER"/>
    <s v="COKER"/>
    <s v="JUNTA ROT.SIST.CORTE CAMARA D-1401A COKE"/>
    <m/>
    <s v="D-1401A"/>
    <s v="E-DS-ERB-COK0-PROC-00000D1401A"/>
    <s v="830 m³"/>
    <x v="1"/>
    <x v="3"/>
    <x v="11"/>
    <s v="MOTOR NEUMÁTICO "/>
    <n v="10104578"/>
    <s v="PERMITE EL GIRO DE LA LANZA "/>
    <s v="NO PERMITE EL GIRO DE LA LANZA "/>
    <s v="DESGASTE DE COMPONENTES INTERNOS DEL MOTOR DEBIDO A LUBRICACION DEFICIENTE"/>
    <s v="DETENCION DEL EQUIPO. RETRASO EN LA OPERACIÓN"/>
    <m/>
    <m/>
    <m/>
    <m/>
    <n v="0"/>
    <m/>
    <m/>
    <n v="0"/>
    <s v="FTM"/>
    <s v="VERIFICAR NIVEL Y ESTADO DE ACEITE"/>
    <m/>
    <m/>
    <m/>
    <s v="BMECARE"/>
    <n v="200087"/>
    <s v="MANTENCION SISTEMA CORTE CAMARAS"/>
    <n v="3649"/>
    <s v="MP: D-1401A MANT. SIST. LANZA CORTE"/>
    <s v="E/17/1"/>
    <s v="INSPECCION SISTEMA HUINCHES CAMARA"/>
    <n v="20"/>
    <s v="REV/CAM FILTROS ACUMUL COKE D-1401A"/>
    <s v="BMECEXT1"/>
    <m/>
    <n v="8"/>
    <s v="FTM"/>
    <x v="85"/>
    <s v="INSPECCIONAR SISTEMA DE CORTE"/>
    <s v="MOTOR NEUMATICO DE JUNTA ROTATORIA"/>
    <m/>
    <m/>
    <m/>
    <s v="NIVEL DE ACEITE DENTRO DEL RANGO MIN Y MAX. ACEITE SIN PRESENCIA DE MATERIAL PARTICULADO NI AGUA "/>
    <x v="3"/>
    <x v="13"/>
    <n v="2"/>
    <n v="2.5"/>
    <n v="4.1666666666666664E-2"/>
    <n v="8.3333333333333329E-2"/>
    <x v="1"/>
    <m/>
    <m/>
    <m/>
    <m/>
    <s v="CAMBIO DE ACEITE "/>
    <m/>
    <s v="BMECARE"/>
  </r>
  <r>
    <n v="239"/>
    <x v="0"/>
    <s v="VM_x000a_09-09-25"/>
    <m/>
    <s v="COKER"/>
    <s v="COKER"/>
    <s v="JUNTA ROT.SIST.CORTE CAMARA D-1401A COKE"/>
    <m/>
    <s v="D-1401A"/>
    <s v="E-DS-ERB-COK0-PROC-00000D1401A"/>
    <s v="830 m³"/>
    <x v="1"/>
    <x v="3"/>
    <x v="11"/>
    <s v="MOTOR NEUMÁTICO "/>
    <n v="10104578"/>
    <s v="PERMITE EL GIRO DE LA LANZA "/>
    <s v="NO PERMITE EL GIRO DE LA LANZA "/>
    <s v="DESGASTE DE COMPONENTES INTERNOS POR CONTAMINACION DE ACEITE"/>
    <s v="DETENCION DEL EQUIPO. RETRASO EN LA OPERACIÓN"/>
    <m/>
    <m/>
    <m/>
    <m/>
    <m/>
    <m/>
    <m/>
    <m/>
    <s v="FTM"/>
    <s v="VERIFICAR NIVEL Y ESTADO DE ACEITE"/>
    <m/>
    <m/>
    <m/>
    <s v="BMECARE"/>
    <n v="200087"/>
    <s v="MANTENCION SISTEMA CORTE CAMARAS"/>
    <n v="3649"/>
    <s v="MP: D-1401A MANT. SIST. LANZA CORTE"/>
    <s v="E/17/1"/>
    <s v="INSPECCION SISTEMA HUINCHES CAMARA"/>
    <n v="20"/>
    <s v="REV/CAM FILTROS ACUMUL COKE D-1401A"/>
    <s v="BMECEXT1"/>
    <m/>
    <n v="8"/>
    <s v="FTM"/>
    <x v="85"/>
    <s v="INSPECCIONAR SISTEMA DE CORTE"/>
    <s v="MOTOR NEUMATICO DE JUNTA ROTATORIA"/>
    <m/>
    <m/>
    <m/>
    <s v="NIVEL DE ACEITE DENTRO DEL RANGO MIN Y MAX. ACEITE SIN PRESENCIA DE MATERIAL PARTICULADO NI AGUA "/>
    <x v="3"/>
    <x v="13"/>
    <n v="2"/>
    <n v="2.5"/>
    <n v="4.1666666666666664E-2"/>
    <n v="8.3333333333333329E-2"/>
    <x v="1"/>
    <m/>
    <m/>
    <m/>
    <m/>
    <s v="CAMBIO DE ACEITE "/>
    <m/>
    <s v="BMECARE"/>
  </r>
  <r>
    <n v="238"/>
    <x v="0"/>
    <s v="VM_x000a_09-09-25"/>
    <m/>
    <s v="COKER"/>
    <s v="COKER"/>
    <s v="JUNTA ROT.SIST.CORTE CAMARA D-1401A COKE"/>
    <m/>
    <s v="D-1401A"/>
    <s v="E-DS-ERB-COK0-PROC-00000D1401A"/>
    <s v="830 m³"/>
    <x v="1"/>
    <x v="3"/>
    <x v="11"/>
    <s v="FLEXIBLE DE AIRE "/>
    <n v="10104578"/>
    <s v="PERMITE EL GIRO DE LA LANZA "/>
    <s v="NO PERMITE EL GIRO DE LA LANZA "/>
    <s v="FUGA DE AIRE O ROTURA DE FLEXIBLE DEL MOTOR"/>
    <s v="DETENCION DEL EQUIPO. RETRASO EN LA OPERACIÓN"/>
    <m/>
    <m/>
    <m/>
    <m/>
    <n v="0"/>
    <m/>
    <m/>
    <n v="0"/>
    <s v="FTM"/>
    <s v="VERIFICAR ESTADO DEL FLEXIBLE Y CONECTORES"/>
    <m/>
    <m/>
    <m/>
    <s v="BMECARE"/>
    <n v="200087"/>
    <s v="MANTENCION SISTEMA CORTE CAMARAS"/>
    <n v="3649"/>
    <s v="MP: D-1401A MANT. SIST. LANZA CORTE"/>
    <s v="E/17/1"/>
    <s v="INSPECCION SISTEMA HUINCHES CAMARA"/>
    <n v="20"/>
    <s v="REV/CAM FILTROS ACUMUL COKE D-1401A"/>
    <s v="BMECEXT1"/>
    <m/>
    <n v="8"/>
    <s v="FTM"/>
    <x v="83"/>
    <s v="INSPECCIONAR SISTEMA DE CORTE"/>
    <s v="FLEXIBLE DE AIRE DE JUNTA ROTATORIA (MOTOR NEUMATICO)"/>
    <m/>
    <m/>
    <m/>
    <s v="FLEXIBLE SIN DAÑOS Y SIN CONECTORES SUELTOS"/>
    <x v="3"/>
    <x v="13"/>
    <n v="2"/>
    <n v="2"/>
    <n v="3.3333333333333333E-2"/>
    <n v="6.6666666666666666E-2"/>
    <x v="1"/>
    <m/>
    <m/>
    <m/>
    <m/>
    <s v="CAMBIO DE FLEXIBLE DE MOTOR DE JUNTA ROTATORIA"/>
    <m/>
    <s v="BMECARE"/>
  </r>
  <r>
    <n v="63"/>
    <x v="0"/>
    <s v="VM_x000a_21-08-25"/>
    <m/>
    <s v="COKER"/>
    <s v="COKER"/>
    <s v="JUNTA ROT.SIST.CORTE CAMARA D-1401A COKE"/>
    <m/>
    <s v="D-1401A"/>
    <s v="E-DS-ERB-COK0-PROC-00000D1401A"/>
    <s v="830 m³"/>
    <x v="1"/>
    <x v="3"/>
    <x v="11"/>
    <s v="MOTOR NEUMÁTICO "/>
    <n v="10104578"/>
    <s v="PERMITE EL GIRO DE LA LANZA "/>
    <s v="NO PERMITE EL GIRO DE LA LANZA "/>
    <s v="BAJA EFICIENCIA POR OBSTRUCCIÓN O SEDIMIENTOS EN LINEA DE ALIMENTACION DE AIRE "/>
    <s v="RETRASO EN LA OPERACION "/>
    <m/>
    <m/>
    <m/>
    <m/>
    <n v="0"/>
    <m/>
    <m/>
    <n v="0"/>
    <s v="FTM "/>
    <s v="REVISIÓN Y LIMPIEZA FILTRO DE AIRE "/>
    <m/>
    <m/>
    <m/>
    <m/>
    <n v="200087"/>
    <s v="MANTENCION SISTEMA CORTE CAMARAS"/>
    <n v="3649"/>
    <s v="MP: D-1401A MANT. SIST. LANZA CORTE"/>
    <s v="E/17/1"/>
    <s v="INSPECCION SISTEMA HUINCHES CAMARA"/>
    <n v="20"/>
    <s v="REV/CAM FILTROS ACUMUL COKE D-1401A"/>
    <s v="BMECEXT1"/>
    <m/>
    <n v="8"/>
    <s v="CBM"/>
    <x v="86"/>
    <s v="INSPECCIONAR SISTEMA DE CORTE"/>
    <s v="MOTOR NEUMATICO DE JUNTA ROTATORIA"/>
    <m/>
    <m/>
    <m/>
    <s v="LINEA DE AIRE SIN ROTURAS NI FUGAS AL EXTERIOR"/>
    <x v="3"/>
    <x v="13"/>
    <n v="2"/>
    <n v="5"/>
    <n v="8.3333333333333329E-2"/>
    <n v="0.16666666666666666"/>
    <x v="1"/>
    <s v="FILTRO EN LINEA DE AIRE DE MOTOR NEUMÁTICO DE JUNTA ROTATORIA"/>
    <m/>
    <m/>
    <m/>
    <s v="CAMBIO DE LINEA DE AIRE DE MOTOR NEUMATICO DE JUNTA ROTATORIA"/>
    <m/>
    <s v="BMECARE"/>
  </r>
  <r>
    <n v="236"/>
    <x v="0"/>
    <s v="VM_x000a_09-09-25"/>
    <m/>
    <s v="COKER"/>
    <s v="COKER"/>
    <s v="JUNTA ROT.SIST.CORTE CAMARA D-1401A COKE"/>
    <m/>
    <s v="D-1401A"/>
    <s v="E-DS-ERB-COK0-PROC-00000D1401A"/>
    <s v="830 m³"/>
    <x v="1"/>
    <x v="3"/>
    <x v="11"/>
    <s v="MOTOR NEUMÁTICO "/>
    <n v="10104578"/>
    <s v="PERMITE EL GIRO DE LA LANZA "/>
    <s v="NO PERMITE EL GIRO DE LA LANZA "/>
    <s v="OBSTRUCCION DE FILTRO POR MATERIAL PARTICULADO"/>
    <s v="DETENCION DEL EQUIPO. RETRASO EN LA OPERACIÓN"/>
    <m/>
    <m/>
    <m/>
    <m/>
    <n v="0"/>
    <m/>
    <m/>
    <n v="0"/>
    <s v="CBM"/>
    <s v="LIMPIAR FILTRO DE MOTOR NEUMATICO"/>
    <m/>
    <m/>
    <m/>
    <s v="BMECARE"/>
    <n v="200087"/>
    <s v="MANTENCION SISTEMA CORTE CAMARAS"/>
    <n v="3649"/>
    <s v="MP: D-1401A MANT. SIST. LANZA CORTE"/>
    <s v="E/17/1"/>
    <s v="INSPECCION SISTEMA HUINCHES CAMARA"/>
    <n v="20"/>
    <s v="REV/CAM FILTROS ACUMUL COKE D-1401A"/>
    <s v="BMECEXT1"/>
    <m/>
    <n v="8"/>
    <s v="FTM"/>
    <x v="87"/>
    <s v="INSPECCIONAR SISTEMA DE CORTE"/>
    <s v="MOTOR NEUMATICO DE JUNTA ROTATORIA"/>
    <m/>
    <m/>
    <m/>
    <s v="FILTRO LIMPIO, SIN PRESENCIA DE MATERIAL PARTICULADO Y SIN ROTURAS"/>
    <x v="3"/>
    <x v="13"/>
    <n v="2"/>
    <n v="15"/>
    <n v="0.25"/>
    <n v="0.5"/>
    <x v="1"/>
    <s v="FILTRO EN LINEA DE AIRE DE MOTOR NEUMÁTICO DE JUNTA ROTATORIA"/>
    <m/>
    <m/>
    <m/>
    <s v="CAMBIO DE FILTRO EN LINEA DE AIRE DE MOTOR NEUMÁTICO"/>
    <m/>
    <s v="BMECARE"/>
  </r>
  <r>
    <n v="64"/>
    <x v="0"/>
    <s v="VM_x000a_21-08-25"/>
    <m/>
    <s v="COKER"/>
    <s v="COKER"/>
    <s v="JUNTA ROT.SIST.CORTE CAMARA D-1401A COKE"/>
    <m/>
    <s v="D-1401A"/>
    <s v="E-DS-ERB-COK0-PROC-00000D1401A"/>
    <s v="830 m³"/>
    <x v="1"/>
    <x v="3"/>
    <x v="11"/>
    <s v="MOTOR NEUMÁTICO "/>
    <n v="10104578"/>
    <s v="PERMITE EL GIRO DE LA LANZA "/>
    <s v="NO PERMITE EL GIRO DE LA LANZA "/>
    <s v="TRABAMIENTO DEL MOTOR POR PERDIDA DE LUBRICACION"/>
    <s v="DETENCION DEL EQUIPO"/>
    <m/>
    <m/>
    <m/>
    <m/>
    <m/>
    <m/>
    <m/>
    <m/>
    <s v="CBM"/>
    <s v="INSPECCION VISUAL DE ESTADO DE ACEITE DE MOTOR NEUMATICO"/>
    <m/>
    <m/>
    <m/>
    <s v="BMECARE"/>
    <n v="200087"/>
    <s v="MANTENCION SISTEMA CORTE CAMARAS"/>
    <n v="3649"/>
    <s v="MP: D-1401A MANT. SIST. LANZA CORTE"/>
    <s v="E/17/1"/>
    <s v="INSPECCION SISTEMA HUINCHES CAMARA"/>
    <n v="20"/>
    <s v="REV/CAM FILTROS ACUMUL COKE D-1401A"/>
    <s v="BMECEXT1"/>
    <m/>
    <n v="8"/>
    <s v="CBM"/>
    <x v="85"/>
    <s v="INSPECCIONAR SISTEMA DE CORTE"/>
    <s v="MOTOR NEUMATICO DE JUNTA ROTATORIA"/>
    <m/>
    <m/>
    <m/>
    <s v="ACEITE SIN PRESENCIA DE AGUA Y MATERIAL PARTICULADO"/>
    <x v="3"/>
    <x v="13"/>
    <n v="2"/>
    <n v="2"/>
    <n v="3.3333333333333333E-2"/>
    <n v="6.6666666666666666E-2"/>
    <x v="1"/>
    <s v="ACEITE DE MOTOR NEUMATICO"/>
    <m/>
    <m/>
    <m/>
    <s v="CAMBIO O RELLENO DE ACEITE DE MOTOR NEUMATICO"/>
    <m/>
    <s v="BMECARE"/>
  </r>
  <r>
    <n v="65"/>
    <x v="0"/>
    <s v="VM_x000a_21-08-25"/>
    <s v="VM"/>
    <s v="COKER"/>
    <s v="COKER"/>
    <s v="JUNTA ROT.SIST.CORTE CAMARA D-1401A COKE"/>
    <m/>
    <s v="D-1401A"/>
    <s v="E-DS-ERB-COK0-PROC-00000D1401A"/>
    <s v="830 m³"/>
    <x v="1"/>
    <x v="3"/>
    <x v="11"/>
    <s v="TUBO DE AGUA "/>
    <n v="10104578"/>
    <s v="PERMITE EL GIRO DE LA LANZA "/>
    <s v="NO PERMITE EL GIRO DE LA LANZA "/>
    <s v="FUGA DE AGUA POR DESGASTE EN LOS SELLOS DEL TUBO DE AGUA"/>
    <s v="BAJA EFICIENCIA EN EL PROCESO DE CORTE. RETRASO EN LA OPERACION "/>
    <n v="2"/>
    <n v="1"/>
    <n v="1"/>
    <n v="1"/>
    <n v="2"/>
    <n v="4"/>
    <n v="1"/>
    <n v="8"/>
    <s v="CBM"/>
    <s v="INSPECCION VISUAL DE ACEITE EN TUBO DE AGUA"/>
    <m/>
    <m/>
    <m/>
    <s v="BMECEXT1"/>
    <n v="200087"/>
    <s v="MANTENCION SISTEMA CORTE CAMARAS"/>
    <n v="3649"/>
    <s v="MP: D-1401A MANT. SIST. LANZA CORTE"/>
    <s v="E/17/1"/>
    <s v="INSPECCION SISTEMA HUINCHES CAMARA"/>
    <n v="20"/>
    <s v="REV/CAM FILTROS ACUMUL COKE D-1401A"/>
    <s v="BMECEXT1"/>
    <m/>
    <n v="8"/>
    <s v="CBM"/>
    <x v="88"/>
    <s v="INSPECCIONAR SISTEMA DE CORTE"/>
    <s v="TUBO DE AGUA DE JUNTA ROTATORIA"/>
    <m/>
    <m/>
    <m/>
    <s v="SELLOS SIN FUGA DE AGUA"/>
    <x v="3"/>
    <x v="13"/>
    <n v="2"/>
    <n v="2"/>
    <n v="3.3333333333333333E-2"/>
    <n v="6.6666666666666666E-2"/>
    <x v="1"/>
    <s v="TUBO DE AGUA DE JUNTA ROTATORIA"/>
    <m/>
    <m/>
    <m/>
    <s v="CAMBIO DE TUBO DE AGUA DE JUNTA ROTATORIA"/>
    <m/>
    <s v="BMECARE"/>
  </r>
  <r>
    <n v="27"/>
    <x v="0"/>
    <s v="VM_x000a_21-08-25"/>
    <m/>
    <s v="COKER"/>
    <s v="COKER"/>
    <s v="LANZA DE CORTE CAMARA A COKER"/>
    <m/>
    <s v="LANZA DE CORTE CAMARA A COKER"/>
    <s v="E-DS-ERB-COK0-PROC-00000D1401A"/>
    <s v="830 m³"/>
    <x v="1"/>
    <x v="3"/>
    <x v="11"/>
    <s v="FLEXIBLE DE AGUA"/>
    <n v="10055761"/>
    <s v="INYECTAR DE FORMA SEGURA Y CONTROLADA AGUA A ALTA PRESION PARA EL CORTE DE COQUE EN EL INTERIOR DE LA CÁMARA"/>
    <s v="NO REALIZAR EL CORTE DE COQUE EN EL INTERIOR DE LA CAMARA"/>
    <s v="ROTURA DE FLEXIBLE DEL SISTEMA DE AGUA DE CORTE A LANZA POR ROCE CON ESTRUCTURA DE LANZA"/>
    <s v="FUGA DE AGUA A ALTA PRESION. DETENCION DEL EQUIPO._x000a_"/>
    <n v="4"/>
    <n v="1"/>
    <n v="1"/>
    <n v="1"/>
    <n v="4"/>
    <n v="1"/>
    <n v="1"/>
    <n v="4"/>
    <s v="CBM"/>
    <s v="INSPECCION VISUAL DE FLEXIBLE DE AGUA"/>
    <m/>
    <m/>
    <m/>
    <s v="BMECARE"/>
    <n v="200087"/>
    <s v="MANTENCION SISTEMA CORTE CAMARAS"/>
    <n v="3649"/>
    <s v="MP: D-1401A MANT. SIST. LANZA CORTE"/>
    <s v="E/17/1"/>
    <s v="INSPECCION SISTEMA HUINCHES CAMARA"/>
    <n v="20"/>
    <s v="REV/CAM FILTROS ACUMUL COKE D-1401A"/>
    <s v="BMECEXT1"/>
    <m/>
    <n v="8"/>
    <s v="CBM"/>
    <x v="75"/>
    <s v="INSPECCIONAR SISTEMA DE CORTE"/>
    <s v="FLEXIBLE DE AGUA DE JUNTA ROTATORIA"/>
    <m/>
    <m/>
    <m/>
    <s v="FLEXIBLES SIN DAÑO EXTERIOR Y ABRAZADERAS METALICAS DE EXTREMOS EN CORRECTA POSICION"/>
    <x v="3"/>
    <x v="13"/>
    <n v="2"/>
    <n v="10"/>
    <n v="0.16666666666666666"/>
    <n v="0.33333333333333331"/>
    <x v="3"/>
    <s v="FLEXIBLE DE AGUA DE LANZA DE CORTE"/>
    <m/>
    <m/>
    <m/>
    <s v="CAMBIO DE FLEXIBLE DE AGUA DE JUNTA ROTATORIA"/>
    <m/>
    <s v="BMECARE"/>
  </r>
  <r>
    <n v="147"/>
    <x v="0"/>
    <s v="VM_x000a_21-08-25"/>
    <m/>
    <s v="COKER"/>
    <s v="COKER"/>
    <s v="LANZA DE CORTE CAMARA A COKER"/>
    <m/>
    <s v="LANZA DE CORTE CAMARA A COKER"/>
    <s v="E-DS-ERB-COK0-PROC-00000D1401A"/>
    <s v="830 m³"/>
    <x v="1"/>
    <x v="3"/>
    <x v="12"/>
    <s v="CABEZAL DE CORTE "/>
    <n v="10055761"/>
    <s v="PERFORAR Y CORTAR EL COQUE UTILIZANDO AGUA A ALTA PRESIÓN"/>
    <s v="NO PERMITE LA PERFORACIÓN ,CORTE DE COQUE UTILIZANDO AGUA A ALTA PRESIÓN"/>
    <s v="SOLTURA DE PERNOS DE SUJECION ENTRE CABEZAL Y TUBOS"/>
    <s v="DEFICIENCIA EN CORTE, RETRASO EN LA OPERACION. BAJA CARGA"/>
    <n v="2"/>
    <n v="1"/>
    <n v="1"/>
    <n v="1"/>
    <n v="2"/>
    <n v="1"/>
    <n v="1"/>
    <n v="2"/>
    <s v="FTM"/>
    <s v="VERIFICAR TORQUE DE PERNOS DE SUJECION ENTRE CABEZAL Y TUBOS"/>
    <m/>
    <m/>
    <m/>
    <s v="BMECARE"/>
    <n v="200087"/>
    <s v="MANTENCION SISTEMA CORTE CAMARAS"/>
    <n v="3649"/>
    <s v="MP: D-1401A MANT. SIST. LANZA CORTE"/>
    <s v="E/17/1"/>
    <s v="INSPECCION SISTEMA HUINCHES CAMARA"/>
    <n v="20"/>
    <s v="REV/CAM FILTROS ACUMUL COKE D-1401A"/>
    <s v="BMECEXT1"/>
    <m/>
    <n v="8"/>
    <s v="CBM"/>
    <x v="89"/>
    <s v="INSPECCIONAR SISTEMA DE CORTE"/>
    <s v="CABEZAL DE LANZA DE CORTE"/>
    <m/>
    <m/>
    <m/>
    <s v="TORQUE 430 A 530 N/M (315 A 385 LBS/PIE) DE ACUERDO A PLANO 512RLCX00618 (REF: P-0766) "/>
    <x v="3"/>
    <x v="13"/>
    <n v="2"/>
    <n v="10"/>
    <n v="0.16666666666666666"/>
    <n v="0.33333333333333331"/>
    <x v="3"/>
    <s v="PERNOS DE SUJECION ENTRE CABEZAL Y TUBOS"/>
    <m/>
    <m/>
    <m/>
    <s v="TORQUEAR PERNOS DE SUJECION ENTRE CABEZAL Y TUBOS"/>
    <m/>
    <s v="BMECARE"/>
  </r>
  <r>
    <n v="148"/>
    <x v="0"/>
    <s v="VM_x000a_21-08-25"/>
    <m/>
    <s v="COKER"/>
    <s v="COKER"/>
    <s v="LANZA DE CORTE CAMARA A COKER"/>
    <m/>
    <s v="LANZA DE CORTE CAMARA A COKER"/>
    <s v="E-DS-ERB-COK0-PROC-00000D1401A"/>
    <s v="830 m³"/>
    <x v="1"/>
    <x v="3"/>
    <x v="12"/>
    <s v="CABEZAL DE CORTE "/>
    <n v="10055761"/>
    <s v="PERFORAR Y CORTAR EL COQUE UTILIZANDO AGUA A ALTA PRESIÓN"/>
    <s v="NO PERMITE LA PERFORACIÓN ,CORTE DE COQUE UTILIZANDO AGUA A ALTA PRESIÓN"/>
    <s v="FALLA EN EL CADTRIDGE DEBIDO A DESGASTE INTERNO DE COMPONENTES MECÁNICOS, POR CONTAMINACIÓN DE AGUA Y COQUE"/>
    <s v="CAMBIO DE POSICION DE CABEZAL DE LANZA DE FORMA MANUAL. SIN IMPACTO EN EL PROCESO "/>
    <n v="1"/>
    <n v="1"/>
    <n v="1"/>
    <n v="1"/>
    <n v="1"/>
    <n v="4"/>
    <n v="4"/>
    <n v="16"/>
    <s v="FTM"/>
    <s v="LUBRICACION DE CADTRIDGE E INSPECCION VISUAL"/>
    <m/>
    <m/>
    <m/>
    <s v="BMECARE"/>
    <n v="200087"/>
    <s v="MANTENCION SISTEMA CORTE CAMARAS"/>
    <n v="3649"/>
    <s v="MP: D-1401A MANT. SIST. LANZA CORTE"/>
    <s v="E/17/1"/>
    <s v="INSPECCION SISTEMA HUINCHES CAMARA"/>
    <n v="20"/>
    <s v="REV/CAM FILTROS ACUMUL COKE D-1401A"/>
    <s v="BMECEXT1"/>
    <m/>
    <n v="8"/>
    <s v="FTM"/>
    <x v="90"/>
    <s v="INSPECCIONAR SISTEMA DE CORTE"/>
    <s v="CABEZAL DE LANZA DE CORTE"/>
    <m/>
    <m/>
    <m/>
    <s v="ACEITE SIN CONTAMINANTES, SIN PRESENCIA DE AGUA Y/O MATERIAL PARTICULADO_x000a_CADTRIDGE SIN PRESENCIA DE FUGAS DE ACEITE"/>
    <x v="3"/>
    <x v="13"/>
    <n v="2"/>
    <n v="20"/>
    <n v="0.33333333333333331"/>
    <n v="0.66666666666666663"/>
    <x v="3"/>
    <s v="CADTRIDGE DE CABEZAL DE CORTE"/>
    <m/>
    <m/>
    <m/>
    <s v="CAMBIO DE CABEZAL DE CORTE"/>
    <m/>
    <s v="BMECARE"/>
  </r>
  <r>
    <n v="149"/>
    <x v="0"/>
    <s v="VM_x000a_21-08-25"/>
    <m/>
    <s v="COKER"/>
    <s v="COKER"/>
    <s v="LANZA DE CORTE CAMARA A COKER"/>
    <m/>
    <s v="LANZA DE CORTE CAMARA A COKER"/>
    <s v="E-DS-ERB-COK0-PROC-00000D1401A"/>
    <s v="830 m³"/>
    <x v="1"/>
    <x v="3"/>
    <x v="12"/>
    <s v="CABEZAL DE CORTE "/>
    <n v="10055761"/>
    <s v="PERFORAR Y CORTAR EL COQUE UTILIZANDO AGUA A ALTA PRESIÓN"/>
    <s v="NO PERMITE LA PERFORACIÓN ,CORTE DE COQUE UTILIZANDO AGUA A ALTA PRESIÓN"/>
    <s v="OBSTRUCCIÓN DE TOBERAS DEBIDO A GOLPES/ CONTAMINACIÓN DE COQUE "/>
    <s v="CORTE Y PERFORACION DEFICIENTE, RETRASO EN LA OPERACION."/>
    <n v="2"/>
    <n v="1"/>
    <n v="1"/>
    <n v="1"/>
    <n v="2"/>
    <n v="4"/>
    <n v="4"/>
    <n v="32"/>
    <s v="CBM"/>
    <s v="INSPECCIÓN VISUAL DE CABEZAL DE CORTE"/>
    <m/>
    <m/>
    <m/>
    <s v="BMECARE"/>
    <n v="200087"/>
    <s v="MANTENCION SISTEMA CORTE CAMARAS"/>
    <n v="3649"/>
    <s v="MP: D-1401A MANT. SIST. LANZA CORTE"/>
    <s v="E/17/1"/>
    <s v="INSPECCION SISTEMA HUINCHES CAMARA"/>
    <n v="20"/>
    <s v="REV/CAM FILTROS ACUMUL COKE D-1401A"/>
    <s v="BMECEXT1"/>
    <m/>
    <n v="8"/>
    <s v="CBM"/>
    <x v="91"/>
    <s v="INSPECCIONAR SISTEMA DE CORTE"/>
    <s v="CABEZAL DE LANZA DE CORTE"/>
    <m/>
    <m/>
    <m/>
    <s v="TOBERAS SIN OBSTRUCCIONES VISIBLES /SIN DEFORMACIONES/SIN GOLPES"/>
    <x v="3"/>
    <x v="13"/>
    <n v="2"/>
    <n v="10"/>
    <n v="0.16"/>
    <n v="0.32"/>
    <x v="1"/>
    <s v="TOBERAS DE CABEZAL DE CORTE"/>
    <m/>
    <m/>
    <m/>
    <s v="CAMBIO DE CABEZAL DE CORTE"/>
    <m/>
    <s v="BMECARE"/>
  </r>
  <r>
    <n v="28"/>
    <x v="0"/>
    <s v="VM_x000a_21-08-25"/>
    <m/>
    <s v="COKER"/>
    <s v="COKER"/>
    <s v="LANZA DE CORTE CAMARA A COKER"/>
    <m/>
    <s v="LANZA DE CORTE CAMARA A COKER"/>
    <s v="E-DS-ERB-COK0-PROC-00000D1401A"/>
    <s v="830 m³"/>
    <x v="1"/>
    <x v="3"/>
    <x v="12"/>
    <s v="TUBOS"/>
    <n v="10055761"/>
    <s v="INYECTAR DE FORMA SEGURA Y CONTROLADA AGUA A ALTA PRESION PARA EL CORTE DE COQUE EN EL INTERIOR DE LA CÁMARA"/>
    <s v="NO REALIZAR EL CORTE DE COQUE EN EL INTERIOR DE LA CAMARA"/>
    <s v="FLEXIÓN O DEFORMACIÓN DE LOS TUBOS POR MALA OPERACIÓN EN EL PROCESO DE CORTE  "/>
    <s v="SIN IMPACTO EN EL PROCESO"/>
    <n v="1"/>
    <n v="1"/>
    <n v="1"/>
    <n v="1"/>
    <n v="1"/>
    <n v="1"/>
    <n v="1"/>
    <n v="1"/>
    <s v="RTF"/>
    <s v="MANTENIMIENTO CORRECTIVO "/>
    <m/>
    <m/>
    <m/>
    <m/>
    <s v="SIN PLAN"/>
    <s v="SIN PLAN"/>
    <m/>
    <m/>
    <m/>
    <m/>
    <m/>
    <m/>
    <m/>
    <m/>
    <m/>
    <s v="CBM "/>
    <x v="92"/>
    <s v="REALIZAR PRUEBA FUNCIONAL SIST DE CORTE"/>
    <s v="LANZA DE CORTE"/>
    <m/>
    <m/>
    <n v="39"/>
    <s v="TUBOS DE LANZA SIN PANDEO EXCESIVO"/>
    <x v="1"/>
    <x v="0"/>
    <n v="2"/>
    <n v="30"/>
    <n v="0.5"/>
    <n v="1"/>
    <x v="3"/>
    <s v="TUBOS DE LANZA DE CORTE"/>
    <m/>
    <m/>
    <m/>
    <s v="CAMBIO DE TUBOS"/>
    <m/>
    <s v="BMECARE"/>
  </r>
  <r>
    <n v="25"/>
    <x v="0"/>
    <s v="VM_x000a_21-08-25"/>
    <m/>
    <s v="COKER"/>
    <s v="COKER"/>
    <s v="LANZA DE CORTE CAMARA A COKER"/>
    <m/>
    <s v="LANZA DE CORTE CAMARA A COKER"/>
    <s v="E-DS-ERB-COK0-PROC-00000D1401A"/>
    <s v="830 m³"/>
    <x v="1"/>
    <x v="3"/>
    <x v="12"/>
    <s v="TUBOS"/>
    <n v="10055761"/>
    <s v="INYECTAR DE FORMA SEGURA Y CONTROLADA AGUA A ALTA PRESION PARA EL CORTE DE COQUE EN EL INTERIOR DE LA CÁMARA"/>
    <s v="NO REALIZAR EL CORTE DE COQUE EN EL INTERIOR DE LA CAMARA"/>
    <s v="FRACTURA EN TUBOS DEBIDO A FATIGA"/>
    <s v="FUGA DE AGUA A ALTA PRESION. DETENCION DEL EQUIPO. DETENCION DE PLANTA_x000a_"/>
    <n v="4"/>
    <n v="1"/>
    <n v="1"/>
    <n v="1"/>
    <n v="4"/>
    <n v="1"/>
    <n v="5"/>
    <n v="20"/>
    <s v="RTF"/>
    <s v="MANTENIMIENTO CORRECTIVO "/>
    <m/>
    <m/>
    <m/>
    <m/>
    <s v="SIN PLAN"/>
    <s v="SIN PLAN"/>
    <m/>
    <s v="SIN PLAN"/>
    <s v="SIN PLAN"/>
    <s v="SIN PLAN"/>
    <s v="SIN PLAN"/>
    <s v="SIN PLAN"/>
    <m/>
    <m/>
    <s v="SIN PLAN"/>
    <s v="RTF"/>
    <x v="16"/>
    <m/>
    <m/>
    <m/>
    <m/>
    <m/>
    <s v="NO APLICA"/>
    <x v="8"/>
    <x v="10"/>
    <s v="NO APLICA"/>
    <s v="NO APLICA"/>
    <s v="NO APLICA"/>
    <s v="NO APLICA"/>
    <x v="7"/>
    <m/>
    <m/>
    <m/>
    <m/>
    <s v="NO APLICA"/>
    <m/>
    <s v="BEARE"/>
  </r>
  <r>
    <n v="29"/>
    <x v="0"/>
    <s v="VM_x000a_21-08-25"/>
    <s v="VM"/>
    <s v="COKER"/>
    <s v="COKER"/>
    <s v="LANZA DE CORTE CAMARA A COKER"/>
    <m/>
    <s v="LANZA DE CORTE CAMARA A COKER"/>
    <s v="E-DS-ERB-COK0-PROC-00000D1401A"/>
    <s v="830 m³"/>
    <x v="1"/>
    <x v="3"/>
    <x v="12"/>
    <s v="TUBOS"/>
    <n v="10055761"/>
    <s v="INYECTAR DE FORMA SEGURA Y CONTROLADA AGUA A ALTA PRESION PARA EL CORTE DE COQUE EN EL INTERIOR DE LA CÁMARA"/>
    <s v="NO REALIZAR EL CORTE DE COQUE EN EL INTERIOR DE LA CAMARA"/>
    <s v="EROSIÓN EN SUPERFICIE EXTERIOR DE TUBOS POR IMPACTO DE CARBON Y AGUA EN EL PROCESO DE CORTE "/>
    <s v="SIN IMPACTO EN EL PROCESO"/>
    <n v="1"/>
    <n v="1"/>
    <n v="1"/>
    <n v="1"/>
    <n v="1"/>
    <m/>
    <n v="4"/>
    <n v="0"/>
    <s v="CBM"/>
    <s v="INSPECCION VISUAL DE TUBOS"/>
    <m/>
    <m/>
    <m/>
    <m/>
    <n v="200087"/>
    <s v="MANTENCION SISTEMA CORTE CAMARAS"/>
    <n v="3649"/>
    <s v="MP: D-1401A MANT. SIST. LANZA CORTE"/>
    <s v="E/17/1"/>
    <s v="INSPECCION SISTEMA HUINCHES CAMARA"/>
    <n v="20"/>
    <s v="REV/CAM FILTROS ACUMUL COKE D-1401A"/>
    <s v="BMECEXT1"/>
    <m/>
    <n v="8"/>
    <s v="CBM "/>
    <x v="93"/>
    <s v="INSPECCIONAR SISTEMA DE CORTE"/>
    <s v="LANZA DE CORTE"/>
    <m/>
    <m/>
    <m/>
    <s v="TUBOS SIN DAÑO SIGNIFICATIVO POR EROSION (VERIFICAR CORR. PERMITIDA)"/>
    <x v="3"/>
    <x v="13"/>
    <n v="2"/>
    <n v="5"/>
    <n v="8.3333333333333329E-2"/>
    <n v="0.16666666666666666"/>
    <x v="1"/>
    <s v="TUBOS DE LANZA DE CORTE"/>
    <m/>
    <m/>
    <m/>
    <s v="MEDICION DE ESPESORES"/>
    <s v="BINSPEC"/>
    <s v="BEARE"/>
  </r>
  <r>
    <n v="53"/>
    <x v="0"/>
    <s v="VM_x000a_26-08-25"/>
    <m/>
    <s v="COKER"/>
    <s v="COKER"/>
    <s v="D-1401A SISTEMA DE CORTE CACO COKER"/>
    <m/>
    <s v="D-1401A"/>
    <s v="E-DS-ERB-COK0-PROC-00000D1401A"/>
    <s v="830 m³"/>
    <x v="1"/>
    <x v="3"/>
    <x v="13"/>
    <s v="CABLES GUÍA"/>
    <n v="10050151"/>
    <s v="DETENER EL CABEZAL DE CORTE EN POSICIÓN SEGURA DURANTE SU DESCENSO, POR CAIDA LIBRE DE LA LANZA "/>
    <s v="NO DETIENE EL CABEZAL DE CORTE AL MOMENTO DE  DESCENDER  "/>
    <s v="ROTURA O DESGASTE DE CABLES GUÍAS  POR CORROSION"/>
    <s v="CABEZAL DESCIENDE BRUSCAMENTE. RIESGO DE ACCIDENTE AL PERSONAL . DETENCION DEL PROCESO DE CORTE"/>
    <m/>
    <m/>
    <m/>
    <m/>
    <n v="0"/>
    <m/>
    <m/>
    <n v="0"/>
    <s v="CBM"/>
    <s v="INSPECCIÓN VISUAL"/>
    <m/>
    <m/>
    <m/>
    <s v="BMECARE"/>
    <n v="200087"/>
    <s v="MANTENCION SISTEMA CORTE CAMARAS"/>
    <n v="3649"/>
    <s v="MP: D-1401A MANT. SIST. LANZA CORTE"/>
    <s v="E/17/1"/>
    <s v="INSPECCION SISTEMA HUINCHES CAMARA"/>
    <n v="20"/>
    <s v="REV/CAM FILTROS ACUMUL COKE D-1401A"/>
    <s v="BMECEXT1"/>
    <m/>
    <n v="8"/>
    <s v="CBM"/>
    <x v="10"/>
    <s v="INSPECCIONAR SISTEMA DE CORTE"/>
    <s v="CABLES GUÍA DE SISTEMA DE FRENO CAÍDA LIBRE"/>
    <m/>
    <m/>
    <m/>
    <s v="CABLES SIN CORTES DE ALAMBRES Y TORONES Y SISTEMA DE FIJACION SIN CORROSION. IDENTIFICAR ITEMS 2643, 0171C, 1368, 2652, 2651, 2648, 2666C, 1268B EN PLANO DWG 523-I58529"/>
    <x v="3"/>
    <x v="13"/>
    <n v="2"/>
    <n v="0.5"/>
    <n v="1"/>
    <n v="2"/>
    <x v="1"/>
    <s v="CABLES GUIAS "/>
    <m/>
    <m/>
    <m/>
    <s v="CAMBIO DE CABLES GUIAS "/>
    <m/>
    <s v="BMECARE"/>
  </r>
  <r>
    <n v="53"/>
    <x v="0"/>
    <s v="VM_x000a_26-08-25"/>
    <m/>
    <s v="COKER"/>
    <s v="COKER"/>
    <s v="D-1401A SISTEMA DE CORTE CACO COKER"/>
    <m/>
    <s v="D-1401A"/>
    <s v="E-DS-ERB-COK0-PROC-00000D1401A"/>
    <s v="830 m³"/>
    <x v="1"/>
    <x v="3"/>
    <x v="13"/>
    <s v="RESORTES SUPERIORES"/>
    <n v="10050151"/>
    <s v="DETENER EL CABEZAL DE CORTE EN POSICIÓN SEGURA DURANTE SU DESCENSO, POR CAIDA LIBRE DE LA LANZA "/>
    <s v="NO DETIENE EL CABEZAL DE CORTE AL MOMENTO DE  DESCENDER  "/>
    <s v="PERDIDA DE AMORTIGUACION DE RESORTES POR CORROSION"/>
    <s v="CABEZAL DESCIENDE BRUSCAMENTE. RIESGO DE ACCIDENTE AL PERSONAL . DETENCION DEL PROCESO DE CORTE"/>
    <m/>
    <m/>
    <m/>
    <m/>
    <n v="0"/>
    <m/>
    <m/>
    <n v="0"/>
    <s v="CBM"/>
    <s v="INSPECCIÓN VISUAL"/>
    <m/>
    <m/>
    <m/>
    <s v="BMECARE"/>
    <n v="200087"/>
    <s v="MANTENCION SISTEMA CORTE CAMARAS"/>
    <n v="3649"/>
    <s v="MP: D-1401A MANT. SIST. LANZA CORTE"/>
    <s v="E/17/1"/>
    <s v="INSPECCION SISTEMA HUINCHES CAMARA"/>
    <n v="20"/>
    <s v="REV/CAM FILTROS ACUMUL COKE D-1401A"/>
    <s v="BMECEXT1"/>
    <m/>
    <n v="8"/>
    <s v="CBM"/>
    <x v="94"/>
    <s v="INSPECCIONAR SISTEMA DE CORTE"/>
    <s v="RESORTES SUPERIORES  DE SISTEMA DE FRENO CAÍDA LIBRE"/>
    <m/>
    <m/>
    <m/>
    <s v="PLACA SUPERIOR DE RESORTES DISTANTE 1/2 PULGADA  DE LA TUERCA DEL PERNO DE FIJACIÓN. SISTEMA SIN CORROSION. IDENTIFICAR ITEMS 0906B, 2605C, 0996A, 0171B, 1107B EN PLANO DWG 523-I58529"/>
    <x v="3"/>
    <x v="13"/>
    <n v="2"/>
    <n v="10.799999999999999"/>
    <n v="0.18"/>
    <n v="0.36"/>
    <x v="1"/>
    <s v="CABLES GUIAS "/>
    <m/>
    <m/>
    <m/>
    <s v="CORREGIR DISTANCIA ENTRE PLACA SUPERIOR DE RESORTES Y TUERCA DEL PERNO DE FIJACION A 1/2&quot;. REALIZAR LIMPIEZA MECANICA Y APLICAR ESQUEMA DE PINTURA"/>
    <m/>
    <s v="BMECARE"/>
  </r>
  <r>
    <n v="50"/>
    <x v="0"/>
    <s v="VM_x000a_26-08-25"/>
    <m/>
    <s v="COKER"/>
    <s v="COKER"/>
    <s v="D-1401A SISTEMA DE CORTE CACO COKER"/>
    <m/>
    <s v="D-1401A"/>
    <s v="E-DS-ERB-COK0-PROC-00000D1401A"/>
    <s v="830 m³"/>
    <x v="1"/>
    <x v="3"/>
    <x v="13"/>
    <s v="FREE FALL ARRESTOR (CAJA DE FRENOS)"/>
    <n v="10050151"/>
    <s v="DETENER EL CABEZAL DE CORTE EN POSICIÓN SEGURA DURANTE SU DESCENSO, POR CAIDA LIBRE DE LA LANZA "/>
    <s v="NO DETIENE EL CABEZAL DE CORTE AL MOMENTO DE DESCENDER  "/>
    <s v="DESGASTE DE ELEMENTOS INTERNOS DEL FRENO "/>
    <s v="CABEZAL DESCIENDE BRUSCAMENTE. RIESGO DE ACCIDENTE AL PERSONAL . DETENCION DEL PROCESO DE CORTE"/>
    <m/>
    <m/>
    <m/>
    <m/>
    <n v="0"/>
    <m/>
    <m/>
    <n v="0"/>
    <s v="RTF"/>
    <s v="MANTENIMIENTO CORRECTIVO "/>
    <m/>
    <m/>
    <m/>
    <m/>
    <s v="SIN PLAN"/>
    <s v="SIN PLAN"/>
    <m/>
    <m/>
    <m/>
    <m/>
    <m/>
    <m/>
    <m/>
    <m/>
    <m/>
    <s v="FTM"/>
    <x v="95"/>
    <s v="REALIZAR PRUEBA FUNCIONAL SIST DE CORTE"/>
    <s v="SISTEMA DE FRENO DE CAÍDA LIBRE "/>
    <m/>
    <m/>
    <n v="39"/>
    <s v="ACTIVACION CORRECTA DEL SISTEMA DE FRENO"/>
    <x v="1"/>
    <x v="0"/>
    <n v="1"/>
    <n v="120"/>
    <n v="2"/>
    <n v="2"/>
    <x v="1"/>
    <s v="FRENOS "/>
    <m/>
    <m/>
    <m/>
    <s v="CAMBIO DEL SISTEMA DE FRENO "/>
    <m/>
    <s v="BMECARE"/>
  </r>
  <r>
    <n v="54"/>
    <x v="0"/>
    <s v="VM_x000a_26-08-25"/>
    <m/>
    <s v="COKER"/>
    <s v="COKER"/>
    <s v="D-1401A SISTEMA DE CORTE CACO COKER"/>
    <m/>
    <s v="D-1401A"/>
    <s v="E-DS-ERB-COK0-PROC-00000D1401A"/>
    <s v="830 m³"/>
    <x v="1"/>
    <x v="3"/>
    <x v="13"/>
    <s v="RESORTES DE FREE FALL ARRESTOR"/>
    <n v="10050151"/>
    <s v="DETENER EL CABEZAL DE CORTE EN POSICIÓN SEGURA DURANTE SU DESCENSO, POR CAIDA LIBRE DE LA LANZA "/>
    <s v="DEFICIENCIA EN LA FUNCIÓN DEL SISTEMA DE FRENOS "/>
    <s v="ROTURA DE RESORTES DEBIDO A CORROSION "/>
    <s v="FRENADO DEFICIENTE CON POSIBILIDAD DE DAÑO CATASTROFICO EN EL CABEZAL. DETENCION DEL PROCESO DE CORTE "/>
    <m/>
    <m/>
    <m/>
    <m/>
    <n v="0"/>
    <m/>
    <m/>
    <n v="0"/>
    <s v="CBM"/>
    <s v="INSPECCIÓN VISUAL"/>
    <m/>
    <m/>
    <m/>
    <s v="BMECARE"/>
    <n v="200087"/>
    <s v="MANTENCION SISTEMA CORTE CAMARAS"/>
    <n v="3649"/>
    <s v="MP: D-1401A MANT. SIST. LANZA CORTE"/>
    <s v="E/17/1"/>
    <s v="INSPECCION SISTEMA HUINCHES CAMARA"/>
    <n v="20"/>
    <s v="REV/CAM FILTROS ACUMUL COKE D-1401A"/>
    <s v="BMECEXT1"/>
    <m/>
    <n v="8"/>
    <s v="CBM"/>
    <x v="96"/>
    <s v="INSPECCIONAR SISTEMA DE CORTE"/>
    <s v=" RESORTES DE FREE FALL ARRESTOR (SISTEMA DE FRENO CAÍDA LIBRE)"/>
    <m/>
    <m/>
    <m/>
    <s v="RESORTES SIN EVIDENCIA DE PÉRDIDA DE MATERIAL, SIN ROTURAS "/>
    <x v="3"/>
    <x v="13"/>
    <n v="2"/>
    <n v="3"/>
    <n v="0.05"/>
    <n v="0.1"/>
    <x v="1"/>
    <s v="RESORTES"/>
    <m/>
    <m/>
    <m/>
    <s v="CAMBIO DEL TOTAL DE RESORTES (8)"/>
    <m/>
    <s v="BMECARE"/>
  </r>
  <r>
    <n v="55"/>
    <x v="0"/>
    <s v="VM_x000a_26-08-25"/>
    <m/>
    <s v="COKER"/>
    <s v="COKER"/>
    <s v="D-1401A SISTEMA DE CORTE CACO COKER"/>
    <m/>
    <s v="D-1401A"/>
    <s v="E-DS-ERB-COK0-PROC-00000D1401A"/>
    <s v="830 m³"/>
    <x v="1"/>
    <x v="3"/>
    <x v="13"/>
    <s v="SISTEMA ANCLAJE (PLACAS Y PERNOS DEL YUGO)"/>
    <n v="10050151"/>
    <s v="DETENER EL CABEZAL DE CORTE EN POSICIÓN SEGURA DURANTE SU DESCENSO, POR CAIDA LIBRE DE LA LANZA "/>
    <s v="DEFICIENCIA EN LA FUNCIÓN DEL SISTEMA DE FRENOS "/>
    <s v="CORTE DE PERNOS DEBIDO A CORROSION "/>
    <s v="FUNCIONAMIENTO DEFICIENTE DE SISTEMA DE FRENO. DETNCION DEL PROCESO DE CORTE"/>
    <m/>
    <m/>
    <m/>
    <m/>
    <m/>
    <m/>
    <m/>
    <m/>
    <s v="CBM"/>
    <s v="INSPECCIÓN VISUAL"/>
    <m/>
    <m/>
    <m/>
    <s v="BMECARE"/>
    <n v="200087"/>
    <s v="MANTENCION SISTEMA CORTE CAMARAS"/>
    <n v="3649"/>
    <s v="MP: D-1401A MANT. SIST. LANZA CORTE"/>
    <s v="E/17/1"/>
    <s v="INSPECCION SISTEMA HUINCHES CAMARA"/>
    <n v="20"/>
    <s v="REV/CAM FILTROS ACUMUL COKE D-1401A"/>
    <s v="BMECEXT1"/>
    <m/>
    <n v="8"/>
    <s v="CBM"/>
    <x v="75"/>
    <s v="INSPECCIONAR SISTEMA DE CORTE"/>
    <s v="SISTEMA ANCLAJE (PLACAS Y PERNOS DEL YUGO)"/>
    <m/>
    <m/>
    <m/>
    <s v="PERNOS SIN CORROSION SEVERA, SISTEMA SIN PERNOS CORTADOS. IDENTIFIACAR ITEMS 0171, 1201, 5605A,2590, 0646 Y 1107A EN PLANO DWG 523-I58529"/>
    <x v="3"/>
    <x v="13"/>
    <n v="2"/>
    <n v="3"/>
    <n v="0.05"/>
    <n v="0.1"/>
    <x v="1"/>
    <s v="PERNOS DE SISTEMA DE SUJECION DE FRENOS"/>
    <m/>
    <m/>
    <m/>
    <s v="CAMBIO DE PERNOS DE SISTEMA DE SUJECION DE FRENOS"/>
    <m/>
    <s v="BMECARE"/>
  </r>
  <r>
    <n v="56"/>
    <x v="0"/>
    <s v="VM_x000a_26-08-25"/>
    <m/>
    <s v="COKER"/>
    <s v="COKER"/>
    <s v="D-1401A SISTEMA DE CORTE CACO COKER"/>
    <m/>
    <s v="D-1401A"/>
    <s v="E-DS-ERB-COK0-PROC-00000D1401A"/>
    <s v="830 m³"/>
    <x v="1"/>
    <x v="3"/>
    <x v="13"/>
    <s v="SISTEMA ANCLAJE (PLACAS Y PERNOS DEL YUGO)"/>
    <n v="10050151"/>
    <s v="DETENER EL CABEZAL DE CORTE EN POSICIÓN SEGURA DURANTE SU DESCENSO, POR CAIDA LIBRE DE LA LANZA "/>
    <s v="DEFICIENCIA EN LA FUNCIÓN DEL SISTEMA DE FRENOS "/>
    <s v="DEFORMACION DE PLACAS POR SOBRE ESFUERZOS"/>
    <s v="FUNCIONAMIENTO DEFICIENTE DE SISTEMA DE FRENO. DETNCION DEL PROCESO DE CORTE"/>
    <m/>
    <m/>
    <m/>
    <m/>
    <m/>
    <m/>
    <m/>
    <m/>
    <s v="CBM"/>
    <s v="INSPECCIÓN VISUAL"/>
    <m/>
    <m/>
    <m/>
    <s v="BMECARE"/>
    <n v="200087"/>
    <s v="MANTENCION SISTEMA CORTE CAMARAS"/>
    <n v="3649"/>
    <s v="MP: D-1401A MANT. SIST. LANZA CORTE"/>
    <s v="E/17/1"/>
    <s v="INSPECCION SISTEMA HUINCHES CAMARA"/>
    <n v="20"/>
    <s v="REV/CAM FILTROS ACUMUL COKE D-1401A"/>
    <s v="BMECEXT1"/>
    <m/>
    <n v="8"/>
    <s v="CBM"/>
    <x v="75"/>
    <s v="INSPECCIONAR SISTEMA DE CORTE"/>
    <s v="SISTEMA ANCLAJE (PLACAS Y PERNOS DEL YUGO)"/>
    <m/>
    <m/>
    <m/>
    <s v="PLACA DE SOPORTE SIN DEFORMACIONES RELEVANTES"/>
    <x v="3"/>
    <x v="13"/>
    <n v="2"/>
    <n v="3"/>
    <n v="0.05"/>
    <n v="0.1"/>
    <x v="1"/>
    <s v="PLACA DE SOPORTE DE SISTEMA DE SUJECION "/>
    <m/>
    <m/>
    <m/>
    <s v="CAMBIO DE PLACA DE SOPORTE DE SISTEMA DE SUJECION "/>
    <m/>
    <s v="BMECARE"/>
  </r>
  <r>
    <n v="51"/>
    <x v="0"/>
    <s v="VM_x000a_26-08-25"/>
    <m/>
    <s v="COKER"/>
    <s v="COKER"/>
    <s v="D-1401A SISTEMA DE CORTE CACO COKER"/>
    <m/>
    <s v="D-1401A"/>
    <s v="E-DS-ERB-COK0-PROC-00000D1401A"/>
    <s v="830 m³"/>
    <x v="1"/>
    <x v="3"/>
    <x v="13"/>
    <m/>
    <n v="10050151"/>
    <s v="DETENER EL CABEZAL DE CORTE EN POSICIÓN SEGURA DURANTE SU DESCENSO, POR CAIDA LIBRE DE LA LANZA "/>
    <s v="NO DETIENE EL CABEZAL DE CORTE AL MOMENTO DE  DESCENDER  "/>
    <s v="TRABAMIENTO DE COMPONENTES MECÁNICOS POR CORROSION"/>
    <s v="CABEZAL DESCIENDE BRUSCAMENTE. RIESGO DE ACCIDENTE AL PERSONAL . DETENCION DEL PROCESO DE CORTE"/>
    <m/>
    <m/>
    <m/>
    <m/>
    <n v="0"/>
    <m/>
    <m/>
    <n v="0"/>
    <s v="RTF"/>
    <s v="MANTENIMIENTO CORRECTIVO "/>
    <m/>
    <m/>
    <m/>
    <m/>
    <s v="SIN PLAN"/>
    <s v="SIN PLAN"/>
    <m/>
    <m/>
    <m/>
    <m/>
    <m/>
    <m/>
    <m/>
    <m/>
    <m/>
    <s v="FTM"/>
    <x v="95"/>
    <s v="REALIZAR PRUEBA FUNCIONAL SIST DE CORTE"/>
    <s v="SISTEMA DE FRENO DE CAÍDA LIBRE "/>
    <m/>
    <m/>
    <n v="39"/>
    <s v="COMPONENTES EN BUEN ESTADO Y OPERATIVOS "/>
    <x v="1"/>
    <x v="0"/>
    <n v="1"/>
    <n v="120"/>
    <n v="2"/>
    <n v="2"/>
    <x v="1"/>
    <s v="FRENOS "/>
    <m/>
    <m/>
    <m/>
    <s v="CAMBIO DEL SISTEMA DE FRENO "/>
    <m/>
    <s v="BMECARE"/>
  </r>
  <r>
    <n v="51"/>
    <x v="0"/>
    <s v="VM_x000a_26-08-25"/>
    <m/>
    <s v="COKER"/>
    <s v="COKER"/>
    <s v="D-1401A SISTEMA DE CORTE CACO COKER"/>
    <m/>
    <s v="D-1401A"/>
    <s v="E-DS-ERB-COK0-PROC-00000D1401A"/>
    <s v="830 m³"/>
    <x v="1"/>
    <x v="3"/>
    <x v="13"/>
    <s v="FREE FALL ARRESTOR (CAJA DE FRENOS)"/>
    <n v="10050151"/>
    <s v="DETENER EL CABEZAL DE CORTE EN POSICIÓN SEGURA DURANTE SU DESCENSO, POR CAIDA LIBRE DE LA LANZA "/>
    <s v="NO DETIENE EL CABEZAL DE CORTE AL MOMENTO DE  DESCENDER  "/>
    <s v="TRABAMIENTO DE COMPONENTES MECÁNICOS POR CORROSION"/>
    <s v="CABEZAL DESCIENDE BRUSCAMENTE. RIESGO DE ACCIDENTE AL PERSONAL . DETENCION DEL PROCESO DE CORTE"/>
    <m/>
    <m/>
    <m/>
    <m/>
    <n v="0"/>
    <m/>
    <m/>
    <n v="0"/>
    <s v="RTF"/>
    <s v="MANTENIMIENTO CORRECTIVO "/>
    <m/>
    <m/>
    <m/>
    <m/>
    <s v="SIN PLAN"/>
    <s v="SIN PLAN"/>
    <m/>
    <m/>
    <m/>
    <m/>
    <m/>
    <m/>
    <m/>
    <m/>
    <m/>
    <s v="FTM"/>
    <x v="75"/>
    <s v="INSPECCIONAR SISTEMA DE CORTE"/>
    <s v="FREE FALL ARRESTOR (CAJA DE FRENOS)"/>
    <m/>
    <m/>
    <m/>
    <s v="CAJA DE FRENO SIN CORROSION O DAÑOS EXTERIOR"/>
    <x v="3"/>
    <x v="13"/>
    <n v="1"/>
    <n v="6"/>
    <n v="0.1"/>
    <n v="0.1"/>
    <x v="1"/>
    <s v="FRENOS "/>
    <m/>
    <m/>
    <m/>
    <s v="CAMBIO DE FREE FALL ARRESTOR (CAJA DE FRENOS)"/>
    <m/>
    <s v="BMECARE"/>
  </r>
  <r>
    <n v="19"/>
    <x v="0"/>
    <s v="VQ"/>
    <s v="C. CAMPOS"/>
    <s v="COKER"/>
    <s v="COKER"/>
    <s v="X-1402A TUD Válvula Descabezam superior"/>
    <m/>
    <s v="X-1402A"/>
    <s v="E-DS-ERB-COK0-PROC-00000X1402A"/>
    <s v="830 m³"/>
    <x v="1"/>
    <x v="3"/>
    <x v="14"/>
    <s v="ACTUADOR ELECTRICO"/>
    <n v="10142158"/>
    <s v="PERMITE EL INGRESO POR LA PARTE SUPERIOR DE LA HERRAMIENTA DE CORTE "/>
    <s v="NO PERMITE EL INGRESO POR LA PARTE SUPERIOR DE LA HERRAMIENTA DE CORTE "/>
    <s v="FALLA EN RODAMIENTOS  DE ACTUADOR ELECTRICO POR FALTA DE LUBRICACIÓN "/>
    <s v="DETENCION DE LA PLANTA"/>
    <n v="4"/>
    <n v="1"/>
    <n v="1"/>
    <n v="1"/>
    <n v="4"/>
    <n v="1"/>
    <m/>
    <n v="0"/>
    <s v="FTM"/>
    <s v="REALIZAR REVISION DE NIVEL Y ANALISIS DE ACEITE"/>
    <m/>
    <m/>
    <m/>
    <s v="BMECARE"/>
    <s v="SIN PLAN"/>
    <s v="SIN PLAN"/>
    <m/>
    <s v="SIN PLAN"/>
    <s v="SIN PLAN"/>
    <s v="SIN PLAN"/>
    <s v="SIN PLAN"/>
    <s v="SIN PLAN"/>
    <m/>
    <m/>
    <s v="SIN PLAN"/>
    <s v="FTM"/>
    <x v="23"/>
    <m/>
    <m/>
    <m/>
    <m/>
    <m/>
    <s v="SEGÚN CODIGO DE LIMPIEZA ISO VG"/>
    <x v="7"/>
    <x v="6"/>
    <n v="1"/>
    <n v="30"/>
    <n v="0.5"/>
    <n v="0.5"/>
    <x v="0"/>
    <m/>
    <m/>
    <m/>
    <m/>
    <s v="CAMBIO DE ACEITE"/>
    <m/>
    <s v="BMECLUB"/>
  </r>
  <r>
    <n v="19"/>
    <x v="0"/>
    <s v="VQ"/>
    <s v="C. CAMPOS"/>
    <s v="COKER"/>
    <s v="COKER"/>
    <s v="X-1402A TUD Válvula Descabezam superior"/>
    <m/>
    <s v="X-1402A"/>
    <s v="E-DS-ERB-COK0-PROC-00000X1402A"/>
    <s v="830 m³"/>
    <x v="1"/>
    <x v="3"/>
    <x v="14"/>
    <s v="ACTUADOR ELECTRICO"/>
    <n v="10142158"/>
    <s v="PERMITE EL INGRESO POR LA PARTE SUPERIOR DE LA HERRAMIENTA DE CORTE "/>
    <s v="NO PERMITE EL INGRESO POR LA PARTE SUPERIOR DE LA HERRAMIENTA DE CORTE "/>
    <s v="FALLA EN RODAMIENTOS  DE ACTUADOR ELECTRICO POR FALTA DE LUBRICACIÓN "/>
    <s v="DETENCION DE LA PLANTA"/>
    <n v="4"/>
    <n v="1"/>
    <n v="1"/>
    <n v="1"/>
    <n v="4"/>
    <n v="1"/>
    <m/>
    <n v="0"/>
    <s v="FTM"/>
    <s v="REALIZAR REVISION DE NIVEL Y ANALISIS DE ACEITE"/>
    <m/>
    <m/>
    <m/>
    <s v="BMECARE"/>
    <s v="SIN PLAN"/>
    <s v="SIN PLAN"/>
    <m/>
    <s v="SIN PLAN"/>
    <s v="SIN PLAN"/>
    <s v="SIN PLAN"/>
    <s v="SIN PLAN"/>
    <s v="SIN PLAN"/>
    <m/>
    <m/>
    <s v="SIN PLAN"/>
    <s v="FTM"/>
    <x v="24"/>
    <m/>
    <m/>
    <m/>
    <m/>
    <m/>
    <s v="VALVULA LIMPIA, SIN CONTAMINANTES EN EL VASTAGO. GRASA NUEVA DE ACUERDO CON PUNTO 5.2 DEL MANUAL"/>
    <x v="7"/>
    <x v="0"/>
    <n v="1"/>
    <n v="0"/>
    <m/>
    <n v="0"/>
    <x v="3"/>
    <m/>
    <m/>
    <m/>
    <m/>
    <m/>
    <m/>
    <s v="BMECLUB"/>
  </r>
  <r>
    <n v="20"/>
    <x v="0"/>
    <s v="VQ"/>
    <s v="DEI UZIEL CORTES"/>
    <s v="COKER"/>
    <s v="COKER"/>
    <s v="X-1402A TUD Válvula Descabezam superior"/>
    <m/>
    <s v="X-1402A"/>
    <s v="E-DS-ERB-COK0-PROC-00000X1402A"/>
    <s v="830 m³"/>
    <x v="1"/>
    <x v="3"/>
    <x v="14"/>
    <s v="ACTUADOR ELECTRICO"/>
    <n v="10142158"/>
    <s v="PERMITE EL INGRESO POR LA PARTE SUPERIOR DE LA HERRAMIENTA DE CORTE "/>
    <s v="NO PERMITE EL INGRESO POR LA PARTE SUPERIOR DE LA HERRAMIENTA DE CORTE "/>
    <s v=" FALLA ELÉCTRICA EN EL ACTUADOR ELÉCTRICO POR PÉRDIDA DE AISLACIÓN DE LAS BOBINAS DE CABLES."/>
    <s v="SE ACTIVA APERTURA/CIERRE MANUAL. SIN EFECTO EN EL PROCESO"/>
    <n v="1"/>
    <n v="1"/>
    <n v="1"/>
    <n v="1"/>
    <n v="1"/>
    <n v="1"/>
    <n v="4"/>
    <n v="4"/>
    <m/>
    <m/>
    <m/>
    <m/>
    <m/>
    <m/>
    <m/>
    <m/>
    <m/>
    <m/>
    <m/>
    <m/>
    <m/>
    <m/>
    <m/>
    <m/>
    <m/>
    <m/>
    <x v="25"/>
    <m/>
    <m/>
    <m/>
    <m/>
    <m/>
    <m/>
    <x v="4"/>
    <x v="7"/>
    <m/>
    <m/>
    <m/>
    <n v="0"/>
    <x v="6"/>
    <m/>
    <m/>
    <m/>
    <m/>
    <m/>
    <m/>
    <m/>
  </r>
  <r>
    <n v="21"/>
    <x v="0"/>
    <s v="VQ"/>
    <s v="DEI UZIEL CORTES"/>
    <s v="COKER"/>
    <s v="COKER"/>
    <s v="X-1402A TUD Válvula Descabezam superior"/>
    <m/>
    <s v="X-1402A"/>
    <s v="E-DS-ERB-COK0-PROC-00000X1402A"/>
    <s v="830 m³"/>
    <x v="1"/>
    <x v="3"/>
    <x v="14"/>
    <s v="ACTUADOR ELECTRICO"/>
    <n v="10142158"/>
    <s v="PERMITE ABRIR LA PARTE SUPERIOR DE LA CÁMARA CUANDO EL CICLO DE COQUE HA TERMINADO PARA LIBERAR PRESIÓN "/>
    <s v="NO PERMITE ABRIR LA PARTE SUPERIOR DE LA CÁMARA CUANDO EL CICLO DE COQUE HA TERMINADO PARA LIBERAR Y PRESIÓN "/>
    <s v="DESBALANCE DE ACTUADOR ELÉCTRICO POR DESGASTE EN COMPONENTE INTERNO"/>
    <s v="DETENCION DE LA PLANTA"/>
    <n v="4"/>
    <n v="1"/>
    <n v="1"/>
    <n v="1"/>
    <n v="4"/>
    <n v="1"/>
    <m/>
    <n v="0"/>
    <m/>
    <m/>
    <m/>
    <m/>
    <m/>
    <m/>
    <m/>
    <m/>
    <m/>
    <m/>
    <m/>
    <m/>
    <m/>
    <m/>
    <m/>
    <m/>
    <m/>
    <m/>
    <x v="26"/>
    <s v="REALIZAR OVERHAUL "/>
    <m/>
    <m/>
    <m/>
    <m/>
    <s v="DE ACUERDO CON MANUAL DE LA VALVULA"/>
    <x v="1"/>
    <x v="1"/>
    <m/>
    <m/>
    <m/>
    <n v="0"/>
    <x v="3"/>
    <m/>
    <m/>
    <m/>
    <m/>
    <m/>
    <m/>
    <m/>
  </r>
  <r>
    <n v="21"/>
    <x v="0"/>
    <s v="VQ"/>
    <s v="DEI UZIEL CORTES"/>
    <s v="COKER"/>
    <s v="COKER"/>
    <s v="X-1402A TUD Válvula Descabezam superior"/>
    <m/>
    <s v="X-1402A"/>
    <s v="E-DS-ERB-COK0-PROC-00000X1402A"/>
    <s v="830 m³"/>
    <x v="1"/>
    <x v="3"/>
    <x v="14"/>
    <s v="ACTUADOR ELECTRICO"/>
    <n v="10142158"/>
    <s v="PERMITE ABRIR LA PARTE SUPERIOR DE LA CÁMARA CUANDO EL CICLO DE COQUE HA TERMINADO PARA LIBERAR PRESIÓN "/>
    <s v="NO PERMITE ABRIR LA PARTE SUPERIOR DE LA CÁMARA CUANDO EL CICLO DE COQUE HA TERMINADO PARA LIBERAR Y PRESIÓN "/>
    <s v="DESBALANCE DE ACTUADOR ELÉCTRICO POR DESGASTE EN COMPONENTE INTERNO"/>
    <s v="DETENCION DE LA PLANTA"/>
    <n v="4"/>
    <n v="1"/>
    <n v="1"/>
    <n v="1"/>
    <n v="4"/>
    <n v="1"/>
    <m/>
    <n v="0"/>
    <m/>
    <m/>
    <m/>
    <m/>
    <m/>
    <m/>
    <m/>
    <m/>
    <m/>
    <m/>
    <m/>
    <m/>
    <m/>
    <m/>
    <m/>
    <m/>
    <m/>
    <s v="CBM"/>
    <x v="67"/>
    <m/>
    <s v="ACTUADOR ELECTRICO"/>
    <m/>
    <m/>
    <m/>
    <s v="SIN PRESENCIA DE FUGAS, NIVEL DE ACEITE DENTRO DE RANGOS, REVISE EL COLOR DEL DESECANTE Y DETERMINE SU REEMPLAZO DE ACUERDO A LA TABLA DE COLORES INSTALADA EN  SU ZONA INFERIOR"/>
    <x v="1"/>
    <x v="13"/>
    <n v="1"/>
    <n v="15"/>
    <n v="0.25"/>
    <n v="0.25"/>
    <x v="3"/>
    <s v="RECUPERAR NIVEL DE ACEITE, CAMBIO DE DESECANTE Y ELIMINACION DE FILTRACIONES"/>
    <m/>
    <m/>
    <m/>
    <s v="RECUPERAR NIVEL DE ACEITE, CAMBIO DE DESECANTE Y ELIMINACION DE FILTRACIONES"/>
    <m/>
    <m/>
  </r>
  <r>
    <n v="18"/>
    <x v="0"/>
    <s v="VQ"/>
    <m/>
    <s v="COKER"/>
    <s v="COKER"/>
    <s v="X-1402A TUD Válvula Descabezam superior"/>
    <m/>
    <s v="X-1402A"/>
    <s v="E-DS-ERB-COK0-PROC-00000X1402A"/>
    <s v="830 m³"/>
    <x v="1"/>
    <x v="3"/>
    <x v="14"/>
    <s v="CAJA REDUCTORA"/>
    <n v="10142158"/>
    <s v="PERMITE EL INGRESO POR LA PARTE SUPERIOR DE LA HERRAMIENTA DE CORTE "/>
    <s v="NO PERMITE EL INGRESO POR LA PARTE SUPERIOR DE LA HERRAMIENTA DE CORTE "/>
    <s v="EL ACOPLAMIENTO DE LA CAJA REDUCTORA NO TRANSMITE LA POTENCIA DE TORQUE DEBIDO AL CORTE DEL FUELLE METÁLICO"/>
    <s v="RETRASO EN CICLO DE COQUIFICACION/  RIESGO DE SOBREPRESION. DETENCION DE LA PLANTA"/>
    <n v="4"/>
    <n v="1"/>
    <n v="1"/>
    <n v="1"/>
    <n v="4"/>
    <n v="1"/>
    <n v="4"/>
    <n v="16"/>
    <s v="RTF"/>
    <s v="MANTENIMIENTO CORRECTIVO "/>
    <m/>
    <m/>
    <m/>
    <s v="BMECARE"/>
    <s v="SIN PLAN"/>
    <s v="SIN PLAN"/>
    <m/>
    <s v="SIN PLAN"/>
    <s v="SIN PLAN"/>
    <s v="SIN PLAN"/>
    <s v="SIN PLAN"/>
    <s v="SIN PLAN"/>
    <m/>
    <m/>
    <s v="SIN PLAN"/>
    <s v="FTM"/>
    <x v="97"/>
    <s v="X-1402A CHEQUEAR ALINEAMIENTO "/>
    <s v="X-1402A"/>
    <s v="INSP. MEC"/>
    <m/>
    <n v="30"/>
    <s v="DESALINEAMIENTO MAXIMO 0,008&quot;"/>
    <x v="1"/>
    <x v="5"/>
    <n v="2"/>
    <n v="120"/>
    <n v="2"/>
    <n v="4"/>
    <x v="3"/>
    <m/>
    <m/>
    <m/>
    <m/>
    <s v="CORRECCION DE DESALINEAMIENTO"/>
    <m/>
    <s v="BMECARE"/>
  </r>
  <r>
    <n v="17"/>
    <x v="0"/>
    <s v="VQ"/>
    <s v="DEI"/>
    <s v="COKER"/>
    <s v="COKER"/>
    <s v="X-1402A TUD Válvula Descabezam superior"/>
    <m/>
    <s v="X-1402A"/>
    <s v="E-DS-ERB-COK0-PROC-00000X1402A"/>
    <s v="830 m³"/>
    <x v="1"/>
    <x v="3"/>
    <x v="14"/>
    <s v="CAJA REDUCTORA"/>
    <n v="10142158"/>
    <s v="PERMITE EL INGRESO POR LA PARTE SUPERIOR DE LA HERRAMIENTA DE CORTE "/>
    <s v="NO PERMITE EL INGRESO POR LA PARTE SUPERIOR DE LA HERRAMIENTA DE CORTE "/>
    <s v=" FALLA EN EL LIMIT SWITCH DE LA CAJA REDUCTORA QUE NO MANTIENE LA POSICIÓN CORRECTA"/>
    <s v="NO SE PUEDE LIBERAR EL COQUE. DETENCION DE LA PLANTA "/>
    <n v="4"/>
    <n v="1"/>
    <n v="1"/>
    <n v="1"/>
    <n v="4"/>
    <n v="1"/>
    <n v="2"/>
    <n v="8"/>
    <m/>
    <m/>
    <m/>
    <m/>
    <m/>
    <m/>
    <m/>
    <m/>
    <m/>
    <m/>
    <m/>
    <m/>
    <m/>
    <m/>
    <m/>
    <m/>
    <m/>
    <m/>
    <x v="98"/>
    <m/>
    <m/>
    <m/>
    <m/>
    <m/>
    <m/>
    <x v="11"/>
    <x v="7"/>
    <m/>
    <m/>
    <m/>
    <n v="0"/>
    <x v="6"/>
    <m/>
    <m/>
    <m/>
    <m/>
    <m/>
    <m/>
    <m/>
  </r>
  <r>
    <n v="16"/>
    <x v="0"/>
    <s v="VQ"/>
    <s v="DELTAVALVE"/>
    <s v="COKER"/>
    <s v="COKER"/>
    <s v="X-1402A TUD Válvula Descabezam superior"/>
    <m/>
    <s v="X-1402A"/>
    <s v="E-DS-ERB-COK0-PROC-00000X1402A"/>
    <s v="830 m³"/>
    <x v="1"/>
    <x v="3"/>
    <x v="14"/>
    <s v="CAJA REDUCTORA"/>
    <n v="10142158"/>
    <s v="PERMITE EL INGRESO POR LA PARTE SUPERIOR DE LA HERRAMIENTA DE CORTE "/>
    <s v="NO PERMITE EL INGRESO POR LA PARTE SUPERIOR DE LA HERRAMIENTA DE CORTE "/>
    <s v="DESALINEAMIENTO ENTRE LA CAJA REDUCTORA Y EL VÁSTAGO POR FLEXIÓN DEL VÁSTAGO"/>
    <s v="NO SE PUEDE LIBERAR EL COQUE. DETENCION DE LA PLANTA "/>
    <n v="4"/>
    <n v="1"/>
    <n v="1"/>
    <n v="1"/>
    <n v="4"/>
    <n v="1"/>
    <n v="4"/>
    <n v="16"/>
    <s v="RTF"/>
    <s v="MANTENIMIENTO CORRECTIVO "/>
    <m/>
    <m/>
    <m/>
    <s v="BMECARE"/>
    <s v="SIN PLAN"/>
    <s v="SIN PLAN"/>
    <m/>
    <s v="SIN PLAN"/>
    <s v="SIN PLAN"/>
    <s v="SIN PLAN"/>
    <s v="SIN PLAN"/>
    <s v="SIN PLAN"/>
    <m/>
    <m/>
    <s v="SIN PLAN"/>
    <s v="FTM"/>
    <x v="99"/>
    <m/>
    <m/>
    <m/>
    <m/>
    <n v="0"/>
    <s v="(CONSULTAR CON DELTVALVE A RESP: V. QUIROZ)"/>
    <x v="1"/>
    <x v="5"/>
    <n v="2"/>
    <n v="120"/>
    <n v="2"/>
    <n v="4"/>
    <x v="3"/>
    <m/>
    <m/>
    <m/>
    <m/>
    <s v="MANTENCION GENERAL DE VALVULA SEGÚN OPORTUNIDAD"/>
    <m/>
    <s v="BMECARE"/>
  </r>
  <r>
    <n v="15"/>
    <x v="0"/>
    <s v="VQ"/>
    <s v="CLAUDIO CAMPOS"/>
    <s v="COKER"/>
    <s v="COKER"/>
    <s v="X-1402A TUD Válvula Descabezam superior"/>
    <m/>
    <s v="X-1402A"/>
    <s v="E-DS-ERB-COK0-PROC-00000X1402A"/>
    <s v="830 m³"/>
    <x v="1"/>
    <x v="3"/>
    <x v="14"/>
    <s v="CAJA REDUCTORA"/>
    <n v="10142158"/>
    <s v="PERMITE EL INGRESO POR LA PARTE SUPERIOR DE LA HERRAMIENTA DE CORTE "/>
    <s v="NO PERMITE EL INGRESO POR LA PARTE SUPERIOR DE LA HERRAMIENTA DE CORTE "/>
    <s v=" DAÑO EN RODAMIENTOS, ENGRANAJES Y RETENES DE LA CAJA REDUCTORA DEBIDO A CONTAMINACIÓN DE ACEITE"/>
    <s v="NO SE PUEDE LIBERAR EL COQUE. DETENCION DE LA PLANTA "/>
    <n v="4"/>
    <n v="1"/>
    <n v="1"/>
    <n v="1"/>
    <n v="4"/>
    <n v="1"/>
    <n v="4"/>
    <n v="16"/>
    <s v="FTM"/>
    <s v="ANALISIS DE PARTCULADO DE ACEITE"/>
    <m/>
    <m/>
    <m/>
    <s v="BMECLUB"/>
    <s v="SIN PLAN"/>
    <s v="SIN PLAN"/>
    <m/>
    <m/>
    <m/>
    <m/>
    <m/>
    <m/>
    <m/>
    <m/>
    <m/>
    <s v="FTM"/>
    <x v="100"/>
    <m/>
    <m/>
    <m/>
    <m/>
    <m/>
    <s v="SEGÚN CODIGO DE LIMPIEZA ISO VG (SOLICITAR A CLAUDIO CAMPOS DATO)"/>
    <x v="7"/>
    <x v="2"/>
    <n v="1"/>
    <n v="30"/>
    <n v="0.5"/>
    <n v="0.5"/>
    <x v="0"/>
    <m/>
    <m/>
    <m/>
    <m/>
    <s v="CAMBIO DE ACEITE"/>
    <m/>
    <s v="BMECLUB"/>
  </r>
  <r>
    <n v="13"/>
    <x v="0"/>
    <s v="VQ"/>
    <s v="DELTAVALVE"/>
    <s v="COKER"/>
    <s v="COKER"/>
    <s v="X-1402A TUD Válvula Descabezam superior"/>
    <m/>
    <s v="X-1402A"/>
    <s v="E-DS-ERB-COK0-PROC-00000X1402A"/>
    <s v="830 m³"/>
    <x v="1"/>
    <x v="3"/>
    <x v="14"/>
    <s v="COMPUERTA INTERIOR "/>
    <n v="10142158"/>
    <s v="PERMITE ABRIR LA PARTE SUPERIOR DE LA CÁMARA CUANDO EL CICLO DE COQUE HA TERMINADO PARA LIBERAR PRESIÓN "/>
    <s v="NO PERMITE ABRIR LA PARTE SUPERIOR DE LA CÁMARA CUANDO EL CICLO DE COQUE HA TERMINADO PARA LIBERAR Y PRESIÓN "/>
    <s v="TRABAMIENTO EN LAS GUIAS DE COMPUERTAS, POR CONTAMINACIÓN Y/O SUCIEDAD DE COQUE "/>
    <s v="NO SE PUEDE LIBERAR EL COQUE. DETENCION DE LA PLANTA "/>
    <n v="4"/>
    <n v="1"/>
    <n v="1"/>
    <n v="1"/>
    <n v="4"/>
    <n v="1"/>
    <n v="4"/>
    <n v="16"/>
    <s v="RTF"/>
    <s v="MANTENIMIENTO CORRECTIVO "/>
    <m/>
    <m/>
    <m/>
    <s v="BMECARE"/>
    <s v="SIN PLAN"/>
    <s v="SIN PLAN"/>
    <m/>
    <s v="SIN PLAN"/>
    <s v="SIN PLAN"/>
    <s v="SIN PLAN"/>
    <s v="SIN PLAN"/>
    <s v="SIN PLAN"/>
    <m/>
    <m/>
    <s v="SIN PLAN"/>
    <s v="CBM"/>
    <x v="101"/>
    <s v="X-1402A INSPECCIONAR POR TAPA DE INSPECCION"/>
    <s v="X-1402A"/>
    <s v="INSP. MEC"/>
    <m/>
    <n v="43"/>
    <s v="HOLGURA DENTRO DE TOLERANCIAS SEGÚN MANUAL DE LA VALVULA"/>
    <x v="1"/>
    <x v="5"/>
    <n v="2"/>
    <n v="480"/>
    <n v="8"/>
    <n v="16"/>
    <x v="3"/>
    <m/>
    <m/>
    <m/>
    <m/>
    <s v="MANTENCION GENERAL DE VALVULA SEGÚN OPORTUNIDAD"/>
    <m/>
    <s v="BMECARE"/>
  </r>
  <r>
    <n v="13"/>
    <x v="0"/>
    <s v="VQ"/>
    <s v="DELTAVALVE"/>
    <s v="COKER"/>
    <s v="COKER"/>
    <s v="X-1402A TUD Válvula Descabezam superior"/>
    <m/>
    <s v="X-1402A"/>
    <s v="E-DS-ERB-COK0-PROC-00000X1402A"/>
    <s v="830 m³"/>
    <x v="1"/>
    <x v="3"/>
    <x v="14"/>
    <s v="COMPUERTA INTERIOR "/>
    <n v="10142158"/>
    <s v="PERMITE ABRIR LA PARTE SUPERIOR DE LA CÁMARA CUANDO EL CICLO DE COQUE HA TERMINADO PARA LIBERAR PRESIÓN "/>
    <s v="NO PERMITE ABRIR LA PARTE SUPERIOR DE LA CÁMARA CUANDO EL CICLO DE COQUE HA TERMINADO PARA LIBERAR Y PRESIÓN "/>
    <s v="TRABAMIENTO EN LAS GUIAS DE COMPUERTAS, POR CONTAMINACIÓN Y/O SUCIEDAD DE COQUE "/>
    <s v="NO SE PUEDE LIBERAR EL COQUE. DETENCION DE LA PLANTA "/>
    <n v="4"/>
    <n v="1"/>
    <n v="1"/>
    <n v="1"/>
    <n v="4"/>
    <n v="1"/>
    <n v="4"/>
    <n v="16"/>
    <s v="RTF"/>
    <s v="MANTENIMIENTO CORRECTIVO "/>
    <m/>
    <m/>
    <m/>
    <s v="BMECARE"/>
    <s v="SIN PLAN"/>
    <s v="SIN PLAN"/>
    <m/>
    <s v="SIN PLAN"/>
    <s v="SIN PLAN"/>
    <s v="SIN PLAN"/>
    <s v="SIN PLAN"/>
    <s v="SIN PLAN"/>
    <m/>
    <m/>
    <s v="SIN PLAN"/>
    <s v="FTM"/>
    <x v="102"/>
    <s v="REALIZAR OVERHAUL "/>
    <s v="COMPUERTA INTERIOR "/>
    <s v="INSP. MEC"/>
    <m/>
    <n v="18"/>
    <s v="VALVULA LIMPIA, CON PISTON HIDRAULICO TRABAJANDO CORRECTAMENTE Y SIIN FUGA EN CAMARA"/>
    <x v="1"/>
    <x v="1"/>
    <n v="6"/>
    <n v="10560"/>
    <n v="176"/>
    <n v="1056"/>
    <x v="3"/>
    <m/>
    <m/>
    <m/>
    <m/>
    <s v="CAMBIO DE COMPONENTES O REARACION PROGRAMADA"/>
    <m/>
    <s v="BMECARE"/>
  </r>
  <r>
    <n v="14"/>
    <x v="0"/>
    <s v="VQ"/>
    <s v="DELTAVALVE"/>
    <s v="COKER"/>
    <s v="COKER"/>
    <s v="X-1402A TUD Válvula Descabezam superior"/>
    <m/>
    <s v="X-1402A"/>
    <s v="E-DS-ERB-COK0-PROC-00000X1402A"/>
    <s v="830 m³"/>
    <x v="1"/>
    <x v="3"/>
    <x v="14"/>
    <s v="COMPUERTA INTERIOR "/>
    <n v="10142158"/>
    <s v="PERMITE EL INGRESO POR LA PARTE SUPERIOR DE LA HERRAMIENTA DE CORTE "/>
    <s v="NO PERMITE EL INGRESO POR LA PARTE SUPERIOR DE LA HERRAMIENTA DE CORTE "/>
    <s v="DAÑOS A LA COMPUERTA INTERIOR Y  CREMALLERAS DEL VÁSTAGO DE LA VÁLVULA DEBIDO A FALTA DE LUBRICACIÓN "/>
    <s v="NO SE PUEDE LIBERAR EL COQUE. DETENCION DE LA PLANTA "/>
    <n v="4"/>
    <n v="1"/>
    <n v="1"/>
    <n v="1"/>
    <n v="4"/>
    <n v="1"/>
    <n v="4"/>
    <n v="16"/>
    <s v="RTF"/>
    <s v="MANTENIMIENTO CORRECTIVO "/>
    <m/>
    <m/>
    <m/>
    <s v="BMECARE"/>
    <s v="SIN PLAN"/>
    <s v="SIN PLAN"/>
    <m/>
    <s v="SIN PLAN"/>
    <s v="SIN PLAN"/>
    <s v="SIN PLAN"/>
    <s v="SIN PLAN"/>
    <s v="SIN PLAN"/>
    <m/>
    <m/>
    <s v="SIN PLAN"/>
    <s v="CBM"/>
    <x v="101"/>
    <s v="X-1402A INSPECCIONAR POR TAPA DE INSPECCION"/>
    <s v="X-1402A"/>
    <s v="INSP. MEC"/>
    <m/>
    <n v="43"/>
    <s v="HOLGURA DENTRO DE TOLERANCIAS SEGÚN CATALOGO MECANICO (DELTAVALVE)"/>
    <x v="1"/>
    <x v="5"/>
    <n v="2"/>
    <n v="480"/>
    <n v="8"/>
    <n v="16"/>
    <x v="3"/>
    <m/>
    <m/>
    <m/>
    <m/>
    <s v="MANTENCION GENERAL DE VALVULA SEGÚN OPORTUNIDAD"/>
    <m/>
    <s v="BMECARE"/>
  </r>
  <r>
    <n v="22"/>
    <x v="0"/>
    <s v="VQ"/>
    <m/>
    <s v="COKER"/>
    <s v="COKER"/>
    <s v="X-1402A TUD Válvula Descabezam superior"/>
    <m/>
    <s v="X-1402A"/>
    <s v="E-DS-ERB-COK0-PROC-00000X1402A"/>
    <s v="830 m³"/>
    <x v="1"/>
    <x v="3"/>
    <x v="14"/>
    <s v="PRENSA "/>
    <n v="10142158"/>
    <s v="PERMITE ABRIR LA PARTE SUPERIOR DE LA CÁMARA CUANDO EL CICLO DE COQUE HA TERMINADO PARA LIBERAR PRESIÓN "/>
    <s v="NO PERMITE ABRIR LA PARTE SUPERIOR DE LA CÁMARA CUANDO EL CICLO DE COQUE HA TERMINADO PARA LIBERAR Y PRESIÓN "/>
    <s v="FUGA AL EXTERIOR POR DAÑOS EN LOS SELLOS DINÁMICOS DE LA PRENSA "/>
    <s v="RIESGO DE INFLAMACION, RIESGO A LAS PERSONAS. DETENCION DE LA PLANTA"/>
    <n v="4"/>
    <n v="4"/>
    <n v="2"/>
    <n v="3"/>
    <n v="4"/>
    <n v="1"/>
    <n v="4"/>
    <n v="16"/>
    <s v="RTF"/>
    <s v="MANTENIMIENTO CORRECTIVO "/>
    <m/>
    <m/>
    <m/>
    <s v="BMECARE"/>
    <s v="SIN PLAN"/>
    <s v="SIN PLAN"/>
    <m/>
    <s v="SIN PLAN"/>
    <s v="SIN PLAN"/>
    <s v="SIN PLAN"/>
    <s v="SIN PLAN"/>
    <s v="SIN PLAN"/>
    <m/>
    <m/>
    <s v="SIN PLAN"/>
    <s v="CBM"/>
    <x v="33"/>
    <s v="X-1402A INSP. VISUAL SELLOS DINAMICOS"/>
    <s v="X-1402A"/>
    <s v="INSP. MEC"/>
    <m/>
    <n v="37"/>
    <s v="SELLOS SIN PRESENCIA DE FUGA DE PRODUCTO"/>
    <x v="1"/>
    <x v="5"/>
    <n v="2"/>
    <n v="30"/>
    <n v="0.5"/>
    <n v="1"/>
    <x v="8"/>
    <m/>
    <m/>
    <m/>
    <m/>
    <s v="CAMBIO DE ANILLOS DE SELLOS DINAMICOS"/>
    <m/>
    <s v="BMECARE"/>
  </r>
  <r>
    <n v="22"/>
    <x v="0"/>
    <s v="VQ"/>
    <m/>
    <s v="COKER"/>
    <s v="COKER"/>
    <s v="X-1402A TUD Válvula Descabezam superior"/>
    <m/>
    <s v="X-1402A"/>
    <s v="E-DS-ERB-COK0-PROC-00000X1402A"/>
    <s v="830 m³"/>
    <x v="1"/>
    <x v="3"/>
    <x v="14"/>
    <s v="PRENSA "/>
    <n v="10142158"/>
    <s v="PERMITE ABRIR LA PARTE SUPERIOR DE LA CÁMARA CUANDO EL CICLO DE COQUE HA TERMINADO PARA LIBERAR PRESIÓN "/>
    <s v="NO PERMITE ABRIR LA PARTE SUPERIOR DE LA CÁMARA CUANDO EL CICLO DE COQUE HA TERMINADO PARA LIBERAR Y PRESIÓN "/>
    <s v="FUGA AL EXTERIOR POR DAÑOS EN LOS SELLOS DINÁMICOS DE LA PRENSA "/>
    <s v="RIESGO DE INFLAMACION, RIESGO A LAS PERSONAS. DETENCION DE LA PLANTA"/>
    <n v="4"/>
    <n v="4"/>
    <n v="2"/>
    <n v="3"/>
    <n v="4"/>
    <n v="1"/>
    <n v="4"/>
    <n v="16"/>
    <s v="RTF"/>
    <s v="MANTENIMIENTO CORRECTIVO "/>
    <m/>
    <m/>
    <m/>
    <s v="BMECARE"/>
    <s v="SIN PLAN"/>
    <s v="SIN PLAN"/>
    <m/>
    <s v="SIN PLAN"/>
    <s v="SIN PLAN"/>
    <s v="SIN PLAN"/>
    <s v="SIN PLAN"/>
    <s v="SIN PLAN"/>
    <m/>
    <m/>
    <s v="SIN PLAN"/>
    <s v="CBM"/>
    <x v="51"/>
    <m/>
    <s v="PRENSA"/>
    <m/>
    <m/>
    <n v="0"/>
    <s v="DE ACUERDO AL MANUAL DEL EQUIPO"/>
    <x v="1"/>
    <x v="0"/>
    <n v="2"/>
    <n v="30"/>
    <n v="0.5"/>
    <n v="1"/>
    <x v="4"/>
    <m/>
    <m/>
    <m/>
    <m/>
    <s v="AGREGAR ANILLO DE EMPAQUETADURA A PRENSA SEGÚN CORRESPONDA"/>
    <m/>
    <s v="BMECARE1"/>
  </r>
  <r>
    <n v="22"/>
    <x v="0"/>
    <s v="VQ"/>
    <m/>
    <s v="COKER"/>
    <s v="COKER"/>
    <s v="X-1402A TUD Válvula Descabezam superior"/>
    <m/>
    <s v="X-1402A"/>
    <s v="E-DS-ERB-COK0-PROC-00000X1402A"/>
    <s v="830 m³"/>
    <x v="1"/>
    <x v="3"/>
    <x v="14"/>
    <s v="PRENSA "/>
    <n v="10142158"/>
    <s v="PERMITE ABRIR LA PARTE SUPERIOR DE LA CÁMARA CUANDO EL CICLO DE COQUE HA TERMINADO PARA LIBERAR PRESIÓN "/>
    <s v="NO PERMITE ABRIR LA PARTE SUPERIOR DE LA CÁMARA CUANDO EL CICLO DE COQUE HA TERMINADO PARA LIBERAR Y PRESIÓN "/>
    <s v="FUGA AL EXTERIOR POR DAÑOS EN LOS SELLOS DINÁMICOS DE LA PRENSA "/>
    <s v="RIESGO DE INFLAMACION, RIESGO A LAS PERSONAS. DETENCION DE LA PLANTA"/>
    <n v="4"/>
    <n v="4"/>
    <n v="2"/>
    <n v="3"/>
    <n v="4"/>
    <n v="1"/>
    <n v="4"/>
    <n v="16"/>
    <s v="RTF"/>
    <s v="MANTENIMIENTO CORRECTIVO "/>
    <m/>
    <m/>
    <m/>
    <s v="BMECARE"/>
    <s v="SIN PLAN"/>
    <s v="SIN PLAN"/>
    <m/>
    <s v="SIN PLAN"/>
    <s v="SIN PLAN"/>
    <s v="SIN PLAN"/>
    <s v="SIN PLAN"/>
    <s v="SIN PLAN"/>
    <m/>
    <m/>
    <s v="SIN PLAN"/>
    <s v="CBM"/>
    <x v="103"/>
    <s v="REALIZAR OVERHAUL "/>
    <s v="PRENSA"/>
    <m/>
    <m/>
    <n v="18"/>
    <s v="DE ACUERDO AL MANUAL DEL EQUIPO"/>
    <x v="1"/>
    <x v="1"/>
    <n v="2"/>
    <n v="0"/>
    <m/>
    <n v="0"/>
    <x v="3"/>
    <m/>
    <m/>
    <m/>
    <m/>
    <m/>
    <m/>
    <s v="BMECARE1"/>
  </r>
  <r>
    <n v="22"/>
    <x v="0"/>
    <s v="VQ"/>
    <m/>
    <s v="COKER"/>
    <s v="COKER"/>
    <s v="X-1402A TUD Válvula Descabezam superior"/>
    <m/>
    <s v="X-1402A"/>
    <s v="E-DS-ERB-COK0-PROC-00000X1402A"/>
    <s v="830 m³"/>
    <x v="1"/>
    <x v="3"/>
    <x v="14"/>
    <s v="PRENSA "/>
    <n v="10142158"/>
    <s v="PERMITE ABRIR LA PARTE SUPERIOR DE LA CÁMARA CUANDO EL CICLO DE COQUE HA TERMINADO PARA LIBERAR PRESIÓN "/>
    <s v="NO PERMITE ABRIR LA PARTE SUPERIOR DE LA CÁMARA CUANDO EL CICLO DE COQUE HA TERMINADO PARA LIBERAR Y PRESIÓN "/>
    <s v="FUGA AL EXTERIOR POR DAÑOS EN LOS SELLOS DINÁMICOS DE LA PRENSA "/>
    <s v="RIESGO DE INFLAMACION, RIESGO A LAS PERSONAS. DETENCION DE LA PLANTA"/>
    <n v="4"/>
    <n v="4"/>
    <n v="2"/>
    <n v="3"/>
    <n v="4"/>
    <n v="1"/>
    <n v="4"/>
    <n v="16"/>
    <s v="RTF"/>
    <s v="MANTENIMIENTO CORRECTIVO "/>
    <m/>
    <m/>
    <m/>
    <s v="BMECARE"/>
    <s v="SIN PLAN"/>
    <s v="SIN PLAN"/>
    <m/>
    <s v="SIN PLAN"/>
    <s v="SIN PLAN"/>
    <s v="SIN PLAN"/>
    <s v="SIN PLAN"/>
    <s v="SIN PLAN"/>
    <m/>
    <m/>
    <s v="SIN PLAN"/>
    <s v="CBM"/>
    <x v="59"/>
    <s v="REALIZAR OVERHAUL "/>
    <s v="X-1402A"/>
    <m/>
    <m/>
    <n v="18"/>
    <s v="VALVULA LIMPIA, CON PISTON HIDRAULICO TRABAJANDO CORRECTAMENTE Y SIN FUGA EN CAMARA, DE ACUERDO CON MANUAL DE LA VALVULA"/>
    <x v="1"/>
    <x v="1"/>
    <n v="2"/>
    <n v="1440"/>
    <n v="24"/>
    <n v="48"/>
    <x v="3"/>
    <m/>
    <m/>
    <m/>
    <m/>
    <s v="CAMBIO DE COMPONENTES O REPARACION PROGRAMADA"/>
    <m/>
    <s v="BMECARE1"/>
  </r>
  <r>
    <n v="22"/>
    <x v="0"/>
    <m/>
    <s v="ELECTRICO"/>
    <s v="COKER"/>
    <s v="COKER"/>
    <s v="X-1402A TUD Válvula Descabezam superior"/>
    <m/>
    <s v="X-1402A"/>
    <s v="E-DS-ERB-COK0-PROC-00000X1402A"/>
    <s v="830 m³"/>
    <x v="1"/>
    <x v="3"/>
    <x v="14"/>
    <s v="XM-1402A MOTOR VALVULA DESC. SUPERIOR"/>
    <n v="10142164"/>
    <s v="PERMITE ABRIR LA PARTE SUPERIOR DE LA CÁMARA CUANDO EL CICLO DE COQUE HA TERMINADO PARA LIBERAR PRESIÓN "/>
    <s v="NO PERMITE ABRIR LA PARTE SUPERIOR DE LA CÁMARA CUANDO EL CICLO DE COQUE HA TERMINADO PARA LIBERAR Y PRESIÓN "/>
    <s v="FALLA DE ELEMENTOS RODANTES DEBIDO AL INGRESO DE HUMEDAD, LUBRICACIÓN DEFICIENTE Y/O CICLO DE VIDA"/>
    <s v="DETENCION DEL EQUIPO, INICIO DE PROCEDIMIENTO MANUAL NEUMATICO"/>
    <m/>
    <m/>
    <m/>
    <m/>
    <m/>
    <m/>
    <m/>
    <m/>
    <s v="RTF"/>
    <s v="MANTENIMIENTO CORRECTIVO "/>
    <m/>
    <m/>
    <m/>
    <m/>
    <s v="SIN PLAN"/>
    <s v="SIN PLAN"/>
    <s v="SIN PLAN"/>
    <s v="SIN PLAN"/>
    <s v="SIN PLAN"/>
    <s v="SIN PLAN"/>
    <s v="SIN PLAN"/>
    <s v="SIN PLAN"/>
    <s v="SIN PLAN"/>
    <m/>
    <s v="SIN PLAN"/>
    <s v="RTF"/>
    <x v="104"/>
    <m/>
    <m/>
    <m/>
    <m/>
    <m/>
    <s v="DE ACUERDO A NORMA ISO, GRASA TIPO EP3 BASE LITIUM (CONFIRMAR VQ)"/>
    <x v="2"/>
    <x v="11"/>
    <n v="2"/>
    <n v="15"/>
    <n v="0.25"/>
    <n v="0.5"/>
    <x v="10"/>
    <m/>
    <m/>
    <m/>
    <m/>
    <s v="MANTENCION MOTOR X1402A"/>
    <m/>
    <s v="BMECARE"/>
  </r>
  <r>
    <n v="22"/>
    <x v="0"/>
    <s v="VQ"/>
    <s v="ELECTRICO"/>
    <s v="COKER"/>
    <s v="COKER"/>
    <s v="X-1402A TUD Válvula Descabezam superior"/>
    <m/>
    <s v="X-1402A"/>
    <s v="E-DS-ERB-COK0-PROC-00000X1402A"/>
    <s v="830 m³"/>
    <x v="1"/>
    <x v="3"/>
    <x v="14"/>
    <s v="XM-1402A MOTOR VALVULA DESC. SUPERIOR"/>
    <n v="10142164"/>
    <s v="PERMITE ABRIR LA PARTE SUPERIOR DE LA CÁMARA CUANDO EL CICLO DE COQUE HA TERMINADO PARA LIBERAR PRESIÓN "/>
    <s v="NO PERMITE ABRIR LA PARTE SUPERIOR DE LA CÁMARA CUANDO EL CICLO DE COQUE HA TERMINADO PARA LIBERAR Y PRESIÓN "/>
    <s v="MOTOR CON SOLTURA DE PERNOS DE FIJACION POR VIBRACION"/>
    <s v="DETENCION DEL EQUIPO, INICIO DE PROCEDIMIENTO MANUAL NEUMATICO"/>
    <m/>
    <m/>
    <m/>
    <m/>
    <m/>
    <m/>
    <m/>
    <m/>
    <s v="RTF"/>
    <s v="MANTENIMIENTO CORRECTIVO "/>
    <m/>
    <m/>
    <m/>
    <m/>
    <s v="SIN PLAN"/>
    <s v="SIN PLAN"/>
    <s v="SIN PLAN"/>
    <s v="SIN PLAN"/>
    <s v="SIN PLAN"/>
    <s v="SIN PLAN"/>
    <s v="SIN PLAN"/>
    <s v="SIN PLAN"/>
    <s v="SIN PLAN"/>
    <m/>
    <s v="SIN PLAN"/>
    <s v="CBM"/>
    <x v="105"/>
    <m/>
    <m/>
    <m/>
    <m/>
    <m/>
    <s v="PERNOS SIN SOLTURAS, CON TORQUE ADECUADO "/>
    <x v="1"/>
    <x v="0"/>
    <n v="2"/>
    <n v="61"/>
    <n v="1"/>
    <n v="2"/>
    <x v="3"/>
    <m/>
    <m/>
    <m/>
    <m/>
    <m/>
    <m/>
    <m/>
  </r>
  <r>
    <n v="22"/>
    <x v="0"/>
    <s v="VQ"/>
    <s v="ELECTRICO"/>
    <s v="COKER"/>
    <s v="COKER"/>
    <s v="X-1402A TUD Válvula Descabezam superior"/>
    <m/>
    <s v="X-1402A"/>
    <s v="E-DS-ERB-COK0-PROC-00000X1402A"/>
    <s v="830 m³"/>
    <x v="1"/>
    <x v="3"/>
    <x v="14"/>
    <s v="XM-1402A MOTOR VALVULA DESC. SUPERIOR"/>
    <n v="10142164"/>
    <s v="PERMITE ABRIR LA PARTE SUPERIOR DE LA CÁMARA CUANDO EL CICLO DE COQUE HA TERMINADO PARA LIBERAR PRESIÓN "/>
    <s v="NO PERMITE ABRIR LA PARTE SUPERIOR DE LA CÁMARA CUANDO EL CICLO DE COQUE HA TERMINADO PARA LIBERAR Y PRESIÓN "/>
    <s v="MOTOR CON SOLTURA DE PERNOS DE FIJACION POR VIBRACION"/>
    <s v="DETENCION DEL EQUIPO, INICIO DE PROCEDIMIENTO MANUAL NEUMATICO"/>
    <m/>
    <m/>
    <m/>
    <m/>
    <m/>
    <m/>
    <m/>
    <m/>
    <s v="RTF"/>
    <s v="MANTENIMIENTO CORRECTIVO "/>
    <m/>
    <m/>
    <m/>
    <m/>
    <s v="SIN PLAN"/>
    <s v="SIN PLAN"/>
    <s v="SIN PLAN"/>
    <s v="SIN PLAN"/>
    <s v="SIN PLAN"/>
    <s v="SIN PLAN"/>
    <s v="SIN PLAN"/>
    <s v="SIN PLAN"/>
    <s v="SIN PLAN"/>
    <m/>
    <s v="SIN PLAN"/>
    <s v="CBM"/>
    <x v="106"/>
    <m/>
    <m/>
    <m/>
    <m/>
    <m/>
    <s v="ALINEAMIENTO 0,002&quot; TIR"/>
    <x v="1"/>
    <x v="0"/>
    <n v="2"/>
    <n v="120"/>
    <n v="2"/>
    <n v="4"/>
    <x v="3"/>
    <m/>
    <m/>
    <m/>
    <m/>
    <s v="MECANIZADO DE BASE"/>
    <m/>
    <s v="BMECARE"/>
  </r>
  <r>
    <n v="22"/>
    <x v="0"/>
    <s v="VQ"/>
    <s v="ELECTRICO"/>
    <s v="COKER"/>
    <s v="COKER"/>
    <s v="X-1402A TUD Válvula Descabezam superior"/>
    <m/>
    <s v="X-1402A"/>
    <s v="E-DS-ERB-COK0-PROC-00000X1402A"/>
    <s v="830 m³"/>
    <x v="1"/>
    <x v="3"/>
    <x v="14"/>
    <s v="XM-1402A MOTOR VALVULA DESC. SUPERIOR"/>
    <n v="10142164"/>
    <s v="PERMITE ABRIR LA PARTE SUPERIOR DE LA CÁMARA CUANDO EL CICLO DE COQUE HA TERMINADO PARA LIBERAR PRESIÓN "/>
    <s v="NO PERMITE ABRIR LA PARTE SUPERIOR DE LA CÁMARA CUANDO EL CICLO DE COQUE HA TERMINADO PARA LIBERAR Y PRESIÓN "/>
    <s v="FUNDICIÓN DE LOS RODAMIENTOS DEBIDO A LA FALTA DE LUBRICACIÓN (EL RODAMIENTO ES SELLADO)"/>
    <s v="DETENCION DEL EQUIPO, INICIO DE PROCEDIMIENTO MANUAL NEUMATICO"/>
    <m/>
    <m/>
    <m/>
    <m/>
    <m/>
    <m/>
    <m/>
    <m/>
    <s v="RTF"/>
    <s v="MANTENIMIENTO CORRECTIVO "/>
    <m/>
    <m/>
    <m/>
    <m/>
    <s v="SIN PLAN"/>
    <s v="SIN PLAN"/>
    <s v="SIN PLAN"/>
    <s v="SIN PLAN"/>
    <s v="SIN PLAN"/>
    <s v="SIN PLAN"/>
    <s v="SIN PLAN"/>
    <s v="SIN PLAN"/>
    <s v="SIN PLAN"/>
    <m/>
    <s v="SIN PLAN"/>
    <s v="CBM"/>
    <x v="107"/>
    <m/>
    <m/>
    <m/>
    <m/>
    <m/>
    <m/>
    <x v="7"/>
    <x v="7"/>
    <n v="2"/>
    <n v="6"/>
    <n v="0.1"/>
    <n v="0.2"/>
    <x v="9"/>
    <m/>
    <m/>
    <m/>
    <m/>
    <m/>
    <m/>
    <m/>
  </r>
  <r>
    <n v="22"/>
    <x v="0"/>
    <s v="VQ"/>
    <s v="ELECTRICO"/>
    <s v="COKER"/>
    <s v="COKER"/>
    <s v="X-1402A TUD Válvula Descabezam superior"/>
    <m/>
    <s v="X-1402A"/>
    <s v="E-DS-ERB-COK0-PROC-00000X1402A"/>
    <s v="830 m³"/>
    <x v="1"/>
    <x v="3"/>
    <x v="14"/>
    <s v="XM-1402A MOTOR VALVULA DESC. SUPERIOR"/>
    <n v="10142164"/>
    <s v="PERMITE ABRIR LA PARTE SUPERIOR DE LA CÁMARA CUANDO EL CICLO DE COQUE HA TERMINADO PARA LIBERAR PRESIÓN "/>
    <s v="NO PERMITE ABRIR LA PARTE SUPERIOR DE LA CÁMARA CUANDO EL CICLO DE COQUE HA TERMINADO PARA LIBERAR Y PRESIÓN "/>
    <s v="MOTOR CON ALTA TEMPERATURA POR DEGRADACIÓN DE LA GRASA"/>
    <s v="DETENCION DEL EQUIPO, INICIO DE PROCEDIMIENTO MANUAL NEUMATICO"/>
    <m/>
    <m/>
    <m/>
    <m/>
    <m/>
    <m/>
    <m/>
    <m/>
    <s v="RTF"/>
    <s v="MANTENIMIENTO CORRECTIVO "/>
    <m/>
    <m/>
    <m/>
    <m/>
    <s v="SIN PLAN"/>
    <s v="SIN PLAN"/>
    <s v="SIN PLAN"/>
    <s v="SIN PLAN"/>
    <s v="SIN PLAN"/>
    <s v="SIN PLAN"/>
    <s v="SIN PLAN"/>
    <s v="SIN PLAN"/>
    <s v="SIN PLAN"/>
    <m/>
    <s v="SIN PLAN"/>
    <s v="CBM"/>
    <x v="107"/>
    <m/>
    <m/>
    <m/>
    <m/>
    <m/>
    <m/>
    <x v="7"/>
    <x v="7"/>
    <n v="2"/>
    <n v="6"/>
    <n v="0.1"/>
    <n v="0.2"/>
    <x v="9"/>
    <m/>
    <m/>
    <m/>
    <m/>
    <s v="CAMBIO DE RODAMIENTOS"/>
    <m/>
    <m/>
  </r>
  <r>
    <n v="58"/>
    <x v="0"/>
    <s v="VM"/>
    <m/>
    <s v="COKER"/>
    <s v="COKER"/>
    <s v="D-1401A SISTEMA DE CORTE CACO COKER"/>
    <m/>
    <s v="D-1401A"/>
    <s v="E-DS-ERB-COK0-PROC-00000D1401A"/>
    <s v="830 m³"/>
    <x v="1"/>
    <x v="3"/>
    <x v="15"/>
    <m/>
    <n v="10050151"/>
    <s v="PERMITE LA SOPORTACIÓN GUIADA DE LA LANZA DE CORTE Y EL CABLE "/>
    <s v="NO PERMITE LA SOPORTACIÓN GUIADA DE LA LANZA DE CORTE Y EL CABLE "/>
    <s v="ROTURA DE RESORTES DEBIDO A CORROSIÓN O SOBRE ESFUERZOS"/>
    <s v="DESALINEAMIENTO ENTRE LAS GUIAS Y ESTRUCTURA, DAÑO EN COMPONENTES DEL CABLE. DETENCIÓN DEL SISTEMA DE CORTE"/>
    <m/>
    <m/>
    <m/>
    <m/>
    <n v="0"/>
    <m/>
    <m/>
    <n v="0"/>
    <s v="CBM"/>
    <s v="INSPECCIÓN VISUAL"/>
    <m/>
    <m/>
    <m/>
    <s v="BMECARE"/>
    <n v="200087"/>
    <s v="MANTENCION SISTEMA CORTE CAMARAS"/>
    <n v="3649"/>
    <s v="MP: D-1401A MANT. SIST. LANZA CORTE"/>
    <s v="E/17/1"/>
    <s v="INSPECCION SISTEMA HUINCHES CAMARA"/>
    <n v="20"/>
    <s v="REV/CAM FILTROS ACUMUL COKE D-1401A"/>
    <s v="BMECEXT1"/>
    <m/>
    <n v="8"/>
    <s v="CBM"/>
    <x v="108"/>
    <s v="INSPECCIONAR SISTEMA DE CORTE"/>
    <s v="YUGO"/>
    <m/>
    <m/>
    <m/>
    <s v="PARALELISMO ENTRE PLACA Y YUGO CON TOLERANCIA +-2 MM APROX. "/>
    <x v="3"/>
    <x v="13"/>
    <n v="2"/>
    <n v="4.9998000000000005"/>
    <n v="8.3330000000000001E-2"/>
    <n v="0.16666"/>
    <x v="1"/>
    <s v="RESORTES"/>
    <m/>
    <m/>
    <m/>
    <s v="CAMBIO DE RESORTES "/>
    <m/>
    <s v="BMECARE"/>
  </r>
  <r>
    <n v="59"/>
    <x v="0"/>
    <m/>
    <s v="OP"/>
    <s v="COKER"/>
    <s v="COKER"/>
    <s v="D-1401A SISTEMA DE CORTE CACO COKER"/>
    <m/>
    <s v="D-1401A"/>
    <s v="E-DS-ERB-COK0-PROC-00000D1401A"/>
    <s v="830 m³"/>
    <x v="1"/>
    <x v="3"/>
    <x v="15"/>
    <m/>
    <n v="10050151"/>
    <s v="PERMITE LA SOPORTACIÓN GUIADA DE LA LANZA DE CORTE Y EL CABLE "/>
    <s v="NO PERMITE LA SOPORTACIÓN GUIADA DE LA LANZA DE CORTE Y EL CABLE "/>
    <s v="COQUIFICACION POR PRESION DE LA CAMARA"/>
    <m/>
    <m/>
    <m/>
    <m/>
    <m/>
    <m/>
    <m/>
    <m/>
    <m/>
    <m/>
    <m/>
    <m/>
    <m/>
    <m/>
    <m/>
    <m/>
    <m/>
    <m/>
    <m/>
    <m/>
    <m/>
    <m/>
    <m/>
    <m/>
    <m/>
    <m/>
    <s v="FFM"/>
    <x v="109"/>
    <m/>
    <m/>
    <m/>
    <m/>
    <m/>
    <s v="PRESION NO DEBE SUPERAR (CONSULTAR CON OP)"/>
    <x v="12"/>
    <x v="7"/>
    <m/>
    <m/>
    <m/>
    <m/>
    <x v="6"/>
    <m/>
    <m/>
    <m/>
    <m/>
    <s v="MANTENCION Y LIMPIEZA DE CRUCETA"/>
    <m/>
    <s v="BEEARE"/>
  </r>
  <r>
    <n v="57"/>
    <x v="0"/>
    <s v="VM"/>
    <s v="VM"/>
    <s v="COKER"/>
    <s v="COKER"/>
    <s v="D-1401A SISTEMA DE CORTE CACO COKER"/>
    <m/>
    <s v="D-1401A"/>
    <s v="E-DS-ERB-COK0-PROC-00000D1401A"/>
    <s v="830 m³"/>
    <x v="1"/>
    <x v="3"/>
    <x v="15"/>
    <m/>
    <n v="10050151"/>
    <s v="PERMITE LA SOPORTACIÓN GUIADA DE LA LANZA DE CORTE Y EL CABLE "/>
    <s v="NO PERMITE LA SOPORTACIÓN GUIADA DE LA LANZA DE CORTE Y EL CABLE "/>
    <s v="DESGASTE DE PLACAS Y DAÑO  EN LOS PERNOS POR  SOBRE ESFUERZO EN EL SISTEMA "/>
    <s v="DETENCION DEL SISTEMA DE CORTE"/>
    <m/>
    <m/>
    <m/>
    <m/>
    <n v="0"/>
    <m/>
    <m/>
    <n v="0"/>
    <s v="CBM"/>
    <s v="INSPECCIÓN VISUAL"/>
    <m/>
    <m/>
    <m/>
    <s v="BMECARE"/>
    <n v="200087"/>
    <s v="MANTENCION SISTEMA CORTE CAMARAS"/>
    <n v="3649"/>
    <s v="MP: D-1401A MANT. SIST. LANZA CORTE"/>
    <s v="E/17/1"/>
    <s v="INSPECCION SISTEMA HUINCHES CAMARA"/>
    <n v="20"/>
    <s v="REV/CAM FILTROS ACUMUL COKE D-1401A"/>
    <s v="BMECEXT1"/>
    <m/>
    <n v="8"/>
    <s v="CBM"/>
    <x v="110"/>
    <s v="INSPECCIONAR SISTEMA DE CORTE"/>
    <s v="YUGO"/>
    <m/>
    <m/>
    <m/>
    <s v="SIN EVIDENCIA DE OVALAMIENTO EN ZONA DE PERFORACIONES DE PERNOS DE PLACA. TORQUES DE PERNOS DE ACUERDO A LA ESPECIFICACIÓN (V.MATAMALA)"/>
    <x v="3"/>
    <x v="13"/>
    <n v="2"/>
    <n v="9.6"/>
    <n v="0.16"/>
    <n v="0.32"/>
    <x v="1"/>
    <s v="PLACA Y PERNOS "/>
    <m/>
    <m/>
    <m/>
    <s v="CAMBIO DE PERNOS "/>
    <m/>
    <s v="BMECARE"/>
  </r>
  <r>
    <n v="97"/>
    <x v="0"/>
    <m/>
    <s v="EM"/>
    <s v="COKER"/>
    <s v="COKER"/>
    <s v="14PSV102A VALV SEG CAMARA D-1401A COKER"/>
    <m/>
    <s v="14PSV102A "/>
    <s v="E-DS-ERB-COK0-SIS0-0014PSV102A"/>
    <s v="830 m³"/>
    <x v="1"/>
    <x v="4"/>
    <x v="16"/>
    <m/>
    <n v="10056225"/>
    <s v="LIBERAR PRESIÓN CUANDO SUPERA EL  LIMITE DE DISEÑO "/>
    <s v="INCAPACIDAD PARA LIBERAR PRESIÓN ANTE SOBREPRESIÓN INTERNA "/>
    <s v="FILTRACIÓN DE PSV DEBIDO A DESCALIBRACIÓN O CONTAMINACION"/>
    <s v="LIBERACION NO CONTROLADA DE PRESION, PERDIDA DE VAPOR O RIESGO DE SOBREPRESION EN EL SISTEMA."/>
    <m/>
    <m/>
    <m/>
    <m/>
    <n v="0"/>
    <n v="1"/>
    <m/>
    <n v="0"/>
    <s v="RTF"/>
    <s v="MANTENIMIENTO CORRECTIVO "/>
    <m/>
    <m/>
    <m/>
    <m/>
    <s v="Sin plan "/>
    <s v="Sin plan "/>
    <s v="Sin plan "/>
    <s v="Sin plan "/>
    <s v="Sin plan "/>
    <s v="Sin plan "/>
    <s v="Sin plan "/>
    <s v="Sin plan "/>
    <s v="Sin plan "/>
    <m/>
    <s v="Sin plan "/>
    <s v="FTM"/>
    <x v="111"/>
    <s v="14PSV102A REALIZAR CALIBRACION "/>
    <s v="14PSV102A"/>
    <m/>
    <m/>
    <n v="31"/>
    <s v="SETTING 51 PSI.PRESION DE PRUEBA 3,6 KG/CM2"/>
    <x v="13"/>
    <x v="4"/>
    <n v="2"/>
    <n v="48"/>
    <n v="0.8"/>
    <n v="1.6"/>
    <x v="1"/>
    <m/>
    <m/>
    <m/>
    <m/>
    <m/>
    <m/>
    <m/>
  </r>
  <r>
    <n v="98"/>
    <x v="0"/>
    <m/>
    <s v="EM"/>
    <s v="COKER"/>
    <s v="COKER"/>
    <s v="14PSV102A VALV SEG CAMARA D-1401A COKER"/>
    <m/>
    <s v="14PSV102A "/>
    <s v="E-DS-ERB-COK0-SIS0-0014PSV102A"/>
    <s v="830 m³"/>
    <x v="1"/>
    <x v="4"/>
    <x v="16"/>
    <m/>
    <n v="10056225"/>
    <s v="LIBERAR PRESIÓN CUANDO SUPERA EL  LIMITE DE DISEÑO "/>
    <s v="INCAPACIDAD PARA LIBERAR PRESIÓN ANTE SOBREPRESIÓN INTERNA "/>
    <s v="SELLOS BLANDOS DESGASTADOS DEBIDO A FÁTIGA"/>
    <s v="VALVULA ABRE ANTES DE TIEMPO. DETENCION DEL EQUIPO"/>
    <m/>
    <m/>
    <m/>
    <m/>
    <m/>
    <n v="3"/>
    <m/>
    <n v="0"/>
    <s v="RTF"/>
    <s v="MANTENIMIENTO CORRECTIVO "/>
    <m/>
    <m/>
    <m/>
    <m/>
    <s v="Sin plan "/>
    <s v="Sin plan "/>
    <s v="Sin plan "/>
    <s v="Sin plan "/>
    <s v="Sin plan "/>
    <s v="Sin plan "/>
    <s v="Sin plan "/>
    <s v="Sin plan "/>
    <s v="Sin plan "/>
    <m/>
    <s v="Sin plan "/>
    <s v="FTM"/>
    <x v="111"/>
    <s v="14PSV102A REALIZAR CALIBRACION "/>
    <s v="14PSV102A"/>
    <m/>
    <m/>
    <n v="31"/>
    <s v="SETTING 51 PSI.PRESION DE PRUEBA 3,6 KG/CM2"/>
    <x v="13"/>
    <x v="4"/>
    <n v="2"/>
    <n v="48"/>
    <n v="0.8"/>
    <n v="1.6"/>
    <x v="1"/>
    <m/>
    <m/>
    <m/>
    <m/>
    <m/>
    <m/>
    <m/>
  </r>
  <r>
    <n v="99"/>
    <x v="0"/>
    <m/>
    <s v="EM"/>
    <s v="COKER"/>
    <s v="COKER"/>
    <s v="14PSV102A VALV SEG CAMARA D-1401A COKER"/>
    <m/>
    <s v="14PSV102A "/>
    <s v="E-DS-ERB-COK0-SIS0-0014PSV102A"/>
    <s v="830 m³"/>
    <x v="1"/>
    <x v="4"/>
    <x v="16"/>
    <m/>
    <n v="10056225"/>
    <s v="LIBERAR PRESIÓN CUANDO SUPERA EL  LIMITE DE DISEÑO "/>
    <s v="INCAPACIDAD PARA LIBERAR PRESIÓN ANTE SOBREPRESIÓN INTERNA "/>
    <s v="TOBERO / DISCO DE LA VÁLVULA DESGASTADO DEBIDO A FÁTIGA"/>
    <s v="VALVULA ABRE ANTES DE TIEMPO. DETENCION DEL EQUIPO"/>
    <m/>
    <m/>
    <m/>
    <m/>
    <m/>
    <n v="3"/>
    <m/>
    <n v="0"/>
    <s v="RTF"/>
    <s v="MANTENIMIENTO CORRECTIVO "/>
    <m/>
    <m/>
    <m/>
    <m/>
    <s v="Sin plan "/>
    <s v="Sin plan "/>
    <s v="Sin plan "/>
    <s v="Sin plan "/>
    <s v="Sin plan "/>
    <s v="Sin plan "/>
    <s v="Sin plan "/>
    <s v="Sin plan "/>
    <s v="Sin plan "/>
    <m/>
    <s v="Sin plan "/>
    <s v="FTM"/>
    <x v="111"/>
    <s v="14PSV102A REALIZAR CALIBRACION "/>
    <s v="14PSV102A"/>
    <m/>
    <m/>
    <n v="31"/>
    <s v="SETTING 51 PSI.PRESION DE PRUEBA 3,6 KG/CM2"/>
    <x v="13"/>
    <x v="4"/>
    <n v="2"/>
    <n v="48"/>
    <n v="0.8"/>
    <n v="1.6"/>
    <x v="1"/>
    <m/>
    <m/>
    <m/>
    <m/>
    <m/>
    <m/>
    <m/>
  </r>
  <r>
    <n v="81"/>
    <x v="0"/>
    <m/>
    <s v="EM"/>
    <s v="COKER"/>
    <s v="COKER"/>
    <s v="14PSV102A VALV SEG CAMARA D-1401A COKER"/>
    <m/>
    <s v="14PSV102A "/>
    <s v="E-DS-ERB-COK0-SIS0-0014PSV102A"/>
    <s v="830 m³"/>
    <x v="1"/>
    <x v="4"/>
    <x v="16"/>
    <m/>
    <n v="10056225"/>
    <s v="LIBERAR PRESIÓN CUANDO SUPERA EL  LIMITE DE DISEÑO "/>
    <s v="INCAPACIDAD PARA LIBERAR PRESIÓN ANTE SOBREPRESIÓN INTERNA "/>
    <s v="DAÑO EN RESORTE POR CORROSION O FATIGA"/>
    <s v="VALVULA NO CIERRA CORRECTAMENTE.LIBERACION NO CONTROLADA DE PRESION. DETENCION DEL EQUIPO"/>
    <m/>
    <m/>
    <m/>
    <m/>
    <n v="0"/>
    <n v="2"/>
    <m/>
    <n v="0"/>
    <s v="RTF"/>
    <s v="MANTENIMIENTO CORRECTIVO "/>
    <m/>
    <m/>
    <m/>
    <m/>
    <s v="Sin plan "/>
    <s v="Sin plan "/>
    <s v="Sin plan "/>
    <s v="Sin plan "/>
    <s v="Sin plan "/>
    <s v="Sin plan "/>
    <s v="Sin plan "/>
    <s v="Sin plan "/>
    <s v="Sin plan "/>
    <m/>
    <s v="Sin plan "/>
    <s v="FTM"/>
    <x v="111"/>
    <s v="14PSV102A REALIZAR CALIBRACION "/>
    <s v="14PSV102A"/>
    <m/>
    <m/>
    <n v="31"/>
    <s v="SETTING 51 PSI.PRESION DE PRUEBA 3,6 KG/CM2"/>
    <x v="13"/>
    <x v="4"/>
    <n v="2"/>
    <n v="48"/>
    <n v="0.8"/>
    <n v="1.6"/>
    <x v="1"/>
    <m/>
    <m/>
    <m/>
    <m/>
    <m/>
    <m/>
    <m/>
  </r>
  <r>
    <n v="81"/>
    <x v="0"/>
    <m/>
    <s v="EM"/>
    <s v="COKER"/>
    <s v="COKER"/>
    <s v="14PSV102A VALV SEG CAMARA D-1401A COKER"/>
    <m/>
    <s v="14PSV102A "/>
    <s v="E-DS-ERB-COK0-SIS0-0014PSV102A"/>
    <s v="830 m³"/>
    <x v="1"/>
    <x v="4"/>
    <x v="16"/>
    <m/>
    <n v="10056225"/>
    <s v="LIBERAR PRESIÓN CUANDO SUPERA EL  LIMITE DE DISEÑO "/>
    <s v="INCAPACIDAD PARA LIBERAR PRESIÓN ANTE SOBREPRESIÓN INTERNA "/>
    <s v="FILTRACION DE PRODUCTO DEBIDO A DAÑO EN ZONA DE SELLADO (O´RING O DISCO)"/>
    <m/>
    <m/>
    <m/>
    <m/>
    <m/>
    <m/>
    <m/>
    <m/>
    <m/>
    <s v="RTF"/>
    <s v="MANTENIMIENTO CORRECTIVO "/>
    <m/>
    <m/>
    <m/>
    <m/>
    <s v="Sin plan "/>
    <s v="Sin plan "/>
    <s v="Sin plan "/>
    <s v="Sin plan "/>
    <s v="Sin plan "/>
    <s v="Sin plan "/>
    <s v="Sin plan "/>
    <s v="Sin plan "/>
    <s v="Sin plan "/>
    <m/>
    <s v="Sin plan "/>
    <s v="FTM"/>
    <x v="111"/>
    <s v="14PSV102A REALIZAR CALIBRACION "/>
    <s v="14PSV102A"/>
    <m/>
    <m/>
    <n v="31"/>
    <s v="SETTING 51 PSI.PRESION DE PRUEBA 3,6 KG/CM2"/>
    <x v="13"/>
    <x v="4"/>
    <n v="2"/>
    <n v="48"/>
    <n v="0.8"/>
    <n v="1.6"/>
    <x v="1"/>
    <m/>
    <m/>
    <m/>
    <m/>
    <m/>
    <m/>
    <m/>
  </r>
  <r>
    <n v="100"/>
    <x v="0"/>
    <m/>
    <s v="EM"/>
    <s v="COKER"/>
    <s v="COKER"/>
    <s v="14PSV102B VALV SEG CAMARA D-1401A COKER"/>
    <m/>
    <s v="14PSV102B"/>
    <s v="E-DS-ERB-COK0-SIS0-0014PSV102B"/>
    <s v="830 m³"/>
    <x v="2"/>
    <x v="4"/>
    <x v="17"/>
    <m/>
    <n v="10056227"/>
    <s v="LIBERAR PRESIÓN CUANDO SUPERA EL  LIMITE DE DISEÑO "/>
    <s v="INCAPACIDAD PARA LIBERAR PRESIÓN ANTE SOBREPRESIÓN INTERNA "/>
    <s v="FILTRACIÓN DE PSV DEBIDO A DESCALIBRACIÓN O CONTAMINACION"/>
    <s v="LIBERACION NO CONTROLADA DE PRESION, PERDIDA DE VAPOR O RIESGO DE SOBREPRESION EN EL SISTEMA."/>
    <m/>
    <m/>
    <m/>
    <m/>
    <n v="0"/>
    <m/>
    <m/>
    <n v="0"/>
    <s v="RTF"/>
    <s v="MANTENIMIENTO CORRECTIVO "/>
    <m/>
    <m/>
    <m/>
    <m/>
    <s v="Sin plan "/>
    <s v="Sin plan "/>
    <s v="Sin plan "/>
    <s v="Sin plan "/>
    <s v="Sin plan "/>
    <s v="Sin plan "/>
    <s v="Sin plan "/>
    <s v="Sin plan "/>
    <s v="Sin plan "/>
    <m/>
    <s v="Sin plan "/>
    <s v="FTM"/>
    <x v="111"/>
    <s v="14PSV102B REALIZAR CALIBRACION "/>
    <s v="14PSV102B"/>
    <m/>
    <m/>
    <n v="31"/>
    <s v="SETTING 54 PSI.PRESION DE PRUEBA 3,8 KG/CM2"/>
    <x v="13"/>
    <x v="4"/>
    <n v="2"/>
    <n v="48"/>
    <n v="0.8"/>
    <n v="1.6"/>
    <x v="1"/>
    <m/>
    <m/>
    <m/>
    <m/>
    <m/>
    <m/>
    <m/>
  </r>
  <r>
    <n v="101"/>
    <x v="0"/>
    <m/>
    <s v="EM"/>
    <s v="COKER"/>
    <s v="COKER"/>
    <s v="14PSV102B VALV SEG CAMARA D-1401A COKER"/>
    <m/>
    <s v="14PSV102B"/>
    <s v="E-DS-ERB-COK0-SIS0-0014PSV102B"/>
    <s v="830 m³"/>
    <x v="2"/>
    <x v="4"/>
    <x v="17"/>
    <m/>
    <n v="10056227"/>
    <s v="LIBERAR PRESIÓN CUANDO SUPERA EL  LIMITE DE DISEÑO "/>
    <s v="INCAPACIDAD PARA LIBERAR PRESIÓN ANTE SOBREPRESIÓN INTERNA "/>
    <s v="SELLOS BLANDOS DESGASTADOS DEBIDO A FÁTIGA"/>
    <s v="VALVULA ABRE ANTES DE TIEMPO. DETENCION DEL EQUIPO"/>
    <m/>
    <m/>
    <m/>
    <m/>
    <n v="0"/>
    <m/>
    <m/>
    <n v="0"/>
    <s v="RTF"/>
    <s v="MANTENIMIENTO CORRECTIVO "/>
    <m/>
    <m/>
    <m/>
    <m/>
    <s v="Sin plan "/>
    <s v="Sin plan "/>
    <s v="Sin plan "/>
    <s v="Sin plan "/>
    <s v="Sin plan "/>
    <s v="Sin plan "/>
    <s v="Sin plan "/>
    <s v="Sin plan "/>
    <s v="Sin plan "/>
    <m/>
    <s v="Sin plan "/>
    <s v="FTM"/>
    <x v="111"/>
    <s v="14PSV102B REALIZAR CALIBRACION "/>
    <s v="14PSV102B"/>
    <m/>
    <m/>
    <n v="31"/>
    <s v="SETTING 54 PSI.PRESION DE PRUEBA 3,8 KG/CM2"/>
    <x v="13"/>
    <x v="4"/>
    <n v="2"/>
    <n v="48"/>
    <n v="0.8"/>
    <n v="1.6"/>
    <x v="1"/>
    <m/>
    <m/>
    <m/>
    <m/>
    <m/>
    <m/>
    <m/>
  </r>
  <r>
    <n v="102"/>
    <x v="0"/>
    <m/>
    <s v="EM"/>
    <s v="COKER"/>
    <s v="COKER"/>
    <s v="14PSV102B VALV SEG CAMARA D-1401A COKER"/>
    <m/>
    <s v="14PSV102B"/>
    <s v="E-DS-ERB-COK0-SIS0-0014PSV102B"/>
    <s v="830 m³"/>
    <x v="2"/>
    <x v="4"/>
    <x v="17"/>
    <m/>
    <n v="10056227"/>
    <s v="LIBERAR PRESIÓN CUANDO SUPERA EL  LIMITE DE DISEÑO "/>
    <s v="INCAPACIDAD PARA LIBERAR PRESIÓN ANTE SOBREPRESIÓN INTERNA "/>
    <s v="TOBERO / DISCO DE LA VÁLVULA DESGASTADO DEBIDO A FÁTIGA"/>
    <s v="VALVULA ABRE ANTES DE TIEMPO. DETENCION DEL EQUIPO"/>
    <m/>
    <m/>
    <m/>
    <m/>
    <n v="0"/>
    <m/>
    <m/>
    <n v="0"/>
    <s v="RTF"/>
    <s v="MANTENIMIENTO CORRECTIVO "/>
    <m/>
    <m/>
    <m/>
    <m/>
    <s v="Sin plan "/>
    <s v="Sin plan "/>
    <s v="Sin plan "/>
    <s v="Sin plan "/>
    <s v="Sin plan "/>
    <s v="Sin plan "/>
    <s v="Sin plan "/>
    <s v="Sin plan "/>
    <s v="Sin plan "/>
    <m/>
    <s v="Sin plan "/>
    <s v="FTM"/>
    <x v="111"/>
    <s v="14PSV102B REALIZAR CALIBRACION "/>
    <s v="14PSV102B"/>
    <m/>
    <m/>
    <n v="31"/>
    <s v="SETTING 54 PSI.PRESION DE PRUEBA 3,8 KG/CM2"/>
    <x v="13"/>
    <x v="4"/>
    <n v="2"/>
    <n v="48"/>
    <n v="0.8"/>
    <n v="1.6"/>
    <x v="1"/>
    <m/>
    <m/>
    <m/>
    <m/>
    <m/>
    <m/>
    <m/>
  </r>
  <r>
    <n v="81"/>
    <x v="0"/>
    <m/>
    <s v="EM"/>
    <s v="COKER"/>
    <s v="COKER"/>
    <s v="14PSV102B VALV SEG CAMARA D-1401A COKER"/>
    <m/>
    <s v="14PSV102B"/>
    <s v="E-DS-ERB-COK0-SIS0-0014PSV102B"/>
    <s v="830 m³"/>
    <x v="2"/>
    <x v="4"/>
    <x v="17"/>
    <m/>
    <n v="10056227"/>
    <s v="LIBERAR PRESIÓN CUANDO SUPERA EL  LIMITE DE DISEÑO "/>
    <s v="INCAPACIDAD PARA LIBERAR PRESIÓN ANTE SOBREPRESIÓN INTERNA "/>
    <s v="DAÑO EN RESORTE POR CORROSION O FATIGA"/>
    <s v="VALVULA NO CIERRA CORRECTAMENTE.LIBERACION NO CONTROLADA DE PRESION. DETENCION DEL EQUIPO"/>
    <m/>
    <m/>
    <m/>
    <m/>
    <n v="0"/>
    <m/>
    <m/>
    <n v="0"/>
    <s v="RTF"/>
    <s v="MANTENIMIENTO CORRECTIVO "/>
    <m/>
    <m/>
    <m/>
    <m/>
    <s v="Sin plan "/>
    <s v="Sin plan "/>
    <s v="Sin plan "/>
    <s v="Sin plan "/>
    <s v="Sin plan "/>
    <s v="Sin plan "/>
    <s v="Sin plan "/>
    <s v="Sin plan "/>
    <s v="Sin plan "/>
    <m/>
    <s v="Sin plan "/>
    <s v="FTM"/>
    <x v="111"/>
    <s v="14PSV102B REALIZAR CALIBRACION "/>
    <s v="14PSV102B"/>
    <m/>
    <m/>
    <n v="31"/>
    <s v="SETTING 54 PSI.PRESION DE PRUEBA 3,8 KG/CM2"/>
    <x v="13"/>
    <x v="4"/>
    <n v="2"/>
    <n v="48"/>
    <n v="0.8"/>
    <n v="1.6"/>
    <x v="1"/>
    <m/>
    <m/>
    <m/>
    <m/>
    <m/>
    <m/>
    <m/>
  </r>
  <r>
    <n v="81"/>
    <x v="0"/>
    <m/>
    <s v="EM"/>
    <s v="COKER"/>
    <s v="COKER"/>
    <s v="14PSV102B VALV SEG CAMARA D-1401A COKER"/>
    <m/>
    <s v="14PSV102B"/>
    <s v="E-DS-ERB-COK0-SIS0-0014PSV102A"/>
    <s v="830 m³"/>
    <x v="1"/>
    <x v="4"/>
    <x v="17"/>
    <m/>
    <n v="10056227"/>
    <s v="LIBERAR PRESIÓN CUANDO SUPERA EL  LIMITE DE DISEÑO "/>
    <s v="INCAPACIDAD PARA LIBERAR PRESIÓN ANTE SOBREPRESIÓN INTERNA "/>
    <s v="FILTRACION DE PRODUCTO DEBIDO A DAÑO EN ZONA DE SELLADO (O´RING O DISCO)"/>
    <m/>
    <m/>
    <m/>
    <m/>
    <m/>
    <m/>
    <m/>
    <m/>
    <m/>
    <s v="RTF"/>
    <s v="MANTENIMIENTO CORRECTIVO "/>
    <m/>
    <m/>
    <m/>
    <m/>
    <s v="Sin plan "/>
    <s v="Sin plan "/>
    <s v="Sin plan "/>
    <s v="Sin plan "/>
    <s v="Sin plan "/>
    <s v="Sin plan "/>
    <s v="Sin plan "/>
    <s v="Sin plan "/>
    <s v="Sin plan "/>
    <m/>
    <s v="Sin plan "/>
    <s v="FTM"/>
    <x v="111"/>
    <s v="14PSV102B REALIZAR CALIBRACION "/>
    <s v="14PSV102B"/>
    <m/>
    <m/>
    <n v="31"/>
    <s v="SETTING 54 PSI.PRESION DE PRUEBA 3,8 KG/CM2"/>
    <x v="13"/>
    <x v="4"/>
    <n v="2"/>
    <n v="48"/>
    <n v="0.8"/>
    <n v="1.6"/>
    <x v="1"/>
    <m/>
    <m/>
    <m/>
    <m/>
    <m/>
    <m/>
    <m/>
  </r>
  <r>
    <n v="85"/>
    <x v="0"/>
    <m/>
    <s v="EM"/>
    <s v="COKER"/>
    <s v="COKER"/>
    <s v="PSV-501 Válvula de Seguridad D-1401A"/>
    <m/>
    <s v="14PSV501"/>
    <s v="E-DS-ERB-COK0-SIS0-00014PSV501"/>
    <s v="830 m³"/>
    <x v="1"/>
    <x v="4"/>
    <x v="18"/>
    <m/>
    <n v="10141288"/>
    <s v="LIBERAR PRESIÓN CUANDO SUPERA EL  LIMITE DE DISEÑO "/>
    <s v="INCAPACIDAD PARA LIBERAR PRESIÓN ANTE SOBREPRESIÓN INTERNA "/>
    <s v="FILTRACIÓN DE PSV DEBIDO A DESCALIBRACIÓN O CONTAMINACION"/>
    <s v="LIBERACION NO CONTROLADA DE PRESION, PERDIDA DE VAPOR O RIESGO DE SOBREPRESION EN EL SISTEMA."/>
    <m/>
    <m/>
    <m/>
    <m/>
    <n v="0"/>
    <m/>
    <m/>
    <n v="0"/>
    <s v="RTF"/>
    <s v="MANTENIMIENTO CORRECTIVO "/>
    <m/>
    <m/>
    <m/>
    <m/>
    <s v="Sin plan "/>
    <s v="Sin plan "/>
    <s v="Sin plan "/>
    <s v="Sin plan "/>
    <s v="Sin plan "/>
    <s v="Sin plan "/>
    <s v="Sin plan "/>
    <s v="Sin plan "/>
    <s v="Sin plan "/>
    <m/>
    <s v="Sin plan "/>
    <s v="FTM"/>
    <x v="111"/>
    <s v="14PSV501 REALIZAR CALIBRACION "/>
    <s v="14PSV501"/>
    <m/>
    <m/>
    <n v="30"/>
    <s v="SETTING 123,1 PSIG. PRESION DE PRUEBA 8,7 KG/CM2"/>
    <x v="13"/>
    <x v="4"/>
    <n v="2"/>
    <n v="48"/>
    <n v="0.8"/>
    <n v="1.6"/>
    <x v="1"/>
    <m/>
    <m/>
    <m/>
    <m/>
    <m/>
    <m/>
    <m/>
  </r>
  <r>
    <n v="86"/>
    <x v="0"/>
    <m/>
    <s v="EM"/>
    <s v="COKER"/>
    <s v="COKER"/>
    <s v="PSV-501 Válvula de Seguridad D-1401A"/>
    <m/>
    <s v="14PSV501"/>
    <s v="E-DS-ERB-COK0-SIS0-00014PSV501"/>
    <s v="830 m³"/>
    <x v="1"/>
    <x v="4"/>
    <x v="18"/>
    <m/>
    <n v="10141288"/>
    <s v="LIBERAR PRESIÓN CUANDO SUPERA EL  LIMITE DE DISEÑO "/>
    <s v="INCAPACIDAD PARA LIBERAR PRESIÓN ANTE SOBREPRESIÓN INTERNA "/>
    <s v="SELLOS BLANDOS DESGASTADOS DEBIDO A FÁTIGA"/>
    <s v="VALVULA ABRE ANTES DE TIEMPO. DETENCION DEL EQUIPO"/>
    <m/>
    <m/>
    <m/>
    <m/>
    <n v="0"/>
    <m/>
    <m/>
    <n v="0"/>
    <s v="RTF"/>
    <s v="MANTENIMIENTO CORRECTIVO "/>
    <m/>
    <m/>
    <m/>
    <m/>
    <s v="Sin plan "/>
    <s v="Sin plan "/>
    <s v="Sin plan "/>
    <s v="Sin plan "/>
    <s v="Sin plan "/>
    <s v="Sin plan "/>
    <s v="Sin plan "/>
    <s v="Sin plan "/>
    <s v="Sin plan "/>
    <m/>
    <s v="Sin plan "/>
    <s v="FTM"/>
    <x v="111"/>
    <s v="14PSV501 REALIZAR CALIBRACION "/>
    <s v="14PSV501"/>
    <m/>
    <m/>
    <n v="30"/>
    <s v="SETTING 123,1 PSIG. PRESION DE PRUEBA 8,7 KG/CM2"/>
    <x v="13"/>
    <x v="4"/>
    <n v="2"/>
    <n v="48"/>
    <n v="0.8"/>
    <n v="1.6"/>
    <x v="1"/>
    <m/>
    <m/>
    <m/>
    <m/>
    <m/>
    <m/>
    <m/>
  </r>
  <r>
    <n v="87"/>
    <x v="0"/>
    <m/>
    <s v="EM"/>
    <s v="COKER"/>
    <s v="COKER"/>
    <s v="PSV-501 Válvula de Seguridad D-1401A"/>
    <m/>
    <s v="14PSV501"/>
    <s v="E-DS-ERB-COK0-SIS0-00014PSV501"/>
    <s v="830 m³"/>
    <x v="1"/>
    <x v="4"/>
    <x v="18"/>
    <m/>
    <n v="10141288"/>
    <s v="LIBERAR PRESIÓN CUANDO SUPERA EL  LIMITE DE DISEÑO "/>
    <s v="INCAPACIDAD PARA LIBERAR PRESIÓN ANTE SOBREPRESIÓN INTERNA "/>
    <s v="TOBERO / DISCO DE LA VÁLVULA DESGASTADO DEBIDO A FÁTIGA"/>
    <s v="VALVULA ABRE ANTES DE TIEMPO. DETENCION DEL EQUIPO"/>
    <m/>
    <m/>
    <m/>
    <m/>
    <n v="0"/>
    <m/>
    <m/>
    <n v="0"/>
    <s v="RTF"/>
    <s v="MANTENIMIENTO CORRECTIVO "/>
    <m/>
    <m/>
    <m/>
    <m/>
    <s v="Sin plan "/>
    <s v="Sin plan "/>
    <s v="Sin plan "/>
    <s v="Sin plan "/>
    <s v="Sin plan "/>
    <s v="Sin plan "/>
    <s v="Sin plan "/>
    <s v="Sin plan "/>
    <s v="Sin plan "/>
    <m/>
    <s v="Sin plan "/>
    <s v="FTM"/>
    <x v="111"/>
    <s v="14PSV501 REALIZAR CALIBRACION "/>
    <s v="14PSV501"/>
    <m/>
    <m/>
    <n v="30"/>
    <s v="SETTING 123,1 PSIG. PRESION DE PRUEBA 8,7 KG/CM2"/>
    <x v="13"/>
    <x v="4"/>
    <n v="2"/>
    <n v="48"/>
    <n v="0.8"/>
    <n v="1.6"/>
    <x v="1"/>
    <m/>
    <m/>
    <m/>
    <m/>
    <m/>
    <m/>
    <m/>
  </r>
  <r>
    <n v="81"/>
    <x v="0"/>
    <m/>
    <s v="EM"/>
    <s v="COKER"/>
    <s v="COKER"/>
    <s v="PSV-501 Válvula de Seguridad D-1401A"/>
    <m/>
    <s v="14PSV501"/>
    <s v="E-DS-ERB-COK0-SIS0-00014PSV501"/>
    <s v="830 m³"/>
    <x v="1"/>
    <x v="4"/>
    <x v="18"/>
    <m/>
    <n v="10141288"/>
    <s v="LIBERAR PRESIÓN CUANDO SUPERA EL  LIMITE DE DISEÑO "/>
    <s v="INCAPACIDAD PARA LIBERAR PRESIÓN ANTE SOBREPRESIÓN INTERNA "/>
    <s v="DAÑO EN RESORTE POR CORROSION O FATIGA"/>
    <s v="VALVULA NO CIERRA CORRECTAMENTE.LIBERACION NO CONTROLADA DE PRESION. DETENCION DEL EQUIPO"/>
    <m/>
    <m/>
    <m/>
    <m/>
    <n v="0"/>
    <m/>
    <m/>
    <n v="0"/>
    <s v="RTF"/>
    <s v="MANTENIMIENTO CORRECTIVO "/>
    <m/>
    <m/>
    <m/>
    <m/>
    <s v="Sin plan "/>
    <s v="Sin plan "/>
    <s v="Sin plan "/>
    <s v="Sin plan "/>
    <s v="Sin plan "/>
    <s v="Sin plan "/>
    <s v="Sin plan "/>
    <s v="Sin plan "/>
    <s v="Sin plan "/>
    <m/>
    <s v="Sin plan "/>
    <s v="FTM"/>
    <x v="111"/>
    <s v="14PSV501 REALIZAR CALIBRACION "/>
    <s v="14PSV501"/>
    <m/>
    <m/>
    <n v="30"/>
    <s v="SETTING 123,1 PSIG. PRESION DE PRUEBA 8,7 KG/CM2"/>
    <x v="13"/>
    <x v="4"/>
    <n v="2"/>
    <n v="48"/>
    <n v="0.8"/>
    <n v="1.6"/>
    <x v="1"/>
    <m/>
    <m/>
    <m/>
    <m/>
    <m/>
    <m/>
    <m/>
  </r>
  <r>
    <n v="81"/>
    <x v="0"/>
    <m/>
    <s v="EM"/>
    <s v="COKER"/>
    <s v="COKER"/>
    <s v="PSV-501 Válvula de Seguridad D-1401A"/>
    <m/>
    <s v="14PSV501"/>
    <s v="E-DS-ERB-COK0-SIS0-00014PSV501"/>
    <s v="830 m³"/>
    <x v="1"/>
    <x v="4"/>
    <x v="18"/>
    <m/>
    <n v="10141288"/>
    <s v="LIBERAR PRESIÓN CUANDO SUPERA EL  LIMITE DE DISEÑO "/>
    <s v="INCAPACIDAD PARA LIBERAR PRESIÓN ANTE SOBREPRESIÓN INTERNA "/>
    <s v="FILTRACION DE PRODUCTO DEBIDO A DAÑO EN ZONA DE SELLADO (O´RING O DISCO)"/>
    <m/>
    <m/>
    <m/>
    <m/>
    <m/>
    <m/>
    <m/>
    <m/>
    <m/>
    <s v="RTF"/>
    <s v="MANTENIMIENTO CORRECTIVO "/>
    <m/>
    <m/>
    <m/>
    <m/>
    <s v="Sin plan "/>
    <s v="Sin plan "/>
    <s v="Sin plan "/>
    <s v="Sin plan "/>
    <s v="Sin plan "/>
    <s v="Sin plan "/>
    <s v="Sin plan "/>
    <s v="Sin plan "/>
    <s v="Sin plan "/>
    <m/>
    <s v="Sin plan "/>
    <s v="FTM"/>
    <x v="111"/>
    <s v="14PSV501 REALIZAR CALIBRACION "/>
    <s v="14PSV501"/>
    <m/>
    <m/>
    <n v="30"/>
    <s v="SETTING 123,1 PSIG. PRESION DE PRUEBA 8,7 KG/CM2"/>
    <x v="13"/>
    <x v="4"/>
    <n v="2"/>
    <n v="48"/>
    <n v="0.8"/>
    <n v="1.6"/>
    <x v="1"/>
    <m/>
    <m/>
    <m/>
    <m/>
    <m/>
    <m/>
    <m/>
  </r>
  <r>
    <n v="91"/>
    <x v="0"/>
    <m/>
    <s v="EM"/>
    <s v="COKER"/>
    <s v="COKER"/>
    <s v="PSV-502 Válvula de Seguridad D-1401A"/>
    <m/>
    <s v="14PSV502 "/>
    <s v="E-DS-ERB-COK0-SIS0-00014PSV502"/>
    <s v="830 m³"/>
    <x v="1"/>
    <x v="4"/>
    <x v="19"/>
    <m/>
    <n v="10141290"/>
    <s v="LIBERAR PRESIÓN CUANDO SUPERA EL  LIMITE DE DISEÑO "/>
    <s v="INCAPACIDAD PARA LIBERAR PRESIÓN ANTE SOBREPRESIÓN INTERNA "/>
    <s v="FILTRACIÓN DE PSV DEBIDO A DESCALIBRACIÓN O CONTAMINACION"/>
    <s v="LIBERACION NO CONTROLADA DE PRESION, PERDIDA DE VAPOR O RIESGO DE SOBREPRESION EN EL SISTEMA."/>
    <m/>
    <m/>
    <m/>
    <m/>
    <n v="0"/>
    <m/>
    <m/>
    <n v="0"/>
    <s v="RTF"/>
    <s v="MANTENIMIENTO CORRECTIVO "/>
    <m/>
    <m/>
    <m/>
    <m/>
    <s v="Sin plan "/>
    <s v="Sin plan "/>
    <s v="Sin plan "/>
    <s v="Sin plan "/>
    <s v="Sin plan "/>
    <s v="Sin plan "/>
    <s v="Sin plan "/>
    <s v="Sin plan "/>
    <s v="Sin plan "/>
    <m/>
    <s v="Sin plan "/>
    <s v="FTM"/>
    <x v="111"/>
    <s v="14PSV502 REALIZAR CALIBRACION "/>
    <s v="14PSV502"/>
    <m/>
    <m/>
    <n v="30"/>
    <s v="SETTING 178,7 PSIG. PRESION DE PRUEBA 12,6 KG/CM2"/>
    <x v="13"/>
    <x v="4"/>
    <n v="2"/>
    <n v="48"/>
    <n v="0.8"/>
    <n v="1.6"/>
    <x v="1"/>
    <m/>
    <m/>
    <m/>
    <m/>
    <m/>
    <m/>
    <m/>
  </r>
  <r>
    <n v="92"/>
    <x v="0"/>
    <m/>
    <s v="EM"/>
    <s v="COKER"/>
    <s v="COKER"/>
    <s v="PSV-502 Válvula de Seguridad D-1401A"/>
    <m/>
    <s v="14PSV502 "/>
    <s v="E-DS-ERB-COK0-SIS0-00014PSV502"/>
    <s v="830 m³"/>
    <x v="1"/>
    <x v="4"/>
    <x v="19"/>
    <m/>
    <n v="10141290"/>
    <s v="LIBERAR PRESIÓN CUANDO SUPERA EL  LIMITE DE DISEÑO "/>
    <s v="INCAPACIDAD PARA LIBERAR PRESIÓN ANTE SOBREPRESIÓN INTERNA "/>
    <s v="SELLOS BLANDOS DESGASTADOS DEBIDO A FÁTIGA"/>
    <s v="VALVULA ABRE ANTES DE TIEMPO. DETENCION DEL EQUIPO"/>
    <m/>
    <m/>
    <m/>
    <m/>
    <n v="0"/>
    <m/>
    <m/>
    <n v="0"/>
    <s v="RTF"/>
    <s v="MANTENIMIENTO CORRECTIVO "/>
    <m/>
    <m/>
    <m/>
    <m/>
    <s v="Sin plan "/>
    <s v="Sin plan "/>
    <s v="Sin plan "/>
    <s v="Sin plan "/>
    <s v="Sin plan "/>
    <s v="Sin plan "/>
    <s v="Sin plan "/>
    <s v="Sin plan "/>
    <s v="Sin plan "/>
    <m/>
    <s v="Sin plan "/>
    <s v="FTM"/>
    <x v="111"/>
    <s v="14PSV502 REALIZAR CALIBRACION "/>
    <s v="14PSV502"/>
    <m/>
    <m/>
    <n v="30"/>
    <s v="SETTING 178,7 PSIG. PRESION DE PRUEBA 12,6 KG/CM2"/>
    <x v="13"/>
    <x v="4"/>
    <n v="2"/>
    <n v="48"/>
    <n v="0.8"/>
    <n v="1.6"/>
    <x v="1"/>
    <m/>
    <m/>
    <m/>
    <m/>
    <m/>
    <m/>
    <m/>
  </r>
  <r>
    <n v="93"/>
    <x v="0"/>
    <m/>
    <s v="EM"/>
    <s v="COKER"/>
    <s v="COKER"/>
    <s v="PSV-502 Válvula de Seguridad D-1401A"/>
    <m/>
    <s v="14PSV502 "/>
    <s v="E-DS-ERB-COK0-SIS0-00014PSV502"/>
    <s v="830 m³"/>
    <x v="1"/>
    <x v="4"/>
    <x v="19"/>
    <m/>
    <n v="10141290"/>
    <s v="LIBERAR PRESIÓN CUANDO SUPERA EL  LIMITE DE DISEÑO "/>
    <s v="INCAPACIDAD PARA LIBERAR PRESIÓN ANTE SOBREPRESIÓN INTERNA "/>
    <s v="TOBERO / DISCO DE LA VÁLVULA DESGASTADO DEBIDO A FÁTIGA"/>
    <s v="VALVULA ABRE ANTES DE TIEMPO. DETENCION DEL EQUIPO"/>
    <m/>
    <m/>
    <m/>
    <m/>
    <n v="0"/>
    <m/>
    <m/>
    <n v="0"/>
    <s v="RTF"/>
    <s v="MANTENIMIENTO CORRECTIVO "/>
    <m/>
    <m/>
    <m/>
    <m/>
    <s v="Sin plan "/>
    <s v="Sin plan "/>
    <s v="Sin plan "/>
    <s v="Sin plan "/>
    <s v="Sin plan "/>
    <s v="Sin plan "/>
    <s v="Sin plan "/>
    <s v="Sin plan "/>
    <s v="Sin plan "/>
    <m/>
    <s v="Sin plan "/>
    <s v="FTM"/>
    <x v="111"/>
    <s v="14PSV502 REALIZAR CALIBRACION "/>
    <s v="14PSV502"/>
    <m/>
    <m/>
    <n v="30"/>
    <s v="SETTING 178,7 PSIG. PRESION DE PRUEBA 12,6 KG/CM2"/>
    <x v="13"/>
    <x v="4"/>
    <n v="2"/>
    <n v="48"/>
    <n v="0.8"/>
    <n v="1.6"/>
    <x v="1"/>
    <m/>
    <m/>
    <m/>
    <m/>
    <m/>
    <m/>
    <m/>
  </r>
  <r>
    <n v="81"/>
    <x v="0"/>
    <m/>
    <s v="EM"/>
    <s v="COKER"/>
    <s v="COKER"/>
    <s v="PSV-502 Válvula de Seguridad D-1401A"/>
    <m/>
    <s v="14PSV502 "/>
    <s v="E-DS-ERB-COK0-SIS0-00014PSV502"/>
    <s v="830 m³"/>
    <x v="1"/>
    <x v="4"/>
    <x v="19"/>
    <m/>
    <n v="10141290"/>
    <s v="LIBERAR PRESIÓN CUANDO SUPERA EL  LIMITE DE DISEÑO "/>
    <s v="INCAPACIDAD PARA LIBERAR PRESIÓN ANTE SOBREPRESIÓN INTERNA "/>
    <s v="DAÑO EN RESORTE POR CORROSION O FATIGA"/>
    <s v="VALVULA NO CIERRA CORRECTAMENTE.LIBERACION NO CONTROLADA DE PRESION. DETENCION DEL EQUIPO"/>
    <m/>
    <m/>
    <m/>
    <m/>
    <n v="0"/>
    <m/>
    <m/>
    <n v="0"/>
    <s v="RTF"/>
    <s v="MANTENIMIENTO CORRECTIVO "/>
    <m/>
    <m/>
    <m/>
    <m/>
    <s v="Sin plan "/>
    <s v="Sin plan "/>
    <s v="Sin plan "/>
    <s v="Sin plan "/>
    <s v="Sin plan "/>
    <s v="Sin plan "/>
    <s v="Sin plan "/>
    <s v="Sin plan "/>
    <s v="Sin plan "/>
    <m/>
    <s v="Sin plan "/>
    <s v="FTM"/>
    <x v="111"/>
    <s v="14PSV502 REALIZAR CALIBRACION "/>
    <s v="14PSV502"/>
    <m/>
    <m/>
    <n v="30"/>
    <s v="SETTING 178,7 PSIG. PRESION DE PRUEBA 12,6 KG/CM2"/>
    <x v="13"/>
    <x v="4"/>
    <n v="2"/>
    <n v="48"/>
    <n v="0.8"/>
    <n v="1.6"/>
    <x v="1"/>
    <m/>
    <m/>
    <m/>
    <m/>
    <m/>
    <m/>
    <m/>
  </r>
  <r>
    <n v="81"/>
    <x v="0"/>
    <m/>
    <s v="EM"/>
    <s v="COKER"/>
    <s v="COKER"/>
    <s v="PSV-502 Válvula de Seguridad D-1401A"/>
    <m/>
    <s v="14PSV502 "/>
    <s v="E-DS-ERB-COK0-SIS0-00014PSV502"/>
    <s v="830 m³"/>
    <x v="1"/>
    <x v="4"/>
    <x v="19"/>
    <m/>
    <n v="10141290"/>
    <s v="LIBERAR PRESIÓN CUANDO SUPERA EL  LIMITE DE DISEÑO "/>
    <s v="INCAPACIDAD PARA LIBERAR PRESIÓN ANTE SOBREPRESIÓN INTERNA "/>
    <s v="FILTRACION DE PRODUCTO DEBIDO A DAÑO EN ZONA DE SELLADO (O´RING O DISCO)"/>
    <m/>
    <m/>
    <m/>
    <m/>
    <m/>
    <m/>
    <m/>
    <m/>
    <m/>
    <s v="RTF"/>
    <s v="MANTENIMIENTO CORRECTIVO "/>
    <m/>
    <m/>
    <m/>
    <m/>
    <s v="Sin plan "/>
    <s v="Sin plan "/>
    <s v="Sin plan "/>
    <s v="Sin plan "/>
    <s v="Sin plan "/>
    <s v="Sin plan "/>
    <s v="Sin plan "/>
    <s v="Sin plan "/>
    <s v="Sin plan "/>
    <m/>
    <s v="Sin plan "/>
    <s v="FTM"/>
    <x v="111"/>
    <s v="14PSV502 REALIZAR CALIBRACION "/>
    <s v="14PSV502"/>
    <m/>
    <m/>
    <n v="30"/>
    <s v="SETTING 178,7 PSIG. PRESION DE PRUEBA 12,6 KG/CM2"/>
    <x v="13"/>
    <x v="4"/>
    <n v="2"/>
    <n v="48"/>
    <n v="0.8"/>
    <n v="1.6"/>
    <x v="1"/>
    <m/>
    <m/>
    <m/>
    <m/>
    <m/>
    <m/>
    <m/>
  </r>
  <r>
    <n v="79"/>
    <x v="0"/>
    <m/>
    <s v="EM"/>
    <s v="COKER"/>
    <s v="COKER"/>
    <s v="PSV-540A Válvula de Seguridad D-1401A"/>
    <m/>
    <s v="14PSV540A"/>
    <s v="E-DS-ERB-COK0-SIS0-0014PSV540A"/>
    <s v="830 m³"/>
    <x v="1"/>
    <x v="4"/>
    <x v="20"/>
    <m/>
    <n v="10141286"/>
    <s v="LIBERAR PRESIÓN CUANDO SUPERA EL  LIMITE DE DISEÑO "/>
    <s v="INCAPACIDAD PARA LIBERAR PRESIÓN ANTE SOBREPRESIÓN INTERNA "/>
    <s v="FILTRACIÓN DE PSV DEBIDO A DESCALIBRACIÓN O CONTAMINACION"/>
    <s v="LIBERACION NO CONTROLADA DE PRESION, PERDIDA DE VAPOR O RIESGO DE SOBREPRESION EN EL SISTEMA."/>
    <m/>
    <m/>
    <m/>
    <m/>
    <n v="0"/>
    <m/>
    <m/>
    <n v="0"/>
    <s v="RTF"/>
    <s v="MANTENIMIENTO CORRECTIVO "/>
    <m/>
    <m/>
    <m/>
    <m/>
    <s v="Sin plan "/>
    <s v="Sin plan "/>
    <s v="Sin plan "/>
    <s v="Sin plan "/>
    <s v="Sin plan "/>
    <s v="Sin plan "/>
    <s v="Sin plan "/>
    <s v="Sin plan "/>
    <s v="Sin plan "/>
    <m/>
    <s v="Sin plan "/>
    <s v="FTM"/>
    <x v="111"/>
    <s v="14PSV540A REALIZAR CALIBRACION "/>
    <s v="14PSV540A"/>
    <m/>
    <m/>
    <n v="31"/>
    <s v="SETTING 277,1 PSIG. PRESION DE PRUEBA 16 KG/CM2"/>
    <x v="13"/>
    <x v="4"/>
    <n v="2"/>
    <n v="48"/>
    <n v="0.8"/>
    <n v="1.6"/>
    <x v="1"/>
    <m/>
    <m/>
    <m/>
    <m/>
    <m/>
    <m/>
    <m/>
  </r>
  <r>
    <n v="80"/>
    <x v="0"/>
    <m/>
    <s v="EM"/>
    <s v="COKER"/>
    <s v="COKER"/>
    <s v="PSV-540A Válvula de Seguridad D-1401A"/>
    <m/>
    <s v="14PSV540A"/>
    <s v="E-DS-ERB-COK0-SIS0-0014PSV540A"/>
    <s v="830 m³"/>
    <x v="1"/>
    <x v="4"/>
    <x v="20"/>
    <m/>
    <n v="10141286"/>
    <s v="LIBERAR PRESIÓN CUANDO SUPERA EL  LIMITE DE DISEÑO "/>
    <s v="INCAPACIDAD PARA LIBERAR PRESIÓN ANTE SOBREPRESIÓN INTERNA "/>
    <s v="SELLOS BLANDOS DESGASTADOS DEBIDO A FÁTIGA"/>
    <s v="VALVULA ABRE ANTES DE TIEMPO. DETENCION DEL EQUIPO"/>
    <m/>
    <m/>
    <m/>
    <m/>
    <n v="0"/>
    <m/>
    <m/>
    <n v="0"/>
    <s v="RTF"/>
    <s v="MANTENIMIENTO CORRECTIVO "/>
    <m/>
    <m/>
    <m/>
    <m/>
    <s v="Sin plan "/>
    <s v="Sin plan "/>
    <s v="Sin plan "/>
    <s v="Sin plan "/>
    <s v="Sin plan "/>
    <s v="Sin plan "/>
    <s v="Sin plan "/>
    <s v="Sin plan "/>
    <s v="Sin plan "/>
    <m/>
    <s v="Sin plan "/>
    <s v="FTM"/>
    <x v="111"/>
    <s v="14PSV540A REALIZAR CALIBRACION "/>
    <s v="14PSV540A"/>
    <m/>
    <m/>
    <n v="31"/>
    <s v="SETTING 277,1 PSIG. PRESION DE PRUEBA 16 KG/CM2"/>
    <x v="13"/>
    <x v="4"/>
    <n v="2"/>
    <n v="48"/>
    <n v="0.8"/>
    <n v="1.6"/>
    <x v="1"/>
    <m/>
    <m/>
    <m/>
    <m/>
    <m/>
    <m/>
    <m/>
  </r>
  <r>
    <n v="81"/>
    <x v="0"/>
    <m/>
    <s v="EM"/>
    <s v="COKER"/>
    <s v="COKER"/>
    <s v="PSV-540A Válvula de Seguridad D-1401A"/>
    <m/>
    <s v="14PSV540A"/>
    <s v="E-DS-ERB-COK0-SIS0-0014PSV540A"/>
    <s v="830 m³"/>
    <x v="1"/>
    <x v="4"/>
    <x v="20"/>
    <m/>
    <n v="10141286"/>
    <s v="LIBERAR PRESIÓN CUANDO SUPERA EL  LIMITE DE DISEÑO "/>
    <s v="INCAPACIDAD PARA LIBERAR PRESIÓN ANTE SOBREPRESIÓN INTERNA "/>
    <s v="TOBERO / DISCO DE LA VÁLVULA DESGASTADO DEBIDO A FÁTIGA"/>
    <s v="VALVULA ABRE ANTES DE TIEMPO. DETENCION DEL EQUIPO"/>
    <m/>
    <m/>
    <m/>
    <m/>
    <n v="0"/>
    <m/>
    <m/>
    <n v="0"/>
    <s v="RTF"/>
    <s v="MANTENIMIENTO CORRECTIVO "/>
    <m/>
    <m/>
    <m/>
    <m/>
    <s v="Sin plan "/>
    <s v="Sin plan "/>
    <s v="Sin plan "/>
    <s v="Sin plan "/>
    <s v="Sin plan "/>
    <s v="Sin plan "/>
    <s v="Sin plan "/>
    <s v="Sin plan "/>
    <s v="Sin plan "/>
    <m/>
    <s v="Sin plan "/>
    <s v="FTM"/>
    <x v="111"/>
    <s v="14PSV540A REALIZAR CALIBRACION "/>
    <s v="14PSV540A"/>
    <m/>
    <m/>
    <n v="31"/>
    <s v="SETTING 277,1 PSIG. PRESION DE PRUEBA 16 KG/CM2"/>
    <x v="13"/>
    <x v="4"/>
    <n v="2"/>
    <n v="48"/>
    <n v="0.8"/>
    <n v="1.6"/>
    <x v="1"/>
    <m/>
    <m/>
    <m/>
    <m/>
    <m/>
    <m/>
    <m/>
  </r>
  <r>
    <n v="81"/>
    <x v="0"/>
    <m/>
    <s v="EM"/>
    <s v="COKER"/>
    <s v="COKER"/>
    <s v="PSV-540A Válvula de Seguridad D-1401A"/>
    <m/>
    <s v="14PSV540A"/>
    <s v="E-DS-ERB-COK0-SIS0-0014PSV540A"/>
    <s v="830 m³"/>
    <x v="1"/>
    <x v="4"/>
    <x v="20"/>
    <m/>
    <n v="10141286"/>
    <s v="LIBERAR PRESIÓN CUANDO SUPERA EL  LIMITE DE DISEÑO "/>
    <s v="INCAPACIDAD PARA LIBERAR PRESIÓN ANTE SOBREPRESIÓN INTERNA "/>
    <s v="DAÑO EN RESORTE POR CORROSION O FATIGA"/>
    <s v="VALVULA NO CIERRA CORRECTAMENTE.LIBERACION NO CONTROLADA DE PRESION. DETENCION DEL EQUIPO"/>
    <m/>
    <m/>
    <m/>
    <m/>
    <n v="0"/>
    <m/>
    <m/>
    <n v="0"/>
    <s v="RTF"/>
    <s v="MANTENIMIENTO CORRECTIVO "/>
    <m/>
    <m/>
    <m/>
    <m/>
    <s v="Sin plan "/>
    <s v="Sin plan "/>
    <s v="Sin plan "/>
    <s v="Sin plan "/>
    <s v="Sin plan "/>
    <s v="Sin plan "/>
    <s v="Sin plan "/>
    <s v="Sin plan "/>
    <s v="Sin plan "/>
    <m/>
    <s v="Sin plan "/>
    <s v="FTM"/>
    <x v="111"/>
    <s v="14PSV540A REALIZAR CALIBRACION "/>
    <s v="14PSV540A"/>
    <m/>
    <m/>
    <n v="31"/>
    <s v="SETTING 277,1 PSIG. PRESION DE PRUEBA 16 KG/CM2"/>
    <x v="13"/>
    <x v="4"/>
    <n v="2"/>
    <n v="48"/>
    <n v="0.8"/>
    <n v="1.6"/>
    <x v="1"/>
    <m/>
    <m/>
    <m/>
    <m/>
    <m/>
    <m/>
    <m/>
  </r>
  <r>
    <n v="81"/>
    <x v="0"/>
    <m/>
    <s v="EM"/>
    <s v="COKER"/>
    <s v="COKER"/>
    <s v="PSV-540A Válvula de Seguridad D-1401A"/>
    <m/>
    <s v="14PSV540A"/>
    <s v="E-DS-ERB-COK0-SIS0-0014PSV540A"/>
    <s v="830 m³"/>
    <x v="1"/>
    <x v="4"/>
    <x v="20"/>
    <m/>
    <n v="10141286"/>
    <s v="LIBERAR PRESIÓN CUANDO SUPERA EL  LIMITE DE DISEÑO "/>
    <s v="INCAPACIDAD PARA LIBERAR PRESIÓN ANTE SOBREPRESIÓN INTERNA "/>
    <s v="FILTRACION DE PRODUCTO DEBIDO A DAÑO EN ZONA DE SELLADO (O´RING O DISCO)"/>
    <m/>
    <m/>
    <m/>
    <m/>
    <m/>
    <m/>
    <m/>
    <m/>
    <m/>
    <s v="RTF"/>
    <s v="MANTENIMIENTO CORRECTIVO "/>
    <m/>
    <m/>
    <m/>
    <m/>
    <s v="Sin plan "/>
    <s v="Sin plan "/>
    <s v="Sin plan "/>
    <s v="Sin plan "/>
    <s v="Sin plan "/>
    <s v="Sin plan "/>
    <s v="Sin plan "/>
    <s v="Sin plan "/>
    <s v="Sin plan "/>
    <m/>
    <s v="Sin plan "/>
    <s v="FTM"/>
    <x v="111"/>
    <s v="14PSV540A REALIZAR CALIBRACION "/>
    <s v="14PSV540A"/>
    <m/>
    <m/>
    <n v="31"/>
    <s v="SETTING 277,1 PSIG. PRESION DE PRUEBA 16 KG/CM2"/>
    <x v="13"/>
    <x v="4"/>
    <n v="2"/>
    <n v="48"/>
    <n v="0.8"/>
    <n v="1.6"/>
    <x v="1"/>
    <m/>
    <m/>
    <m/>
    <m/>
    <m/>
    <m/>
    <m/>
  </r>
  <r>
    <n v="82"/>
    <x v="0"/>
    <m/>
    <s v="EM"/>
    <s v="COKER"/>
    <s v="COKER"/>
    <s v="PSV-540B Válvula de Seguridad D-1401B"/>
    <m/>
    <s v="14PSV540B"/>
    <s v="E-DS-ERB-COK0-SIS0-0014PSV540B"/>
    <s v="830 m³"/>
    <x v="2"/>
    <x v="4"/>
    <x v="21"/>
    <m/>
    <n v="10141287"/>
    <s v="LIBERAR PRESIÓN CUANDO SUPERA EL  LIMITE DE DISEÑO "/>
    <s v="INCAPACIDAD PARA LIBERAR PRESIÓN ANTE SOBREPRESIÓN INTERNA "/>
    <s v="FILTRACIÓN DE PSV DEBIDO A DESCALIBRACIÓN O CONTAMINACION"/>
    <s v="LIBERACION NO CONTROLADA DE PRESION, PERDIDA DE VAPOR O RIESGO DE SOBREPRESION EN EL SISTEMA."/>
    <m/>
    <m/>
    <m/>
    <m/>
    <n v="0"/>
    <m/>
    <m/>
    <n v="0"/>
    <s v="RTF"/>
    <s v="MANTENIMIENTO CORRECTIVO "/>
    <m/>
    <m/>
    <m/>
    <m/>
    <s v="Sin plan "/>
    <s v="Sin plan "/>
    <s v="Sin plan "/>
    <s v="Sin plan "/>
    <s v="Sin plan "/>
    <s v="Sin plan "/>
    <s v="Sin plan "/>
    <s v="Sin plan "/>
    <s v="Sin plan "/>
    <m/>
    <s v="Sin plan "/>
    <s v="FTM"/>
    <x v="111"/>
    <s v="14PSV540B REALIZAR CALIBRACION "/>
    <s v="14PSV540B"/>
    <m/>
    <m/>
    <n v="31"/>
    <s v="SETTING 277,1 PSIG. PRESION DE PRUEBA 16 KG/CM2"/>
    <x v="13"/>
    <x v="4"/>
    <n v="2"/>
    <n v="48"/>
    <n v="0.8"/>
    <n v="1.6"/>
    <x v="1"/>
    <m/>
    <m/>
    <m/>
    <m/>
    <m/>
    <m/>
    <m/>
  </r>
  <r>
    <n v="83"/>
    <x v="0"/>
    <m/>
    <s v="EM"/>
    <s v="COKER"/>
    <s v="COKER"/>
    <s v="PSV-540B Válvula de Seguridad D-1401B"/>
    <m/>
    <s v="14PSV540B"/>
    <s v="E-DS-ERB-COK0-SIS0-0014PSV540B"/>
    <s v="830 m³"/>
    <x v="2"/>
    <x v="4"/>
    <x v="21"/>
    <m/>
    <n v="10141287"/>
    <s v="LIBERAR PRESIÓN CUANDO SUPERA EL  LIMITE DE DISEÑO "/>
    <s v="INCAPACIDAD PARA LIBERAR PRESIÓN ANTE SOBREPRESIÓN INTERNA "/>
    <s v="SELLOS BLANDOS DESGASTADOS DEBIDO A FÁTIGA"/>
    <s v="VALVULA ABRE ANTES DE TIEMPO. DETENCION DEL EQUIPO"/>
    <m/>
    <m/>
    <m/>
    <m/>
    <n v="0"/>
    <m/>
    <m/>
    <n v="0"/>
    <s v="RTF"/>
    <s v="MANTENIMIENTO CORRECTIVO "/>
    <m/>
    <m/>
    <m/>
    <m/>
    <s v="Sin plan "/>
    <s v="Sin plan "/>
    <s v="Sin plan "/>
    <s v="Sin plan "/>
    <s v="Sin plan "/>
    <s v="Sin plan "/>
    <s v="Sin plan "/>
    <s v="Sin plan "/>
    <s v="Sin plan "/>
    <m/>
    <s v="Sin plan "/>
    <s v="FTM"/>
    <x v="111"/>
    <s v="14PSV540B REALIZAR CALIBRACION "/>
    <s v="14PSV540B"/>
    <m/>
    <m/>
    <n v="31"/>
    <s v="SETTING 277,1 PSIG. PRESION DE PRUEBA 16 KG/CM2"/>
    <x v="13"/>
    <x v="4"/>
    <n v="2"/>
    <n v="48"/>
    <n v="0.8"/>
    <n v="1.6"/>
    <x v="1"/>
    <m/>
    <m/>
    <m/>
    <m/>
    <m/>
    <m/>
    <m/>
  </r>
  <r>
    <n v="84"/>
    <x v="0"/>
    <m/>
    <s v="EM"/>
    <s v="COKER"/>
    <s v="COKER"/>
    <s v="PSV-540B Válvula de Seguridad D-1401B"/>
    <m/>
    <s v="14PSV540B"/>
    <s v="E-DS-ERB-COK0-SIS0-0014PSV540B"/>
    <s v="830 m³"/>
    <x v="2"/>
    <x v="4"/>
    <x v="21"/>
    <m/>
    <n v="10141287"/>
    <s v="LIBERAR PRESIÓN CUANDO SUPERA EL  LIMITE DE DISEÑO "/>
    <s v="INCAPACIDAD PARA LIBERAR PRESIÓN ANTE SOBREPRESIÓN INTERNA "/>
    <s v="TOBERO / DISCO DE LA VÁLVULA DESGASTADO DEBIDO A FÁTIGA"/>
    <s v="VALVULA ABRE ANTES DE TIEMPO. DETENCION DEL EQUIPO"/>
    <m/>
    <m/>
    <m/>
    <m/>
    <n v="0"/>
    <m/>
    <m/>
    <n v="0"/>
    <s v="RTF"/>
    <s v="MANTENIMIENTO CORRECTIVO "/>
    <m/>
    <m/>
    <m/>
    <m/>
    <s v="Sin plan "/>
    <s v="Sin plan "/>
    <s v="Sin plan "/>
    <s v="Sin plan "/>
    <s v="Sin plan "/>
    <s v="Sin plan "/>
    <s v="Sin plan "/>
    <s v="Sin plan "/>
    <s v="Sin plan "/>
    <m/>
    <s v="Sin plan "/>
    <s v="FTM"/>
    <x v="111"/>
    <s v="14PSV540B REALIZAR CALIBRACION "/>
    <s v="14PSV540B"/>
    <m/>
    <m/>
    <n v="31"/>
    <s v="SETTING 277,1 PSIG. PRESION DE PRUEBA 16 KG/CM2"/>
    <x v="13"/>
    <x v="4"/>
    <n v="2"/>
    <n v="48"/>
    <n v="0.8"/>
    <n v="1.6"/>
    <x v="1"/>
    <m/>
    <m/>
    <m/>
    <m/>
    <m/>
    <m/>
    <m/>
  </r>
  <r>
    <n v="81"/>
    <x v="0"/>
    <m/>
    <s v="EM"/>
    <s v="COKER"/>
    <s v="COKER"/>
    <s v="PSV-540B Válvula de Seguridad D-1401B"/>
    <m/>
    <s v="14PSV540B"/>
    <s v="E-DS-ERB-COK0-SIS0-0014PSV540B"/>
    <s v="830 m³"/>
    <x v="2"/>
    <x v="4"/>
    <x v="21"/>
    <m/>
    <n v="10141287"/>
    <s v="LIBERAR PRESIÓN CUANDO SUPERA EL  LIMITE DE DISEÑO "/>
    <s v="INCAPACIDAD PARA LIBERAR PRESIÓN ANTE SOBREPRESIÓN INTERNA "/>
    <s v="DAÑO EN RESORTE POR CORROSION O FATIGA"/>
    <s v="VALVULA NO CIERRA CORRECTAMENTE.LIBERACION NO CONTROLADA DE PRESION. DETENCION DEL EQUIPO"/>
    <m/>
    <m/>
    <m/>
    <m/>
    <n v="0"/>
    <m/>
    <m/>
    <n v="0"/>
    <s v="RTF"/>
    <s v="MANTENIMIENTO CORRECTIVO "/>
    <m/>
    <m/>
    <m/>
    <m/>
    <s v="Sin plan "/>
    <s v="Sin plan "/>
    <s v="Sin plan "/>
    <s v="Sin plan "/>
    <s v="Sin plan "/>
    <s v="Sin plan "/>
    <s v="Sin plan "/>
    <s v="Sin plan "/>
    <s v="Sin plan "/>
    <m/>
    <s v="Sin plan "/>
    <s v="FTM"/>
    <x v="111"/>
    <s v="14PSV540B REALIZAR CALIBRACION "/>
    <s v="14PSV540B"/>
    <m/>
    <m/>
    <n v="31"/>
    <s v="SETTING 277,1 PSIG. PRESION DE PRUEBA 16 KG/CM2"/>
    <x v="13"/>
    <x v="4"/>
    <n v="2"/>
    <n v="48"/>
    <n v="0.8"/>
    <n v="1.6"/>
    <x v="1"/>
    <m/>
    <m/>
    <m/>
    <m/>
    <m/>
    <m/>
    <m/>
  </r>
  <r>
    <n v="81"/>
    <x v="0"/>
    <m/>
    <s v="EM"/>
    <s v="COKER"/>
    <s v="COKER"/>
    <s v="PSV-540B Válvula de Seguridad D-1401B"/>
    <m/>
    <s v="14PSV540B"/>
    <s v="E-DS-ERB-COK0-SIS0-0014PSV540B"/>
    <s v="830 m³"/>
    <x v="2"/>
    <x v="4"/>
    <x v="21"/>
    <m/>
    <n v="10141286"/>
    <s v="LIBERAR PRESIÓN CUANDO SUPERA EL  LIMITE DE DISEÑO "/>
    <s v="INCAPACIDAD PARA LIBERAR PRESIÓN ANTE SOBREPRESIÓN INTERNA "/>
    <s v="FILTRACION DE PRODUCTO DEBIDO A DAÑO EN ZONA DE SELLADO (O´RING O DISCO)"/>
    <m/>
    <m/>
    <m/>
    <m/>
    <m/>
    <m/>
    <m/>
    <m/>
    <m/>
    <s v="RTF"/>
    <s v="MANTENIMIENTO CORRECTIVO "/>
    <m/>
    <m/>
    <m/>
    <m/>
    <s v="Sin plan "/>
    <s v="Sin plan "/>
    <s v="Sin plan "/>
    <s v="Sin plan "/>
    <s v="Sin plan "/>
    <s v="Sin plan "/>
    <s v="Sin plan "/>
    <s v="Sin plan "/>
    <s v="Sin plan "/>
    <m/>
    <s v="Sin plan "/>
    <s v="FTM"/>
    <x v="111"/>
    <s v="14PSV540B REALIZAR CALIBRACION "/>
    <s v="14PSV540B"/>
    <m/>
    <m/>
    <n v="31"/>
    <s v="SETTING 277,1 PSIG. PRESION DE PRUEBA 16 KG/CM2"/>
    <x v="13"/>
    <x v="4"/>
    <n v="2"/>
    <n v="48"/>
    <n v="0.8"/>
    <n v="1.6"/>
    <x v="1"/>
    <m/>
    <m/>
    <m/>
    <m/>
    <m/>
    <m/>
    <m/>
  </r>
  <r>
    <n v="88"/>
    <x v="0"/>
    <m/>
    <s v="EM"/>
    <s v="COKER"/>
    <s v="COKER"/>
    <s v="PSV-551 Válvula de Seguridad D-1401B"/>
    <m/>
    <s v="14PSV551 "/>
    <s v="E-DS-ERB-COK0-SIS0-00014PSV551"/>
    <s v="830 m³"/>
    <x v="2"/>
    <x v="4"/>
    <x v="22"/>
    <m/>
    <n v="10141289"/>
    <s v="LIBERAR PRESIÓN CUANDO SUPERA EL  LIMITE DE DISEÑO "/>
    <s v="INCAPACIDAD PARA LIBERAR PRESIÓN ANTE SOBREPRESIÓN INTERNA "/>
    <s v="FILTRACIÓN DE PSV DEBIDO A DESCALIBRACIÓN O CONTAMINACION"/>
    <s v="LIBERACION NO CONTROLADA DE PRESION, PERDIDA DE VAPOR O RIESGO DE SOBREPRESION EN EL SISTEMA."/>
    <m/>
    <m/>
    <m/>
    <m/>
    <n v="0"/>
    <m/>
    <m/>
    <n v="0"/>
    <s v="RTF"/>
    <s v="MANTENIMIENTO CORRECTIVO "/>
    <m/>
    <m/>
    <m/>
    <m/>
    <s v="Sin plan "/>
    <s v="Sin plan "/>
    <s v="Sin plan "/>
    <s v="Sin plan "/>
    <s v="Sin plan "/>
    <s v="Sin plan "/>
    <s v="Sin plan "/>
    <s v="Sin plan "/>
    <s v="Sin plan "/>
    <m/>
    <s v="Sin plan "/>
    <s v="FTM"/>
    <x v="111"/>
    <s v="14PSV551 REALIZAR CALIBRACION "/>
    <s v="14PSV551"/>
    <m/>
    <m/>
    <n v="30"/>
    <s v="SETTING 123,1 PSIG. PRESION DE PRUEBA 8,7 KG/CM2"/>
    <x v="13"/>
    <x v="4"/>
    <n v="2"/>
    <n v="120"/>
    <n v="2"/>
    <n v="4"/>
    <x v="1"/>
    <m/>
    <m/>
    <m/>
    <m/>
    <m/>
    <m/>
    <m/>
  </r>
  <r>
    <n v="89"/>
    <x v="0"/>
    <m/>
    <s v="EM"/>
    <s v="COKER"/>
    <s v="COKER"/>
    <s v="PSV-551 Válvula de Seguridad D-1401B"/>
    <m/>
    <s v="14PSV551 "/>
    <s v="E-DS-ERB-COK0-SIS0-00014PSV551"/>
    <s v="830 m³"/>
    <x v="2"/>
    <x v="4"/>
    <x v="22"/>
    <m/>
    <n v="10141289"/>
    <s v="LIBERAR PRESIÓN CUANDO SUPERA EL  LIMITE DE DISEÑO "/>
    <s v="INCAPACIDAD PARA LIBERAR PRESIÓN ANTE SOBREPRESIÓN INTERNA "/>
    <s v="SELLOS BLANDOS DESGASTADOS DEBIDO A FÁTIGA"/>
    <s v="VALVULA ABRE ANTES DE TIEMPO. DETENCION DEL EQUIPO"/>
    <m/>
    <m/>
    <m/>
    <m/>
    <n v="0"/>
    <m/>
    <m/>
    <n v="0"/>
    <s v="RTF"/>
    <s v="MANTENIMIENTO CORRECTIVO "/>
    <m/>
    <m/>
    <m/>
    <m/>
    <s v="Sin plan "/>
    <s v="Sin plan "/>
    <s v="Sin plan "/>
    <s v="Sin plan "/>
    <s v="Sin plan "/>
    <s v="Sin plan "/>
    <s v="Sin plan "/>
    <s v="Sin plan "/>
    <s v="Sin plan "/>
    <m/>
    <s v="Sin plan "/>
    <s v="FTM"/>
    <x v="111"/>
    <s v="14PSV551 REALIZAR CALIBRACION "/>
    <s v="14PSV551"/>
    <m/>
    <m/>
    <n v="30"/>
    <s v="SETTING 123,1 PSIG. PRESION DE PRUEBA 8,7 KG/CM2"/>
    <x v="13"/>
    <x v="4"/>
    <n v="2"/>
    <n v="120"/>
    <n v="2"/>
    <n v="4"/>
    <x v="1"/>
    <m/>
    <m/>
    <m/>
    <m/>
    <m/>
    <m/>
    <m/>
  </r>
  <r>
    <n v="90"/>
    <x v="0"/>
    <m/>
    <s v="EM"/>
    <s v="COKER"/>
    <s v="COKER"/>
    <s v="PSV-551 Válvula de Seguridad D-1401B"/>
    <m/>
    <s v="14PSV551 "/>
    <s v="E-DS-ERB-COK0-SIS0-00014PSV551"/>
    <s v="830 m³"/>
    <x v="2"/>
    <x v="4"/>
    <x v="22"/>
    <m/>
    <n v="10141289"/>
    <s v="LIBERAR PRESIÓN CUANDO SUPERA EL  LIMITE DE DISEÑO "/>
    <s v="INCAPACIDAD PARA LIBERAR PRESIÓN ANTE SOBREPRESIÓN INTERNA "/>
    <s v="TOBERO / DISCO DE LA VÁLVULA DESGASTADO DEBIDO A FÁTIGA"/>
    <s v="VALVULA ABRE ANTES DE TIEMPO. DETENCION DEL EQUIPO"/>
    <m/>
    <m/>
    <m/>
    <m/>
    <n v="0"/>
    <m/>
    <m/>
    <n v="0"/>
    <s v="RTF"/>
    <s v="MANTENIMIENTO CORRECTIVO "/>
    <m/>
    <m/>
    <m/>
    <m/>
    <s v="Sin plan "/>
    <s v="Sin plan "/>
    <s v="Sin plan "/>
    <s v="Sin plan "/>
    <s v="Sin plan "/>
    <s v="Sin plan "/>
    <s v="Sin plan "/>
    <s v="Sin plan "/>
    <s v="Sin plan "/>
    <m/>
    <s v="Sin plan "/>
    <s v="FTM"/>
    <x v="111"/>
    <s v="14PSV551 REALIZAR CALIBRACION "/>
    <s v="14PSV551"/>
    <m/>
    <m/>
    <n v="30"/>
    <s v="SETTING 123,1 PSIG. PRESION DE PRUEBA 8,7 KG/CM2"/>
    <x v="13"/>
    <x v="4"/>
    <n v="2"/>
    <n v="120"/>
    <n v="2"/>
    <n v="4"/>
    <x v="1"/>
    <m/>
    <m/>
    <m/>
    <m/>
    <m/>
    <m/>
    <m/>
  </r>
  <r>
    <n v="81"/>
    <x v="0"/>
    <m/>
    <s v="EM"/>
    <s v="COKER"/>
    <s v="COKER"/>
    <s v="PSV-551 Válvula de Seguridad D-1401B"/>
    <m/>
    <s v="14PSV551 "/>
    <s v="E-DS-ERB-COK0-SIS0-00014PSV551"/>
    <s v="830 m³"/>
    <x v="2"/>
    <x v="4"/>
    <x v="22"/>
    <m/>
    <n v="10141289"/>
    <s v="LIBERAR PRESIÓN CUANDO SUPERA EL  LIMITE DE DISEÑO "/>
    <s v="INCAPACIDAD PARA LIBERAR PRESIÓN ANTE SOBREPRESIÓN INTERNA "/>
    <s v="DAÑO EN RESORTE POR CORROSION O FATIGA"/>
    <s v="VALVULA NO CIERRA CORRECTAMENTE.LIBERACION NO CONTROLADA DE PRESION. DETENCION DEL EQUIPO"/>
    <m/>
    <m/>
    <m/>
    <m/>
    <n v="0"/>
    <m/>
    <m/>
    <n v="0"/>
    <s v="RTF"/>
    <s v="MANTENIMIENTO CORRECTIVO "/>
    <m/>
    <m/>
    <m/>
    <m/>
    <s v="Sin plan "/>
    <s v="Sin plan "/>
    <s v="Sin plan "/>
    <s v="Sin plan "/>
    <s v="Sin plan "/>
    <s v="Sin plan "/>
    <s v="Sin plan "/>
    <s v="Sin plan "/>
    <s v="Sin plan "/>
    <m/>
    <s v="Sin plan "/>
    <s v="FTM"/>
    <x v="111"/>
    <s v="14PSV551 REALIZAR CALIBRACION "/>
    <s v="14PSV551"/>
    <m/>
    <m/>
    <n v="30"/>
    <s v="SETTING 123,1 PSIG. PRESION DE PRUEBA 8,7 KG/CM2"/>
    <x v="13"/>
    <x v="4"/>
    <n v="2"/>
    <n v="120"/>
    <n v="2"/>
    <n v="4"/>
    <x v="1"/>
    <m/>
    <m/>
    <m/>
    <m/>
    <m/>
    <m/>
    <m/>
  </r>
  <r>
    <n v="94"/>
    <x v="0"/>
    <m/>
    <s v="EM"/>
    <s v="COKER"/>
    <s v="COKER"/>
    <s v="PSV-552 Válvula de Seguridad D-1401B"/>
    <m/>
    <s v="14PSV552"/>
    <s v="E-DS-ERB-COK0-SIS0-00014PSV552"/>
    <s v="830 m³"/>
    <x v="2"/>
    <x v="4"/>
    <x v="23"/>
    <m/>
    <n v="10141291"/>
    <s v="LIBERAR PRESIÓN CUANDO SUPERA EL  LIMITE DE DISEÑO "/>
    <s v="INCAPACIDAD PARA LIBERAR PRESIÓN ANTE SOBREPRESIÓN INTERNA "/>
    <s v="FILTRACIÓN DE PSV DEBIDO A DESCALIBRACIÓN O CONTAMINACION"/>
    <s v="LIBERACION NO CONTROLADA DE PRESION, PERDIDA DE VAPOR O RIESGO DE SOBREPRESION EN EL SISTEMA."/>
    <m/>
    <m/>
    <m/>
    <m/>
    <n v="0"/>
    <m/>
    <m/>
    <n v="0"/>
    <s v="RTF"/>
    <s v="MANTENIMIENTO CORRECTIVO "/>
    <m/>
    <m/>
    <m/>
    <m/>
    <s v="Sin plan "/>
    <s v="Sin plan "/>
    <s v="Sin plan "/>
    <s v="Sin plan "/>
    <s v="Sin plan "/>
    <s v="Sin plan "/>
    <s v="Sin plan "/>
    <s v="Sin plan "/>
    <s v="Sin plan "/>
    <m/>
    <s v="Sin plan "/>
    <s v="FTM"/>
    <x v="111"/>
    <s v="14PSV552 REALIZAR CALIBRACION "/>
    <s v="14PSV552"/>
    <m/>
    <m/>
    <n v="30"/>
    <s v="SETTING 178,7 PSIG. PRESION DE PRUEBA 12,6 KG/CM2"/>
    <x v="13"/>
    <x v="4"/>
    <n v="2"/>
    <n v="120"/>
    <n v="2"/>
    <n v="4"/>
    <x v="1"/>
    <m/>
    <m/>
    <m/>
    <m/>
    <m/>
    <m/>
    <m/>
  </r>
  <r>
    <n v="95"/>
    <x v="0"/>
    <m/>
    <s v="EM"/>
    <s v="COKER"/>
    <s v="COKER"/>
    <s v="PSV-552 Válvula de Seguridad D-1401B"/>
    <m/>
    <s v="14PSV552"/>
    <s v="E-DS-ERB-COK0-SIS0-00014PSV552"/>
    <s v="830 m³"/>
    <x v="2"/>
    <x v="4"/>
    <x v="23"/>
    <m/>
    <n v="10141291"/>
    <s v="LIBERAR PRESIÓN CUANDO SUPERA EL  LIMITE DE DISEÑO "/>
    <s v="INCAPACIDAD PARA LIBERAR PRESIÓN ANTE SOBREPRESIÓN INTERNA "/>
    <s v="SELLOS BLANDOS DESGASTADOS DEBIDO A FÁTIGA"/>
    <s v="VALVULA ABRE ANTES DE TIEMPO. DETENCION DEL EQUIPO"/>
    <m/>
    <m/>
    <m/>
    <m/>
    <n v="0"/>
    <m/>
    <m/>
    <n v="0"/>
    <s v="RTF"/>
    <s v="MANTENIMIENTO CORRECTIVO "/>
    <m/>
    <m/>
    <m/>
    <m/>
    <s v="Sin plan "/>
    <s v="Sin plan "/>
    <s v="Sin plan "/>
    <s v="Sin plan "/>
    <s v="Sin plan "/>
    <s v="Sin plan "/>
    <s v="Sin plan "/>
    <s v="Sin plan "/>
    <s v="Sin plan "/>
    <m/>
    <s v="Sin plan "/>
    <s v="FTM"/>
    <x v="111"/>
    <s v="14PSV552 REALIZAR CALIBRACION "/>
    <s v="14PSV552"/>
    <m/>
    <m/>
    <n v="30"/>
    <s v="SETTING 178,7 PSIG. PRESION DE PRUEBA 12,6 KG/CM2"/>
    <x v="13"/>
    <x v="4"/>
    <n v="2"/>
    <n v="120"/>
    <n v="2"/>
    <n v="4"/>
    <x v="1"/>
    <m/>
    <m/>
    <m/>
    <m/>
    <m/>
    <m/>
    <m/>
  </r>
  <r>
    <n v="96"/>
    <x v="0"/>
    <m/>
    <s v="EM"/>
    <s v="COKER"/>
    <s v="COKER"/>
    <s v="PSV-552 Válvula de Seguridad D-1401B"/>
    <m/>
    <s v="14PSV552"/>
    <s v="E-DS-ERB-COK0-SIS0-00014PSV552"/>
    <s v="830 m³"/>
    <x v="2"/>
    <x v="4"/>
    <x v="23"/>
    <m/>
    <n v="10141291"/>
    <s v="LIBERAR PRESIÓN CUANDO SUPERA EL  LIMITE DE DISEÑO "/>
    <s v="INCAPACIDAD PARA LIBERAR PRESIÓN ANTE SOBREPRESIÓN INTERNA "/>
    <s v="TOBERO / DISCO DE LA VÁLVULA DESGASTADO DEBIDO A FÁTIGA"/>
    <s v="VALVULA ABRE ANTES DE TIEMPO. DETENCION DEL EQUIPO"/>
    <m/>
    <m/>
    <m/>
    <m/>
    <n v="0"/>
    <m/>
    <m/>
    <n v="0"/>
    <s v="RTF"/>
    <s v="MANTENIMIENTO CORRECTIVO "/>
    <m/>
    <m/>
    <m/>
    <m/>
    <s v="Sin plan "/>
    <s v="Sin plan "/>
    <s v="Sin plan "/>
    <s v="Sin plan "/>
    <s v="Sin plan "/>
    <s v="Sin plan "/>
    <s v="Sin plan "/>
    <s v="Sin plan "/>
    <s v="Sin plan "/>
    <m/>
    <s v="Sin plan "/>
    <s v="FTM"/>
    <x v="111"/>
    <s v="14PSV552 REALIZAR CALIBRACION "/>
    <s v="14PSV552"/>
    <m/>
    <m/>
    <n v="30"/>
    <s v="SETTING 178,7 PSIG. PRESION DE PRUEBA 12,6 KG/CM2"/>
    <x v="13"/>
    <x v="4"/>
    <n v="2"/>
    <n v="120"/>
    <n v="2"/>
    <n v="4"/>
    <x v="1"/>
    <m/>
    <m/>
    <m/>
    <m/>
    <m/>
    <m/>
    <m/>
  </r>
  <r>
    <n v="81"/>
    <x v="0"/>
    <m/>
    <s v="EM"/>
    <s v="COKER"/>
    <s v="COKER"/>
    <s v="PSV-552 Válvula de Seguridad D-1401B"/>
    <m/>
    <s v="14PSV552"/>
    <s v="E-DS-ERB-COK0-SIS0-00014PSV552"/>
    <s v="830 m³"/>
    <x v="2"/>
    <x v="4"/>
    <x v="23"/>
    <m/>
    <n v="10141291"/>
    <s v="LIBERAR PRESIÓN CUANDO SUPERA EL  LIMITE DE DISEÑO "/>
    <s v="INCAPACIDAD PARA LIBERAR PRESIÓN ANTE SOBREPRESIÓN INTERNA "/>
    <s v="DAÑO EN RESORTE POR CORROSION O FATIGA"/>
    <s v="VALVULA NO CIERRA CORRECTAMENTE.LIBERACION NO CONTROLADA DE PRESION. DETENCION DEL EQUIPO"/>
    <m/>
    <m/>
    <m/>
    <m/>
    <n v="0"/>
    <m/>
    <m/>
    <n v="0"/>
    <s v="RTF"/>
    <s v="MANTENIMIENTO CORRECTIVO "/>
    <m/>
    <m/>
    <m/>
    <m/>
    <s v="Sin plan "/>
    <s v="Sin plan "/>
    <s v="Sin plan "/>
    <s v="Sin plan "/>
    <s v="Sin plan "/>
    <s v="Sin plan "/>
    <s v="Sin plan "/>
    <s v="Sin plan "/>
    <s v="Sin plan "/>
    <m/>
    <s v="Sin plan "/>
    <s v="FTM"/>
    <x v="111"/>
    <s v="14PSV552 REALIZAR CALIBRACION "/>
    <s v="14PSV552"/>
    <m/>
    <m/>
    <n v="30"/>
    <s v="SETTING 178,7 PSIG. PRESION DE PRUEBA 12,6 KG/CM2"/>
    <x v="13"/>
    <x v="4"/>
    <n v="2"/>
    <n v="120"/>
    <n v="2"/>
    <n v="4"/>
    <x v="1"/>
    <m/>
    <m/>
    <m/>
    <m/>
    <m/>
    <m/>
    <m/>
  </r>
  <r>
    <n v="120"/>
    <x v="0"/>
    <m/>
    <s v="DEE _x000a_J. Gajardo"/>
    <s v="COKER"/>
    <s v="COKER"/>
    <s v="D-1401A CAMARA CACO COKER"/>
    <m/>
    <s v="D-1401A"/>
    <s v="E-DS-ERB-COK0-PROC-00000D1401A"/>
    <s v="830 m³"/>
    <x v="1"/>
    <x v="4"/>
    <x v="24"/>
    <m/>
    <n v="10104713"/>
    <s v="CONDUCIR LOS PRODUCTOS DE SALIDA DE LA CAMARA HACIA LA T1401"/>
    <s v="NO CONDUCIR LOS PRODUCTOS DE SALIDA DE LA CAMARA HACIA LA T1401"/>
    <s v="FUGA DE PRODUCTO POR TAPA DE CRUCETA"/>
    <s v="DETENCION DE LA PLANTA"/>
    <m/>
    <m/>
    <m/>
    <m/>
    <m/>
    <m/>
    <m/>
    <m/>
    <m/>
    <m/>
    <m/>
    <m/>
    <m/>
    <m/>
    <m/>
    <m/>
    <m/>
    <m/>
    <m/>
    <m/>
    <m/>
    <m/>
    <m/>
    <m/>
    <m/>
    <m/>
    <x v="25"/>
    <m/>
    <m/>
    <m/>
    <m/>
    <m/>
    <m/>
    <x v="6"/>
    <x v="7"/>
    <m/>
    <m/>
    <m/>
    <m/>
    <x v="6"/>
    <m/>
    <m/>
    <m/>
    <m/>
    <m/>
    <m/>
    <m/>
  </r>
  <r>
    <n v="110"/>
    <x v="0"/>
    <m/>
    <s v="C. Villar"/>
    <s v="COKER"/>
    <s v="COKER"/>
    <s v="D-1401A CAMARA CACO COKER"/>
    <m/>
    <s v="D-1401A"/>
    <s v="E-DS-ERB-COK0-PROC-00000D1401A"/>
    <s v="830 m³"/>
    <x v="1"/>
    <x v="5"/>
    <x v="25"/>
    <m/>
    <n v="10104713"/>
    <s v="BRINDAR SOPORTE ESTRUCTURAL AL MANTO DE LA CÁMARA PARA EVITAR DEFORMACIONES POR TEMPERATURA Y PRESION "/>
    <s v="NO BRINDAR SOPORTE ESTRUCTURAL AL MANTO DE LA CÁMARA "/>
    <s v="GRIETAS EN LA SOLDADURA  "/>
    <s v="EL SOPORTE PIERDE RIGIDEZ SE PUEDE EMPEZAR A DEFORMAR. DETENCION DE LA PLANTA"/>
    <n v="4"/>
    <n v="2"/>
    <n v="2"/>
    <n v="2"/>
    <n v="4"/>
    <n v="1"/>
    <n v="3"/>
    <n v="12"/>
    <m/>
    <m/>
    <m/>
    <m/>
    <m/>
    <m/>
    <m/>
    <m/>
    <m/>
    <m/>
    <m/>
    <m/>
    <m/>
    <m/>
    <m/>
    <m/>
    <m/>
    <s v="CBM"/>
    <x v="112"/>
    <s v="REALIZAR ENSAYO LASER ESCANER Y VIDEOSC"/>
    <s v=" SOPORTE DE AISLAMIENTO "/>
    <s v="INSPEC"/>
    <m/>
    <n v="39"/>
    <s v="SIN DEFORMACIONES DEL MANTO Y POSIBLE PÉRDIDA DE RIGIDEZ POR FALLA EN LOS ANILLOS EN PARO DE PLANTA"/>
    <x v="9"/>
    <x v="5"/>
    <n v="4"/>
    <n v="60"/>
    <n v="1"/>
    <n v="4"/>
    <x v="3"/>
    <m/>
    <m/>
    <m/>
    <m/>
    <s v="REPARACIÓN DE SOPORTE DE AISLAMIENTO"/>
    <m/>
    <s v="BEEARE"/>
  </r>
  <r>
    <n v="111"/>
    <x v="0"/>
    <m/>
    <s v="C. Villar"/>
    <s v="COKER"/>
    <s v="COKER"/>
    <s v="D-1401A CAMARA CACO COKER"/>
    <m/>
    <s v="D-1401A"/>
    <s v="E-DS-ERB-COK0-PROC-00000D1401A"/>
    <s v="830 m³"/>
    <x v="1"/>
    <x v="5"/>
    <x v="25"/>
    <m/>
    <n v="10104713"/>
    <s v="BRINDAR SOPORTE ESTRUCTURAL AL MANTO DE LA CÁMARA PARA EVITAR DEFORMACIONES POR TEMPERATURA Y PRESION "/>
    <s v="NO BRINDAR SOPORTE ESTRUCTURAL AL MANTO DE LA CÁMARA "/>
    <s v="CORROSIÓN EN LA SUPERFICIE DEL ANILLO O BASE DE APOYO"/>
    <s v="EL SOPORTE PIERDE RIGIDEZ SE PUEDE EMPEZAR A DEFORMAR. DETENCION DE LA PLANTA"/>
    <n v="4"/>
    <n v="2"/>
    <n v="2"/>
    <n v="2"/>
    <n v="4"/>
    <n v="1"/>
    <n v="3"/>
    <n v="12"/>
    <s v="CBM"/>
    <s v="INSPECCION VISUAL"/>
    <m/>
    <m/>
    <m/>
    <s v="BINSPEC"/>
    <s v="SIN PLAN"/>
    <s v="SIN PLAN"/>
    <s v="SIN PLAN"/>
    <s v="SIN PLAN"/>
    <s v="SIN PLAN"/>
    <s v="SIN PLAN"/>
    <s v="SIN PLAN"/>
    <s v="SIN PLAN"/>
    <s v="SIN PLAN"/>
    <s v="SIN PLAN"/>
    <s v="SIN PLAN"/>
    <s v="CBM"/>
    <x v="75"/>
    <m/>
    <s v=" SOPORTE DE AISLAMIENTO "/>
    <s v="INSPEC"/>
    <m/>
    <n v="0"/>
    <s v="QUE NO SUPERE LA CORROSIÓN PERMITIDA DE 3MM"/>
    <x v="9"/>
    <x v="4"/>
    <n v="4"/>
    <n v="480"/>
    <n v="8"/>
    <n v="32"/>
    <x v="3"/>
    <m/>
    <m/>
    <m/>
    <m/>
    <s v="REPARACION MEDIANTE SOLDADURA"/>
    <m/>
    <s v="BEEARE"/>
  </r>
  <r>
    <n v="125"/>
    <x v="0"/>
    <m/>
    <s v="C. Villar"/>
    <s v="COKER"/>
    <s v="COKER"/>
    <s v="D-1401A CAMARA CACO COKER"/>
    <m/>
    <s v="D-1401A"/>
    <s v="E-DS-ERB-COK0-PROC-00000D1401A"/>
    <s v="830 m³"/>
    <x v="1"/>
    <x v="5"/>
    <x v="26"/>
    <m/>
    <n v="10104713"/>
    <s v="CONEXIÓN Y CONTENCIÓN DE LOS FLUIDOS QUE ENTRAN Y SALEN DEL EQUIPOS"/>
    <s v="PERDIDA DE CONTENCIÓN DE FLUIDO"/>
    <s v="PÉRDIDA DE MATERIAL POR CORROSIÓN"/>
    <s v="PERDIDA DE CONTENCION Y DETENCION DEL EQUIPO. DETENCION DE LA PLANTA "/>
    <n v="4"/>
    <n v="4"/>
    <n v="4"/>
    <n v="4"/>
    <n v="4"/>
    <n v="1"/>
    <n v="1"/>
    <n v="4"/>
    <s v="CBM"/>
    <s v="INSPECCIONAR VISUALMENTE"/>
    <m/>
    <m/>
    <m/>
    <m/>
    <m/>
    <m/>
    <m/>
    <m/>
    <m/>
    <m/>
    <m/>
    <m/>
    <m/>
    <m/>
    <m/>
    <s v="CBM"/>
    <x v="10"/>
    <s v="INSPECCIONAR VISUALMENTE "/>
    <s v="BOQUILLAS "/>
    <s v="INSPEC"/>
    <m/>
    <n v="25"/>
    <s v="MATERIAL SIN INDICACIOENS RELEVANTES"/>
    <x v="9"/>
    <x v="4"/>
    <m/>
    <m/>
    <m/>
    <n v="0"/>
    <x v="3"/>
    <m/>
    <m/>
    <m/>
    <m/>
    <s v="REPARACION DE BOQUILLAS"/>
    <m/>
    <s v="BEEARE"/>
  </r>
  <r>
    <n v="125"/>
    <x v="0"/>
    <m/>
    <s v="C. Villar"/>
    <s v="COKER"/>
    <s v="COKER"/>
    <s v="D-1401A CAMARA CACO COKER"/>
    <m/>
    <s v="D-1401A"/>
    <s v="E-DS-ERB-COK0-PROC-00000D1401A"/>
    <s v="830 m³"/>
    <x v="1"/>
    <x v="5"/>
    <x v="26"/>
    <m/>
    <n v="10104713"/>
    <s v="CONEXIÓN Y CONTENCIÓN DE LOS FLUIDOS QUE ENTRAN Y SALEN DEL EQUIPOS"/>
    <s v="PERDIDA DE CONTENCIÓN DE FLUIDO"/>
    <s v="PÉRDIDA DE MATERIAL POR CORROSIÓN"/>
    <s v="PERDIDA DE CONTENCION Y DETENCION DEL EQUIPO. DETENCION DE LA PLANTA "/>
    <m/>
    <m/>
    <m/>
    <m/>
    <m/>
    <m/>
    <m/>
    <m/>
    <m/>
    <m/>
    <m/>
    <m/>
    <m/>
    <m/>
    <m/>
    <m/>
    <m/>
    <m/>
    <m/>
    <m/>
    <m/>
    <m/>
    <m/>
    <m/>
    <m/>
    <s v="CBM"/>
    <x v="113"/>
    <s v="REALIZAR MEDICION DE ESPESORES"/>
    <s v="BOQUILLAS "/>
    <s v="INSPEC"/>
    <m/>
    <n v="30"/>
    <s v="CORROSION PERMITIDA 3MM"/>
    <x v="5"/>
    <x v="7"/>
    <m/>
    <m/>
    <m/>
    <m/>
    <x v="6"/>
    <m/>
    <m/>
    <m/>
    <m/>
    <m/>
    <m/>
    <m/>
  </r>
  <r>
    <n v="124"/>
    <x v="0"/>
    <m/>
    <s v="C. Villar"/>
    <s v="COKER"/>
    <s v="COKER"/>
    <s v="D-1401A CAMARA CACO COKER"/>
    <m/>
    <s v="D-1401A"/>
    <s v="E-DS-ERB-COK0-PROC-00000D1401A"/>
    <s v="830 m³"/>
    <x v="1"/>
    <x v="5"/>
    <x v="26"/>
    <m/>
    <n v="10104713"/>
    <s v="CONEXIÓN Y CONTENCIÓN DE LOS FLUIDOS QUE ENTRAN Y SALEN DEL EQUIPOS"/>
    <s v="PERDIDA DE CONTENCIÓN DE FLUIDO"/>
    <s v="GRIETA EN ZONA DE SOLDADURA DE BOQUILLA, DEBIDO A FATIGA TÉRMICA EN OPERACIÓN."/>
    <s v="PERDIDA DE CONTENCION Y DETENCION DEL EQUIPO. DETENCION DE LA PLANTA "/>
    <n v="4"/>
    <n v="4"/>
    <n v="4"/>
    <n v="4"/>
    <n v="4"/>
    <n v="1"/>
    <n v="1"/>
    <n v="4"/>
    <s v="CBM"/>
    <s v="INSPECCIONAR VISUALMENTE"/>
    <m/>
    <m/>
    <m/>
    <m/>
    <m/>
    <m/>
    <m/>
    <m/>
    <m/>
    <m/>
    <m/>
    <m/>
    <m/>
    <m/>
    <m/>
    <s v="CBM"/>
    <x v="114"/>
    <s v="REALIZAR ENSAYO DE TINTAS PENETRANTES"/>
    <s v="BOQUILLAS "/>
    <s v="INSPEC"/>
    <m/>
    <n v="37"/>
    <s v="QUE LA GRIETA NO SUPERE LOS 3 MM DE PROFUNDIDAD"/>
    <x v="9"/>
    <x v="4"/>
    <m/>
    <m/>
    <m/>
    <n v="0"/>
    <x v="3"/>
    <m/>
    <m/>
    <m/>
    <m/>
    <s v="REPARACION DE BOQUILLAS"/>
    <m/>
    <s v="BEEARE"/>
  </r>
  <r>
    <n v="136"/>
    <x v="0"/>
    <m/>
    <s v="C. Villar"/>
    <s v="COKER"/>
    <s v="COKER"/>
    <s v="D-1401A CAMARA CACO COKER"/>
    <m/>
    <s v="D-1401A"/>
    <s v="E-DS-ERB-COK0-PROC-00000D1401A"/>
    <s v="830 m³"/>
    <x v="1"/>
    <x v="5"/>
    <x v="26"/>
    <m/>
    <n v="10104713"/>
    <s v="CONEXIÓN Y CONTENCIÓN DE LOS FLUIDOS QUE ENTRAN Y SALEN DEL EQUIPOS"/>
    <s v="PERDIDA DE CONTENCIÓN DE FLUIDO"/>
    <s v="FUGA DE GAS POR PÉRDIDA DE TENSIÓN EN PERNOS"/>
    <s v="PERDIDA DE CONTENCION Y DETENCION DEL EQUIPO. DETENCION DE LA PLANTA "/>
    <n v="4"/>
    <n v="4"/>
    <n v="4"/>
    <n v="4"/>
    <n v="4"/>
    <n v="1"/>
    <n v="3"/>
    <n v="12"/>
    <s v="RTF"/>
    <s v="MANTENCION CORRECTIVA"/>
    <m/>
    <m/>
    <m/>
    <m/>
    <s v="SIN PLAN"/>
    <s v="SIN PLAN"/>
    <s v="SIN PLAN"/>
    <s v="SIN PLAN"/>
    <s v="SIN PLAN"/>
    <s v="SIN PLAN"/>
    <s v="SIN PLAN"/>
    <s v="SIN PLAN"/>
    <s v="SIN PLAN"/>
    <s v="SIN PLAN"/>
    <s v="SIN PLAN"/>
    <s v="CBM "/>
    <x v="115"/>
    <s v="INSPECCIONAR CON CAMARA GASFINDER"/>
    <s v="BOQUILLAS "/>
    <s v="INSPEC"/>
    <m/>
    <n v="33"/>
    <s v="SIN PRESENCIA DE FUGAS"/>
    <x v="9"/>
    <x v="0"/>
    <n v="2"/>
    <n v="480"/>
    <n v="8"/>
    <n v="16"/>
    <x v="9"/>
    <m/>
    <m/>
    <m/>
    <m/>
    <s v="Reparación mediante reapriete"/>
    <m/>
    <s v="BEEARE"/>
  </r>
  <r>
    <n v="103"/>
    <x v="0"/>
    <m/>
    <s v="C. Villar"/>
    <s v="COKER"/>
    <s v="COKER"/>
    <s v="D-1401A CAMARA CACO COKER"/>
    <m/>
    <s v="D-1401A"/>
    <s v="E-DS-ERB-COK0-PROC-00000D1401A"/>
    <s v="830 m³"/>
    <x v="1"/>
    <x v="5"/>
    <x v="27"/>
    <m/>
    <n v="10104713"/>
    <s v="CONTENER PRESIÓN Y FLUIDO DE PROCESO "/>
    <s v="PÉRDIDA EN LA CAPACIDAD DE CONTENER LA PRESIÓN Y FLUIDO DEL PROCESO"/>
    <s v="PÉRDIDA DE ESPESOR POR EROSIÓN "/>
    <s v="ROTURA DEL EQUIPO PERDIDA DE CONTENCION. DETENCION DEL EQUIPO. DETENCION DE LA PLANTA"/>
    <n v="4"/>
    <n v="4"/>
    <n v="4"/>
    <n v="4"/>
    <n v="4"/>
    <n v="1"/>
    <n v="3"/>
    <n v="12"/>
    <m/>
    <m/>
    <m/>
    <m/>
    <m/>
    <m/>
    <m/>
    <m/>
    <m/>
    <m/>
    <m/>
    <m/>
    <m/>
    <m/>
    <m/>
    <m/>
    <m/>
    <s v="CBM"/>
    <x v="112"/>
    <s v="REALIZAR ENSAYO LASER ESCANER Y VIDEOSC"/>
    <s v="CABEZALES"/>
    <s v="INSPEC"/>
    <m/>
    <n v="39"/>
    <s v="CORROSION PERMITIDA 3MM, SIN ABULTAMIENTO SEVERO, VERTICALIDAD ACEPTABLE, SIN INCLINACIONES DE CONSIDERACION "/>
    <x v="9"/>
    <x v="5"/>
    <n v="4"/>
    <n v="60"/>
    <n v="1"/>
    <n v="4"/>
    <x v="3"/>
    <m/>
    <m/>
    <m/>
    <m/>
    <s v="REPARACIÓN DE CABEZALES"/>
    <m/>
    <s v="BEEARE"/>
  </r>
  <r>
    <n v="104"/>
    <x v="0"/>
    <m/>
    <s v="C. Villar"/>
    <s v="COKER"/>
    <s v="COKER"/>
    <s v="D-1401A CAMARA CACO COKER"/>
    <m/>
    <s v="D-1401A"/>
    <s v="E-DS-ERB-COK0-PROC-00000D1401A"/>
    <s v="830 m³"/>
    <x v="1"/>
    <x v="5"/>
    <x v="27"/>
    <m/>
    <n v="10104713"/>
    <s v="CONTENER PRESIÓN Y FLUIDO DE PROCESO "/>
    <s v="PÉRDIDA DE CONTENCIÓN DEL FLUIDO "/>
    <s v="AGRIETAMIENTO DE UNIONES SOLDADAS POR CICLOS TERMICOS "/>
    <s v="PERDIDA DE CONTENCION Y DETENCION DEL EQUIPO. DETENCION DE LA PLANTA "/>
    <n v="4"/>
    <n v="4"/>
    <n v="4"/>
    <n v="4"/>
    <n v="4"/>
    <n v="1"/>
    <n v="1"/>
    <n v="4"/>
    <m/>
    <m/>
    <m/>
    <m/>
    <m/>
    <m/>
    <m/>
    <m/>
    <m/>
    <m/>
    <m/>
    <m/>
    <m/>
    <m/>
    <m/>
    <m/>
    <m/>
    <s v="CBM"/>
    <x v="112"/>
    <s v="REALIZAR ENSAYO LASER ESCANER Y VIDEOSC"/>
    <s v="CABEZALES"/>
    <s v="INSPEC"/>
    <m/>
    <n v="39"/>
    <s v="CORROSION PERMITIDA 3MM, SIN ABULTAMIENTO SEVERO, VERTICALIDAD ACEPTABLE, SIN INCLINACIONES DE CONSIDERACION "/>
    <x v="9"/>
    <x v="5"/>
    <n v="4"/>
    <n v="60"/>
    <n v="1"/>
    <n v="4"/>
    <x v="3"/>
    <m/>
    <m/>
    <m/>
    <m/>
    <s v="REPARACIÓN DE CABEZALES"/>
    <m/>
    <s v="BEEARE"/>
  </r>
  <r>
    <n v="109"/>
    <x v="0"/>
    <m/>
    <s v="C. Villar"/>
    <s v="COKER"/>
    <s v="COKER"/>
    <s v="D-1401A CAMARA CACO COKER"/>
    <m/>
    <s v="D-1401A"/>
    <s v="E-DS-ERB-COK0-PROC-00000D1401A"/>
    <s v="830 m³"/>
    <x v="1"/>
    <x v="5"/>
    <x v="27"/>
    <m/>
    <n v="10104713"/>
    <s v="CONTENER PRESIÓN Y FLUIDO DE PROCESO "/>
    <s v="PÉRDIDA DE CONTENCIÓN DEL FLUIDO "/>
    <s v="PÉRDIDA DE ESPESOR POR CORROSIÓN "/>
    <s v="ROTURA DEL EQUIPO PERDIDA DE CONTENCION. DETENCION DEL EQUIPO. DETENCION DE LA PLANTA"/>
    <n v="4"/>
    <n v="4"/>
    <n v="4"/>
    <n v="4"/>
    <n v="4"/>
    <n v="1"/>
    <n v="1"/>
    <n v="4"/>
    <m/>
    <m/>
    <m/>
    <m/>
    <m/>
    <m/>
    <m/>
    <m/>
    <m/>
    <m/>
    <m/>
    <m/>
    <m/>
    <m/>
    <m/>
    <m/>
    <m/>
    <s v="CBM"/>
    <x v="112"/>
    <s v="REALIZAR ENSAYO LASER ESCANER Y VIDEOSC"/>
    <s v="CABEZALES"/>
    <s v="INSPEC"/>
    <m/>
    <n v="39"/>
    <s v="CORROSION PERMITIDA 3MM, SIN ABULTAMIENTO SEVERO, VERTICALIDAD ACEPTABLE, SIN INCLINACIONES DE CONSIDERACION "/>
    <x v="9"/>
    <x v="5"/>
    <n v="4"/>
    <n v="60"/>
    <n v="1"/>
    <n v="4"/>
    <x v="3"/>
    <m/>
    <m/>
    <m/>
    <m/>
    <s v="REPARACIÓN DE CABEZALES"/>
    <m/>
    <s v="BEEARE"/>
  </r>
  <r>
    <n v="121"/>
    <x v="0"/>
    <m/>
    <s v="DEE _x000a_J. Gajardo"/>
    <s v="COKER"/>
    <s v="COKER"/>
    <s v="D-1401A CAMARA CACO COKER"/>
    <m/>
    <s v="D-1401A"/>
    <s v="E-DS-ERB-COK0-PROC-00000D1401A"/>
    <s v="830 m³"/>
    <x v="1"/>
    <x v="5"/>
    <x v="24"/>
    <m/>
    <n v="10104713"/>
    <s v="CONDUCIR LOS PRODUCTOS DE SALIDA DE LA CAMARA HACIA LA T1401"/>
    <s v="NO CONDUCIR LOS PRODUCTOS DE SALIDA DE LA CAMARA HACIA LA T1401"/>
    <s v="OBSTRUCCION EN CRUCETA POR COQUIFICACION INTERIOR "/>
    <m/>
    <n v="4"/>
    <n v="1"/>
    <n v="1"/>
    <n v="1"/>
    <n v="4"/>
    <n v="4"/>
    <n v="2"/>
    <n v="32"/>
    <m/>
    <m/>
    <m/>
    <m/>
    <m/>
    <m/>
    <m/>
    <m/>
    <m/>
    <m/>
    <m/>
    <m/>
    <m/>
    <m/>
    <m/>
    <m/>
    <m/>
    <m/>
    <x v="25"/>
    <m/>
    <m/>
    <m/>
    <m/>
    <m/>
    <m/>
    <x v="6"/>
    <x v="7"/>
    <m/>
    <m/>
    <m/>
    <m/>
    <x v="6"/>
    <m/>
    <m/>
    <m/>
    <m/>
    <m/>
    <m/>
    <m/>
  </r>
  <r>
    <n v="135"/>
    <x v="0"/>
    <m/>
    <s v="C. Villar"/>
    <s v="COKER"/>
    <s v="COKER"/>
    <s v="D-1401A CAMARA CACO COKER"/>
    <m/>
    <s v="D-1401A"/>
    <s v="E-DS-ERB-COK0-PROC-00000D1401A"/>
    <s v="830 m³"/>
    <x v="1"/>
    <x v="5"/>
    <x v="28"/>
    <m/>
    <n v="10104713"/>
    <s v="SOPORTAR EL PESO DE LA CAMARA Y TRANSMITIRLO A LA ESTRUCTURA SOPORTANTE Y PERMITIR LA EXPANSIÓN TÉRMICA DEL EQUIPO"/>
    <s v="NO SOPORTAR EL PESO DE LA CAMARA Y TRANSMITIRLO A LA ESTRUCTURA SOPORTANTE Y PERMITIR LA EXPANSIÓN TÉRMICA DEL EQUIPO"/>
    <s v="FISURAS O GRIETAS EN LA UNIÓN DE SOLDADURA MANTO-FALDON "/>
    <s v="PERDIDA DE CONTENCION DEL EQUIPO , FUGA DE PRODUCTO. DETENCION DE LA PLANTA"/>
    <n v="4"/>
    <n v="4"/>
    <n v="4"/>
    <n v="4"/>
    <n v="4"/>
    <n v="1"/>
    <n v="3"/>
    <n v="12"/>
    <s v="CBM"/>
    <s v="INSPECCION VISUAL"/>
    <m/>
    <m/>
    <m/>
    <s v="BINSPEC"/>
    <s v="Sin plan "/>
    <s v="Sin plan "/>
    <m/>
    <s v="Sin plan "/>
    <s v="Sin plan "/>
    <s v="Sin plan "/>
    <s v="Sin plan "/>
    <s v="Sin plan "/>
    <m/>
    <m/>
    <m/>
    <s v="CBM "/>
    <x v="116"/>
    <s v="REALIZAR PARTICULAS MAGNETICAS"/>
    <m/>
    <m/>
    <m/>
    <n v="30"/>
    <s v="SIN EVIDENCIAS DE GRIETAS"/>
    <x v="9"/>
    <x v="4"/>
    <n v="3"/>
    <n v="480"/>
    <n v="8"/>
    <n v="24"/>
    <x v="3"/>
    <m/>
    <m/>
    <m/>
    <m/>
    <s v="REPARACIÓN "/>
    <m/>
    <s v="BEEARE3"/>
  </r>
  <r>
    <n v="105"/>
    <x v="0"/>
    <m/>
    <m/>
    <s v="COKER"/>
    <s v="COKER"/>
    <s v="D-1401A CAMARA CACO COKER"/>
    <m/>
    <s v="D-1401A"/>
    <s v="E-DS-ERB-COK0-PROC-00000D1401A"/>
    <s v="830 m³"/>
    <x v="1"/>
    <x v="5"/>
    <x v="29"/>
    <m/>
    <n v="10104713"/>
    <s v="CONTENER EL PRODUCTO A PRESIÓN Y TEMPERATURA DE PROCESO."/>
    <s v="NO CONTENER EL PRODUCTO A PRESIÓN Y TEMPERATURA DE PROCESO."/>
    <s v="AGRIETAMIENTO EXTERIOR  (CARACTERIZADO COMO PIEL DE ELEFANTE) POR TEMPERATURA Y PRESION"/>
    <s v="FUGA DE PRODUCTO O INFLAMACION. DETENCION DE LA PLANTA"/>
    <n v="4"/>
    <n v="4"/>
    <n v="4"/>
    <n v="4"/>
    <n v="4"/>
    <n v="2"/>
    <n v="3"/>
    <n v="24"/>
    <s v="CBM"/>
    <s v="INSPECCION VISUAL"/>
    <m/>
    <m/>
    <m/>
    <s v="BINSPEC"/>
    <s v="Sin plan "/>
    <s v="Sin plan "/>
    <m/>
    <s v="Sin plan "/>
    <s v="Sin plan "/>
    <s v="Sin plan "/>
    <s v="Sin plan "/>
    <s v="Sin plan "/>
    <m/>
    <m/>
    <m/>
    <s v="CBM"/>
    <x v="117"/>
    <s v="REALIZAR ENSAYO DE PARTICULAS MAGNETICAS"/>
    <s v="MANTO"/>
    <s v="INSPEC"/>
    <m/>
    <n v="40"/>
    <s v="GRIETAS DE 3MM DE PROFUNDIDAD MAXIMA "/>
    <x v="9"/>
    <x v="4"/>
    <n v="3"/>
    <n v="480"/>
    <n v="8"/>
    <n v="24"/>
    <x v="3"/>
    <s v="MANTO"/>
    <m/>
    <m/>
    <m/>
    <s v="REPARACIÓN "/>
    <m/>
    <s v="BEARE"/>
  </r>
  <r>
    <n v="105"/>
    <x v="0"/>
    <m/>
    <m/>
    <s v="COKER"/>
    <s v="COKER"/>
    <s v="D-1401A CAMARA CACO COKER"/>
    <m/>
    <s v="D-1401A"/>
    <s v="E-DS-ERB-COK0-PROC-00000D1401A"/>
    <s v="830 m³"/>
    <x v="1"/>
    <x v="5"/>
    <x v="29"/>
    <m/>
    <n v="10104713"/>
    <s v="CONTENER EL PRODUCTO A PRESIÓN Y TEMPERATURA DE PROCESO."/>
    <s v="NO CONTENER EL PRODUCTO A PRESIÓN Y TEMPERATURA DE PROCESO."/>
    <s v="AGRIETAMIENTO INTERIOR (CARACTERIZADO COMO PIEL DE ELEFANTE) POR TEMPERATURA Y PRESION"/>
    <s v="FUGA DE PRODUCTO O INFLAMACION. DETENCION DE LA PLANTA"/>
    <n v="4"/>
    <n v="4"/>
    <n v="4"/>
    <n v="4"/>
    <n v="4"/>
    <n v="2"/>
    <n v="3"/>
    <n v="24"/>
    <s v="CBM"/>
    <s v="REALIZAR ENSAYO DE LASER ESCANER Y VIDEOSCOPIA DE ALTA RESOLUCION"/>
    <m/>
    <m/>
    <m/>
    <s v="BINSPEC"/>
    <n v="201300"/>
    <s v="COK Mtto Paro de Planta por Corrida"/>
    <n v="29874"/>
    <s v="D-1401A_Mant Paro Acumulador"/>
    <s v="APP/033/1"/>
    <m/>
    <n v="20"/>
    <s v="PP: Mant Paro Acumulador 3"/>
    <s v="BINSPEC"/>
    <s v="2A"/>
    <m/>
    <s v="CBM"/>
    <x v="112"/>
    <s v="REALIZAR ENSAYO LASER ESCANER Y VIDEOSC"/>
    <s v="MANTO"/>
    <s v="INSPEC"/>
    <m/>
    <n v="39"/>
    <s v="CORROSION PERMITIDA 3MM, SIN ABULTAMIENTO SEVERO, VERTICALIDAD ACEPTABLE, SIN INCLINACIONES DE CONSIDERACION "/>
    <x v="9"/>
    <x v="5"/>
    <n v="4"/>
    <n v="60"/>
    <n v="1"/>
    <n v="4"/>
    <x v="3"/>
    <s v="MANTO"/>
    <m/>
    <m/>
    <m/>
    <s v="REPARACIÓN DE MANTO"/>
    <m/>
    <s v="BEEARE"/>
  </r>
  <r>
    <n v="107"/>
    <x v="0"/>
    <m/>
    <s v="C. Villar"/>
    <s v="COKER"/>
    <s v="COKER"/>
    <s v="D-1401A CAMARA CACO COKER"/>
    <m/>
    <s v="D-1401A"/>
    <s v="E-DS-ERB-COK0-PROC-00000D1401A"/>
    <s v="830 m³"/>
    <x v="1"/>
    <x v="5"/>
    <x v="29"/>
    <m/>
    <n v="10104713"/>
    <s v="CONTENER EL PRODUCTO A PRESIÓN Y TEMPERATURA DE PROCESO."/>
    <s v="NO MANTIENE LA INTEGRIDAD ESTRUCTURAL Y CONTENCIÓN DEL PROCESO "/>
    <s v="DEFORMACION SEVERA DEBIDO A CICLOS TERMICOS"/>
    <s v="DEFORMACION LOCALIZADA PUEDE GENERAR ACUMULACION DE ESFUERZOS INTERNOS Y AGRIETAMIENTO. FUGA PRODUCTO. DETENCION DE LA PLANTA"/>
    <n v="4"/>
    <n v="4"/>
    <n v="4"/>
    <n v="4"/>
    <n v="4"/>
    <n v="2"/>
    <n v="3"/>
    <n v="24"/>
    <m/>
    <m/>
    <m/>
    <m/>
    <m/>
    <m/>
    <m/>
    <m/>
    <m/>
    <m/>
    <m/>
    <m/>
    <m/>
    <m/>
    <m/>
    <m/>
    <m/>
    <s v="CBM"/>
    <x v="112"/>
    <s v="REALIZAR ENSAYO LASER ESCANER Y VIDEOSC"/>
    <s v="MANTO"/>
    <s v="INSPEC"/>
    <m/>
    <n v="39"/>
    <s v="CORROSION PERMITIDA 3MM, SIN ABULTAMIENTO SEVERO, VERTICALIDAD ACEPTABLE, SIN INCLINACIONES DE CONSIDERACION "/>
    <x v="9"/>
    <x v="5"/>
    <n v="4"/>
    <n v="60"/>
    <n v="1"/>
    <n v="4"/>
    <x v="3"/>
    <m/>
    <m/>
    <m/>
    <m/>
    <s v="REPARACIÓN DE MANTO"/>
    <m/>
    <s v="BEEARE"/>
  </r>
  <r>
    <n v="118"/>
    <x v="0"/>
    <m/>
    <s v="C. Villar"/>
    <s v="COKER"/>
    <s v="COKER"/>
    <s v="D-1401A CAMARA CACO COKER"/>
    <m/>
    <s v="D-1401A"/>
    <s v="E-DS-ERB-COK0-PROC-00000D1401A"/>
    <s v="830 m³"/>
    <x v="1"/>
    <x v="5"/>
    <x v="29"/>
    <m/>
    <n v="10104713"/>
    <s v="CONTENER EL PRODUCTO A PRESIÓN Y TEMPERATURA DE PROCESO."/>
    <s v="NO MANTIENE LA INTEGRIDAD ESTRUCTURAL Y CONTENCIÓN DEL PROCESO "/>
    <s v="ROTURA POR EROSIÓN Y CORROSIÓN"/>
    <s v="FUGA DE PRODUCTO O INFLAMACION. DETENCION DE LA PLANTA"/>
    <n v="4"/>
    <n v="4"/>
    <n v="4"/>
    <n v="4"/>
    <n v="4"/>
    <n v="1"/>
    <n v="3"/>
    <n v="12"/>
    <m/>
    <m/>
    <m/>
    <m/>
    <m/>
    <m/>
    <m/>
    <m/>
    <m/>
    <m/>
    <m/>
    <m/>
    <m/>
    <m/>
    <m/>
    <m/>
    <m/>
    <s v="CBM"/>
    <x v="112"/>
    <s v="REALIZAR ENSAYO LASER ESCANER Y VIDEOSC"/>
    <s v="MANTO"/>
    <s v="INSPEC"/>
    <m/>
    <n v="39"/>
    <s v="CORROSION PERMITIDA 3MM, SIN ABULTAMIENTO SEVERO, VERTICALIDAD ACEPTABLE, SIN INCLINACIONES DE CONSIDERACION "/>
    <x v="9"/>
    <x v="5"/>
    <n v="4"/>
    <n v="60"/>
    <n v="1"/>
    <n v="4"/>
    <x v="3"/>
    <m/>
    <m/>
    <m/>
    <m/>
    <s v="REPARACIÓN DE MANTO"/>
    <m/>
    <s v="BEEARE"/>
  </r>
  <r>
    <n v="119"/>
    <x v="0"/>
    <m/>
    <s v="C. Villar"/>
    <s v="COKER"/>
    <s v="COKER"/>
    <s v="D-1401A CAMARA CACO COKER"/>
    <m/>
    <s v="D-1401A"/>
    <s v="E-DS-ERB-COK0-PROC-00000D1401A"/>
    <s v="830 m³"/>
    <x v="1"/>
    <x v="5"/>
    <x v="29"/>
    <m/>
    <n v="10104713"/>
    <s v="CONTENER EL PRODUCTO A PRESIÓN Y TEMPERATURA DE PROCESO."/>
    <s v="NO MANTIENE LA INTEGRIDAD ESTRUCTURAL Y CONTENCIÓN DEL PROCESO "/>
    <s v="FATIGA TÉRMICA Y MECÁNICA "/>
    <s v="AGRIETAMIENTO Y ROTURA DEL MANTO, POSIBLES FUGAS. FUGA DE PRODUCTO. DETENCION DE LA PLANTA_x000a_"/>
    <n v="4"/>
    <n v="4"/>
    <n v="4"/>
    <n v="4"/>
    <n v="4"/>
    <n v="2"/>
    <n v="3"/>
    <n v="24"/>
    <m/>
    <m/>
    <m/>
    <m/>
    <m/>
    <m/>
    <m/>
    <m/>
    <m/>
    <m/>
    <m/>
    <m/>
    <m/>
    <m/>
    <m/>
    <m/>
    <m/>
    <s v="CBM"/>
    <x v="112"/>
    <s v="REALIZAR ENSAYO LASER ESCANER Y VIDEOSC"/>
    <s v="MANTO"/>
    <s v="INSPEC"/>
    <m/>
    <n v="39"/>
    <s v="CORROSION PERMITIDA 3MM, SIN ABULTAMIENTO SEVERO, VERTICALIDAD ACEPTABLE, SIN INCLINACIONES DE CONSIDERACION "/>
    <x v="9"/>
    <x v="5"/>
    <n v="4"/>
    <n v="60"/>
    <n v="1"/>
    <n v="4"/>
    <x v="3"/>
    <m/>
    <m/>
    <m/>
    <m/>
    <s v="REPARACIÓN DE MANTO"/>
    <m/>
    <s v="BEEARE"/>
  </r>
  <r>
    <n v="108"/>
    <x v="0"/>
    <m/>
    <s v="C. Villar"/>
    <s v="COKER"/>
    <s v="COKER"/>
    <s v="D-1401A CAMARA CACO COKER"/>
    <m/>
    <s v="D-1401A"/>
    <s v="E-DS-ERB-COK0-PROC-00000D1401A"/>
    <s v="830 m³"/>
    <x v="1"/>
    <x v="5"/>
    <x v="29"/>
    <m/>
    <n v="10104713"/>
    <s v="CONTENER EL PRODUCTO A PRESIÓN Y TEMPERATURA DE PROCESO."/>
    <s v="NO MANTIENE LA INTEGRIDAD ESTRUCTURAL Y CONTENCIÓN DEL PROCESO "/>
    <s v="ROTURA POR EROSIÓN Y CORROSIÓN"/>
    <s v="FUGA DE PRODUCTO O INFLAMACION. DETENCION DE LA PLANTA"/>
    <n v="4"/>
    <n v="4"/>
    <n v="4"/>
    <n v="4"/>
    <n v="4"/>
    <n v="1"/>
    <n v="1"/>
    <n v="4"/>
    <m/>
    <m/>
    <m/>
    <m/>
    <m/>
    <m/>
    <m/>
    <m/>
    <m/>
    <m/>
    <m/>
    <m/>
    <m/>
    <m/>
    <m/>
    <m/>
    <m/>
    <s v="CBM"/>
    <x v="49"/>
    <s v="REALIZAR INSP VISUAL EXTERIOR"/>
    <s v="MANTO"/>
    <s v="INSPEC"/>
    <m/>
    <n v="29"/>
    <s v="AISLACION EN BUEN ESTADO, SIN DAÑOS"/>
    <x v="9"/>
    <x v="5"/>
    <n v="2"/>
    <n v="180"/>
    <n v="3"/>
    <n v="6"/>
    <x v="1"/>
    <m/>
    <m/>
    <m/>
    <m/>
    <s v="REARACION DE AILACION "/>
    <m/>
    <s v="BEEARE"/>
  </r>
  <r>
    <n v="106"/>
    <x v="0"/>
    <m/>
    <s v="C. Villar"/>
    <s v="COKER"/>
    <s v="COKER"/>
    <s v="D-1401A CAMARA CACO COKER"/>
    <m/>
    <s v="D-1401A"/>
    <s v="E-DS-ERB-COK0-PROC-00000D1401A"/>
    <s v="830 m³"/>
    <x v="1"/>
    <x v="5"/>
    <x v="29"/>
    <m/>
    <n v="10104713"/>
    <s v="CONTENER EL PRODUCTO A PRESIÓN Y TEMPERATURA DE PROCESO."/>
    <s v="NO CONTENER EL PRODUCTO A PRESIÓN Y TEMPERATURA DE PROCESO."/>
    <s v="CORROSIÓN POR SULFURACIÓN "/>
    <s v="PERDIDA PROGRESIVA DE ESPESOR DEL MATERIAL DEBIDO A LA SULFURACION A ALTAS TEMPERATURAS. FUGA PRODUCTO. DETENCION DE LA PLANTA"/>
    <n v="4"/>
    <n v="4"/>
    <n v="4"/>
    <n v="4"/>
    <n v="4"/>
    <n v="1"/>
    <n v="1"/>
    <n v="4"/>
    <s v="CBM"/>
    <s v="INSPECCION VISUAL"/>
    <m/>
    <m/>
    <m/>
    <s v="BINSPEC"/>
    <s v="Sin plan "/>
    <s v="Sin plan "/>
    <m/>
    <s v="Sin plan "/>
    <s v="Sin plan "/>
    <s v="Sin plan "/>
    <s v="Sin plan "/>
    <s v="Sin plan "/>
    <m/>
    <m/>
    <m/>
    <s v="CBM"/>
    <x v="113"/>
    <s v="REALIZAR MEDICION DE ESPESORES"/>
    <s v="MANTO"/>
    <s v="INSPEC"/>
    <m/>
    <n v="30"/>
    <s v="CORROSION PERMITIDA 3MM"/>
    <x v="9"/>
    <x v="4"/>
    <n v="10"/>
    <n v="1920"/>
    <n v="32"/>
    <n v="320"/>
    <x v="3"/>
    <m/>
    <m/>
    <m/>
    <m/>
    <m/>
    <m/>
    <m/>
  </r>
  <r>
    <n v="132"/>
    <x v="0"/>
    <m/>
    <s v="C. Villar"/>
    <s v="COKER"/>
    <s v="COKER"/>
    <s v="D-1401A CAMARA CACO COKER"/>
    <m/>
    <s v="D-1401A"/>
    <s v="E-DS-ERB-COK0-PROC-00000D1401A"/>
    <s v="830 m³"/>
    <x v="1"/>
    <x v="5"/>
    <x v="30"/>
    <m/>
    <n v="10104713"/>
    <s v="ASEGURAR EL ANCLAJE ESTRUCTURAL DEL ACUMULADOR  SOPORTANDO ESFUERZOS MECÁNICOS Y TÉRMICOS DURANTE LA OPERACIÓN"/>
    <s v="PERDIDA DE FIJACIÓN DEL ACUMULADOR"/>
    <s v="CORROSION POR PERDIDA DE ESQUEMA DE PINTURA"/>
    <s v="ROTURA DE LA PLACA BASE DE ANCLAJE Y PERDIDA DE SUJECION. SIN CONSECUENCIAS OPERACIONES "/>
    <n v="1"/>
    <n v="1"/>
    <n v="1"/>
    <n v="1"/>
    <n v="1"/>
    <n v="2"/>
    <n v="5"/>
    <n v="10"/>
    <m/>
    <m/>
    <m/>
    <m/>
    <m/>
    <m/>
    <m/>
    <m/>
    <m/>
    <m/>
    <m/>
    <m/>
    <m/>
    <m/>
    <m/>
    <m/>
    <m/>
    <s v="CBM "/>
    <x v="118"/>
    <s v="INPECCION VISUAL EXTERIOR"/>
    <s v=" PERNOS DE ANCLAJE"/>
    <s v="EVT"/>
    <m/>
    <m/>
    <m/>
    <x v="9"/>
    <x v="7"/>
    <m/>
    <m/>
    <m/>
    <m/>
    <x v="6"/>
    <m/>
    <m/>
    <m/>
    <m/>
    <s v="MANTENCION DE ESQUEMA DE PINTURA"/>
    <m/>
    <s v="BEEARE"/>
  </r>
  <r>
    <n v="130"/>
    <x v="0"/>
    <m/>
    <s v="C. Villar"/>
    <s v="COKER"/>
    <s v="COKER"/>
    <s v="D-1401A CAMARA CACO COKER"/>
    <m/>
    <s v="D-1401A"/>
    <s v="E-DS-ERB-COK0-PROC-00000D1401A"/>
    <s v="830 m³"/>
    <x v="1"/>
    <x v="5"/>
    <x v="30"/>
    <m/>
    <n v="10104713"/>
    <s v="ASEGURAR EL ANCLAJE ESTRUCTURAL DEL ACUMULADOR  SOPORTANDO ESFUERZOS MECÁNICOS Y TÉRMICOS DURANTE LA OPERACIÓN"/>
    <s v="PÉRDIDA DE SUJECIÓN ESTRUCTURAL "/>
    <s v="DEFORMACIÓN O DAÑO POR CARGAS EXTERNAS"/>
    <s v="PUEDE GENERAR CARGA DESBALANCEADA SOBRE LA BASE"/>
    <n v="1"/>
    <n v="1"/>
    <n v="1"/>
    <n v="1"/>
    <n v="1"/>
    <n v="1"/>
    <n v="1"/>
    <n v="1"/>
    <m/>
    <m/>
    <m/>
    <m/>
    <m/>
    <m/>
    <m/>
    <m/>
    <m/>
    <m/>
    <m/>
    <m/>
    <m/>
    <m/>
    <m/>
    <m/>
    <m/>
    <s v="CBM "/>
    <x v="10"/>
    <s v="INPECCION VISUAL EXTERIOR"/>
    <s v=" PERNOS DE ANCLAJE"/>
    <s v="EVT"/>
    <m/>
    <m/>
    <m/>
    <x v="9"/>
    <x v="7"/>
    <m/>
    <m/>
    <m/>
    <n v="0"/>
    <x v="6"/>
    <m/>
    <m/>
    <m/>
    <m/>
    <s v="CAMBIAR PERNOS DE ANCLAJE"/>
    <m/>
    <s v="BEEARE"/>
  </r>
  <r>
    <n v="131"/>
    <x v="0"/>
    <m/>
    <s v="C. Villar"/>
    <s v="COKER"/>
    <s v="COKER"/>
    <s v="D-1401A CAMARA CACO COKER"/>
    <m/>
    <s v="D-1401A"/>
    <s v="E-DS-ERB-COK0-PROC-00000D1401A"/>
    <s v="830 m³"/>
    <x v="1"/>
    <x v="5"/>
    <x v="30"/>
    <m/>
    <n v="10104713"/>
    <s v="ASEGURAR EL ANCLAJE ESTRUCTURAL DEL ACUMULADOR  SOPORTANDO ESFUERZOS MECÁNICOS Y TÉRMICOS DURANTE LA OPERACIÓN"/>
    <s v="PERDIDA DE FIJACIÓN DEL ACUMULADOR"/>
    <s v="DESGASTE POR CORROSIÓN "/>
    <s v="ROTURA DE LA PLACA BASE DE ANCLAJE Y PERDIDA DE SUJECION. SIN CONSECUENCIAS OPERACIONES "/>
    <n v="1"/>
    <n v="1"/>
    <n v="1"/>
    <n v="1"/>
    <n v="1"/>
    <n v="2"/>
    <n v="5"/>
    <n v="10"/>
    <m/>
    <m/>
    <m/>
    <m/>
    <m/>
    <m/>
    <m/>
    <m/>
    <m/>
    <m/>
    <m/>
    <m/>
    <m/>
    <m/>
    <m/>
    <m/>
    <m/>
    <s v="CBM "/>
    <x v="75"/>
    <s v="INPECCION VISUAL EXTERIOR"/>
    <s v=" PERNOS DE ANCLAJE"/>
    <s v="EVT"/>
    <m/>
    <m/>
    <m/>
    <x v="9"/>
    <x v="7"/>
    <m/>
    <m/>
    <m/>
    <n v="0"/>
    <x v="6"/>
    <m/>
    <m/>
    <m/>
    <m/>
    <s v="CAMBIAR PERNOS DE ANCLAJE"/>
    <m/>
    <s v="BEEARE"/>
  </r>
  <r>
    <n v="133"/>
    <x v="0"/>
    <m/>
    <s v="C. Villar"/>
    <s v="COKER"/>
    <s v="COKER"/>
    <s v="D-1401A CAMARA CACO COKER"/>
    <m/>
    <s v="D-1401A"/>
    <s v="E-DS-ERB-COK0-PROC-00000D1401A"/>
    <s v="830 m³"/>
    <x v="1"/>
    <x v="5"/>
    <x v="30"/>
    <m/>
    <n v="10104713"/>
    <s v="ASEGURAR EL ANCLAJE ESTRUCTURAL DEL ACUMULADOR  SOPORTANDO ESFUEROS MECÁNICOS Y TÉRMICOS DURANTE LA OPERACIÓN"/>
    <s v="PERDIDA DE FIJACIÓN DEL ACUMULADOR"/>
    <s v="ROTURA DE GOLILLAS DE AJUSTE POR CORROSION"/>
    <s v="GENERA SOLTURA DE PERNOS E INESTABILIDAD, VIBRACION DE LAS CAMARAS."/>
    <n v="1"/>
    <n v="1"/>
    <n v="1"/>
    <n v="1"/>
    <n v="1"/>
    <n v="1"/>
    <n v="1"/>
    <n v="1"/>
    <m/>
    <m/>
    <m/>
    <m/>
    <m/>
    <m/>
    <m/>
    <m/>
    <m/>
    <m/>
    <m/>
    <m/>
    <m/>
    <m/>
    <m/>
    <m/>
    <m/>
    <s v="CBM "/>
    <x v="75"/>
    <s v="INPECCION VISUAL EXTERIOR"/>
    <s v=" PERNOS DE ANCLAJE"/>
    <s v="EVT"/>
    <m/>
    <m/>
    <m/>
    <x v="9"/>
    <x v="7"/>
    <m/>
    <m/>
    <m/>
    <n v="0"/>
    <x v="6"/>
    <m/>
    <m/>
    <m/>
    <m/>
    <s v="CAMBIAR PERNOS DE ANCLAJE"/>
    <m/>
    <s v="BEEARE"/>
  </r>
  <r>
    <n v="134"/>
    <x v="0"/>
    <m/>
    <s v="C. Villar"/>
    <s v="COKER"/>
    <s v="COKER"/>
    <s v="D-1401A CAMARA CACO COKER"/>
    <m/>
    <s v="D-1401A"/>
    <s v="E-DS-ERB-COK0-PROC-00000D1401A"/>
    <s v="830 m³"/>
    <x v="1"/>
    <x v="5"/>
    <x v="30"/>
    <m/>
    <n v="10104713"/>
    <s v="ASEGURAR EL ANCLAJE DEL ACUMULADOR EN SU POSICIÓN DURANTE LA OPERACIÓN"/>
    <s v="PERDIDA DE FIJACIÓN DEL ACUMULADOR"/>
    <s v="DESAJUSTE O TENSIÓN INCORRECTA DEBIDO A ESFUERZOS ESTRUCTURALES"/>
    <s v="GENERA SOLTURA DE PERNOS E INESTABILIDAD, VIBRACION DE LAS CAMARAS."/>
    <n v="1"/>
    <n v="1"/>
    <n v="1"/>
    <n v="1"/>
    <n v="1"/>
    <n v="1"/>
    <n v="1"/>
    <n v="1"/>
    <m/>
    <m/>
    <m/>
    <m/>
    <m/>
    <m/>
    <m/>
    <m/>
    <m/>
    <m/>
    <m/>
    <m/>
    <m/>
    <m/>
    <m/>
    <m/>
    <m/>
    <s v="CBM "/>
    <x v="119"/>
    <s v="INPECCION VISUAL EXTERIOR"/>
    <s v=" PERNOS DE ANCLAJE"/>
    <s v="EVT"/>
    <m/>
    <m/>
    <m/>
    <x v="9"/>
    <x v="7"/>
    <m/>
    <m/>
    <m/>
    <n v="0"/>
    <x v="6"/>
    <m/>
    <m/>
    <m/>
    <m/>
    <s v="CAMBIAR PERNOS DE ANCLAJE"/>
    <m/>
    <s v="BEEARE"/>
  </r>
  <r>
    <n v="178"/>
    <x v="0"/>
    <m/>
    <m/>
    <s v="COKER"/>
    <s v="COKER"/>
    <s v="D-1401A CAMARA CACO COKER"/>
    <m/>
    <s v="D-1401A"/>
    <s v="E-DS-ERB-COK0-PROC-00000D1401A"/>
    <s v="830 m³"/>
    <x v="1"/>
    <x v="6"/>
    <x v="31"/>
    <m/>
    <n v="10104713"/>
    <s v="PROTEGER EL MANTO CONTRA LA EROSIÓN DEL COQUE "/>
    <s v="NO PROTEGE EL MANTO CONTRA LA EROSIÓN DEL COQUE "/>
    <s v="AGRIETAMIENTO DE CLADDING POR FATIGA TERMICA O MECÁNICA "/>
    <s v="SE DEBE REALIZAR UNA REPARACION DE LA ZONA AFECTADA O EN CASO DE DAÑO MAYOR PODRIA SER NECESARIO UN CAMBIO DE CAMARA. DETENCION DE LA PLANTA"/>
    <n v="4"/>
    <n v="4"/>
    <n v="4"/>
    <n v="4"/>
    <n v="4"/>
    <n v="1"/>
    <n v="3"/>
    <n v="12"/>
    <s v="CBM"/>
    <s v="INSPECCIONAR VISUALMENTE"/>
    <m/>
    <m/>
    <m/>
    <s v="BINSPEC"/>
    <m/>
    <m/>
    <m/>
    <m/>
    <m/>
    <m/>
    <m/>
    <m/>
    <m/>
    <m/>
    <m/>
    <s v="CBM"/>
    <x v="114"/>
    <s v="REALIZAR ENSAYO DE TINTAS PENETRANTES"/>
    <s v="CLADING"/>
    <s v="INSPEC"/>
    <m/>
    <n v="37"/>
    <s v="QUE LA GRIETA NO SUPERE LOS 3 MM DE PROFUNDIDAD (ESPESOR DEL CLADDING Y CORROSIÓN PERMITIDA) "/>
    <x v="9"/>
    <x v="4"/>
    <n v="6"/>
    <n v="480"/>
    <n v="8"/>
    <n v="48"/>
    <x v="3"/>
    <s v="CLADING"/>
    <m/>
    <m/>
    <m/>
    <s v="REPARACIÓN DE CLADDING"/>
    <m/>
    <s v="BEEARE"/>
  </r>
  <r>
    <n v="178"/>
    <x v="0"/>
    <m/>
    <m/>
    <s v="COKER"/>
    <s v="COKER"/>
    <s v="D-1401A CAMARA CACO COKER"/>
    <m/>
    <s v="D-1401A"/>
    <s v="E-DS-ERB-COK0-PROC-00000D1401A"/>
    <s v="830 m³"/>
    <x v="1"/>
    <x v="6"/>
    <x v="31"/>
    <m/>
    <n v="10104713"/>
    <s v="PROTEGER EL MANTO CONTRA LA EROSIÓN DEL COQUE "/>
    <s v="NO PROTEGE EL MANTO CONTRA LA EROSIÓN DEL COQUE "/>
    <s v="AGRIETAMIENTO DE CLADDING POR FATIGA TERMICA O MECÁNICA "/>
    <s v="SE DEBE REALIZAR UNA REPARACION DE LA ZONA AFECTADA O EN CASO DE DAÑO MAYOR PODRIA SER NECESARIO UN CAMBIO DE CAMARA. DETENCION DE LA PLANTA"/>
    <n v="4"/>
    <n v="4"/>
    <n v="4"/>
    <n v="4"/>
    <n v="4"/>
    <n v="1"/>
    <n v="3"/>
    <n v="12"/>
    <s v="CBM"/>
    <s v="INSPECCION VISUAL"/>
    <m/>
    <m/>
    <m/>
    <s v="BINSPEC"/>
    <s v="Sin plan "/>
    <s v="Sin plan "/>
    <m/>
    <s v="Sin plan "/>
    <s v="Sin plan "/>
    <s v="Sin plan "/>
    <s v="Sin plan "/>
    <s v="Sin plan "/>
    <m/>
    <m/>
    <m/>
    <s v="CBM"/>
    <x v="120"/>
    <s v="INSPECCIONAR VISUALMENTE INTERIOR"/>
    <s v="CLADING"/>
    <s v="INSPEC"/>
    <m/>
    <n v="33"/>
    <s v="QUE LA GRIETA NO SUPERE LOS 3 MM DE PROFUNDIDAD (ESPESOR DEL CLADDING Y CORROSIÓN PERMITIDA) "/>
    <x v="9"/>
    <x v="4"/>
    <n v="6"/>
    <n v="180"/>
    <n v="3"/>
    <n v="18"/>
    <x v="3"/>
    <s v="CLADING"/>
    <m/>
    <m/>
    <m/>
    <s v="REPARACIÓN "/>
    <m/>
    <s v="BEEARE"/>
  </r>
  <r>
    <n v="215"/>
    <x v="0"/>
    <m/>
    <m/>
    <s v="COKER"/>
    <s v="COKER"/>
    <s v="D-1401A CAMARA CACO COKER"/>
    <m/>
    <s v="D-1401A"/>
    <s v="E-DS-ERB-COK0-PROC-00000D1401A"/>
    <s v="830 m³"/>
    <x v="1"/>
    <x v="6"/>
    <x v="31"/>
    <m/>
    <n v="10104713"/>
    <s v="PROTEGER EL MANTO CONTRA LA EROSIÓN DEL COQUE "/>
    <s v="NO PROTEGE EL MANTO CONTRA LA EROSIÓN DEL COQUE "/>
    <s v="EROSIÓN DEL CLADDING POR PÁRTICULAS ABRASIVAS "/>
    <s v="PERDIDA DE ESPESOR, SE DEBE REALIZAR UNA REPARACION DE LA ZONA AFECTADA O EN CASO DE DAÑO MAYOR PODRIA SER NECESARIO UN CAMBIO DE CAMARA. DETENCION DE LA PLANTA"/>
    <n v="4"/>
    <n v="4"/>
    <n v="4"/>
    <n v="4"/>
    <n v="4"/>
    <n v="2"/>
    <n v="3"/>
    <n v="24"/>
    <m/>
    <m/>
    <m/>
    <m/>
    <m/>
    <m/>
    <m/>
    <m/>
    <m/>
    <m/>
    <m/>
    <m/>
    <m/>
    <m/>
    <m/>
    <m/>
    <m/>
    <s v="CBM"/>
    <x v="120"/>
    <s v="INSPECCIONAR VISUALMENTE INTERIOR"/>
    <s v="CLADING"/>
    <s v="INSPEC"/>
    <m/>
    <n v="33"/>
    <s v="CORROSIÓN PERMITIDA DEL CLADDING 3 MM. "/>
    <x v="9"/>
    <x v="4"/>
    <n v="6"/>
    <n v="180"/>
    <n v="3"/>
    <n v="18"/>
    <x v="3"/>
    <s v="CLADING"/>
    <m/>
    <m/>
    <m/>
    <s v="REPARACIÓN "/>
    <m/>
    <s v="BEEARE"/>
  </r>
  <r>
    <n v="215"/>
    <x v="0"/>
    <m/>
    <m/>
    <s v="COKER"/>
    <s v="COKER"/>
    <s v="D-1401A CAMARA CACO COKER"/>
    <m/>
    <s v="D-1401A"/>
    <s v="E-DS-ERB-COK0-PROC-00000D1401A"/>
    <s v="830 m³"/>
    <x v="1"/>
    <x v="6"/>
    <x v="31"/>
    <m/>
    <n v="10104713"/>
    <s v="PROTEGER EL MANTO CONTRA LA EROSIÓN DEL COQUE "/>
    <s v="NO PROTEGE EL MANTO CONTRA LA EROSIÓN DEL COQUE "/>
    <s v="EROSIÓN DEL CLADDING POR PÁRTICULAS ABRASIVAS "/>
    <s v="PERDIDA DE ESPESOR, SE DEBE REALIZAR UNA REPARACION DE LA ZONA AFECTADA O EN CASO DE DAÑO MAYOR PODRIA SER NECESARIO UN CAMBIO DE CAMARA. DETENCION DE LA PLANTA"/>
    <n v="4"/>
    <n v="4"/>
    <n v="4"/>
    <n v="4"/>
    <n v="4"/>
    <n v="2"/>
    <n v="3"/>
    <n v="24"/>
    <m/>
    <m/>
    <m/>
    <m/>
    <m/>
    <m/>
    <m/>
    <m/>
    <m/>
    <m/>
    <m/>
    <m/>
    <m/>
    <m/>
    <m/>
    <m/>
    <m/>
    <s v="CBM"/>
    <x v="113"/>
    <s v="REALIZAR MEDICION DE ESPESORES"/>
    <s v="CLADING"/>
    <s v="INSPEC"/>
    <m/>
    <n v="30"/>
    <s v="CORROSIÓN PERMITIDA DEL CLADDING 3 MM. "/>
    <x v="9"/>
    <x v="4"/>
    <n v="6"/>
    <n v="480"/>
    <n v="8"/>
    <n v="48"/>
    <x v="3"/>
    <s v="CLADING"/>
    <m/>
    <m/>
    <m/>
    <s v="REPARACIÓN "/>
    <m/>
    <s v="BEEARE"/>
  </r>
  <r>
    <n v="114"/>
    <x v="1"/>
    <m/>
    <m/>
    <s v="COKER"/>
    <s v="COKER"/>
    <m/>
    <m/>
    <s v="D-1401A/B"/>
    <s v="E-DS-ERB-COK0-PROC-00000D1401A"/>
    <s v="830 m³"/>
    <x v="1"/>
    <x v="5"/>
    <x v="32"/>
    <m/>
    <n v="10104713"/>
    <s v="PROTEGER LA ESTRUCTURA METÁLICA ANTE EXPOSICIÓN  DIRECTA AL FUEGO ."/>
    <s v="NO PROTEGER LA ESTRUCTURA METÁLICA ANTE EXPOSICIÓN  DIRECTA AL FUEGO ."/>
    <s v="DESPRENDIMIENTO DEL FIREPROOFING "/>
    <s v="PERDER ESTABILIDAD O DEFORMACIONES. "/>
    <m/>
    <m/>
    <m/>
    <m/>
    <n v="0"/>
    <m/>
    <m/>
    <n v="0"/>
    <s v="SIN PLAN "/>
    <s v="SIN PLAN (NORMA API510) "/>
    <m/>
    <m/>
    <m/>
    <m/>
    <s v="Sin plan "/>
    <s v="Sin plan "/>
    <m/>
    <s v="Sin plan "/>
    <s v="Sin plan "/>
    <s v="Sin plan "/>
    <s v="Sin plan "/>
    <s v="Sin plan "/>
    <m/>
    <m/>
    <m/>
    <s v="CBM "/>
    <x v="121"/>
    <m/>
    <m/>
    <m/>
    <m/>
    <m/>
    <s v="Sin evidencia de desprendimiento "/>
    <x v="9"/>
    <x v="7"/>
    <n v="2"/>
    <m/>
    <n v="2"/>
    <m/>
    <x v="4"/>
    <m/>
    <m/>
    <m/>
    <m/>
    <m/>
    <m/>
    <m/>
  </r>
  <r>
    <n v="167"/>
    <x v="2"/>
    <m/>
    <s v="FP"/>
    <s v="COKER"/>
    <s v="COKER"/>
    <s v="X-1401 VALV SWITCH TRES VIAS MOTORIZADA"/>
    <m/>
    <s v="X-1401"/>
    <s v="E-DS-ERB-COK0-PROC-000000X1401"/>
    <s v="830 m³"/>
    <x v="0"/>
    <x v="0"/>
    <x v="0"/>
    <s v="BOMBA HIDRÁULICA "/>
    <n v="10105288"/>
    <s v="DISTRIBUIR EL FLUJO DE PRESIÓN DE ACEITE AL SISTEMA DE ASENTAMIENTO Y  ROTACIÓN DE VÁLVULA X1401"/>
    <s v="NO PERMITE DISTRIBUIR EL FLUJO DE PRESIÓN DE ACEITE AL SISTEMA DE ASENTAMIENTO Y  ROTACIÓN DE VÁLVULA X1401"/>
    <s v="FUGA POR SELLO MECANICO DAÑADO (ES DE PISTON INTERNO, NO APLICA EL MF)"/>
    <m/>
    <m/>
    <m/>
    <m/>
    <m/>
    <m/>
    <m/>
    <m/>
    <n v="0"/>
    <m/>
    <m/>
    <m/>
    <m/>
    <m/>
    <m/>
    <m/>
    <m/>
    <m/>
    <m/>
    <m/>
    <m/>
    <m/>
    <m/>
    <m/>
    <m/>
    <m/>
    <m/>
    <x v="25"/>
    <m/>
    <m/>
    <m/>
    <m/>
    <m/>
    <m/>
    <x v="5"/>
    <x v="7"/>
    <m/>
    <m/>
    <m/>
    <m/>
    <x v="6"/>
    <m/>
    <m/>
    <m/>
    <m/>
    <m/>
    <m/>
    <m/>
  </r>
  <r>
    <n v="157"/>
    <x v="2"/>
    <m/>
    <m/>
    <s v="COKER"/>
    <s v="COKER"/>
    <m/>
    <m/>
    <s v="X-1401"/>
    <m/>
    <s v="830 m³"/>
    <x v="0"/>
    <x v="0"/>
    <x v="33"/>
    <s v="MANÓMETRO"/>
    <n v="10105288"/>
    <s v="MIDE LA PRESIÓN INTERNA EN TIEMPO REAL "/>
    <s v="INDICACIÓN ERRÓNEA DE PRESÓN (LECTURA FALSA) "/>
    <s v="ROTURA POR GOLPE DE PRESIÓN DURANTE FALLA DE VÁLVULA  "/>
    <s v="PÉRDIDA DE MONITOREO FÍSICO, NO AFECTA OPERACIONES"/>
    <m/>
    <m/>
    <m/>
    <m/>
    <n v="0"/>
    <m/>
    <m/>
    <n v="0"/>
    <m/>
    <m/>
    <m/>
    <m/>
    <m/>
    <m/>
    <m/>
    <m/>
    <m/>
    <m/>
    <m/>
    <m/>
    <m/>
    <m/>
    <m/>
    <m/>
    <m/>
    <m/>
    <x v="25"/>
    <m/>
    <m/>
    <m/>
    <m/>
    <m/>
    <m/>
    <x v="5"/>
    <x v="7"/>
    <m/>
    <m/>
    <m/>
    <m/>
    <x v="6"/>
    <m/>
    <m/>
    <m/>
    <m/>
    <m/>
    <m/>
    <m/>
  </r>
  <r>
    <n v="153"/>
    <x v="2"/>
    <m/>
    <m/>
    <s v="COKER"/>
    <s v="COKER"/>
    <m/>
    <m/>
    <s v="X-1401"/>
    <m/>
    <s v="830 m³"/>
    <x v="0"/>
    <x v="0"/>
    <x v="34"/>
    <s v="SENSOR DE POSICIÓN"/>
    <n v="10105288"/>
    <s v="DIRECCIONAR EL FLUJO DE PITCH HACIA LA CÁMARA EN SERVICIO. "/>
    <s v="NO DIRECCIONAR EL FLUJO DE PITCH HACIA LA CÁMARA EN SERVICIO. "/>
    <s v="PÉRDIDA DE POSICIÓN DE LA VÁLVULA POR CONTAMINACIÓN DE SENSORES "/>
    <m/>
    <m/>
    <m/>
    <m/>
    <m/>
    <n v="0"/>
    <m/>
    <m/>
    <n v="0"/>
    <m/>
    <m/>
    <m/>
    <m/>
    <m/>
    <m/>
    <m/>
    <m/>
    <m/>
    <m/>
    <m/>
    <m/>
    <m/>
    <m/>
    <m/>
    <m/>
    <m/>
    <m/>
    <x v="25"/>
    <m/>
    <m/>
    <m/>
    <m/>
    <m/>
    <m/>
    <x v="5"/>
    <x v="7"/>
    <m/>
    <m/>
    <m/>
    <m/>
    <x v="6"/>
    <m/>
    <m/>
    <m/>
    <m/>
    <m/>
    <m/>
    <m/>
  </r>
  <r>
    <n v="77"/>
    <x v="2"/>
    <m/>
    <m/>
    <s v="COKER"/>
    <s v="COKER"/>
    <m/>
    <m/>
    <s v="D-1401A/B"/>
    <s v="E-DS-ERB-COK0-PROC-00000D1401A"/>
    <s v="830 m³"/>
    <x v="1"/>
    <x v="3"/>
    <x v="10"/>
    <s v="CONTRAPESOS"/>
    <n v="10104579"/>
    <m/>
    <m/>
    <m/>
    <m/>
    <m/>
    <m/>
    <m/>
    <m/>
    <n v="0"/>
    <m/>
    <m/>
    <n v="0"/>
    <m/>
    <m/>
    <m/>
    <m/>
    <m/>
    <m/>
    <m/>
    <m/>
    <m/>
    <m/>
    <m/>
    <m/>
    <m/>
    <m/>
    <m/>
    <m/>
    <m/>
    <m/>
    <x v="25"/>
    <m/>
    <m/>
    <m/>
    <m/>
    <m/>
    <m/>
    <x v="5"/>
    <x v="7"/>
    <m/>
    <m/>
    <m/>
    <m/>
    <x v="6"/>
    <m/>
    <m/>
    <m/>
    <m/>
    <m/>
    <m/>
    <m/>
  </r>
  <r>
    <n v="67"/>
    <x v="2"/>
    <s v="DESCARTADO"/>
    <m/>
    <s v="COKER"/>
    <s v="COKER"/>
    <m/>
    <m/>
    <s v="D-1401A/B"/>
    <s v="E-DS-ERB-COK0-PROC-00000D1401A"/>
    <s v="830 m³"/>
    <x v="1"/>
    <x v="3"/>
    <x v="10"/>
    <s v="TAMBOR"/>
    <n v="10104579"/>
    <s v="PERMITIR SUBIR O BAJAR LA LANZA DE MANERA CONTROLADA DURANTE LA OPERACIÓN "/>
    <s v="NO PERMITIR SUBIR O BAJAR LA LANZA  DE MANERA CONTROLADA DURANTE LA OPERACIÓN  "/>
    <s v="GRIETAS EN EL TAMBOR DEBIDO A FATIGA DE MATERIAL  "/>
    <s v="RIESGO DE ROTURA DEL TAMBOR Y CAIDA DE LA LANZA "/>
    <m/>
    <m/>
    <m/>
    <m/>
    <n v="0"/>
    <m/>
    <m/>
    <n v="0"/>
    <m/>
    <m/>
    <m/>
    <m/>
    <m/>
    <m/>
    <m/>
    <m/>
    <m/>
    <m/>
    <m/>
    <m/>
    <m/>
    <m/>
    <m/>
    <m/>
    <m/>
    <m/>
    <x v="25"/>
    <m/>
    <m/>
    <m/>
    <m/>
    <m/>
    <m/>
    <x v="5"/>
    <x v="7"/>
    <m/>
    <m/>
    <m/>
    <m/>
    <x v="6"/>
    <m/>
    <m/>
    <m/>
    <m/>
    <m/>
    <m/>
    <m/>
  </r>
  <r>
    <n v="26"/>
    <x v="2"/>
    <s v="DESCARTADO"/>
    <m/>
    <s v="COKER"/>
    <s v="COKER"/>
    <m/>
    <m/>
    <s v="D-1401A/B"/>
    <s v="E-DS-ERB-COK0-PROC-00000D1401A"/>
    <s v="830 m³"/>
    <x v="1"/>
    <x v="3"/>
    <x v="12"/>
    <m/>
    <n v="10055761"/>
    <s v="INYECTAR DE FORMA SEGURA Y CONTROLADA AGUA A ALTA PRESION PARA EL CORTE DE COQUE EN EL INTERIOR DE LA CÁMARA"/>
    <s v="NO REALIZAR EL CORTE DE COQUE EN EL INTERIOR DE LA CAMARA"/>
    <s v="ROTURA EN EXTREMO DE LANZA POR PÉRDIDA DE INTEGRIDAD MECÁNICA"/>
    <s v="INTERRUPCIÓN EN EL PROCESO DE CORTE DEL COQUE, AUMENTO DE TIEMPOS DE LIMPIEZA Y RIESGO DE PRESIÓN "/>
    <m/>
    <m/>
    <m/>
    <m/>
    <n v="0"/>
    <m/>
    <m/>
    <n v="0"/>
    <m/>
    <m/>
    <m/>
    <m/>
    <m/>
    <m/>
    <m/>
    <m/>
    <m/>
    <m/>
    <m/>
    <m/>
    <m/>
    <m/>
    <m/>
    <m/>
    <m/>
    <s v="CBM "/>
    <x v="122"/>
    <m/>
    <m/>
    <m/>
    <m/>
    <m/>
    <s v="SIN GRIETAS"/>
    <x v="9"/>
    <x v="7"/>
    <n v="3"/>
    <m/>
    <n v="4"/>
    <m/>
    <x v="1"/>
    <m/>
    <m/>
    <m/>
    <m/>
    <s v="Reparación y/o cambio "/>
    <m/>
    <s v="BEARE"/>
  </r>
  <r>
    <n v="60"/>
    <x v="2"/>
    <m/>
    <m/>
    <s v="COKER"/>
    <s v="COKER"/>
    <m/>
    <m/>
    <s v="D-1401A/B"/>
    <s v="E-DS-ERB-COK0-PROC-00000FD1401"/>
    <s v="830 m³"/>
    <x v="1"/>
    <x v="3"/>
    <x v="35"/>
    <m/>
    <n v="10102249"/>
    <m/>
    <m/>
    <m/>
    <m/>
    <m/>
    <m/>
    <m/>
    <m/>
    <n v="0"/>
    <m/>
    <m/>
    <n v="0"/>
    <m/>
    <m/>
    <m/>
    <m/>
    <m/>
    <m/>
    <m/>
    <m/>
    <m/>
    <m/>
    <m/>
    <m/>
    <m/>
    <m/>
    <m/>
    <m/>
    <m/>
    <m/>
    <x v="25"/>
    <m/>
    <m/>
    <m/>
    <m/>
    <m/>
    <m/>
    <x v="5"/>
    <x v="7"/>
    <m/>
    <m/>
    <m/>
    <m/>
    <x v="6"/>
    <m/>
    <m/>
    <m/>
    <m/>
    <m/>
    <m/>
    <m/>
  </r>
  <r>
    <n v="52"/>
    <x v="2"/>
    <m/>
    <m/>
    <s v="COKER"/>
    <s v="COKER"/>
    <m/>
    <m/>
    <s v="D-1401A/B"/>
    <m/>
    <s v="830 m³"/>
    <x v="1"/>
    <x v="3"/>
    <x v="13"/>
    <m/>
    <n v="10050151"/>
    <s v="DETENER EL CABEZAL DE CORTE EN POSICIÓN SEGURA DURANTE SU DESCENSO, POR CAIDA LIBRE DE LA LANZA "/>
    <s v="NO DETIENE EL CABEZAL DE CORTE AL MOMENTO DE  DESCENDER  "/>
    <s v="DESGASTE DE COMPONENTES "/>
    <s v="EL CABEZAL NO SE DETIENE AL BAJAR. RIESGO DE ACCIDENTE AL PERSONAL "/>
    <m/>
    <m/>
    <m/>
    <m/>
    <n v="0"/>
    <m/>
    <m/>
    <n v="0"/>
    <s v="SIN PLAN "/>
    <s v="sin plan "/>
    <m/>
    <m/>
    <m/>
    <m/>
    <n v="200087"/>
    <m/>
    <m/>
    <m/>
    <m/>
    <m/>
    <m/>
    <m/>
    <m/>
    <m/>
    <m/>
    <m/>
    <x v="25"/>
    <m/>
    <m/>
    <m/>
    <m/>
    <m/>
    <m/>
    <x v="5"/>
    <x v="7"/>
    <m/>
    <m/>
    <m/>
    <m/>
    <x v="6"/>
    <m/>
    <m/>
    <m/>
    <m/>
    <m/>
    <m/>
    <m/>
  </r>
  <r>
    <n v="9"/>
    <x v="2"/>
    <m/>
    <m/>
    <s v="COKER"/>
    <s v="COKER"/>
    <s v="SP-3 VALV CONVENCI  ACTUADOR CORONA COK"/>
    <m/>
    <s v="SP-3"/>
    <s v="E-DS-ERB-COK0-PROC-00000000SP3"/>
    <s v="830 m³"/>
    <x v="0"/>
    <x v="3"/>
    <x v="36"/>
    <m/>
    <n v="10050132"/>
    <s v="PERMITE EL DRENAJE DEL FLUIDO  DESPUÉS DEL CICLO DE COQUIFICACIÓN "/>
    <s v="NO PERMITE EL PASO DEL FLUIDO "/>
    <s v="OBSTRUCCIÓN INTERNA POR ACUMULACIÓN DE COQUE O SEDIMIENTOS "/>
    <s v="IMPIDE EL DRENAJE DE CÁMARA AFECTANDO EL CICLO DE CAMBIO "/>
    <m/>
    <m/>
    <m/>
    <m/>
    <n v="0"/>
    <m/>
    <m/>
    <n v="0"/>
    <m/>
    <m/>
    <m/>
    <m/>
    <m/>
    <m/>
    <m/>
    <m/>
    <m/>
    <m/>
    <m/>
    <m/>
    <m/>
    <m/>
    <m/>
    <m/>
    <m/>
    <m/>
    <x v="25"/>
    <m/>
    <s v="SP-3"/>
    <m/>
    <m/>
    <m/>
    <m/>
    <x v="14"/>
    <x v="7"/>
    <m/>
    <m/>
    <m/>
    <m/>
    <x v="6"/>
    <m/>
    <m/>
    <m/>
    <m/>
    <m/>
    <m/>
    <m/>
  </r>
  <r>
    <n v="10"/>
    <x v="2"/>
    <m/>
    <m/>
    <s v="COKER"/>
    <s v="COKER"/>
    <s v="SP-3 VALV CONVENCI  ACTUADOR CORONA COK"/>
    <m/>
    <s v="SP-3"/>
    <s v="E-DS-ERB-COK0-PROC-00000000SP3"/>
    <s v="830 m³"/>
    <x v="0"/>
    <x v="3"/>
    <x v="36"/>
    <m/>
    <n v="10050132"/>
    <s v="PERMITE EL DRENAJE DEL FLUIDO  DESPUÉS DEL CICLO DE COQUIFICACIÓN "/>
    <s v="NO PERMITE EL PASO DEL FLUIDO "/>
    <s v="FALLA DEL ACTUADOR POR TRABAMIENTO MECÁNICO "/>
    <s v="DETENCIÓN DEL PROCESO "/>
    <m/>
    <m/>
    <m/>
    <m/>
    <n v="0"/>
    <m/>
    <m/>
    <n v="0"/>
    <m/>
    <m/>
    <m/>
    <m/>
    <m/>
    <m/>
    <m/>
    <m/>
    <m/>
    <m/>
    <m/>
    <m/>
    <m/>
    <m/>
    <m/>
    <m/>
    <m/>
    <m/>
    <x v="25"/>
    <m/>
    <s v="SP-3"/>
    <m/>
    <m/>
    <m/>
    <m/>
    <x v="14"/>
    <x v="7"/>
    <m/>
    <m/>
    <m/>
    <m/>
    <x v="6"/>
    <m/>
    <m/>
    <m/>
    <m/>
    <m/>
    <m/>
    <m/>
  </r>
  <r>
    <n v="11"/>
    <x v="2"/>
    <m/>
    <m/>
    <s v="COKER"/>
    <s v="COKER"/>
    <s v="SP-5 VALV CONVENCI  ACTUADOR CORONA COK"/>
    <m/>
    <s v="SP-5"/>
    <s v="E-DS-ERB-COK0-PROC-00000000SP5"/>
    <s v="830 m³"/>
    <x v="1"/>
    <x v="3"/>
    <x v="37"/>
    <m/>
    <n v="10050134"/>
    <s v="AISLA O CONECTA EL FLUJO ENTRE CÁMARAS SEGÚN EL CICLO "/>
    <s v="IMPIDE AISLAR O CONECTAR EL FLUJO ENTRE CÁMARAS SEGÚN EL CICLO "/>
    <s v="ACUMULACIÓN DE COQUE EN ZONA DE ASIENTO DEL CONO "/>
    <s v="RIESGO DE MEZCLA O DESVIACIÓN DEL FLUJO NO DESEADO "/>
    <m/>
    <m/>
    <m/>
    <m/>
    <n v="0"/>
    <m/>
    <m/>
    <n v="0"/>
    <m/>
    <m/>
    <m/>
    <m/>
    <m/>
    <m/>
    <m/>
    <m/>
    <m/>
    <m/>
    <m/>
    <m/>
    <m/>
    <m/>
    <m/>
    <m/>
    <m/>
    <m/>
    <x v="25"/>
    <m/>
    <s v="SP-5"/>
    <m/>
    <m/>
    <m/>
    <m/>
    <x v="14"/>
    <x v="7"/>
    <m/>
    <m/>
    <m/>
    <m/>
    <x v="6"/>
    <m/>
    <m/>
    <m/>
    <m/>
    <m/>
    <m/>
    <m/>
  </r>
  <r>
    <n v="12"/>
    <x v="2"/>
    <m/>
    <m/>
    <s v="COKER"/>
    <s v="COKER"/>
    <s v="SP-5 VALV CONVENCI  ACTUADOR CORONA COK"/>
    <m/>
    <s v="SP-5"/>
    <s v="E-DS-ERB-COK0-PROC-00000000SP5"/>
    <s v="830 m³"/>
    <x v="1"/>
    <x v="3"/>
    <x v="37"/>
    <m/>
    <n v="10050134"/>
    <s v="AISLA O CONECTA EL FLUJO ENTRE CÁMARAS SEGÚN EL CICLO "/>
    <s v="IMPIDE AISLAR O CONECTAR EL FLUJO ENTRE CÁMARAS SEGÚN EL CICLO "/>
    <s v="FALLA DEL REDUCTOR POR FALTA DE MANTENIMIENTO "/>
    <s v="NO SE PUEDE OPERAR LA VÁLVULA se puede operar válvula desde punto local/remoto"/>
    <m/>
    <m/>
    <m/>
    <m/>
    <n v="0"/>
    <m/>
    <m/>
    <n v="0"/>
    <m/>
    <m/>
    <m/>
    <m/>
    <m/>
    <m/>
    <m/>
    <m/>
    <m/>
    <m/>
    <m/>
    <m/>
    <m/>
    <m/>
    <m/>
    <m/>
    <m/>
    <m/>
    <x v="25"/>
    <m/>
    <s v="SP-5"/>
    <m/>
    <m/>
    <m/>
    <m/>
    <x v="14"/>
    <x v="7"/>
    <m/>
    <m/>
    <m/>
    <m/>
    <x v="6"/>
    <m/>
    <m/>
    <m/>
    <m/>
    <m/>
    <m/>
    <m/>
  </r>
  <r>
    <n v="30"/>
    <x v="2"/>
    <m/>
    <m/>
    <s v="COKER"/>
    <s v="COKER"/>
    <m/>
    <m/>
    <s v="D-1401A/B"/>
    <m/>
    <s v="830 m³"/>
    <x v="1"/>
    <x v="7"/>
    <x v="38"/>
    <m/>
    <n v="10066048"/>
    <m/>
    <m/>
    <m/>
    <m/>
    <m/>
    <m/>
    <m/>
    <m/>
    <n v="0"/>
    <m/>
    <m/>
    <n v="0"/>
    <m/>
    <m/>
    <m/>
    <m/>
    <m/>
    <m/>
    <m/>
    <m/>
    <m/>
    <m/>
    <m/>
    <m/>
    <m/>
    <m/>
    <m/>
    <m/>
    <m/>
    <m/>
    <x v="25"/>
    <m/>
    <m/>
    <m/>
    <m/>
    <m/>
    <m/>
    <x v="5"/>
    <x v="7"/>
    <m/>
    <m/>
    <m/>
    <m/>
    <x v="6"/>
    <m/>
    <m/>
    <m/>
    <m/>
    <m/>
    <m/>
    <m/>
  </r>
  <r>
    <n v="31"/>
    <x v="2"/>
    <m/>
    <m/>
    <s v="COKER"/>
    <s v="COKER"/>
    <m/>
    <m/>
    <s v="D-1401A/B"/>
    <m/>
    <s v="830 m³"/>
    <x v="1"/>
    <x v="7"/>
    <x v="39"/>
    <m/>
    <n v="10066049"/>
    <m/>
    <m/>
    <m/>
    <m/>
    <m/>
    <m/>
    <m/>
    <m/>
    <n v="0"/>
    <m/>
    <m/>
    <n v="0"/>
    <m/>
    <m/>
    <m/>
    <m/>
    <m/>
    <m/>
    <m/>
    <m/>
    <m/>
    <m/>
    <m/>
    <m/>
    <m/>
    <m/>
    <m/>
    <m/>
    <m/>
    <m/>
    <x v="25"/>
    <m/>
    <m/>
    <m/>
    <m/>
    <m/>
    <m/>
    <x v="5"/>
    <x v="7"/>
    <m/>
    <m/>
    <m/>
    <m/>
    <x v="6"/>
    <m/>
    <m/>
    <m/>
    <m/>
    <m/>
    <m/>
    <m/>
  </r>
  <r>
    <n v="32"/>
    <x v="2"/>
    <m/>
    <m/>
    <s v="COKER"/>
    <s v="COKER"/>
    <m/>
    <m/>
    <s v="D-1401A/B"/>
    <m/>
    <s v="830 m³"/>
    <x v="1"/>
    <x v="7"/>
    <x v="40"/>
    <m/>
    <n v="10066050"/>
    <m/>
    <m/>
    <m/>
    <m/>
    <m/>
    <m/>
    <m/>
    <m/>
    <n v="0"/>
    <m/>
    <m/>
    <n v="0"/>
    <m/>
    <m/>
    <m/>
    <m/>
    <m/>
    <m/>
    <m/>
    <m/>
    <m/>
    <m/>
    <m/>
    <m/>
    <m/>
    <m/>
    <m/>
    <m/>
    <m/>
    <m/>
    <x v="25"/>
    <m/>
    <m/>
    <m/>
    <m/>
    <m/>
    <m/>
    <x v="5"/>
    <x v="7"/>
    <m/>
    <m/>
    <m/>
    <m/>
    <x v="6"/>
    <m/>
    <m/>
    <m/>
    <m/>
    <m/>
    <m/>
    <m/>
  </r>
  <r>
    <n v="33"/>
    <x v="2"/>
    <m/>
    <m/>
    <s v="COKER"/>
    <s v="COKER"/>
    <m/>
    <m/>
    <s v="D-1401A/B"/>
    <m/>
    <s v="830 m³"/>
    <x v="1"/>
    <x v="7"/>
    <x v="41"/>
    <m/>
    <n v="10066259"/>
    <m/>
    <m/>
    <m/>
    <m/>
    <m/>
    <m/>
    <m/>
    <m/>
    <n v="0"/>
    <m/>
    <m/>
    <n v="0"/>
    <m/>
    <m/>
    <m/>
    <m/>
    <m/>
    <m/>
    <m/>
    <m/>
    <m/>
    <m/>
    <m/>
    <m/>
    <m/>
    <m/>
    <m/>
    <m/>
    <m/>
    <m/>
    <x v="25"/>
    <m/>
    <m/>
    <m/>
    <m/>
    <m/>
    <m/>
    <x v="5"/>
    <x v="7"/>
    <m/>
    <m/>
    <m/>
    <m/>
    <x v="6"/>
    <m/>
    <m/>
    <m/>
    <m/>
    <m/>
    <m/>
    <m/>
  </r>
  <r>
    <n v="35"/>
    <x v="2"/>
    <m/>
    <m/>
    <s v="COKER"/>
    <s v="COKER"/>
    <m/>
    <m/>
    <s v="D-1401A/B"/>
    <m/>
    <s v="830 m³"/>
    <x v="1"/>
    <x v="7"/>
    <x v="42"/>
    <m/>
    <n v="10066261"/>
    <m/>
    <m/>
    <m/>
    <m/>
    <m/>
    <m/>
    <m/>
    <m/>
    <n v="0"/>
    <m/>
    <m/>
    <n v="0"/>
    <m/>
    <m/>
    <m/>
    <m/>
    <m/>
    <m/>
    <m/>
    <m/>
    <m/>
    <m/>
    <m/>
    <m/>
    <m/>
    <m/>
    <m/>
    <m/>
    <m/>
    <m/>
    <x v="25"/>
    <m/>
    <m/>
    <m/>
    <m/>
    <m/>
    <m/>
    <x v="5"/>
    <x v="7"/>
    <m/>
    <m/>
    <m/>
    <m/>
    <x v="6"/>
    <m/>
    <m/>
    <m/>
    <m/>
    <m/>
    <m/>
    <m/>
  </r>
  <r>
    <n v="37"/>
    <x v="2"/>
    <m/>
    <m/>
    <s v="COKER"/>
    <s v="COKER"/>
    <m/>
    <m/>
    <s v="D-1401A/B"/>
    <m/>
    <s v="830 m³"/>
    <x v="1"/>
    <x v="7"/>
    <x v="43"/>
    <m/>
    <n v="10066263"/>
    <m/>
    <m/>
    <m/>
    <m/>
    <m/>
    <m/>
    <m/>
    <m/>
    <n v="0"/>
    <m/>
    <m/>
    <n v="0"/>
    <m/>
    <m/>
    <m/>
    <m/>
    <m/>
    <m/>
    <m/>
    <m/>
    <m/>
    <m/>
    <m/>
    <m/>
    <m/>
    <m/>
    <m/>
    <m/>
    <m/>
    <m/>
    <x v="25"/>
    <m/>
    <m/>
    <m/>
    <m/>
    <m/>
    <m/>
    <x v="5"/>
    <x v="7"/>
    <m/>
    <m/>
    <m/>
    <m/>
    <x v="6"/>
    <m/>
    <m/>
    <m/>
    <m/>
    <m/>
    <m/>
    <m/>
  </r>
  <r>
    <n v="34"/>
    <x v="2"/>
    <m/>
    <m/>
    <s v="COKER"/>
    <s v="COKER"/>
    <m/>
    <m/>
    <s v="D-1401A/B"/>
    <m/>
    <s v="830 m³"/>
    <x v="1"/>
    <x v="7"/>
    <x v="44"/>
    <m/>
    <n v="10066260"/>
    <m/>
    <m/>
    <m/>
    <m/>
    <m/>
    <m/>
    <m/>
    <m/>
    <n v="0"/>
    <m/>
    <m/>
    <n v="0"/>
    <m/>
    <m/>
    <m/>
    <m/>
    <m/>
    <m/>
    <m/>
    <m/>
    <m/>
    <m/>
    <m/>
    <m/>
    <m/>
    <m/>
    <m/>
    <m/>
    <m/>
    <m/>
    <x v="25"/>
    <m/>
    <m/>
    <m/>
    <m/>
    <m/>
    <m/>
    <x v="5"/>
    <x v="7"/>
    <m/>
    <m/>
    <m/>
    <m/>
    <x v="6"/>
    <m/>
    <m/>
    <m/>
    <m/>
    <m/>
    <m/>
    <m/>
  </r>
  <r>
    <n v="36"/>
    <x v="2"/>
    <m/>
    <m/>
    <s v="COKER"/>
    <s v="COKER"/>
    <m/>
    <m/>
    <s v="D-1401A/B"/>
    <m/>
    <s v="830 m³"/>
    <x v="1"/>
    <x v="7"/>
    <x v="45"/>
    <m/>
    <n v="10066262"/>
    <m/>
    <m/>
    <m/>
    <m/>
    <m/>
    <m/>
    <m/>
    <m/>
    <n v="0"/>
    <m/>
    <m/>
    <n v="0"/>
    <m/>
    <m/>
    <m/>
    <m/>
    <m/>
    <m/>
    <m/>
    <m/>
    <m/>
    <m/>
    <m/>
    <m/>
    <m/>
    <m/>
    <m/>
    <m/>
    <m/>
    <m/>
    <x v="25"/>
    <m/>
    <m/>
    <m/>
    <m/>
    <m/>
    <m/>
    <x v="5"/>
    <x v="7"/>
    <m/>
    <m/>
    <m/>
    <m/>
    <x v="6"/>
    <m/>
    <m/>
    <m/>
    <m/>
    <m/>
    <m/>
    <m/>
  </r>
  <r>
    <n v="38"/>
    <x v="2"/>
    <m/>
    <m/>
    <s v="COKER"/>
    <s v="COKER"/>
    <m/>
    <m/>
    <s v="D-1401A/B"/>
    <m/>
    <s v="830 m³"/>
    <x v="1"/>
    <x v="7"/>
    <x v="46"/>
    <m/>
    <n v="10066264"/>
    <m/>
    <m/>
    <m/>
    <m/>
    <m/>
    <m/>
    <m/>
    <m/>
    <n v="0"/>
    <m/>
    <m/>
    <n v="0"/>
    <m/>
    <m/>
    <m/>
    <m/>
    <m/>
    <m/>
    <m/>
    <m/>
    <m/>
    <m/>
    <m/>
    <m/>
    <m/>
    <m/>
    <m/>
    <m/>
    <m/>
    <m/>
    <x v="25"/>
    <m/>
    <m/>
    <m/>
    <m/>
    <m/>
    <m/>
    <x v="5"/>
    <x v="7"/>
    <m/>
    <m/>
    <m/>
    <m/>
    <x v="6"/>
    <m/>
    <m/>
    <m/>
    <m/>
    <m/>
    <m/>
    <m/>
  </r>
  <r>
    <n v="39"/>
    <x v="2"/>
    <m/>
    <m/>
    <s v="COKER"/>
    <s v="COKER"/>
    <m/>
    <m/>
    <s v="D-1401A/B"/>
    <m/>
    <s v="830 m³"/>
    <x v="1"/>
    <x v="7"/>
    <x v="47"/>
    <m/>
    <n v="10066290"/>
    <m/>
    <m/>
    <m/>
    <m/>
    <m/>
    <m/>
    <m/>
    <m/>
    <n v="0"/>
    <m/>
    <m/>
    <n v="0"/>
    <m/>
    <m/>
    <m/>
    <m/>
    <m/>
    <m/>
    <m/>
    <m/>
    <m/>
    <m/>
    <m/>
    <m/>
    <m/>
    <m/>
    <m/>
    <m/>
    <m/>
    <m/>
    <x v="25"/>
    <m/>
    <m/>
    <m/>
    <m/>
    <m/>
    <m/>
    <x v="5"/>
    <x v="7"/>
    <m/>
    <m/>
    <m/>
    <m/>
    <x v="6"/>
    <m/>
    <m/>
    <m/>
    <m/>
    <m/>
    <m/>
    <m/>
  </r>
  <r>
    <n v="43"/>
    <x v="2"/>
    <m/>
    <m/>
    <s v="COKER"/>
    <s v="COKER"/>
    <m/>
    <m/>
    <s v="D-1401A/B"/>
    <m/>
    <s v="830 m³"/>
    <x v="1"/>
    <x v="7"/>
    <x v="48"/>
    <m/>
    <n v="10066327"/>
    <m/>
    <m/>
    <m/>
    <m/>
    <m/>
    <m/>
    <m/>
    <m/>
    <n v="0"/>
    <m/>
    <m/>
    <n v="0"/>
    <m/>
    <m/>
    <m/>
    <m/>
    <m/>
    <m/>
    <m/>
    <m/>
    <m/>
    <m/>
    <m/>
    <m/>
    <m/>
    <m/>
    <m/>
    <m/>
    <m/>
    <m/>
    <x v="25"/>
    <m/>
    <m/>
    <m/>
    <m/>
    <m/>
    <m/>
    <x v="5"/>
    <x v="7"/>
    <m/>
    <m/>
    <m/>
    <m/>
    <x v="6"/>
    <m/>
    <m/>
    <m/>
    <m/>
    <m/>
    <m/>
    <m/>
  </r>
  <r>
    <n v="45"/>
    <x v="2"/>
    <m/>
    <m/>
    <s v="COKER"/>
    <s v="COKER"/>
    <m/>
    <m/>
    <s v="D-1401A/B"/>
    <m/>
    <s v="830 m³"/>
    <x v="1"/>
    <x v="7"/>
    <x v="49"/>
    <m/>
    <n v="10066329"/>
    <m/>
    <m/>
    <m/>
    <m/>
    <m/>
    <m/>
    <m/>
    <m/>
    <n v="0"/>
    <m/>
    <m/>
    <n v="0"/>
    <m/>
    <m/>
    <m/>
    <m/>
    <m/>
    <m/>
    <m/>
    <m/>
    <m/>
    <m/>
    <m/>
    <m/>
    <m/>
    <m/>
    <m/>
    <m/>
    <m/>
    <m/>
    <x v="25"/>
    <m/>
    <m/>
    <m/>
    <m/>
    <m/>
    <m/>
    <x v="5"/>
    <x v="7"/>
    <m/>
    <m/>
    <m/>
    <m/>
    <x v="6"/>
    <m/>
    <m/>
    <m/>
    <m/>
    <m/>
    <m/>
    <m/>
  </r>
  <r>
    <n v="47"/>
    <x v="2"/>
    <m/>
    <m/>
    <s v="COKER"/>
    <s v="COKER"/>
    <m/>
    <m/>
    <s v="D-1401A/B"/>
    <m/>
    <s v="830 m³"/>
    <x v="1"/>
    <x v="7"/>
    <x v="50"/>
    <m/>
    <n v="10066331"/>
    <m/>
    <m/>
    <m/>
    <m/>
    <m/>
    <m/>
    <m/>
    <m/>
    <n v="0"/>
    <m/>
    <m/>
    <n v="0"/>
    <m/>
    <m/>
    <m/>
    <m/>
    <m/>
    <m/>
    <m/>
    <m/>
    <m/>
    <m/>
    <m/>
    <m/>
    <m/>
    <m/>
    <m/>
    <m/>
    <m/>
    <m/>
    <x v="25"/>
    <m/>
    <m/>
    <m/>
    <m/>
    <m/>
    <m/>
    <x v="5"/>
    <x v="7"/>
    <m/>
    <m/>
    <m/>
    <m/>
    <x v="6"/>
    <m/>
    <m/>
    <m/>
    <m/>
    <m/>
    <m/>
    <m/>
  </r>
  <r>
    <n v="44"/>
    <x v="2"/>
    <m/>
    <m/>
    <s v="COKER"/>
    <s v="COKER"/>
    <m/>
    <m/>
    <s v="D-1401A/B"/>
    <m/>
    <s v="830 m³"/>
    <x v="1"/>
    <x v="7"/>
    <x v="51"/>
    <m/>
    <n v="10066328"/>
    <m/>
    <m/>
    <m/>
    <m/>
    <m/>
    <m/>
    <m/>
    <m/>
    <n v="0"/>
    <m/>
    <m/>
    <n v="0"/>
    <m/>
    <m/>
    <m/>
    <m/>
    <m/>
    <m/>
    <m/>
    <m/>
    <m/>
    <m/>
    <m/>
    <m/>
    <m/>
    <m/>
    <m/>
    <m/>
    <m/>
    <m/>
    <x v="25"/>
    <m/>
    <m/>
    <m/>
    <m/>
    <m/>
    <m/>
    <x v="5"/>
    <x v="7"/>
    <m/>
    <m/>
    <m/>
    <m/>
    <x v="6"/>
    <m/>
    <m/>
    <m/>
    <m/>
    <m/>
    <m/>
    <m/>
  </r>
  <r>
    <n v="46"/>
    <x v="2"/>
    <m/>
    <m/>
    <s v="COKER"/>
    <s v="COKER"/>
    <m/>
    <m/>
    <s v="D-1401A/B"/>
    <m/>
    <s v="830 m³"/>
    <x v="1"/>
    <x v="7"/>
    <x v="52"/>
    <m/>
    <n v="10066330"/>
    <m/>
    <m/>
    <m/>
    <m/>
    <m/>
    <m/>
    <m/>
    <m/>
    <n v="0"/>
    <m/>
    <m/>
    <n v="0"/>
    <m/>
    <m/>
    <m/>
    <m/>
    <m/>
    <m/>
    <m/>
    <m/>
    <m/>
    <m/>
    <m/>
    <m/>
    <m/>
    <m/>
    <m/>
    <m/>
    <m/>
    <m/>
    <x v="25"/>
    <m/>
    <m/>
    <m/>
    <m/>
    <m/>
    <m/>
    <x v="5"/>
    <x v="7"/>
    <m/>
    <m/>
    <m/>
    <m/>
    <x v="6"/>
    <m/>
    <m/>
    <m/>
    <m/>
    <m/>
    <m/>
    <m/>
  </r>
  <r>
    <n v="40"/>
    <x v="2"/>
    <m/>
    <m/>
    <s v="COKER"/>
    <s v="COKER"/>
    <m/>
    <m/>
    <s v="D-1401A/B"/>
    <m/>
    <s v="830 m³"/>
    <x v="1"/>
    <x v="7"/>
    <x v="53"/>
    <m/>
    <n v="10066291"/>
    <m/>
    <m/>
    <m/>
    <m/>
    <m/>
    <m/>
    <m/>
    <m/>
    <n v="0"/>
    <m/>
    <m/>
    <n v="0"/>
    <m/>
    <m/>
    <m/>
    <m/>
    <m/>
    <m/>
    <m/>
    <m/>
    <m/>
    <m/>
    <m/>
    <m/>
    <m/>
    <m/>
    <m/>
    <m/>
    <m/>
    <m/>
    <x v="25"/>
    <m/>
    <m/>
    <m/>
    <m/>
    <m/>
    <m/>
    <x v="5"/>
    <x v="7"/>
    <m/>
    <m/>
    <m/>
    <m/>
    <x v="6"/>
    <m/>
    <m/>
    <m/>
    <m/>
    <m/>
    <m/>
    <m/>
  </r>
  <r>
    <n v="48"/>
    <x v="2"/>
    <m/>
    <m/>
    <s v="COKER"/>
    <s v="COKER"/>
    <m/>
    <m/>
    <s v="D-1401A/B"/>
    <m/>
    <s v="830 m³"/>
    <x v="1"/>
    <x v="7"/>
    <x v="54"/>
    <m/>
    <n v="10066332"/>
    <m/>
    <m/>
    <m/>
    <m/>
    <m/>
    <m/>
    <m/>
    <m/>
    <n v="0"/>
    <m/>
    <m/>
    <n v="0"/>
    <m/>
    <m/>
    <m/>
    <m/>
    <m/>
    <m/>
    <m/>
    <m/>
    <m/>
    <m/>
    <m/>
    <m/>
    <m/>
    <m/>
    <m/>
    <m/>
    <m/>
    <m/>
    <x v="25"/>
    <m/>
    <m/>
    <m/>
    <m/>
    <m/>
    <m/>
    <x v="5"/>
    <x v="7"/>
    <m/>
    <m/>
    <m/>
    <m/>
    <x v="6"/>
    <m/>
    <m/>
    <m/>
    <m/>
    <m/>
    <m/>
    <m/>
  </r>
  <r>
    <n v="41"/>
    <x v="2"/>
    <m/>
    <m/>
    <s v="COKER"/>
    <s v="COKER"/>
    <m/>
    <m/>
    <s v="D-1401A/B"/>
    <m/>
    <s v="830 m³"/>
    <x v="1"/>
    <x v="7"/>
    <x v="55"/>
    <m/>
    <n v="10066292"/>
    <m/>
    <m/>
    <m/>
    <m/>
    <m/>
    <m/>
    <m/>
    <m/>
    <n v="0"/>
    <m/>
    <m/>
    <n v="0"/>
    <m/>
    <m/>
    <m/>
    <m/>
    <m/>
    <m/>
    <m/>
    <m/>
    <m/>
    <m/>
    <m/>
    <m/>
    <m/>
    <m/>
    <m/>
    <m/>
    <m/>
    <m/>
    <x v="25"/>
    <m/>
    <m/>
    <m/>
    <m/>
    <m/>
    <m/>
    <x v="5"/>
    <x v="7"/>
    <m/>
    <m/>
    <m/>
    <m/>
    <x v="6"/>
    <m/>
    <m/>
    <m/>
    <m/>
    <m/>
    <m/>
    <m/>
  </r>
  <r>
    <n v="42"/>
    <x v="2"/>
    <m/>
    <m/>
    <s v="COKER"/>
    <s v="COKER"/>
    <m/>
    <m/>
    <s v="D-1401A/B"/>
    <m/>
    <s v="830 m³"/>
    <x v="1"/>
    <x v="7"/>
    <x v="56"/>
    <m/>
    <n v="10066298"/>
    <m/>
    <m/>
    <m/>
    <m/>
    <m/>
    <m/>
    <m/>
    <m/>
    <n v="0"/>
    <m/>
    <m/>
    <n v="0"/>
    <m/>
    <m/>
    <m/>
    <m/>
    <m/>
    <m/>
    <m/>
    <m/>
    <m/>
    <m/>
    <m/>
    <m/>
    <m/>
    <m/>
    <m/>
    <m/>
    <m/>
    <m/>
    <x v="25"/>
    <m/>
    <m/>
    <m/>
    <m/>
    <m/>
    <m/>
    <x v="5"/>
    <x v="7"/>
    <m/>
    <m/>
    <m/>
    <m/>
    <x v="6"/>
    <m/>
    <m/>
    <m/>
    <m/>
    <m/>
    <m/>
    <m/>
  </r>
  <r>
    <n v="49"/>
    <x v="2"/>
    <m/>
    <m/>
    <s v="COKER"/>
    <s v="COKER"/>
    <m/>
    <m/>
    <s v="D-1401A/B"/>
    <m/>
    <s v="830 m³"/>
    <x v="1"/>
    <x v="7"/>
    <x v="57"/>
    <m/>
    <n v="10066457"/>
    <m/>
    <m/>
    <m/>
    <m/>
    <m/>
    <m/>
    <m/>
    <m/>
    <n v="0"/>
    <m/>
    <m/>
    <n v="0"/>
    <m/>
    <m/>
    <m/>
    <m/>
    <m/>
    <m/>
    <m/>
    <m/>
    <m/>
    <m/>
    <m/>
    <m/>
    <m/>
    <m/>
    <m/>
    <m/>
    <m/>
    <m/>
    <x v="25"/>
    <m/>
    <m/>
    <m/>
    <m/>
    <m/>
    <m/>
    <x v="5"/>
    <x v="7"/>
    <m/>
    <m/>
    <m/>
    <m/>
    <x v="6"/>
    <m/>
    <m/>
    <m/>
    <m/>
    <m/>
    <m/>
    <m/>
  </r>
  <r>
    <n v="151"/>
    <x v="2"/>
    <m/>
    <m/>
    <s v="COKER"/>
    <s v="COKER"/>
    <m/>
    <m/>
    <s v="D-1401A/B"/>
    <m/>
    <s v="830 m³"/>
    <x v="1"/>
    <x v="7"/>
    <x v="58"/>
    <m/>
    <m/>
    <s v="PERMITE MEDIR LA TEMPERATURA EN LA CÁMARA PARA MEDIR EL PROCESO DE COQUIFICACIÓN"/>
    <m/>
    <m/>
    <m/>
    <m/>
    <m/>
    <m/>
    <m/>
    <n v="0"/>
    <m/>
    <m/>
    <n v="0"/>
    <m/>
    <m/>
    <m/>
    <m/>
    <m/>
    <m/>
    <m/>
    <m/>
    <m/>
    <m/>
    <m/>
    <m/>
    <m/>
    <m/>
    <m/>
    <m/>
    <m/>
    <m/>
    <x v="25"/>
    <m/>
    <m/>
    <m/>
    <m/>
    <m/>
    <m/>
    <x v="5"/>
    <x v="7"/>
    <m/>
    <m/>
    <m/>
    <m/>
    <x v="6"/>
    <m/>
    <m/>
    <m/>
    <m/>
    <m/>
    <m/>
    <m/>
  </r>
  <r>
    <n v="1"/>
    <x v="2"/>
    <m/>
    <m/>
    <s v="COKER"/>
    <s v="COKER"/>
    <s v="SP-1A VALVULA MOTORIZADA SP COKER"/>
    <m/>
    <s v="SP-1A"/>
    <s v="E-DS-ERB-COK0-PROC-0000000SP1A"/>
    <s v="830 m³"/>
    <x v="1"/>
    <x v="7"/>
    <x v="59"/>
    <m/>
    <n v="10102215"/>
    <s v="PERMITIR EL INGRESO DEL PITCH DESDE EL HORNO H1401  HACIA LA CÁMARA EN FUNCIONAMIENTO"/>
    <s v="IMPIDE EL INGRESO DEL PITCH DESDE EL HORNO H1401  HACIA LA CÁMARA EN FUNCIONAMIENTO"/>
    <s v=" COQUIFICACIÓN EN ZONA DE ASIENTO DEL CONO , LO QUE IMPIDE EL CIERRE COMPLETO DE LA VÁLVULA"/>
    <m/>
    <m/>
    <m/>
    <m/>
    <m/>
    <n v="0"/>
    <m/>
    <m/>
    <n v="0"/>
    <m/>
    <m/>
    <m/>
    <m/>
    <m/>
    <m/>
    <m/>
    <m/>
    <m/>
    <m/>
    <m/>
    <m/>
    <m/>
    <m/>
    <m/>
    <m/>
    <m/>
    <m/>
    <x v="25"/>
    <m/>
    <s v="SP-1A"/>
    <m/>
    <m/>
    <m/>
    <s v="50 PSI - 51 PSI (SET). Presión Prueba 3,6 Kg/cm2"/>
    <x v="15"/>
    <x v="7"/>
    <m/>
    <m/>
    <m/>
    <m/>
    <x v="6"/>
    <m/>
    <m/>
    <m/>
    <m/>
    <m/>
    <m/>
    <m/>
  </r>
  <r>
    <n v="2"/>
    <x v="2"/>
    <m/>
    <m/>
    <s v="COKER"/>
    <s v="COKER"/>
    <s v="SP-1B VALVULA MOTORIZADA SP COKER"/>
    <m/>
    <s v="SP-1B"/>
    <s v="E-DS-ERB-COK0-PROC-0000000SP1B"/>
    <s v="830 m³"/>
    <x v="2"/>
    <x v="7"/>
    <x v="60"/>
    <m/>
    <n v="10102216"/>
    <s v="PERMITIR EL INGRESO DEL PITCH DESDE EL HORNO H1401  HACIA LA CÁMARA EN FUNCIONAMIENTO"/>
    <s v="IMPIDE EL INGRESO DEL PITCH DESDE EL HORNO H1401  HACIA LA CÁMARA EN FUNCIONAMIENTO"/>
    <s v="FALLA DEL ACTUADOR POR TRABAMIENTO, IMPIDIENDO EL MOVIMIENTO DE APERTURA"/>
    <m/>
    <m/>
    <m/>
    <m/>
    <m/>
    <n v="0"/>
    <m/>
    <m/>
    <n v="0"/>
    <m/>
    <m/>
    <m/>
    <m/>
    <m/>
    <m/>
    <m/>
    <m/>
    <m/>
    <m/>
    <m/>
    <m/>
    <m/>
    <m/>
    <m/>
    <m/>
    <m/>
    <m/>
    <x v="25"/>
    <m/>
    <s v="SP-1B"/>
    <m/>
    <m/>
    <m/>
    <s v="50 PSI - 51 PSI (SET). Presión Prueba 3,6 Kg/cm2"/>
    <x v="15"/>
    <x v="7"/>
    <m/>
    <m/>
    <m/>
    <m/>
    <x v="6"/>
    <m/>
    <m/>
    <m/>
    <m/>
    <m/>
    <m/>
    <m/>
  </r>
  <r>
    <n v="3"/>
    <x v="2"/>
    <m/>
    <m/>
    <s v="COKER"/>
    <s v="COKER"/>
    <s v="SP-2A VALV C/ ACTUADOR MECAN SP2A COKER"/>
    <m/>
    <s v="SP-2A"/>
    <s v="E-DS-ERB-COK0-PROC-0000000SP2A"/>
    <s v="830 m³"/>
    <x v="1"/>
    <x v="7"/>
    <x v="61"/>
    <m/>
    <n v="10055820"/>
    <s v="PERMITIR EL INGRESO DEL PITCH DESDE EL HORNO H1401  HACIA LA CÁMARA EN FUNCIONAMIENTO"/>
    <s v="IMPIDE EL INGRESO DEL PITCH DESDE EL HORNO H1401  HACIA LA CÁMARA EN FUNCIONAMIENTO"/>
    <s v=" COQUIFICACIÓN EN ZONA DE ASIENTO DEL CONO , LO QUE IMPIDE EL CIERRE COMPLETO DE LA VÁLVULA"/>
    <m/>
    <m/>
    <m/>
    <m/>
    <m/>
    <n v="0"/>
    <m/>
    <m/>
    <n v="0"/>
    <m/>
    <m/>
    <m/>
    <m/>
    <m/>
    <m/>
    <m/>
    <m/>
    <m/>
    <m/>
    <m/>
    <m/>
    <m/>
    <m/>
    <m/>
    <m/>
    <m/>
    <m/>
    <x v="25"/>
    <m/>
    <s v="SP-2A"/>
    <m/>
    <m/>
    <m/>
    <m/>
    <x v="5"/>
    <x v="7"/>
    <m/>
    <m/>
    <m/>
    <m/>
    <x v="6"/>
    <m/>
    <m/>
    <m/>
    <m/>
    <m/>
    <m/>
    <m/>
  </r>
  <r>
    <n v="4"/>
    <x v="2"/>
    <m/>
    <m/>
    <s v="COKER"/>
    <s v="COKER"/>
    <s v="SP-2B VALV C/ ACTUADOR MECAN SP2B COKER"/>
    <m/>
    <s v="SP-2B"/>
    <s v="E-DS-ERB-COK0-PROC-0000000SP2B"/>
    <s v="830 m³"/>
    <x v="2"/>
    <x v="7"/>
    <x v="62"/>
    <m/>
    <n v="10055821"/>
    <s v="PERMITIR EL INGRESO DEL PITCH DESDE EL HORNO H1401  HACIA LA CÁMARA EN FUNCIONAMIENTO"/>
    <s v="IMPIDE EL INGRESO DEL PITCH DESDE EL HORNO H1401  HACIA LA CÁMARA EN FUNCIONAMIENTO"/>
    <s v="FALLA DEL ACTUADOR POR TRABAMIENTO, IMPIDIENDO EL MOVIMIENTO DE APERTURA"/>
    <m/>
    <m/>
    <m/>
    <m/>
    <m/>
    <n v="0"/>
    <m/>
    <m/>
    <n v="0"/>
    <m/>
    <m/>
    <m/>
    <m/>
    <m/>
    <m/>
    <m/>
    <m/>
    <m/>
    <m/>
    <m/>
    <m/>
    <m/>
    <m/>
    <m/>
    <m/>
    <m/>
    <m/>
    <x v="25"/>
    <m/>
    <s v="SP-2B"/>
    <m/>
    <m/>
    <m/>
    <m/>
    <x v="5"/>
    <x v="7"/>
    <m/>
    <m/>
    <m/>
    <m/>
    <x v="6"/>
    <m/>
    <m/>
    <m/>
    <m/>
    <m/>
    <m/>
    <m/>
  </r>
  <r>
    <n v="5"/>
    <x v="2"/>
    <m/>
    <m/>
    <s v="COKER"/>
    <s v="COKER"/>
    <s v="SP-4A VALVULA MOTORIZADA SP COKER"/>
    <m/>
    <s v="SP-4A"/>
    <s v="E-DS-ERB-COK0-PROC-0000000SP4A"/>
    <s v="830 m³"/>
    <x v="0"/>
    <x v="7"/>
    <x v="63"/>
    <m/>
    <n v="10102250"/>
    <s v="PERMITIR EL INGRESO DE VAPOR A LA CÁMARA D-1401A DURANTE LA ETAPA DE VAPORIZADO, PARA EXTRAER HIDROCARBUROS "/>
    <m/>
    <m/>
    <m/>
    <m/>
    <m/>
    <m/>
    <m/>
    <n v="0"/>
    <m/>
    <m/>
    <n v="0"/>
    <m/>
    <m/>
    <m/>
    <m/>
    <m/>
    <m/>
    <m/>
    <m/>
    <m/>
    <m/>
    <m/>
    <m/>
    <m/>
    <m/>
    <m/>
    <m/>
    <m/>
    <m/>
    <x v="25"/>
    <m/>
    <s v="SP-4A"/>
    <m/>
    <m/>
    <m/>
    <s v="50 PSI - 51 PSI (SET). Presión Prueba 3,6 Kg/cm2"/>
    <x v="15"/>
    <x v="7"/>
    <m/>
    <m/>
    <m/>
    <m/>
    <x v="6"/>
    <m/>
    <m/>
    <m/>
    <m/>
    <m/>
    <m/>
    <m/>
  </r>
  <r>
    <n v="6"/>
    <x v="2"/>
    <m/>
    <m/>
    <s v="COKER"/>
    <s v="COKER"/>
    <s v="SP-4B VALVULA MOTORIZADA SP COKER"/>
    <m/>
    <s v="SP-4B"/>
    <s v="E-DS-ERB-COK0-PROC-0000000SP4B"/>
    <s v="830 m³"/>
    <x v="0"/>
    <x v="7"/>
    <x v="64"/>
    <m/>
    <n v="10102251"/>
    <s v="PERMITIR EL INGRESO DE VAPOR A LA CÁMARA D-1401B DURANTE LA ETAPA DE VAPORIZADO, PARA EXTRAER HIDROCARBUROS "/>
    <m/>
    <m/>
    <m/>
    <m/>
    <m/>
    <m/>
    <m/>
    <n v="0"/>
    <m/>
    <m/>
    <n v="0"/>
    <m/>
    <m/>
    <m/>
    <m/>
    <m/>
    <m/>
    <m/>
    <m/>
    <m/>
    <m/>
    <m/>
    <m/>
    <m/>
    <m/>
    <m/>
    <m/>
    <m/>
    <m/>
    <x v="25"/>
    <m/>
    <s v="SP-4B"/>
    <m/>
    <m/>
    <m/>
    <s v="50 PSI - 51 PSI (SET). Presión Prueba 3,6 Kg/cm2"/>
    <x v="15"/>
    <x v="7"/>
    <m/>
    <m/>
    <m/>
    <m/>
    <x v="6"/>
    <m/>
    <m/>
    <m/>
    <m/>
    <m/>
    <m/>
    <m/>
  </r>
  <r>
    <n v="7"/>
    <x v="2"/>
    <m/>
    <m/>
    <s v="COKER"/>
    <s v="COKER"/>
    <s v="SP-7A VALVULA MOTORIZADA SP COKER"/>
    <m/>
    <s v="SP-7A"/>
    <s v="E-DS-ERB-COK0-PROC-0000000SP7A"/>
    <s v="830 m³"/>
    <x v="1"/>
    <x v="7"/>
    <x v="65"/>
    <m/>
    <n v="10102252"/>
    <s v="EVACUAR LOS VAPORES DE LA CÁMARA DE COQUE (D1401A)"/>
    <m/>
    <m/>
    <m/>
    <m/>
    <m/>
    <m/>
    <m/>
    <n v="0"/>
    <m/>
    <m/>
    <n v="0"/>
    <m/>
    <m/>
    <m/>
    <m/>
    <m/>
    <m/>
    <m/>
    <m/>
    <m/>
    <m/>
    <m/>
    <m/>
    <m/>
    <m/>
    <m/>
    <m/>
    <m/>
    <m/>
    <x v="25"/>
    <m/>
    <s v="SP-7A"/>
    <m/>
    <m/>
    <m/>
    <s v="50 PSI - 51 PSI (SET). Presión Prueba 3,6 Kg/cm2"/>
    <x v="15"/>
    <x v="7"/>
    <m/>
    <m/>
    <m/>
    <m/>
    <x v="6"/>
    <m/>
    <m/>
    <m/>
    <m/>
    <m/>
    <m/>
    <m/>
  </r>
  <r>
    <n v="8"/>
    <x v="2"/>
    <m/>
    <m/>
    <s v="COKER"/>
    <s v="COKER"/>
    <s v="SP-7B VALVULA MOTORIZADA SP COKER"/>
    <m/>
    <s v="SP-7B"/>
    <s v="E-DS-ERB-COK0-PROC-0000000SP7B"/>
    <s v="830 m³"/>
    <x v="2"/>
    <x v="7"/>
    <x v="66"/>
    <m/>
    <n v="10102253"/>
    <s v="EVACUAR LOS VAPORES DE LA CÁMARA DE COQUE A (D1401B)"/>
    <m/>
    <m/>
    <m/>
    <m/>
    <m/>
    <m/>
    <m/>
    <n v="0"/>
    <m/>
    <m/>
    <n v="0"/>
    <m/>
    <m/>
    <m/>
    <m/>
    <m/>
    <m/>
    <m/>
    <m/>
    <m/>
    <m/>
    <m/>
    <m/>
    <m/>
    <m/>
    <m/>
    <m/>
    <m/>
    <m/>
    <x v="25"/>
    <m/>
    <s v="SP-7B"/>
    <m/>
    <m/>
    <m/>
    <s v="50 PSI - 51 PSI (SET). Presión Prueba 3,6 Kg/cm2"/>
    <x v="15"/>
    <x v="7"/>
    <m/>
    <m/>
    <m/>
    <m/>
    <x v="6"/>
    <m/>
    <m/>
    <m/>
    <m/>
    <m/>
    <m/>
    <m/>
  </r>
  <r>
    <n v="112"/>
    <x v="2"/>
    <m/>
    <m/>
    <s v="COKER"/>
    <s v="COKER"/>
    <m/>
    <m/>
    <s v="D-1401A/B"/>
    <s v="E-DS-ERB-COK0-PROC-00000D1401A"/>
    <s v="830 m³"/>
    <x v="1"/>
    <x v="5"/>
    <x v="67"/>
    <m/>
    <n v="10104713"/>
    <s v="PERMITIR LA DESCARGA A TIERRA DE LAS DESCARGAS ELÉCTRICAS"/>
    <s v="NO PERMITIR LA DeSCARGA A TIERRA DE LAS DESCARGAS ELÉCTRICAS"/>
    <s v="DESCONEXIÓN POR GOLPES/  MALAS MANIOBRAS"/>
    <s v="LA CÁMARA QUEDA SIN PROTECCIÓN ANTE UNA DESCARGA ELÉCTRICA"/>
    <m/>
    <m/>
    <m/>
    <m/>
    <n v="0"/>
    <m/>
    <m/>
    <n v="0"/>
    <s v="SIN PLAN "/>
    <s v="SIN PLAN (instrumentación consultar a E.Maurelia) "/>
    <m/>
    <m/>
    <m/>
    <m/>
    <s v="Sin plan "/>
    <s v="Sin plan "/>
    <m/>
    <s v="Sin plan "/>
    <s v="Sin plan "/>
    <s v="Sin plan "/>
    <s v="Sin plan "/>
    <s v="Sin plan "/>
    <m/>
    <m/>
    <m/>
    <m/>
    <x v="25"/>
    <m/>
    <m/>
    <m/>
    <m/>
    <m/>
    <m/>
    <x v="5"/>
    <x v="7"/>
    <m/>
    <m/>
    <m/>
    <m/>
    <x v="6"/>
    <m/>
    <m/>
    <m/>
    <m/>
    <m/>
    <m/>
    <m/>
  </r>
  <r>
    <n v="113"/>
    <x v="2"/>
    <m/>
    <m/>
    <s v="COKER"/>
    <s v="COKER"/>
    <m/>
    <m/>
    <s v="D-1401A/B"/>
    <s v="E-DS-ERB-COK0-PROC-00000D1401A"/>
    <s v="830 m³"/>
    <x v="1"/>
    <x v="5"/>
    <x v="68"/>
    <m/>
    <n v="10104713"/>
    <s v="PROTEGER LA ESTRUCTURA METÁLICA ANTE EXPOSICIÓN  DIRECTA AL FUEGO ."/>
    <s v="NO PROTEGER LA ESTRUCTURA METÁLICA ANTE EXPOSICIÓN  DIRECTA AL FUEGO ."/>
    <s v="AGRIETAMIENTO O ROTURA POR VIBRACIÓN/ DEGRADACIÓN "/>
    <s v="PÉRDIDA DE PROTECCIÓN CONTRA INCENDIOS "/>
    <m/>
    <m/>
    <m/>
    <m/>
    <n v="0"/>
    <m/>
    <m/>
    <n v="0"/>
    <s v="SIN PLAN "/>
    <s v="SIN PLAN (NORMA API510) "/>
    <m/>
    <m/>
    <m/>
    <m/>
    <s v="Sin plan "/>
    <s v="Sin plan "/>
    <m/>
    <s v="Sin plan "/>
    <s v="Sin plan "/>
    <s v="Sin plan "/>
    <s v="Sin plan "/>
    <s v="Sin plan "/>
    <m/>
    <m/>
    <m/>
    <s v="CBM"/>
    <x v="121"/>
    <m/>
    <m/>
    <m/>
    <m/>
    <m/>
    <s v="Sin evidencia de grietas "/>
    <x v="9"/>
    <x v="7"/>
    <n v="2"/>
    <m/>
    <n v="2"/>
    <m/>
    <x v="4"/>
    <m/>
    <m/>
    <m/>
    <m/>
    <m/>
    <m/>
    <m/>
  </r>
  <r>
    <n v="128"/>
    <x v="2"/>
    <m/>
    <m/>
    <s v="COKER"/>
    <s v="COKER"/>
    <m/>
    <m/>
    <s v="D-1401A/B"/>
    <m/>
    <s v="830 m³"/>
    <x v="1"/>
    <x v="5"/>
    <x v="69"/>
    <m/>
    <n v="10104713"/>
    <s v="ASEGURAR  UNA UNIÓN HERMÉTICA  RESISTENTE A LA PRESIÓN Y TEMPERATURA "/>
    <s v="PÉRDIDA DE ESTANQUEIDAD "/>
    <s v="DESAJUSTADO, TENSIÓN INCORRECTA DE PERNOS "/>
    <s v="FUGA DE VAPOE, GASES, LIQUIDO  . RIESGO DE QUEMADUURAS, PÉRDIDA DE PRESIÓN, DETENCIÓN DEL PROCESO. "/>
    <m/>
    <m/>
    <m/>
    <m/>
    <n v="0"/>
    <m/>
    <m/>
    <n v="0"/>
    <m/>
    <m/>
    <m/>
    <m/>
    <m/>
    <m/>
    <m/>
    <m/>
    <m/>
    <m/>
    <m/>
    <m/>
    <m/>
    <m/>
    <m/>
    <m/>
    <m/>
    <m/>
    <x v="25"/>
    <m/>
    <m/>
    <m/>
    <m/>
    <m/>
    <m/>
    <x v="5"/>
    <x v="7"/>
    <m/>
    <m/>
    <m/>
    <m/>
    <x v="6"/>
    <m/>
    <m/>
    <m/>
    <m/>
    <m/>
    <m/>
    <m/>
  </r>
  <r>
    <n v="129"/>
    <x v="2"/>
    <m/>
    <m/>
    <s v="COKER"/>
    <s v="COKER"/>
    <m/>
    <m/>
    <s v="D-1401A/B"/>
    <m/>
    <s v="830 m³"/>
    <x v="1"/>
    <x v="5"/>
    <x v="69"/>
    <m/>
    <n v="10104713"/>
    <s v="ASEGURAR  UNA UNIÓN HERMÉTICA  RESISTENTE A LA PRESIÓN Y TEMPERATURA "/>
    <s v="PÉRDIDA DE ESTANQUEIDAD "/>
    <s v="GRIETAS ZONA DEL FLANGE"/>
    <s v="PUEDE DEBILITAR EL SELLO, GENERANDO FUGAS . AUMENTA EL RIESGO DE FILTRACIÓN PROGRESIVA/POSIBLE PÉRDIDA ESTRUCTURAL"/>
    <m/>
    <m/>
    <m/>
    <m/>
    <n v="0"/>
    <m/>
    <m/>
    <n v="0"/>
    <m/>
    <m/>
    <m/>
    <m/>
    <m/>
    <m/>
    <m/>
    <m/>
    <m/>
    <m/>
    <m/>
    <m/>
    <m/>
    <m/>
    <m/>
    <m/>
    <m/>
    <m/>
    <x v="25"/>
    <m/>
    <m/>
    <m/>
    <m/>
    <m/>
    <m/>
    <x v="5"/>
    <x v="7"/>
    <m/>
    <m/>
    <m/>
    <m/>
    <x v="6"/>
    <m/>
    <m/>
    <m/>
    <m/>
    <m/>
    <m/>
    <m/>
  </r>
  <r>
    <n v="115"/>
    <x v="2"/>
    <m/>
    <m/>
    <s v="COKER"/>
    <s v="COKER"/>
    <m/>
    <m/>
    <s v="D-1401A/B"/>
    <s v="E-DS-ERB-COK0-PROC-00000D1401A"/>
    <s v="830 m³"/>
    <x v="1"/>
    <x v="5"/>
    <x v="70"/>
    <m/>
    <n v="10104713"/>
    <s v="PERMITE LA SOPORTACIÓN DE LA CÁMARA "/>
    <s v="NO PERMITE SOSTENER LA CÁMARA "/>
    <s v="PÉRDIDA DE LA ESTABILIDAD DEBIDO A CONDICIONES ATMOSFÉRICAS y CARGAS MECÁNICAS "/>
    <s v="PERDIDA DE SOPORTACIÓN DE LAS CÁMARAS Y DETENCIÓN DEL EQUIPO "/>
    <m/>
    <m/>
    <m/>
    <m/>
    <n v="0"/>
    <m/>
    <m/>
    <n v="0"/>
    <m/>
    <m/>
    <m/>
    <m/>
    <m/>
    <m/>
    <m/>
    <m/>
    <m/>
    <m/>
    <m/>
    <m/>
    <m/>
    <m/>
    <m/>
    <m/>
    <m/>
    <m/>
    <x v="25"/>
    <m/>
    <m/>
    <m/>
    <m/>
    <m/>
    <m/>
    <x v="5"/>
    <x v="7"/>
    <m/>
    <m/>
    <m/>
    <m/>
    <x v="6"/>
    <m/>
    <m/>
    <m/>
    <m/>
    <m/>
    <m/>
    <m/>
  </r>
  <r>
    <n v="116"/>
    <x v="2"/>
    <m/>
    <m/>
    <s v="COKER"/>
    <s v="COKER"/>
    <m/>
    <m/>
    <s v="D-1401A/B"/>
    <m/>
    <s v="830 m³"/>
    <x v="1"/>
    <x v="5"/>
    <x v="71"/>
    <m/>
    <n v="10104713"/>
    <s v="PERMITIR EL INGRESO Y SALIDA DEL FLUIDO "/>
    <s v="NO PERMITIR EL INGRESO Y SALIDA DEL FLUIDO "/>
    <s v="OBSTRUCCIÓN POR ACUMUACIÓN DE COQUE AL INTERIOR "/>
    <s v="DETENCIÓN DEL PROCESO "/>
    <m/>
    <m/>
    <m/>
    <m/>
    <n v="0"/>
    <m/>
    <m/>
    <n v="0"/>
    <m/>
    <m/>
    <m/>
    <m/>
    <m/>
    <m/>
    <m/>
    <m/>
    <m/>
    <m/>
    <m/>
    <m/>
    <m/>
    <m/>
    <m/>
    <m/>
    <m/>
    <m/>
    <x v="25"/>
    <m/>
    <m/>
    <m/>
    <m/>
    <m/>
    <m/>
    <x v="5"/>
    <x v="7"/>
    <m/>
    <m/>
    <m/>
    <m/>
    <x v="6"/>
    <m/>
    <m/>
    <m/>
    <m/>
    <m/>
    <m/>
    <m/>
  </r>
  <r>
    <n v="117"/>
    <x v="2"/>
    <m/>
    <m/>
    <s v="COKER"/>
    <s v="COKER"/>
    <m/>
    <m/>
    <s v="D-1401A/B"/>
    <m/>
    <s v="830 m³"/>
    <x v="1"/>
    <x v="5"/>
    <x v="71"/>
    <m/>
    <n v="10104713"/>
    <s v="PERMITIR EL INGRESO Y SALIDA DEL FLUIDO "/>
    <s v="NO PERMITIR EL INGRESO Y SALIDA DEL FLUIDO "/>
    <s v="CORROSIÓN INTERIOR DEBIDO AL FLUIDO DEL PROCESO Y EXTERIOR POR CUI (CORROSIÓN BAJO AISLACIONES) "/>
    <s v="DETENCIÓN DEL PROCESO "/>
    <m/>
    <m/>
    <m/>
    <m/>
    <n v="0"/>
    <m/>
    <m/>
    <n v="0"/>
    <m/>
    <m/>
    <m/>
    <m/>
    <m/>
    <m/>
    <m/>
    <m/>
    <m/>
    <m/>
    <m/>
    <m/>
    <m/>
    <m/>
    <m/>
    <m/>
    <m/>
    <m/>
    <x v="25"/>
    <m/>
    <m/>
    <m/>
    <m/>
    <m/>
    <m/>
    <x v="5"/>
    <x v="7"/>
    <m/>
    <m/>
    <m/>
    <m/>
    <x v="6"/>
    <m/>
    <m/>
    <m/>
    <m/>
    <m/>
    <m/>
    <m/>
  </r>
  <r>
    <n v="137"/>
    <x v="2"/>
    <m/>
    <m/>
    <s v="COKER"/>
    <s v="COKER"/>
    <m/>
    <m/>
    <s v="D-1401A/B"/>
    <m/>
    <s v="830 m³"/>
    <x v="1"/>
    <x v="5"/>
    <x v="72"/>
    <m/>
    <n v="10104713"/>
    <s v="LIBERAR PRESIÓN EN CONDICIONES SEGURAS HACIA LA ATMÓSFERA "/>
    <s v="NO PERMITE LIBERAR PRESIÓN CORRECTAMENTE "/>
    <s v="FATIGA MECÁNICA"/>
    <s v=" GRIETAS  O DEBILITAMIENTO DEL DUCTO DE VENTEO, LO QUE PUEDE PROVOCAR FUGAS DE VAPORES DE HIDROCARBURO"/>
    <m/>
    <m/>
    <m/>
    <m/>
    <n v="0"/>
    <m/>
    <m/>
    <n v="0"/>
    <m/>
    <m/>
    <m/>
    <m/>
    <m/>
    <m/>
    <m/>
    <m/>
    <m/>
    <m/>
    <m/>
    <m/>
    <m/>
    <m/>
    <m/>
    <m/>
    <m/>
    <m/>
    <x v="25"/>
    <m/>
    <m/>
    <m/>
    <m/>
    <m/>
    <m/>
    <x v="5"/>
    <x v="7"/>
    <m/>
    <m/>
    <m/>
    <m/>
    <x v="6"/>
    <m/>
    <m/>
    <m/>
    <m/>
    <m/>
    <m/>
    <m/>
  </r>
  <r>
    <n v="138"/>
    <x v="2"/>
    <m/>
    <m/>
    <s v="COKER"/>
    <s v="COKER"/>
    <m/>
    <m/>
    <s v="D-1401A/B"/>
    <m/>
    <s v="830 m³"/>
    <x v="1"/>
    <x v="5"/>
    <x v="72"/>
    <m/>
    <n v="10104713"/>
    <s v="LIBERAR PRESIÓN EN CONDICIONES SEGURAS HACIA LA ATMÓSFERA "/>
    <s v="NO PERMITE LIBERAR PRESIÓN CORRECTAMENTE "/>
    <s v="OBSTRUCCIÓN POR ACUMUACIÓN DE COQUE "/>
    <s v="NO PERMITE EL VENTEO  "/>
    <m/>
    <m/>
    <m/>
    <m/>
    <n v="0"/>
    <m/>
    <m/>
    <n v="0"/>
    <m/>
    <m/>
    <m/>
    <m/>
    <m/>
    <m/>
    <m/>
    <m/>
    <m/>
    <m/>
    <m/>
    <m/>
    <m/>
    <m/>
    <m/>
    <m/>
    <m/>
    <m/>
    <x v="25"/>
    <m/>
    <m/>
    <m/>
    <m/>
    <m/>
    <m/>
    <x v="5"/>
    <x v="7"/>
    <m/>
    <m/>
    <m/>
    <m/>
    <x v="6"/>
    <m/>
    <m/>
    <m/>
    <m/>
    <m/>
    <m/>
    <m/>
  </r>
  <r>
    <n v="141"/>
    <x v="2"/>
    <m/>
    <m/>
    <s v="COKER"/>
    <s v="COKER"/>
    <m/>
    <m/>
    <s v="D-1401A/B"/>
    <m/>
    <s v="830 m³"/>
    <x v="1"/>
    <x v="8"/>
    <x v="73"/>
    <m/>
    <n v="10104713"/>
    <s v="PROTEGER LOS CABLES DE IZAJE DE LANZAS "/>
    <s v="LA JAULA NO PROTEGE ADECUADAMENTE LOS CABLE, QUEDANDO EXPUESTOS A IMPACTOS "/>
    <s v="CORROSIÓN  EN ESTRUCTURA METÁLICA Y ROTURA DE MATERIAL"/>
    <s v="RIESGO DE ACCIDENTES A LOS TRABAJADORES"/>
    <m/>
    <m/>
    <m/>
    <m/>
    <n v="0"/>
    <m/>
    <m/>
    <n v="0"/>
    <m/>
    <m/>
    <m/>
    <m/>
    <m/>
    <m/>
    <m/>
    <m/>
    <m/>
    <m/>
    <m/>
    <m/>
    <m/>
    <m/>
    <m/>
    <m/>
    <m/>
    <m/>
    <x v="25"/>
    <m/>
    <m/>
    <m/>
    <m/>
    <m/>
    <m/>
    <x v="5"/>
    <x v="7"/>
    <m/>
    <m/>
    <m/>
    <m/>
    <x v="6"/>
    <m/>
    <m/>
    <m/>
    <m/>
    <m/>
    <m/>
    <m/>
  </r>
  <r>
    <n v="150"/>
    <x v="2"/>
    <m/>
    <m/>
    <s v="COKER"/>
    <s v="COKER"/>
    <m/>
    <m/>
    <s v="D-1401A/B"/>
    <m/>
    <s v="830 m³"/>
    <x v="1"/>
    <x v="9"/>
    <x v="74"/>
    <m/>
    <n v="10050151"/>
    <m/>
    <m/>
    <m/>
    <m/>
    <m/>
    <m/>
    <m/>
    <m/>
    <n v="0"/>
    <m/>
    <m/>
    <n v="0"/>
    <m/>
    <m/>
    <m/>
    <m/>
    <m/>
    <m/>
    <m/>
    <m/>
    <m/>
    <m/>
    <m/>
    <m/>
    <m/>
    <m/>
    <m/>
    <m/>
    <m/>
    <m/>
    <x v="25"/>
    <m/>
    <m/>
    <m/>
    <m/>
    <m/>
    <m/>
    <x v="5"/>
    <x v="7"/>
    <m/>
    <m/>
    <m/>
    <m/>
    <x v="6"/>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4933FE-8660-48FB-A62C-8F2EF635AE13}" name="TablaDinámica4" cacheId="0"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location ref="A4:G13" firstHeaderRow="1" firstDataRow="1" firstDataCol="7" rowPageCount="1" colPageCount="1"/>
  <pivotFields count="34">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7">
        <item h="1" x="1"/>
        <item h="1" x="3"/>
        <item h="1" x="4"/>
        <item x="2"/>
        <item h="1" x="0"/>
        <item h="1" m="1" x="6"/>
        <item h="1" x="5"/>
      </items>
    </pivotField>
    <pivotField axis="axisRow" compact="0" outline="0" showAll="0" defaultSubtotal="0">
      <items count="27">
        <item x="21"/>
        <item x="0"/>
        <item x="16"/>
        <item x="13"/>
        <item x="18"/>
        <item x="3"/>
        <item x="4"/>
        <item x="15"/>
        <item x="14"/>
        <item x="1"/>
        <item x="2"/>
        <item x="6"/>
        <item x="9"/>
        <item x="7"/>
        <item x="22"/>
        <item x="23"/>
        <item x="10"/>
        <item x="20"/>
        <item x="17"/>
        <item x="24"/>
        <item x="25"/>
        <item x="26"/>
        <item x="8"/>
        <item x="11"/>
        <item x="12"/>
        <item x="19"/>
        <item x="5"/>
      </items>
    </pivotField>
    <pivotField axis="axisRow" compact="0" outline="0" showAll="0" defaultSubtotal="0">
      <items count="29">
        <item x="16"/>
        <item x="17"/>
        <item x="26"/>
        <item x="9"/>
        <item x="2"/>
        <item x="1"/>
        <item x="10"/>
        <item x="11"/>
        <item x="23"/>
        <item x="24"/>
        <item x="21"/>
        <item x="14"/>
        <item m="1" x="27"/>
        <item m="1" x="28"/>
        <item x="20"/>
        <item x="5"/>
        <item x="4"/>
        <item x="25"/>
        <item x="22"/>
        <item x="8"/>
        <item x="18"/>
        <item x="3"/>
        <item x="15"/>
        <item x="7"/>
        <item x="19"/>
        <item x="0"/>
        <item x="6"/>
        <item x="12"/>
        <item x="13"/>
      </items>
    </pivotField>
    <pivotField axis="axisRow" compact="0" outline="0" showAll="0" defaultSubtotal="0">
      <items count="25">
        <item x="15"/>
        <item x="24"/>
        <item x="16"/>
        <item x="8"/>
        <item x="2"/>
        <item x="1"/>
        <item x="9"/>
        <item x="10"/>
        <item x="21"/>
        <item x="22"/>
        <item x="19"/>
        <item x="13"/>
        <item x="11"/>
        <item x="12"/>
        <item x="18"/>
        <item x="5"/>
        <item x="4"/>
        <item x="23"/>
        <item x="20"/>
        <item x="17"/>
        <item x="3"/>
        <item x="14"/>
        <item x="7"/>
        <item x="0"/>
        <item x="6"/>
      </items>
    </pivotField>
    <pivotField axis="axisRow" compact="0" outline="0" showAll="0" defaultSubtotal="0">
      <items count="56">
        <item x="51"/>
        <item x="0"/>
        <item x="32"/>
        <item x="9"/>
        <item x="8"/>
        <item x="1"/>
        <item x="6"/>
        <item x="7"/>
        <item x="18"/>
        <item m="1" x="53"/>
        <item x="31"/>
        <item x="4"/>
        <item x="5"/>
        <item x="13"/>
        <item x="41"/>
        <item x="29"/>
        <item x="35"/>
        <item x="25"/>
        <item x="24"/>
        <item x="44"/>
        <item x="28"/>
        <item x="34"/>
        <item m="1" x="54"/>
        <item x="36"/>
        <item x="30"/>
        <item x="26"/>
        <item x="12"/>
        <item x="27"/>
        <item m="1" x="55"/>
        <item x="33"/>
        <item x="14"/>
        <item x="2"/>
        <item x="45"/>
        <item x="52"/>
        <item x="50"/>
        <item x="40"/>
        <item x="49"/>
        <item x="48"/>
        <item x="38"/>
        <item x="39"/>
        <item x="42"/>
        <item x="23"/>
        <item x="37"/>
        <item x="3"/>
        <item x="43"/>
        <item x="47"/>
        <item x="10"/>
        <item x="11"/>
        <item x="15"/>
        <item x="16"/>
        <item x="17"/>
        <item x="19"/>
        <item x="20"/>
        <item x="21"/>
        <item x="22"/>
        <item x="46"/>
      </items>
    </pivotField>
    <pivotField axis="axisRow" compact="0" outline="0" showAll="0" defaultSubtotal="0">
      <items count="2">
        <item x="1"/>
        <item x="0"/>
      </items>
    </pivotField>
    <pivotField compact="0" outline="0" showAll="0" defaultSubtotal="0"/>
    <pivotField axis="axisRow" compact="0" outline="0" showAll="0" defaultSubtotal="0">
      <items count="11">
        <item x="0"/>
        <item x="6"/>
        <item x="5"/>
        <item x="7"/>
        <item x="9"/>
        <item x="4"/>
        <item x="2"/>
        <item x="3"/>
        <item x="8"/>
        <item m="1" x="10"/>
        <item x="1"/>
      </items>
    </pivotField>
    <pivotField axis="axisRow" compact="0" outline="0" showAll="0" defaultSubtotal="0">
      <items count="32">
        <item x="2"/>
        <item x="19"/>
        <item x="17"/>
        <item x="20"/>
        <item x="18"/>
        <item x="1"/>
        <item x="22"/>
        <item x="5"/>
        <item m="1" x="31"/>
        <item x="23"/>
        <item x="26"/>
        <item x="16"/>
        <item x="25"/>
        <item x="9"/>
        <item x="21"/>
        <item x="4"/>
        <item x="12"/>
        <item m="1" x="30"/>
        <item x="0"/>
        <item x="29"/>
        <item x="13"/>
        <item x="24"/>
        <item x="3"/>
        <item x="6"/>
        <item x="7"/>
        <item x="8"/>
        <item x="10"/>
        <item x="11"/>
        <item x="14"/>
        <item x="15"/>
        <item x="27"/>
        <item x="2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7">
    <field x="7"/>
    <field x="8"/>
    <field x="9"/>
    <field x="10"/>
    <field x="11"/>
    <field x="14"/>
    <field x="13"/>
  </rowFields>
  <rowItems count="9">
    <i>
      <x v="2"/>
      <x v="20"/>
      <x v="19"/>
      <x v="23"/>
      <x/>
      <x v="6"/>
      <x/>
    </i>
    <i r="3">
      <x v="42"/>
      <x/>
      <x v="9"/>
      <x/>
    </i>
    <i>
      <x v="6"/>
      <x v="15"/>
      <x v="15"/>
      <x v="3"/>
      <x/>
      <x v="7"/>
      <x/>
    </i>
    <i r="1">
      <x v="16"/>
      <x v="16"/>
      <x v="4"/>
      <x/>
      <x v="15"/>
      <x/>
    </i>
    <i>
      <x v="7"/>
      <x v="1"/>
      <x v="2"/>
      <x v="2"/>
      <x/>
      <x v="3"/>
      <x v="8"/>
    </i>
    <i r="3">
      <x v="16"/>
      <x/>
      <x v="14"/>
      <x/>
    </i>
    <i r="3">
      <x v="21"/>
      <x/>
      <x v="14"/>
      <x/>
    </i>
    <i r="3">
      <x v="29"/>
      <x/>
      <x v="3"/>
      <x/>
    </i>
    <i r="5">
      <x v="14"/>
      <x/>
    </i>
  </rowItems>
  <colItems count="1">
    <i/>
  </colItems>
  <pageFields count="1">
    <pageField fld="6" hier="-1"/>
  </pageFields>
  <formats count="503">
    <format dxfId="601">
      <pivotArea type="all" dataOnly="0" outline="0" fieldPosition="0"/>
    </format>
    <format dxfId="600">
      <pivotArea field="7" type="button" dataOnly="0" labelOnly="1" outline="0" axis="axisRow" fieldPosition="0"/>
    </format>
    <format dxfId="599">
      <pivotArea field="8" type="button" dataOnly="0" labelOnly="1" outline="0" axis="axisRow" fieldPosition="1"/>
    </format>
    <format dxfId="598">
      <pivotArea field="9" type="button" dataOnly="0" labelOnly="1" outline="0" axis="axisRow" fieldPosition="2"/>
    </format>
    <format dxfId="597">
      <pivotArea field="10" type="button" dataOnly="0" labelOnly="1" outline="0" axis="axisRow" fieldPosition="3"/>
    </format>
    <format dxfId="596">
      <pivotArea field="11" type="button" dataOnly="0" labelOnly="1" outline="0" axis="axisRow" fieldPosition="4"/>
    </format>
    <format dxfId="595">
      <pivotArea field="14" type="button" dataOnly="0" labelOnly="1" outline="0" axis="axisRow" fieldPosition="5"/>
    </format>
    <format dxfId="594">
      <pivotArea field="13" type="button" dataOnly="0" labelOnly="1" outline="0" axis="axisRow" fieldPosition="6"/>
    </format>
    <format dxfId="593">
      <pivotArea dataOnly="0" labelOnly="1" outline="0" fieldPosition="0">
        <references count="1">
          <reference field="7" count="0"/>
        </references>
      </pivotArea>
    </format>
    <format dxfId="592">
      <pivotArea dataOnly="0" labelOnly="1" outline="0" fieldPosition="0">
        <references count="2">
          <reference field="7" count="1" selected="0">
            <x v="0"/>
          </reference>
          <reference field="8" count="1">
            <x v="18"/>
          </reference>
        </references>
      </pivotArea>
    </format>
    <format dxfId="591">
      <pivotArea dataOnly="0" labelOnly="1" outline="0" fieldPosition="0">
        <references count="2">
          <reference field="7" count="1" selected="0">
            <x v="1"/>
          </reference>
          <reference field="8" count="1">
            <x v="25"/>
          </reference>
        </references>
      </pivotArea>
    </format>
    <format dxfId="590">
      <pivotArea dataOnly="0" labelOnly="1" outline="0" fieldPosition="0">
        <references count="2">
          <reference field="7" count="1" selected="0">
            <x v="2"/>
          </reference>
          <reference field="8" count="1">
            <x v="20"/>
          </reference>
        </references>
      </pivotArea>
    </format>
    <format dxfId="589">
      <pivotArea dataOnly="0" labelOnly="1" outline="0" fieldPosition="0">
        <references count="2">
          <reference field="7" count="1" selected="0">
            <x v="3"/>
          </reference>
          <reference field="8" count="1">
            <x v="22"/>
          </reference>
        </references>
      </pivotArea>
    </format>
    <format dxfId="588">
      <pivotArea dataOnly="0" labelOnly="1" outline="0" fieldPosition="0">
        <references count="2">
          <reference field="7" count="1" selected="0">
            <x v="4"/>
          </reference>
          <reference field="8" count="1">
            <x v="14"/>
          </reference>
        </references>
      </pivotArea>
    </format>
    <format dxfId="587">
      <pivotArea dataOnly="0" labelOnly="1" outline="0" fieldPosition="0">
        <references count="2">
          <reference field="7" count="1" selected="0">
            <x v="5"/>
          </reference>
          <reference field="8" count="1">
            <x v="21"/>
          </reference>
        </references>
      </pivotArea>
    </format>
    <format dxfId="586">
      <pivotArea dataOnly="0" labelOnly="1" outline="0" fieldPosition="0">
        <references count="2">
          <reference field="7" count="1" selected="0">
            <x v="6"/>
          </reference>
          <reference field="8" count="2">
            <x v="15"/>
            <x v="16"/>
          </reference>
        </references>
      </pivotArea>
    </format>
    <format dxfId="585">
      <pivotArea dataOnly="0" labelOnly="1" outline="0" fieldPosition="0">
        <references count="2">
          <reference field="7" count="1" selected="0">
            <x v="7"/>
          </reference>
          <reference field="8" count="1">
            <x v="1"/>
          </reference>
        </references>
      </pivotArea>
    </format>
    <format dxfId="584">
      <pivotArea dataOnly="0" labelOnly="1" outline="0" fieldPosition="0">
        <references count="2">
          <reference field="7" count="1" selected="0">
            <x v="8"/>
          </reference>
          <reference field="8" count="1">
            <x v="0"/>
          </reference>
        </references>
      </pivotArea>
    </format>
    <format dxfId="583">
      <pivotArea dataOnly="0" labelOnly="1" outline="0" fieldPosition="0">
        <references count="2">
          <reference field="7" count="1" selected="0">
            <x v="9"/>
          </reference>
          <reference field="8" count="1">
            <x v="5"/>
          </reference>
        </references>
      </pivotArea>
    </format>
    <format dxfId="582">
      <pivotArea dataOnly="0" labelOnly="1" outline="0" fieldPosition="0">
        <references count="2">
          <reference field="7" count="1" selected="0">
            <x v="10"/>
          </reference>
          <reference field="8" count="1">
            <x v="4"/>
          </reference>
        </references>
      </pivotArea>
    </format>
    <format dxfId="581">
      <pivotArea dataOnly="0" labelOnly="1" outline="0" fieldPosition="0">
        <references count="2">
          <reference field="7" count="1" selected="0">
            <x v="11"/>
          </reference>
          <reference field="8" count="3">
            <x v="19"/>
            <x v="23"/>
            <x v="24"/>
          </reference>
        </references>
      </pivotArea>
    </format>
    <format dxfId="580">
      <pivotArea dataOnly="0" labelOnly="1" outline="0" fieldPosition="0">
        <references count="2">
          <reference field="7" count="1" selected="0">
            <x v="12"/>
          </reference>
          <reference field="8" count="1">
            <x v="7"/>
          </reference>
        </references>
      </pivotArea>
    </format>
    <format dxfId="579">
      <pivotArea dataOnly="0" labelOnly="1" outline="0" fieldPosition="0">
        <references count="2">
          <reference field="7" count="1" selected="0">
            <x v="13"/>
          </reference>
          <reference field="8" count="1">
            <x v="3"/>
          </reference>
        </references>
      </pivotArea>
    </format>
    <format dxfId="578">
      <pivotArea dataOnly="0" labelOnly="1" outline="0" fieldPosition="0">
        <references count="2">
          <reference field="7" count="1" selected="0">
            <x v="14"/>
          </reference>
          <reference field="8" count="1">
            <x v="8"/>
          </reference>
        </references>
      </pivotArea>
    </format>
    <format dxfId="577">
      <pivotArea dataOnly="0" labelOnly="1" outline="0" fieldPosition="0">
        <references count="2">
          <reference field="7" count="1" selected="0">
            <x v="15"/>
          </reference>
          <reference field="8" count="1">
            <x v="9"/>
          </reference>
        </references>
      </pivotArea>
    </format>
    <format dxfId="576">
      <pivotArea dataOnly="0" labelOnly="1" outline="0" fieldPosition="0">
        <references count="2">
          <reference field="7" count="1" selected="0">
            <x v="16"/>
          </reference>
          <reference field="8" count="1">
            <x v="12"/>
          </reference>
        </references>
      </pivotArea>
    </format>
    <format dxfId="575">
      <pivotArea dataOnly="0" labelOnly="1" outline="0" fieldPosition="0">
        <references count="2">
          <reference field="7" count="1" selected="0">
            <x v="17"/>
          </reference>
          <reference field="8" count="1">
            <x v="24"/>
          </reference>
        </references>
      </pivotArea>
    </format>
    <format dxfId="574">
      <pivotArea dataOnly="0" labelOnly="1" outline="0" fieldPosition="0">
        <references count="2">
          <reference field="7" count="1" selected="0">
            <x v="19"/>
          </reference>
          <reference field="8" count="1">
            <x v="17"/>
          </reference>
        </references>
      </pivotArea>
    </format>
    <format dxfId="573">
      <pivotArea dataOnly="0" labelOnly="1" outline="0" fieldPosition="0">
        <references count="2">
          <reference field="7" count="1" selected="0">
            <x v="21"/>
          </reference>
          <reference field="8" count="1">
            <x v="2"/>
          </reference>
        </references>
      </pivotArea>
    </format>
    <format dxfId="572">
      <pivotArea dataOnly="0" labelOnly="1" outline="0" fieldPosition="0">
        <references count="2">
          <reference field="7" count="1" selected="0">
            <x v="22"/>
          </reference>
          <reference field="8" count="1">
            <x v="6"/>
          </reference>
        </references>
      </pivotArea>
    </format>
    <format dxfId="571">
      <pivotArea dataOnly="0" labelOnly="1" outline="0" fieldPosition="0">
        <references count="2">
          <reference field="7" count="1" selected="0">
            <x v="23"/>
          </reference>
          <reference field="8" count="1">
            <x v="13"/>
          </reference>
        </references>
      </pivotArea>
    </format>
    <format dxfId="570">
      <pivotArea dataOnly="0" labelOnly="1" outline="0" fieldPosition="0">
        <references count="2">
          <reference field="7" count="1" selected="0">
            <x v="24"/>
          </reference>
          <reference field="8" count="1">
            <x v="11"/>
          </reference>
        </references>
      </pivotArea>
    </format>
    <format dxfId="569">
      <pivotArea dataOnly="0" labelOnly="1" outline="0" fieldPosition="0">
        <references count="2">
          <reference field="7" count="1" selected="0">
            <x v="25"/>
          </reference>
          <reference field="8" count="1">
            <x v="10"/>
          </reference>
        </references>
      </pivotArea>
    </format>
    <format dxfId="568">
      <pivotArea dataOnly="0" labelOnly="1" outline="0" fieldPosition="0">
        <references count="3">
          <reference field="7" count="1" selected="0">
            <x v="0"/>
          </reference>
          <reference field="8" count="1" selected="0">
            <x v="18"/>
          </reference>
          <reference field="9" count="1">
            <x v="18"/>
          </reference>
        </references>
      </pivotArea>
    </format>
    <format dxfId="567">
      <pivotArea dataOnly="0" labelOnly="1" outline="0" fieldPosition="0">
        <references count="3">
          <reference field="7" count="1" selected="0">
            <x v="1"/>
          </reference>
          <reference field="8" count="1" selected="0">
            <x v="25"/>
          </reference>
          <reference field="9" count="1">
            <x v="23"/>
          </reference>
        </references>
      </pivotArea>
    </format>
    <format dxfId="566">
      <pivotArea dataOnly="0" labelOnly="1" outline="0" fieldPosition="0">
        <references count="3">
          <reference field="7" count="1" selected="0">
            <x v="2"/>
          </reference>
          <reference field="8" count="1" selected="0">
            <x v="20"/>
          </reference>
          <reference field="9" count="1">
            <x v="19"/>
          </reference>
        </references>
      </pivotArea>
    </format>
    <format dxfId="565">
      <pivotArea dataOnly="0" labelOnly="1" outline="0" fieldPosition="0">
        <references count="3">
          <reference field="7" count="1" selected="0">
            <x v="3"/>
          </reference>
          <reference field="8" count="1" selected="0">
            <x v="22"/>
          </reference>
          <reference field="9" count="1">
            <x v="21"/>
          </reference>
        </references>
      </pivotArea>
    </format>
    <format dxfId="564">
      <pivotArea dataOnly="0" labelOnly="1" outline="0" fieldPosition="0">
        <references count="3">
          <reference field="7" count="1" selected="0">
            <x v="4"/>
          </reference>
          <reference field="8" count="1" selected="0">
            <x v="14"/>
          </reference>
          <reference field="9" count="1">
            <x v="14"/>
          </reference>
        </references>
      </pivotArea>
    </format>
    <format dxfId="563">
      <pivotArea dataOnly="0" labelOnly="1" outline="0" fieldPosition="0">
        <references count="3">
          <reference field="7" count="1" selected="0">
            <x v="5"/>
          </reference>
          <reference field="8" count="1" selected="0">
            <x v="21"/>
          </reference>
          <reference field="9" count="1">
            <x v="20"/>
          </reference>
        </references>
      </pivotArea>
    </format>
    <format dxfId="562">
      <pivotArea dataOnly="0" labelOnly="1" outline="0" fieldPosition="0">
        <references count="3">
          <reference field="7" count="1" selected="0">
            <x v="6"/>
          </reference>
          <reference field="8" count="1" selected="0">
            <x v="15"/>
          </reference>
          <reference field="9" count="1">
            <x v="15"/>
          </reference>
        </references>
      </pivotArea>
    </format>
    <format dxfId="561">
      <pivotArea dataOnly="0" labelOnly="1" outline="0" fieldPosition="0">
        <references count="3">
          <reference field="7" count="1" selected="0">
            <x v="6"/>
          </reference>
          <reference field="8" count="1" selected="0">
            <x v="16"/>
          </reference>
          <reference field="9" count="1">
            <x v="16"/>
          </reference>
        </references>
      </pivotArea>
    </format>
    <format dxfId="560">
      <pivotArea dataOnly="0" labelOnly="1" outline="0" fieldPosition="0">
        <references count="3">
          <reference field="7" count="1" selected="0">
            <x v="7"/>
          </reference>
          <reference field="8" count="1" selected="0">
            <x v="1"/>
          </reference>
          <reference field="9" count="1">
            <x v="2"/>
          </reference>
        </references>
      </pivotArea>
    </format>
    <format dxfId="559">
      <pivotArea dataOnly="0" labelOnly="1" outline="0" fieldPosition="0">
        <references count="3">
          <reference field="7" count="1" selected="0">
            <x v="8"/>
          </reference>
          <reference field="8" count="1" selected="0">
            <x v="0"/>
          </reference>
          <reference field="9" count="1">
            <x v="0"/>
          </reference>
        </references>
      </pivotArea>
    </format>
    <format dxfId="558">
      <pivotArea dataOnly="0" labelOnly="1" outline="0" fieldPosition="0">
        <references count="3">
          <reference field="7" count="1" selected="0">
            <x v="9"/>
          </reference>
          <reference field="8" count="1" selected="0">
            <x v="5"/>
          </reference>
          <reference field="9" count="1">
            <x v="5"/>
          </reference>
        </references>
      </pivotArea>
    </format>
    <format dxfId="557">
      <pivotArea dataOnly="0" labelOnly="1" outline="0" fieldPosition="0">
        <references count="3">
          <reference field="7" count="1" selected="0">
            <x v="10"/>
          </reference>
          <reference field="8" count="1" selected="0">
            <x v="4"/>
          </reference>
          <reference field="9" count="1">
            <x v="4"/>
          </reference>
        </references>
      </pivotArea>
    </format>
    <format dxfId="556">
      <pivotArea dataOnly="0" labelOnly="1" outline="0" fieldPosition="0">
        <references count="3">
          <reference field="7" count="1" selected="0">
            <x v="11"/>
          </reference>
          <reference field="8" count="1" selected="0">
            <x v="19"/>
          </reference>
          <reference field="9" count="1">
            <x v="20"/>
          </reference>
        </references>
      </pivotArea>
    </format>
    <format dxfId="555">
      <pivotArea dataOnly="0" labelOnly="1" outline="0" fieldPosition="0">
        <references count="3">
          <reference field="7" count="1" selected="0">
            <x v="11"/>
          </reference>
          <reference field="8" count="1" selected="0">
            <x v="23"/>
          </reference>
          <reference field="9" count="1">
            <x v="22"/>
          </reference>
        </references>
      </pivotArea>
    </format>
    <format dxfId="554">
      <pivotArea dataOnly="0" labelOnly="1" outline="0" fieldPosition="0">
        <references count="3">
          <reference field="7" count="1" selected="0">
            <x v="11"/>
          </reference>
          <reference field="8" count="1" selected="0">
            <x v="24"/>
          </reference>
          <reference field="9" count="1">
            <x v="23"/>
          </reference>
        </references>
      </pivotArea>
    </format>
    <format dxfId="553">
      <pivotArea dataOnly="0" labelOnly="1" outline="0" fieldPosition="0">
        <references count="3">
          <reference field="7" count="1" selected="0">
            <x v="12"/>
          </reference>
          <reference field="8" count="1" selected="0">
            <x v="7"/>
          </reference>
          <reference field="9" count="1">
            <x v="7"/>
          </reference>
        </references>
      </pivotArea>
    </format>
    <format dxfId="552">
      <pivotArea dataOnly="0" labelOnly="1" outline="0" fieldPosition="0">
        <references count="3">
          <reference field="7" count="1" selected="0">
            <x v="13"/>
          </reference>
          <reference field="8" count="1" selected="0">
            <x v="3"/>
          </reference>
          <reference field="9" count="1">
            <x v="3"/>
          </reference>
        </references>
      </pivotArea>
    </format>
    <format dxfId="551">
      <pivotArea dataOnly="0" labelOnly="1" outline="0" fieldPosition="0">
        <references count="3">
          <reference field="7" count="1" selected="0">
            <x v="14"/>
          </reference>
          <reference field="8" count="1" selected="0">
            <x v="8"/>
          </reference>
          <reference field="9" count="1">
            <x v="8"/>
          </reference>
        </references>
      </pivotArea>
    </format>
    <format dxfId="550">
      <pivotArea dataOnly="0" labelOnly="1" outline="0" fieldPosition="0">
        <references count="3">
          <reference field="7" count="1" selected="0">
            <x v="15"/>
          </reference>
          <reference field="8" count="1" selected="0">
            <x v="9"/>
          </reference>
          <reference field="9" count="1">
            <x v="9"/>
          </reference>
        </references>
      </pivotArea>
    </format>
    <format dxfId="549">
      <pivotArea dataOnly="0" labelOnly="1" outline="0" fieldPosition="0">
        <references count="3">
          <reference field="7" count="1" selected="0">
            <x v="16"/>
          </reference>
          <reference field="8" count="1" selected="0">
            <x v="12"/>
          </reference>
          <reference field="9" count="1">
            <x v="12"/>
          </reference>
        </references>
      </pivotArea>
    </format>
    <format dxfId="548">
      <pivotArea dataOnly="0" labelOnly="1" outline="0" fieldPosition="0">
        <references count="3">
          <reference field="7" count="1" selected="0">
            <x v="17"/>
          </reference>
          <reference field="8" count="1" selected="0">
            <x v="24"/>
          </reference>
          <reference field="9" count="1">
            <x v="23"/>
          </reference>
        </references>
      </pivotArea>
    </format>
    <format dxfId="547">
      <pivotArea dataOnly="0" labelOnly="1" outline="0" fieldPosition="0">
        <references count="3">
          <reference field="7" count="1" selected="0">
            <x v="19"/>
          </reference>
          <reference field="8" count="1" selected="0">
            <x v="17"/>
          </reference>
          <reference field="9" count="1">
            <x v="17"/>
          </reference>
        </references>
      </pivotArea>
    </format>
    <format dxfId="546">
      <pivotArea dataOnly="0" labelOnly="1" outline="0" fieldPosition="0">
        <references count="3">
          <reference field="7" count="1" selected="0">
            <x v="21"/>
          </reference>
          <reference field="8" count="1" selected="0">
            <x v="2"/>
          </reference>
          <reference field="9" count="1">
            <x v="1"/>
          </reference>
        </references>
      </pivotArea>
    </format>
    <format dxfId="545">
      <pivotArea dataOnly="0" labelOnly="1" outline="0" fieldPosition="0">
        <references count="3">
          <reference field="7" count="1" selected="0">
            <x v="22"/>
          </reference>
          <reference field="8" count="1" selected="0">
            <x v="6"/>
          </reference>
          <reference field="9" count="1">
            <x v="6"/>
          </reference>
        </references>
      </pivotArea>
    </format>
    <format dxfId="544">
      <pivotArea dataOnly="0" labelOnly="1" outline="0" fieldPosition="0">
        <references count="3">
          <reference field="7" count="1" selected="0">
            <x v="23"/>
          </reference>
          <reference field="8" count="1" selected="0">
            <x v="13"/>
          </reference>
          <reference field="9" count="1">
            <x v="13"/>
          </reference>
        </references>
      </pivotArea>
    </format>
    <format dxfId="543">
      <pivotArea dataOnly="0" labelOnly="1" outline="0" fieldPosition="0">
        <references count="3">
          <reference field="7" count="1" selected="0">
            <x v="24"/>
          </reference>
          <reference field="8" count="1" selected="0">
            <x v="11"/>
          </reference>
          <reference field="9" count="1">
            <x v="11"/>
          </reference>
        </references>
      </pivotArea>
    </format>
    <format dxfId="542">
      <pivotArea dataOnly="0" labelOnly="1" outline="0" fieldPosition="0">
        <references count="3">
          <reference field="7" count="1" selected="0">
            <x v="25"/>
          </reference>
          <reference field="8" count="1" selected="0">
            <x v="10"/>
          </reference>
          <reference field="9" count="1">
            <x v="10"/>
          </reference>
        </references>
      </pivotArea>
    </format>
    <format dxfId="541">
      <pivotArea dataOnly="0" labelOnly="1" outline="0" fieldPosition="0">
        <references count="4">
          <reference field="7" count="1" selected="0">
            <x v="0"/>
          </reference>
          <reference field="8" count="1" selected="0">
            <x v="18"/>
          </reference>
          <reference field="9" count="1" selected="0">
            <x v="18"/>
          </reference>
          <reference field="10" count="1">
            <x v="32"/>
          </reference>
        </references>
      </pivotArea>
    </format>
    <format dxfId="540">
      <pivotArea dataOnly="0" labelOnly="1" outline="0" fieldPosition="0">
        <references count="4">
          <reference field="7" count="1" selected="0">
            <x v="1"/>
          </reference>
          <reference field="8" count="1" selected="0">
            <x v="25"/>
          </reference>
          <reference field="9" count="1" selected="0">
            <x v="23"/>
          </reference>
          <reference field="10" count="2">
            <x v="1"/>
            <x v="5"/>
          </reference>
        </references>
      </pivotArea>
    </format>
    <format dxfId="539">
      <pivotArea dataOnly="0" labelOnly="1" outline="0" fieldPosition="0">
        <references count="4">
          <reference field="7" count="1" selected="0">
            <x v="2"/>
          </reference>
          <reference field="8" count="1" selected="0">
            <x v="20"/>
          </reference>
          <reference field="9" count="1" selected="0">
            <x v="19"/>
          </reference>
          <reference field="10" count="2">
            <x v="23"/>
            <x v="42"/>
          </reference>
        </references>
      </pivotArea>
    </format>
    <format dxfId="538">
      <pivotArea dataOnly="0" labelOnly="1" outline="0" fieldPosition="0">
        <references count="4">
          <reference field="7" count="1" selected="0">
            <x v="3"/>
          </reference>
          <reference field="8" count="1" selected="0">
            <x v="22"/>
          </reference>
          <reference field="9" count="1" selected="0">
            <x v="21"/>
          </reference>
          <reference field="10" count="2">
            <x v="15"/>
            <x v="24"/>
          </reference>
        </references>
      </pivotArea>
    </format>
    <format dxfId="537">
      <pivotArea dataOnly="0" labelOnly="1" outline="0" fieldPosition="0">
        <references count="4">
          <reference field="7" count="1" selected="0">
            <x v="4"/>
          </reference>
          <reference field="8" count="1" selected="0">
            <x v="14"/>
          </reference>
          <reference field="9" count="1" selected="0">
            <x v="14"/>
          </reference>
          <reference field="10" count="1">
            <x v="35"/>
          </reference>
        </references>
      </pivotArea>
    </format>
    <format dxfId="536">
      <pivotArea dataOnly="0" labelOnly="1" outline="0" fieldPosition="0">
        <references count="4">
          <reference field="7" count="1" selected="0">
            <x v="5"/>
          </reference>
          <reference field="8" count="1" selected="0">
            <x v="21"/>
          </reference>
          <reference field="9" count="1" selected="0">
            <x v="20"/>
          </reference>
          <reference field="10" count="2">
            <x v="6"/>
            <x v="7"/>
          </reference>
        </references>
      </pivotArea>
    </format>
    <format dxfId="535">
      <pivotArea dataOnly="0" labelOnly="1" outline="0" fieldPosition="0">
        <references count="4">
          <reference field="7" count="1" selected="0">
            <x v="6"/>
          </reference>
          <reference field="8" count="1" selected="0">
            <x v="15"/>
          </reference>
          <reference field="9" count="1" selected="0">
            <x v="15"/>
          </reference>
          <reference field="10" count="1">
            <x v="3"/>
          </reference>
        </references>
      </pivotArea>
    </format>
    <format dxfId="534">
      <pivotArea dataOnly="0" labelOnly="1" outline="0" fieldPosition="0">
        <references count="4">
          <reference field="7" count="1" selected="0">
            <x v="6"/>
          </reference>
          <reference field="8" count="1" selected="0">
            <x v="16"/>
          </reference>
          <reference field="9" count="1" selected="0">
            <x v="16"/>
          </reference>
          <reference field="10" count="1">
            <x v="4"/>
          </reference>
        </references>
      </pivotArea>
    </format>
    <format dxfId="533">
      <pivotArea dataOnly="0" labelOnly="1" outline="0" fieldPosition="0">
        <references count="4">
          <reference field="7" count="1" selected="0">
            <x v="7"/>
          </reference>
          <reference field="8" count="1" selected="0">
            <x v="1"/>
          </reference>
          <reference field="9" count="1" selected="0">
            <x v="2"/>
          </reference>
          <reference field="10" count="4">
            <x v="2"/>
            <x v="16"/>
            <x v="21"/>
            <x v="29"/>
          </reference>
        </references>
      </pivotArea>
    </format>
    <format dxfId="532">
      <pivotArea dataOnly="0" labelOnly="1" outline="0" fieldPosition="0">
        <references count="4">
          <reference field="7" count="1" selected="0">
            <x v="8"/>
          </reference>
          <reference field="8" count="1" selected="0">
            <x v="0"/>
          </reference>
          <reference field="9" count="1" selected="0">
            <x v="0"/>
          </reference>
          <reference field="10" count="1">
            <x v="10"/>
          </reference>
        </references>
      </pivotArea>
    </format>
    <format dxfId="531">
      <pivotArea dataOnly="0" labelOnly="1" outline="0" fieldPosition="0">
        <references count="4">
          <reference field="7" count="1" selected="0">
            <x v="9"/>
          </reference>
          <reference field="8" count="1" selected="0">
            <x v="5"/>
          </reference>
          <reference field="9" count="1" selected="0">
            <x v="5"/>
          </reference>
          <reference field="10" count="2">
            <x v="31"/>
            <x v="43"/>
          </reference>
        </references>
      </pivotArea>
    </format>
    <format dxfId="530">
      <pivotArea dataOnly="0" labelOnly="1" outline="0" fieldPosition="0">
        <references count="4">
          <reference field="7" count="1" selected="0">
            <x v="10"/>
          </reference>
          <reference field="8" count="1" selected="0">
            <x v="4"/>
          </reference>
          <reference field="9" count="1" selected="0">
            <x v="4"/>
          </reference>
          <reference field="10" count="2">
            <x v="11"/>
            <x v="12"/>
          </reference>
        </references>
      </pivotArea>
    </format>
    <format dxfId="529">
      <pivotArea dataOnly="0" labelOnly="1" outline="0" fieldPosition="0">
        <references count="4">
          <reference field="7" count="1" selected="0">
            <x v="11"/>
          </reference>
          <reference field="8" count="1" selected="0">
            <x v="19"/>
          </reference>
          <reference field="9" count="1" selected="0">
            <x v="20"/>
          </reference>
          <reference field="10" count="1">
            <x v="30"/>
          </reference>
        </references>
      </pivotArea>
    </format>
    <format dxfId="528">
      <pivotArea dataOnly="0" labelOnly="1" outline="0" fieldPosition="0">
        <references count="4">
          <reference field="7" count="1" selected="0">
            <x v="11"/>
          </reference>
          <reference field="8" count="1" selected="0">
            <x v="23"/>
          </reference>
          <reference field="9" count="1" selected="0">
            <x v="22"/>
          </reference>
          <reference field="10" count="2">
            <x v="13"/>
            <x v="26"/>
          </reference>
        </references>
      </pivotArea>
    </format>
    <format dxfId="527">
      <pivotArea dataOnly="0" labelOnly="1" outline="0" fieldPosition="0">
        <references count="4">
          <reference field="7" count="1" selected="0">
            <x v="11"/>
          </reference>
          <reference field="8" count="1" selected="0">
            <x v="24"/>
          </reference>
          <reference field="9" count="1" selected="0">
            <x v="23"/>
          </reference>
          <reference field="10" count="1">
            <x v="14"/>
          </reference>
        </references>
      </pivotArea>
    </format>
    <format dxfId="526">
      <pivotArea dataOnly="0" labelOnly="1" outline="0" fieldPosition="0">
        <references count="4">
          <reference field="7" count="1" selected="0">
            <x v="12"/>
          </reference>
          <reference field="8" count="1" selected="0">
            <x v="7"/>
          </reference>
          <reference field="9" count="1" selected="0">
            <x v="7"/>
          </reference>
          <reference field="10" count="1">
            <x v="28"/>
          </reference>
        </references>
      </pivotArea>
    </format>
    <format dxfId="525">
      <pivotArea dataOnly="0" labelOnly="1" outline="0" fieldPosition="0">
        <references count="4">
          <reference field="7" count="1" selected="0">
            <x v="13"/>
          </reference>
          <reference field="8" count="1" selected="0">
            <x v="3"/>
          </reference>
          <reference field="9" count="1" selected="0">
            <x v="3"/>
          </reference>
          <reference field="10" count="1">
            <x v="9"/>
          </reference>
        </references>
      </pivotArea>
    </format>
    <format dxfId="524">
      <pivotArea dataOnly="0" labelOnly="1" outline="0" fieldPosition="0">
        <references count="4">
          <reference field="7" count="1" selected="0">
            <x v="14"/>
          </reference>
          <reference field="8" count="1" selected="0">
            <x v="8"/>
          </reference>
          <reference field="9" count="1" selected="0">
            <x v="8"/>
          </reference>
          <reference field="10" count="2">
            <x v="37"/>
            <x v="45"/>
          </reference>
        </references>
      </pivotArea>
    </format>
    <format dxfId="523">
      <pivotArea dataOnly="0" labelOnly="1" outline="0" fieldPosition="0">
        <references count="4">
          <reference field="7" count="1" selected="0">
            <x v="15"/>
          </reference>
          <reference field="8" count="1" selected="0">
            <x v="9"/>
          </reference>
          <reference field="9" count="1" selected="0">
            <x v="9"/>
          </reference>
          <reference field="10" count="1">
            <x v="36"/>
          </reference>
        </references>
      </pivotArea>
    </format>
    <format dxfId="522">
      <pivotArea dataOnly="0" labelOnly="1" outline="0" fieldPosition="0">
        <references count="4">
          <reference field="7" count="1" selected="0">
            <x v="16"/>
          </reference>
          <reference field="8" count="1" selected="0">
            <x v="12"/>
          </reference>
          <reference field="9" count="1" selected="0">
            <x v="12"/>
          </reference>
          <reference field="10" count="3">
            <x v="17"/>
            <x v="18"/>
            <x v="41"/>
          </reference>
        </references>
      </pivotArea>
    </format>
    <format dxfId="521">
      <pivotArea dataOnly="0" labelOnly="1" outline="0" fieldPosition="0">
        <references count="4">
          <reference field="7" count="1" selected="0">
            <x v="17"/>
          </reference>
          <reference field="8" count="1" selected="0">
            <x v="24"/>
          </reference>
          <reference field="9" count="1" selected="0">
            <x v="23"/>
          </reference>
          <reference field="10" count="1">
            <x v="19"/>
          </reference>
        </references>
      </pivotArea>
    </format>
    <format dxfId="520">
      <pivotArea dataOnly="0" labelOnly="1" outline="0" fieldPosition="0">
        <references count="4">
          <reference field="7" count="1" selected="0">
            <x v="18"/>
          </reference>
          <reference field="8" count="1" selected="0">
            <x v="24"/>
          </reference>
          <reference field="9" count="1" selected="0">
            <x v="23"/>
          </reference>
          <reference field="10" count="3">
            <x v="38"/>
            <x v="39"/>
            <x v="40"/>
          </reference>
        </references>
      </pivotArea>
    </format>
    <format dxfId="519">
      <pivotArea dataOnly="0" labelOnly="1" outline="0" fieldPosition="0">
        <references count="4">
          <reference field="7" count="1" selected="0">
            <x v="19"/>
          </reference>
          <reference field="8" count="1" selected="0">
            <x v="17"/>
          </reference>
          <reference field="9" count="1" selected="0">
            <x v="17"/>
          </reference>
          <reference field="10" count="1">
            <x v="34"/>
          </reference>
        </references>
      </pivotArea>
    </format>
    <format dxfId="518">
      <pivotArea dataOnly="0" labelOnly="1" outline="0" fieldPosition="0">
        <references count="4">
          <reference field="7" count="1" selected="0">
            <x v="20"/>
          </reference>
          <reference field="8" count="1" selected="0">
            <x v="17"/>
          </reference>
          <reference field="9" count="1" selected="0">
            <x v="17"/>
          </reference>
          <reference field="10" count="1">
            <x v="0"/>
          </reference>
        </references>
      </pivotArea>
    </format>
    <format dxfId="517">
      <pivotArea dataOnly="0" labelOnly="1" outline="0" fieldPosition="0">
        <references count="4">
          <reference field="7" count="1" selected="0">
            <x v="21"/>
          </reference>
          <reference field="8" count="1" selected="0">
            <x v="2"/>
          </reference>
          <reference field="9" count="1" selected="0">
            <x v="1"/>
          </reference>
          <reference field="10" count="1">
            <x v="33"/>
          </reference>
        </references>
      </pivotArea>
    </format>
    <format dxfId="516">
      <pivotArea dataOnly="0" labelOnly="1" outline="0" fieldPosition="0">
        <references count="4">
          <reference field="7" count="1" selected="0">
            <x v="22"/>
          </reference>
          <reference field="8" count="1" selected="0">
            <x v="6"/>
          </reference>
          <reference field="9" count="1" selected="0">
            <x v="6"/>
          </reference>
          <reference field="10" count="2">
            <x v="8"/>
            <x v="22"/>
          </reference>
        </references>
      </pivotArea>
    </format>
    <format dxfId="515">
      <pivotArea dataOnly="0" labelOnly="1" outline="0" fieldPosition="0">
        <references count="4">
          <reference field="7" count="1" selected="0">
            <x v="23"/>
          </reference>
          <reference field="8" count="1" selected="0">
            <x v="13"/>
          </reference>
          <reference field="9" count="1" selected="0">
            <x v="13"/>
          </reference>
          <reference field="10" count="2">
            <x v="17"/>
            <x v="25"/>
          </reference>
        </references>
      </pivotArea>
    </format>
    <format dxfId="514">
      <pivotArea dataOnly="0" labelOnly="1" outline="0" fieldPosition="0">
        <references count="4">
          <reference field="7" count="1" selected="0">
            <x v="24"/>
          </reference>
          <reference field="8" count="1" selected="0">
            <x v="11"/>
          </reference>
          <reference field="9" count="1" selected="0">
            <x v="11"/>
          </reference>
          <reference field="10" count="2">
            <x v="20"/>
            <x v="27"/>
          </reference>
        </references>
      </pivotArea>
    </format>
    <format dxfId="513">
      <pivotArea dataOnly="0" labelOnly="1" outline="0" fieldPosition="0">
        <references count="4">
          <reference field="7" count="1" selected="0">
            <x v="25"/>
          </reference>
          <reference field="8" count="1" selected="0">
            <x v="10"/>
          </reference>
          <reference field="9" count="1" selected="0">
            <x v="10"/>
          </reference>
          <reference field="10" count="1">
            <x v="44"/>
          </reference>
        </references>
      </pivotArea>
    </format>
    <format dxfId="512">
      <pivotArea dataOnly="0" labelOnly="1" outline="0" fieldPosition="0">
        <references count="5">
          <reference field="7" count="1" selected="0">
            <x v="0"/>
          </reference>
          <reference field="8" count="1" selected="0">
            <x v="18"/>
          </reference>
          <reference field="9" count="1" selected="0">
            <x v="18"/>
          </reference>
          <reference field="10" count="1" selected="0">
            <x v="32"/>
          </reference>
          <reference field="11" count="1">
            <x v="0"/>
          </reference>
        </references>
      </pivotArea>
    </format>
    <format dxfId="511">
      <pivotArea dataOnly="0" labelOnly="1" outline="0" fieldPosition="0">
        <references count="5">
          <reference field="7" count="1" selected="0">
            <x v="1"/>
          </reference>
          <reference field="8" count="1" selected="0">
            <x v="25"/>
          </reference>
          <reference field="9" count="1" selected="0">
            <x v="23"/>
          </reference>
          <reference field="10" count="1" selected="0">
            <x v="1"/>
          </reference>
          <reference field="11" count="1">
            <x v="1"/>
          </reference>
        </references>
      </pivotArea>
    </format>
    <format dxfId="510">
      <pivotArea dataOnly="0" labelOnly="1" outline="0" fieldPosition="0">
        <references count="5">
          <reference field="7" count="1" selected="0">
            <x v="1"/>
          </reference>
          <reference field="8" count="1" selected="0">
            <x v="25"/>
          </reference>
          <reference field="9" count="1" selected="0">
            <x v="23"/>
          </reference>
          <reference field="10" count="1" selected="0">
            <x v="5"/>
          </reference>
          <reference field="11" count="1">
            <x v="0"/>
          </reference>
        </references>
      </pivotArea>
    </format>
    <format dxfId="509">
      <pivotArea dataOnly="0" labelOnly="1" outline="0" fieldPosition="0">
        <references count="6">
          <reference field="7" count="1" selected="0">
            <x v="0"/>
          </reference>
          <reference field="8" count="1" selected="0">
            <x v="18"/>
          </reference>
          <reference field="9" count="1" selected="0">
            <x v="18"/>
          </reference>
          <reference field="10" count="1" selected="0">
            <x v="32"/>
          </reference>
          <reference field="11" count="1" selected="0">
            <x v="0"/>
          </reference>
          <reference field="14" count="1">
            <x v="12"/>
          </reference>
        </references>
      </pivotArea>
    </format>
    <format dxfId="508">
      <pivotArea dataOnly="0" labelOnly="1" outline="0" fieldPosition="0">
        <references count="6">
          <reference field="7" count="1" selected="0">
            <x v="1"/>
          </reference>
          <reference field="8" count="1" selected="0">
            <x v="25"/>
          </reference>
          <reference field="9" count="1" selected="0">
            <x v="23"/>
          </reference>
          <reference field="10" count="1" selected="0">
            <x v="1"/>
          </reference>
          <reference field="11" count="1" selected="0">
            <x v="1"/>
          </reference>
          <reference field="14" count="1">
            <x v="18"/>
          </reference>
        </references>
      </pivotArea>
    </format>
    <format dxfId="507">
      <pivotArea dataOnly="0" labelOnly="1" outline="0" fieldPosition="0">
        <references count="6">
          <reference field="7" count="1" selected="0">
            <x v="2"/>
          </reference>
          <reference field="8" count="1" selected="0">
            <x v="20"/>
          </reference>
          <reference field="9" count="1" selected="0">
            <x v="19"/>
          </reference>
          <reference field="10" count="1" selected="0">
            <x v="23"/>
          </reference>
          <reference field="11" count="1" selected="0">
            <x v="0"/>
          </reference>
          <reference field="14" count="1">
            <x v="6"/>
          </reference>
        </references>
      </pivotArea>
    </format>
    <format dxfId="506">
      <pivotArea dataOnly="0" labelOnly="1" outline="0" fieldPosition="0">
        <references count="6">
          <reference field="7" count="1" selected="0">
            <x v="2"/>
          </reference>
          <reference field="8" count="1" selected="0">
            <x v="20"/>
          </reference>
          <reference field="9" count="1" selected="0">
            <x v="19"/>
          </reference>
          <reference field="10" count="1" selected="0">
            <x v="42"/>
          </reference>
          <reference field="11" count="1" selected="0">
            <x v="0"/>
          </reference>
          <reference field="14" count="1">
            <x v="9"/>
          </reference>
        </references>
      </pivotArea>
    </format>
    <format dxfId="505">
      <pivotArea dataOnly="0" labelOnly="1" outline="0" fieldPosition="0">
        <references count="6">
          <reference field="7" count="1" selected="0">
            <x v="3"/>
          </reference>
          <reference field="8" count="1" selected="0">
            <x v="22"/>
          </reference>
          <reference field="9" count="1" selected="0">
            <x v="21"/>
          </reference>
          <reference field="10" count="1" selected="0">
            <x v="15"/>
          </reference>
          <reference field="11" count="1" selected="0">
            <x v="0"/>
          </reference>
          <reference field="14" count="1">
            <x v="4"/>
          </reference>
        </references>
      </pivotArea>
    </format>
    <format dxfId="504">
      <pivotArea dataOnly="0" labelOnly="1" outline="0" fieldPosition="0">
        <references count="6">
          <reference field="7" count="1" selected="0">
            <x v="4"/>
          </reference>
          <reference field="8" count="1" selected="0">
            <x v="14"/>
          </reference>
          <reference field="9" count="1" selected="0">
            <x v="14"/>
          </reference>
          <reference field="10" count="1" selected="0">
            <x v="35"/>
          </reference>
          <reference field="11" count="1" selected="0">
            <x v="0"/>
          </reference>
          <reference field="14" count="1">
            <x v="8"/>
          </reference>
        </references>
      </pivotArea>
    </format>
    <format dxfId="503">
      <pivotArea dataOnly="0" labelOnly="1" outline="0" fieldPosition="0">
        <references count="6">
          <reference field="7" count="1" selected="0">
            <x v="5"/>
          </reference>
          <reference field="8" count="1" selected="0">
            <x v="21"/>
          </reference>
          <reference field="9" count="1" selected="0">
            <x v="20"/>
          </reference>
          <reference field="10" count="1" selected="0">
            <x v="6"/>
          </reference>
          <reference field="11" count="1" selected="0">
            <x v="0"/>
          </reference>
          <reference field="14" count="1">
            <x v="18"/>
          </reference>
        </references>
      </pivotArea>
    </format>
    <format dxfId="502">
      <pivotArea dataOnly="0" labelOnly="1" outline="0" fieldPosition="0">
        <references count="6">
          <reference field="7" count="1" selected="0">
            <x v="6"/>
          </reference>
          <reference field="8" count="1" selected="0">
            <x v="15"/>
          </reference>
          <reference field="9" count="1" selected="0">
            <x v="15"/>
          </reference>
          <reference field="10" count="1" selected="0">
            <x v="3"/>
          </reference>
          <reference field="11" count="1" selected="0">
            <x v="0"/>
          </reference>
          <reference field="14" count="1">
            <x v="7"/>
          </reference>
        </references>
      </pivotArea>
    </format>
    <format dxfId="501">
      <pivotArea dataOnly="0" labelOnly="1" outline="0" fieldPosition="0">
        <references count="6">
          <reference field="7" count="1" selected="0">
            <x v="6"/>
          </reference>
          <reference field="8" count="1" selected="0">
            <x v="16"/>
          </reference>
          <reference field="9" count="1" selected="0">
            <x v="16"/>
          </reference>
          <reference field="10" count="1" selected="0">
            <x v="4"/>
          </reference>
          <reference field="11" count="1" selected="0">
            <x v="0"/>
          </reference>
          <reference field="14" count="1">
            <x v="15"/>
          </reference>
        </references>
      </pivotArea>
    </format>
    <format dxfId="500">
      <pivotArea dataOnly="0" labelOnly="1" outline="0" fieldPosition="0">
        <references count="6">
          <reference field="7" count="1" selected="0">
            <x v="7"/>
          </reference>
          <reference field="8" count="1" selected="0">
            <x v="1"/>
          </reference>
          <reference field="9" count="1" selected="0">
            <x v="2"/>
          </reference>
          <reference field="10" count="1" selected="0">
            <x v="2"/>
          </reference>
          <reference field="11" count="1" selected="0">
            <x v="0"/>
          </reference>
          <reference field="14" count="1">
            <x v="3"/>
          </reference>
        </references>
      </pivotArea>
    </format>
    <format dxfId="499">
      <pivotArea dataOnly="0" labelOnly="1" outline="0" fieldPosition="0">
        <references count="6">
          <reference field="7" count="1" selected="0">
            <x v="7"/>
          </reference>
          <reference field="8" count="1" selected="0">
            <x v="1"/>
          </reference>
          <reference field="9" count="1" selected="0">
            <x v="2"/>
          </reference>
          <reference field="10" count="1" selected="0">
            <x v="16"/>
          </reference>
          <reference field="11" count="1" selected="0">
            <x v="0"/>
          </reference>
          <reference field="14" count="1">
            <x v="14"/>
          </reference>
        </references>
      </pivotArea>
    </format>
    <format dxfId="498">
      <pivotArea dataOnly="0" labelOnly="1" outline="0" fieldPosition="0">
        <references count="6">
          <reference field="7" count="1" selected="0">
            <x v="7"/>
          </reference>
          <reference field="8" count="1" selected="0">
            <x v="1"/>
          </reference>
          <reference field="9" count="1" selected="0">
            <x v="2"/>
          </reference>
          <reference field="10" count="1" selected="0">
            <x v="29"/>
          </reference>
          <reference field="11" count="1" selected="0">
            <x v="0"/>
          </reference>
          <reference field="14" count="2">
            <x v="3"/>
            <x v="14"/>
          </reference>
        </references>
      </pivotArea>
    </format>
    <format dxfId="497">
      <pivotArea dataOnly="0" labelOnly="1" outline="0" fieldPosition="0">
        <references count="6">
          <reference field="7" count="1" selected="0">
            <x v="8"/>
          </reference>
          <reference field="8" count="1" selected="0">
            <x v="0"/>
          </reference>
          <reference field="9" count="1" selected="0">
            <x v="0"/>
          </reference>
          <reference field="10" count="1" selected="0">
            <x v="10"/>
          </reference>
          <reference field="11" count="1" selected="0">
            <x v="0"/>
          </reference>
          <reference field="14" count="1">
            <x v="1"/>
          </reference>
        </references>
      </pivotArea>
    </format>
    <format dxfId="496">
      <pivotArea dataOnly="0" labelOnly="1" outline="0" fieldPosition="0">
        <references count="6">
          <reference field="7" count="1" selected="0">
            <x v="9"/>
          </reference>
          <reference field="8" count="1" selected="0">
            <x v="5"/>
          </reference>
          <reference field="9" count="1" selected="0">
            <x v="5"/>
          </reference>
          <reference field="10" count="1" selected="0">
            <x v="31"/>
          </reference>
          <reference field="11" count="1" selected="0">
            <x v="0"/>
          </reference>
          <reference field="14" count="1">
            <x v="5"/>
          </reference>
        </references>
      </pivotArea>
    </format>
    <format dxfId="495">
      <pivotArea dataOnly="0" labelOnly="1" outline="0" fieldPosition="0">
        <references count="6">
          <reference field="7" count="1" selected="0">
            <x v="10"/>
          </reference>
          <reference field="8" count="1" selected="0">
            <x v="4"/>
          </reference>
          <reference field="9" count="1" selected="0">
            <x v="4"/>
          </reference>
          <reference field="10" count="1" selected="0">
            <x v="11"/>
          </reference>
          <reference field="11" count="1" selected="0">
            <x v="0"/>
          </reference>
          <reference field="14" count="1">
            <x v="0"/>
          </reference>
        </references>
      </pivotArea>
    </format>
    <format dxfId="494">
      <pivotArea dataOnly="0" labelOnly="1" outline="0" fieldPosition="0">
        <references count="6">
          <reference field="7" count="1" selected="0">
            <x v="10"/>
          </reference>
          <reference field="8" count="1" selected="0">
            <x v="4"/>
          </reference>
          <reference field="9" count="1" selected="0">
            <x v="4"/>
          </reference>
          <reference field="10" count="1" selected="0">
            <x v="12"/>
          </reference>
          <reference field="11" count="1" selected="0">
            <x v="0"/>
          </reference>
          <reference field="14" count="1">
            <x v="5"/>
          </reference>
        </references>
      </pivotArea>
    </format>
    <format dxfId="493">
      <pivotArea dataOnly="0" labelOnly="1" outline="0" fieldPosition="0">
        <references count="6">
          <reference field="7" count="1" selected="0">
            <x v="11"/>
          </reference>
          <reference field="8" count="1" selected="0">
            <x v="19"/>
          </reference>
          <reference field="9" count="1" selected="0">
            <x v="20"/>
          </reference>
          <reference field="10" count="1" selected="0">
            <x v="30"/>
          </reference>
          <reference field="11" count="1" selected="0">
            <x v="0"/>
          </reference>
          <reference field="14" count="1">
            <x v="18"/>
          </reference>
        </references>
      </pivotArea>
    </format>
    <format dxfId="492">
      <pivotArea dataOnly="0" labelOnly="1" outline="0" fieldPosition="0">
        <references count="6">
          <reference field="7" count="1" selected="0">
            <x v="11"/>
          </reference>
          <reference field="8" count="1" selected="0">
            <x v="24"/>
          </reference>
          <reference field="9" count="1" selected="0">
            <x v="23"/>
          </reference>
          <reference field="10" count="1" selected="0">
            <x v="14"/>
          </reference>
          <reference field="11" count="1" selected="0">
            <x v="0"/>
          </reference>
          <reference field="14" count="1">
            <x v="20"/>
          </reference>
        </references>
      </pivotArea>
    </format>
    <format dxfId="491">
      <pivotArea dataOnly="0" labelOnly="1" outline="0" fieldPosition="0">
        <references count="6">
          <reference field="7" count="1" selected="0">
            <x v="12"/>
          </reference>
          <reference field="8" count="1" selected="0">
            <x v="7"/>
          </reference>
          <reference field="9" count="1" selected="0">
            <x v="7"/>
          </reference>
          <reference field="10" count="1" selected="0">
            <x v="28"/>
          </reference>
          <reference field="11" count="1" selected="0">
            <x v="0"/>
          </reference>
          <reference field="14" count="1">
            <x v="16"/>
          </reference>
        </references>
      </pivotArea>
    </format>
    <format dxfId="490">
      <pivotArea dataOnly="0" labelOnly="1" outline="0" fieldPosition="0">
        <references count="6">
          <reference field="7" count="1" selected="0">
            <x v="13"/>
          </reference>
          <reference field="8" count="1" selected="0">
            <x v="3"/>
          </reference>
          <reference field="9" count="1" selected="0">
            <x v="3"/>
          </reference>
          <reference field="10" count="1" selected="0">
            <x v="9"/>
          </reference>
          <reference field="11" count="1" selected="0">
            <x v="0"/>
          </reference>
          <reference field="14" count="1">
            <x v="17"/>
          </reference>
        </references>
      </pivotArea>
    </format>
    <format dxfId="489">
      <pivotArea dataOnly="0" labelOnly="1" outline="0" fieldPosition="0">
        <references count="6">
          <reference field="7" count="1" selected="0">
            <x v="14"/>
          </reference>
          <reference field="8" count="1" selected="0">
            <x v="8"/>
          </reference>
          <reference field="9" count="1" selected="0">
            <x v="8"/>
          </reference>
          <reference field="10" count="1" selected="0">
            <x v="37"/>
          </reference>
          <reference field="11" count="1" selected="0">
            <x v="0"/>
          </reference>
          <reference field="14" count="1">
            <x v="10"/>
          </reference>
        </references>
      </pivotArea>
    </format>
    <format dxfId="488">
      <pivotArea dataOnly="0" labelOnly="1" outline="0" fieldPosition="0">
        <references count="6">
          <reference field="7" count="1" selected="0">
            <x v="14"/>
          </reference>
          <reference field="8" count="1" selected="0">
            <x v="8"/>
          </reference>
          <reference field="9" count="1" selected="0">
            <x v="8"/>
          </reference>
          <reference field="10" count="1" selected="0">
            <x v="45"/>
          </reference>
          <reference field="11" count="1" selected="0">
            <x v="0"/>
          </reference>
          <reference field="14" count="1">
            <x v="11"/>
          </reference>
        </references>
      </pivotArea>
    </format>
    <format dxfId="487">
      <pivotArea dataOnly="0" labelOnly="1" outline="0" fieldPosition="0">
        <references count="6">
          <reference field="7" count="1" selected="0">
            <x v="17"/>
          </reference>
          <reference field="8" count="1" selected="0">
            <x v="24"/>
          </reference>
          <reference field="9" count="1" selected="0">
            <x v="23"/>
          </reference>
          <reference field="10" count="1" selected="0">
            <x v="19"/>
          </reference>
          <reference field="11" count="1" selected="0">
            <x v="0"/>
          </reference>
          <reference field="14" count="1">
            <x v="18"/>
          </reference>
        </references>
      </pivotArea>
    </format>
    <format dxfId="486">
      <pivotArea dataOnly="0" labelOnly="1" outline="0" fieldPosition="0">
        <references count="6">
          <reference field="7" count="1" selected="0">
            <x v="19"/>
          </reference>
          <reference field="8" count="1" selected="0">
            <x v="17"/>
          </reference>
          <reference field="9" count="1" selected="0">
            <x v="17"/>
          </reference>
          <reference field="10" count="1" selected="0">
            <x v="34"/>
          </reference>
          <reference field="11" count="1" selected="0">
            <x v="0"/>
          </reference>
          <reference field="14" count="1">
            <x v="11"/>
          </reference>
        </references>
      </pivotArea>
    </format>
    <format dxfId="485">
      <pivotArea dataOnly="0" labelOnly="1" outline="0" fieldPosition="0">
        <references count="6">
          <reference field="7" count="1" selected="0">
            <x v="20"/>
          </reference>
          <reference field="8" count="1" selected="0">
            <x v="17"/>
          </reference>
          <reference field="9" count="1" selected="0">
            <x v="17"/>
          </reference>
          <reference field="10" count="1" selected="0">
            <x v="0"/>
          </reference>
          <reference field="11" count="1" selected="0">
            <x v="0"/>
          </reference>
          <reference field="14" count="1">
            <x v="19"/>
          </reference>
        </references>
      </pivotArea>
    </format>
    <format dxfId="484">
      <pivotArea dataOnly="0" labelOnly="1" outline="0" fieldPosition="0">
        <references count="6">
          <reference field="7" count="1" selected="0">
            <x v="21"/>
          </reference>
          <reference field="8" count="1" selected="0">
            <x v="2"/>
          </reference>
          <reference field="9" count="1" selected="0">
            <x v="1"/>
          </reference>
          <reference field="10" count="1" selected="0">
            <x v="33"/>
          </reference>
          <reference field="11" count="1" selected="0">
            <x v="0"/>
          </reference>
          <reference field="14" count="1">
            <x v="20"/>
          </reference>
        </references>
      </pivotArea>
    </format>
    <format dxfId="483">
      <pivotArea dataOnly="0" labelOnly="1" outline="0" fieldPosition="0">
        <references count="6">
          <reference field="7" count="1" selected="0">
            <x v="22"/>
          </reference>
          <reference field="8" count="1" selected="0">
            <x v="6"/>
          </reference>
          <reference field="9" count="1" selected="0">
            <x v="6"/>
          </reference>
          <reference field="10" count="1" selected="0">
            <x v="8"/>
          </reference>
          <reference field="11" count="1" selected="0">
            <x v="0"/>
          </reference>
          <reference field="14" count="1">
            <x v="13"/>
          </reference>
        </references>
      </pivotArea>
    </format>
    <format dxfId="482">
      <pivotArea dataOnly="0" labelOnly="1" outline="0" fieldPosition="0">
        <references count="6">
          <reference field="7" count="1" selected="0">
            <x v="23"/>
          </reference>
          <reference field="8" count="1" selected="0">
            <x v="13"/>
          </reference>
          <reference field="9" count="1" selected="0">
            <x v="13"/>
          </reference>
          <reference field="10" count="1" selected="0">
            <x v="17"/>
          </reference>
          <reference field="11" count="1" selected="0">
            <x v="0"/>
          </reference>
          <reference field="14" count="1">
            <x v="11"/>
          </reference>
        </references>
      </pivotArea>
    </format>
    <format dxfId="481">
      <pivotArea dataOnly="0" labelOnly="1" outline="0" fieldPosition="0">
        <references count="6">
          <reference field="7" count="1" selected="0">
            <x v="24"/>
          </reference>
          <reference field="8" count="1" selected="0">
            <x v="11"/>
          </reference>
          <reference field="9" count="1" selected="0">
            <x v="11"/>
          </reference>
          <reference field="10" count="1" selected="0">
            <x v="20"/>
          </reference>
          <reference field="11" count="1" selected="0">
            <x v="0"/>
          </reference>
          <reference field="14" count="1">
            <x v="2"/>
          </reference>
        </references>
      </pivotArea>
    </format>
    <format dxfId="480">
      <pivotArea dataOnly="0" labelOnly="1" outline="0" fieldPosition="0">
        <references count="6">
          <reference field="7" count="1" selected="0">
            <x v="25"/>
          </reference>
          <reference field="8" count="1" selected="0">
            <x v="10"/>
          </reference>
          <reference field="9" count="1" selected="0">
            <x v="10"/>
          </reference>
          <reference field="10" count="1" selected="0">
            <x v="44"/>
          </reference>
          <reference field="11" count="1" selected="0">
            <x v="0"/>
          </reference>
          <reference field="14" count="1">
            <x v="18"/>
          </reference>
        </references>
      </pivotArea>
    </format>
    <format dxfId="479">
      <pivotArea dataOnly="0" labelOnly="1" outline="0" fieldPosition="0">
        <references count="7">
          <reference field="7" count="1" selected="0">
            <x v="0"/>
          </reference>
          <reference field="8" count="1" selected="0">
            <x v="18"/>
          </reference>
          <reference field="9" count="1" selected="0">
            <x v="18"/>
          </reference>
          <reference field="10" count="1" selected="0">
            <x v="32"/>
          </reference>
          <reference field="11" count="1" selected="0">
            <x v="0"/>
          </reference>
          <reference field="13" count="1">
            <x v="9"/>
          </reference>
          <reference field="14" count="1" selected="0">
            <x v="12"/>
          </reference>
        </references>
      </pivotArea>
    </format>
    <format dxfId="478">
      <pivotArea dataOnly="0" labelOnly="1" outline="0" fieldPosition="0">
        <references count="7">
          <reference field="7" count="1" selected="0">
            <x v="1"/>
          </reference>
          <reference field="8" count="1" selected="0">
            <x v="25"/>
          </reference>
          <reference field="9" count="1" selected="0">
            <x v="23"/>
          </reference>
          <reference field="10" count="1" selected="0">
            <x v="1"/>
          </reference>
          <reference field="11" count="1" selected="0">
            <x v="1"/>
          </reference>
          <reference field="13" count="1">
            <x v="0"/>
          </reference>
          <reference field="14" count="1" selected="0">
            <x v="18"/>
          </reference>
        </references>
      </pivotArea>
    </format>
    <format dxfId="477">
      <pivotArea dataOnly="0" labelOnly="1" outline="0" fieldPosition="0">
        <references count="7">
          <reference field="7" count="1" selected="0">
            <x v="1"/>
          </reference>
          <reference field="8" count="1" selected="0">
            <x v="25"/>
          </reference>
          <reference field="9" count="1" selected="0">
            <x v="23"/>
          </reference>
          <reference field="10" count="1" selected="0">
            <x v="5"/>
          </reference>
          <reference field="11" count="1" selected="0">
            <x v="0"/>
          </reference>
          <reference field="13" count="1">
            <x v="0"/>
          </reference>
          <reference field="14" count="1" selected="0">
            <x v="18"/>
          </reference>
        </references>
      </pivotArea>
    </format>
    <format dxfId="476">
      <pivotArea dataOnly="0" labelOnly="1" outline="0" fieldPosition="0">
        <references count="7">
          <reference field="7" count="1" selected="0">
            <x v="2"/>
          </reference>
          <reference field="8" count="1" selected="0">
            <x v="20"/>
          </reference>
          <reference field="9" count="1" selected="0">
            <x v="19"/>
          </reference>
          <reference field="10" count="1" selected="0">
            <x v="23"/>
          </reference>
          <reference field="11" count="1" selected="0">
            <x v="0"/>
          </reference>
          <reference field="13" count="1">
            <x v="0"/>
          </reference>
          <reference field="14" count="1" selected="0">
            <x v="6"/>
          </reference>
        </references>
      </pivotArea>
    </format>
    <format dxfId="475">
      <pivotArea dataOnly="0" labelOnly="1" outline="0" fieldPosition="0">
        <references count="7">
          <reference field="7" count="1" selected="0">
            <x v="2"/>
          </reference>
          <reference field="8" count="1" selected="0">
            <x v="20"/>
          </reference>
          <reference field="9" count="1" selected="0">
            <x v="19"/>
          </reference>
          <reference field="10" count="1" selected="0">
            <x v="42"/>
          </reference>
          <reference field="11" count="1" selected="0">
            <x v="0"/>
          </reference>
          <reference field="13" count="1">
            <x v="0"/>
          </reference>
          <reference field="14" count="1" selected="0">
            <x v="9"/>
          </reference>
        </references>
      </pivotArea>
    </format>
    <format dxfId="474">
      <pivotArea dataOnly="0" labelOnly="1" outline="0" fieldPosition="0">
        <references count="7">
          <reference field="7" count="1" selected="0">
            <x v="3"/>
          </reference>
          <reference field="8" count="1" selected="0">
            <x v="22"/>
          </reference>
          <reference field="9" count="1" selected="0">
            <x v="21"/>
          </reference>
          <reference field="10" count="1" selected="0">
            <x v="15"/>
          </reference>
          <reference field="11" count="1" selected="0">
            <x v="0"/>
          </reference>
          <reference field="13" count="1">
            <x v="1"/>
          </reference>
          <reference field="14" count="1" selected="0">
            <x v="4"/>
          </reference>
        </references>
      </pivotArea>
    </format>
    <format dxfId="473">
      <pivotArea dataOnly="0" labelOnly="1" outline="0" fieldPosition="0">
        <references count="7">
          <reference field="7" count="1" selected="0">
            <x v="3"/>
          </reference>
          <reference field="8" count="1" selected="0">
            <x v="22"/>
          </reference>
          <reference field="9" count="1" selected="0">
            <x v="21"/>
          </reference>
          <reference field="10" count="1" selected="0">
            <x v="24"/>
          </reference>
          <reference field="11" count="1" selected="0">
            <x v="0"/>
          </reference>
          <reference field="13" count="1">
            <x v="1"/>
          </reference>
          <reference field="14" count="1" selected="0">
            <x v="4"/>
          </reference>
        </references>
      </pivotArea>
    </format>
    <format dxfId="472">
      <pivotArea dataOnly="0" labelOnly="1" outline="0" fieldPosition="0">
        <references count="7">
          <reference field="7" count="1" selected="0">
            <x v="4"/>
          </reference>
          <reference field="8" count="1" selected="0">
            <x v="14"/>
          </reference>
          <reference field="9" count="1" selected="0">
            <x v="14"/>
          </reference>
          <reference field="10" count="1" selected="0">
            <x v="35"/>
          </reference>
          <reference field="11" count="1" selected="0">
            <x v="0"/>
          </reference>
          <reference field="13" count="1">
            <x v="0"/>
          </reference>
          <reference field="14" count="1" selected="0">
            <x v="8"/>
          </reference>
        </references>
      </pivotArea>
    </format>
    <format dxfId="471">
      <pivotArea dataOnly="0" labelOnly="1" outline="0" fieldPosition="0">
        <references count="7">
          <reference field="7" count="1" selected="0">
            <x v="5"/>
          </reference>
          <reference field="8" count="1" selected="0">
            <x v="21"/>
          </reference>
          <reference field="9" count="1" selected="0">
            <x v="20"/>
          </reference>
          <reference field="10" count="1" selected="0">
            <x v="6"/>
          </reference>
          <reference field="11" count="1" selected="0">
            <x v="0"/>
          </reference>
          <reference field="13" count="1">
            <x v="0"/>
          </reference>
          <reference field="14" count="1" selected="0">
            <x v="18"/>
          </reference>
        </references>
      </pivotArea>
    </format>
    <format dxfId="470">
      <pivotArea dataOnly="0" labelOnly="1" outline="0" fieldPosition="0">
        <references count="7">
          <reference field="7" count="1" selected="0">
            <x v="5"/>
          </reference>
          <reference field="8" count="1" selected="0">
            <x v="21"/>
          </reference>
          <reference field="9" count="1" selected="0">
            <x v="20"/>
          </reference>
          <reference field="10" count="1" selected="0">
            <x v="7"/>
          </reference>
          <reference field="11" count="1" selected="0">
            <x v="0"/>
          </reference>
          <reference field="13" count="1">
            <x v="0"/>
          </reference>
          <reference field="14" count="1" selected="0">
            <x v="18"/>
          </reference>
        </references>
      </pivotArea>
    </format>
    <format dxfId="469">
      <pivotArea dataOnly="0" labelOnly="1" outline="0" fieldPosition="0">
        <references count="7">
          <reference field="7" count="1" selected="0">
            <x v="6"/>
          </reference>
          <reference field="8" count="1" selected="0">
            <x v="15"/>
          </reference>
          <reference field="9" count="1" selected="0">
            <x v="15"/>
          </reference>
          <reference field="10" count="1" selected="0">
            <x v="3"/>
          </reference>
          <reference field="11" count="1" selected="0">
            <x v="0"/>
          </reference>
          <reference field="13" count="1">
            <x v="0"/>
          </reference>
          <reference field="14" count="1" selected="0">
            <x v="7"/>
          </reference>
        </references>
      </pivotArea>
    </format>
    <format dxfId="468">
      <pivotArea dataOnly="0" labelOnly="1" outline="0" fieldPosition="0">
        <references count="7">
          <reference field="7" count="1" selected="0">
            <x v="6"/>
          </reference>
          <reference field="8" count="1" selected="0">
            <x v="16"/>
          </reference>
          <reference field="9" count="1" selected="0">
            <x v="16"/>
          </reference>
          <reference field="10" count="1" selected="0">
            <x v="4"/>
          </reference>
          <reference field="11" count="1" selected="0">
            <x v="0"/>
          </reference>
          <reference field="13" count="1">
            <x v="0"/>
          </reference>
          <reference field="14" count="1" selected="0">
            <x v="15"/>
          </reference>
        </references>
      </pivotArea>
    </format>
    <format dxfId="467">
      <pivotArea dataOnly="0" labelOnly="1" outline="0" fieldPosition="0">
        <references count="7">
          <reference field="7" count="1" selected="0">
            <x v="7"/>
          </reference>
          <reference field="8" count="1" selected="0">
            <x v="1"/>
          </reference>
          <reference field="9" count="1" selected="0">
            <x v="2"/>
          </reference>
          <reference field="10" count="1" selected="0">
            <x v="2"/>
          </reference>
          <reference field="11" count="1" selected="0">
            <x v="0"/>
          </reference>
          <reference field="13" count="1">
            <x v="8"/>
          </reference>
          <reference field="14" count="1" selected="0">
            <x v="3"/>
          </reference>
        </references>
      </pivotArea>
    </format>
    <format dxfId="466">
      <pivotArea dataOnly="0" labelOnly="1" outline="0" fieldPosition="0">
        <references count="7">
          <reference field="7" count="1" selected="0">
            <x v="7"/>
          </reference>
          <reference field="8" count="1" selected="0">
            <x v="1"/>
          </reference>
          <reference field="9" count="1" selected="0">
            <x v="2"/>
          </reference>
          <reference field="10" count="1" selected="0">
            <x v="16"/>
          </reference>
          <reference field="11" count="1" selected="0">
            <x v="0"/>
          </reference>
          <reference field="13" count="1">
            <x v="0"/>
          </reference>
          <reference field="14" count="1" selected="0">
            <x v="14"/>
          </reference>
        </references>
      </pivotArea>
    </format>
    <format dxfId="465">
      <pivotArea dataOnly="0" labelOnly="1" outline="0" fieldPosition="0">
        <references count="7">
          <reference field="7" count="1" selected="0">
            <x v="7"/>
          </reference>
          <reference field="8" count="1" selected="0">
            <x v="1"/>
          </reference>
          <reference field="9" count="1" selected="0">
            <x v="2"/>
          </reference>
          <reference field="10" count="1" selected="0">
            <x v="21"/>
          </reference>
          <reference field="11" count="1" selected="0">
            <x v="0"/>
          </reference>
          <reference field="13" count="1">
            <x v="0"/>
          </reference>
          <reference field="14" count="1" selected="0">
            <x v="14"/>
          </reference>
        </references>
      </pivotArea>
    </format>
    <format dxfId="464">
      <pivotArea dataOnly="0" labelOnly="1" outline="0" fieldPosition="0">
        <references count="7">
          <reference field="7" count="1" selected="0">
            <x v="7"/>
          </reference>
          <reference field="8" count="1" selected="0">
            <x v="1"/>
          </reference>
          <reference field="9" count="1" selected="0">
            <x v="2"/>
          </reference>
          <reference field="10" count="1" selected="0">
            <x v="29"/>
          </reference>
          <reference field="11" count="1" selected="0">
            <x v="0"/>
          </reference>
          <reference field="13" count="1">
            <x v="0"/>
          </reference>
          <reference field="14" count="1" selected="0">
            <x v="3"/>
          </reference>
        </references>
      </pivotArea>
    </format>
    <format dxfId="463">
      <pivotArea dataOnly="0" labelOnly="1" outline="0" fieldPosition="0">
        <references count="7">
          <reference field="7" count="1" selected="0">
            <x v="7"/>
          </reference>
          <reference field="8" count="1" selected="0">
            <x v="1"/>
          </reference>
          <reference field="9" count="1" selected="0">
            <x v="2"/>
          </reference>
          <reference field="10" count="1" selected="0">
            <x v="29"/>
          </reference>
          <reference field="11" count="1" selected="0">
            <x v="0"/>
          </reference>
          <reference field="13" count="1">
            <x v="0"/>
          </reference>
          <reference field="14" count="1" selected="0">
            <x v="14"/>
          </reference>
        </references>
      </pivotArea>
    </format>
    <format dxfId="462">
      <pivotArea dataOnly="0" labelOnly="1" outline="0" fieldPosition="0">
        <references count="7">
          <reference field="7" count="1" selected="0">
            <x v="8"/>
          </reference>
          <reference field="8" count="1" selected="0">
            <x v="0"/>
          </reference>
          <reference field="9" count="1" selected="0">
            <x v="0"/>
          </reference>
          <reference field="10" count="1" selected="0">
            <x v="10"/>
          </reference>
          <reference field="11" count="1" selected="0">
            <x v="0"/>
          </reference>
          <reference field="13" count="1">
            <x v="3"/>
          </reference>
          <reference field="14" count="1" selected="0">
            <x v="1"/>
          </reference>
        </references>
      </pivotArea>
    </format>
    <format dxfId="461">
      <pivotArea dataOnly="0" labelOnly="1" outline="0" fieldPosition="0">
        <references count="7">
          <reference field="7" count="1" selected="0">
            <x v="9"/>
          </reference>
          <reference field="8" count="1" selected="0">
            <x v="5"/>
          </reference>
          <reference field="9" count="1" selected="0">
            <x v="5"/>
          </reference>
          <reference field="10" count="1" selected="0">
            <x v="31"/>
          </reference>
          <reference field="11" count="1" selected="0">
            <x v="0"/>
          </reference>
          <reference field="13" count="1">
            <x v="0"/>
          </reference>
          <reference field="14" count="1" selected="0">
            <x v="5"/>
          </reference>
        </references>
      </pivotArea>
    </format>
    <format dxfId="460">
      <pivotArea dataOnly="0" labelOnly="1" outline="0" fieldPosition="0">
        <references count="7">
          <reference field="7" count="1" selected="0">
            <x v="9"/>
          </reference>
          <reference field="8" count="1" selected="0">
            <x v="5"/>
          </reference>
          <reference field="9" count="1" selected="0">
            <x v="5"/>
          </reference>
          <reference field="10" count="1" selected="0">
            <x v="43"/>
          </reference>
          <reference field="11" count="1" selected="0">
            <x v="0"/>
          </reference>
          <reference field="13" count="1">
            <x v="0"/>
          </reference>
          <reference field="14" count="1" selected="0">
            <x v="5"/>
          </reference>
        </references>
      </pivotArea>
    </format>
    <format dxfId="459">
      <pivotArea dataOnly="0" labelOnly="1" outline="0" fieldPosition="0">
        <references count="7">
          <reference field="7" count="1" selected="0">
            <x v="10"/>
          </reference>
          <reference field="8" count="1" selected="0">
            <x v="4"/>
          </reference>
          <reference field="9" count="1" selected="0">
            <x v="4"/>
          </reference>
          <reference field="10" count="1" selected="0">
            <x v="11"/>
          </reference>
          <reference field="11" count="1" selected="0">
            <x v="0"/>
          </reference>
          <reference field="13" count="1">
            <x v="0"/>
          </reference>
          <reference field="14" count="1" selected="0">
            <x v="0"/>
          </reference>
        </references>
      </pivotArea>
    </format>
    <format dxfId="458">
      <pivotArea dataOnly="0" labelOnly="1" outline="0" fieldPosition="0">
        <references count="7">
          <reference field="7" count="1" selected="0">
            <x v="10"/>
          </reference>
          <reference field="8" count="1" selected="0">
            <x v="4"/>
          </reference>
          <reference field="9" count="1" selected="0">
            <x v="4"/>
          </reference>
          <reference field="10" count="1" selected="0">
            <x v="12"/>
          </reference>
          <reference field="11" count="1" selected="0">
            <x v="0"/>
          </reference>
          <reference field="13" count="1">
            <x v="0"/>
          </reference>
          <reference field="14" count="1" selected="0">
            <x v="5"/>
          </reference>
        </references>
      </pivotArea>
    </format>
    <format dxfId="457">
      <pivotArea dataOnly="0" labelOnly="1" outline="0" fieldPosition="0">
        <references count="7">
          <reference field="7" count="1" selected="0">
            <x v="11"/>
          </reference>
          <reference field="8" count="1" selected="0">
            <x v="19"/>
          </reference>
          <reference field="9" count="1" selected="0">
            <x v="20"/>
          </reference>
          <reference field="10" count="1" selected="0">
            <x v="30"/>
          </reference>
          <reference field="11" count="1" selected="0">
            <x v="0"/>
          </reference>
          <reference field="13" count="1">
            <x v="0"/>
          </reference>
          <reference field="14" count="1" selected="0">
            <x v="18"/>
          </reference>
        </references>
      </pivotArea>
    </format>
    <format dxfId="456">
      <pivotArea dataOnly="0" labelOnly="1" outline="0" fieldPosition="0">
        <references count="7">
          <reference field="7" count="1" selected="0">
            <x v="11"/>
          </reference>
          <reference field="8" count="1" selected="0">
            <x v="23"/>
          </reference>
          <reference field="9" count="1" selected="0">
            <x v="22"/>
          </reference>
          <reference field="10" count="1" selected="0">
            <x v="13"/>
          </reference>
          <reference field="11" count="1" selected="0">
            <x v="0"/>
          </reference>
          <reference field="13" count="1">
            <x v="0"/>
          </reference>
          <reference field="14" count="1" selected="0">
            <x v="18"/>
          </reference>
        </references>
      </pivotArea>
    </format>
    <format dxfId="455">
      <pivotArea dataOnly="0" labelOnly="1" outline="0" fieldPosition="0">
        <references count="7">
          <reference field="7" count="1" selected="0">
            <x v="11"/>
          </reference>
          <reference field="8" count="1" selected="0">
            <x v="23"/>
          </reference>
          <reference field="9" count="1" selected="0">
            <x v="22"/>
          </reference>
          <reference field="10" count="1" selected="0">
            <x v="26"/>
          </reference>
          <reference field="11" count="1" selected="0">
            <x v="0"/>
          </reference>
          <reference field="13" count="1">
            <x v="0"/>
          </reference>
          <reference field="14" count="1" selected="0">
            <x v="18"/>
          </reference>
        </references>
      </pivotArea>
    </format>
    <format dxfId="454">
      <pivotArea dataOnly="0" labelOnly="1" outline="0" fieldPosition="0">
        <references count="7">
          <reference field="7" count="1" selected="0">
            <x v="11"/>
          </reference>
          <reference field="8" count="1" selected="0">
            <x v="24"/>
          </reference>
          <reference field="9" count="1" selected="0">
            <x v="23"/>
          </reference>
          <reference field="10" count="1" selected="0">
            <x v="14"/>
          </reference>
          <reference field="11" count="1" selected="0">
            <x v="0"/>
          </reference>
          <reference field="13" count="1">
            <x v="7"/>
          </reference>
          <reference field="14" count="1" selected="0">
            <x v="20"/>
          </reference>
        </references>
      </pivotArea>
    </format>
    <format dxfId="453">
      <pivotArea dataOnly="0" labelOnly="1" outline="0" fieldPosition="0">
        <references count="7">
          <reference field="7" count="1" selected="0">
            <x v="12"/>
          </reference>
          <reference field="8" count="1" selected="0">
            <x v="7"/>
          </reference>
          <reference field="9" count="1" selected="0">
            <x v="7"/>
          </reference>
          <reference field="10" count="1" selected="0">
            <x v="28"/>
          </reference>
          <reference field="11" count="1" selected="0">
            <x v="0"/>
          </reference>
          <reference field="13" count="1">
            <x v="6"/>
          </reference>
          <reference field="14" count="1" selected="0">
            <x v="16"/>
          </reference>
        </references>
      </pivotArea>
    </format>
    <format dxfId="452">
      <pivotArea dataOnly="0" labelOnly="1" outline="0" fieldPosition="0">
        <references count="7">
          <reference field="7" count="1" selected="0">
            <x v="13"/>
          </reference>
          <reference field="8" count="1" selected="0">
            <x v="3"/>
          </reference>
          <reference field="9" count="1" selected="0">
            <x v="3"/>
          </reference>
          <reference field="10" count="1" selected="0">
            <x v="9"/>
          </reference>
          <reference field="11" count="1" selected="0">
            <x v="0"/>
          </reference>
          <reference field="13" count="1">
            <x v="0"/>
          </reference>
          <reference field="14" count="1" selected="0">
            <x v="17"/>
          </reference>
        </references>
      </pivotArea>
    </format>
    <format dxfId="451">
      <pivotArea dataOnly="0" labelOnly="1" outline="0" fieldPosition="0">
        <references count="7">
          <reference field="7" count="1" selected="0">
            <x v="14"/>
          </reference>
          <reference field="8" count="1" selected="0">
            <x v="8"/>
          </reference>
          <reference field="9" count="1" selected="0">
            <x v="8"/>
          </reference>
          <reference field="10" count="1" selected="0">
            <x v="37"/>
          </reference>
          <reference field="11" count="1" selected="0">
            <x v="0"/>
          </reference>
          <reference field="13" count="1">
            <x v="3"/>
          </reference>
          <reference field="14" count="1" selected="0">
            <x v="10"/>
          </reference>
        </references>
      </pivotArea>
    </format>
    <format dxfId="450">
      <pivotArea dataOnly="0" labelOnly="1" outline="0" fieldPosition="0">
        <references count="7">
          <reference field="7" count="1" selected="0">
            <x v="14"/>
          </reference>
          <reference field="8" count="1" selected="0">
            <x v="8"/>
          </reference>
          <reference field="9" count="1" selected="0">
            <x v="8"/>
          </reference>
          <reference field="10" count="1" selected="0">
            <x v="45"/>
          </reference>
          <reference field="11" count="1" selected="0">
            <x v="0"/>
          </reference>
          <reference field="13" count="1">
            <x v="3"/>
          </reference>
          <reference field="14" count="1" selected="0">
            <x v="11"/>
          </reference>
        </references>
      </pivotArea>
    </format>
    <format dxfId="449">
      <pivotArea dataOnly="0" labelOnly="1" outline="0" fieldPosition="0">
        <references count="7">
          <reference field="7" count="1" selected="0">
            <x v="15"/>
          </reference>
          <reference field="8" count="1" selected="0">
            <x v="9"/>
          </reference>
          <reference field="9" count="1" selected="0">
            <x v="9"/>
          </reference>
          <reference field="10" count="1" selected="0">
            <x v="36"/>
          </reference>
          <reference field="11" count="1" selected="0">
            <x v="0"/>
          </reference>
          <reference field="13" count="1">
            <x v="3"/>
          </reference>
          <reference field="14" count="1" selected="0">
            <x v="11"/>
          </reference>
        </references>
      </pivotArea>
    </format>
    <format dxfId="448">
      <pivotArea dataOnly="0" labelOnly="1" outline="0" fieldPosition="0">
        <references count="7">
          <reference field="7" count="1" selected="0">
            <x v="16"/>
          </reference>
          <reference field="8" count="1" selected="0">
            <x v="12"/>
          </reference>
          <reference field="9" count="1" selected="0">
            <x v="12"/>
          </reference>
          <reference field="10" count="1" selected="0">
            <x v="17"/>
          </reference>
          <reference field="11" count="1" selected="0">
            <x v="0"/>
          </reference>
          <reference field="13" count="1">
            <x v="5"/>
          </reference>
          <reference field="14" count="1" selected="0">
            <x v="11"/>
          </reference>
        </references>
      </pivotArea>
    </format>
    <format dxfId="447">
      <pivotArea dataOnly="0" labelOnly="1" outline="0" fieldPosition="0">
        <references count="7">
          <reference field="7" count="1" selected="0">
            <x v="16"/>
          </reference>
          <reference field="8" count="1" selected="0">
            <x v="12"/>
          </reference>
          <reference field="9" count="1" selected="0">
            <x v="12"/>
          </reference>
          <reference field="10" count="1" selected="0">
            <x v="18"/>
          </reference>
          <reference field="11" count="1" selected="0">
            <x v="0"/>
          </reference>
          <reference field="13" count="1">
            <x v="5"/>
          </reference>
          <reference field="14" count="1" selected="0">
            <x v="11"/>
          </reference>
        </references>
      </pivotArea>
    </format>
    <format dxfId="446">
      <pivotArea dataOnly="0" labelOnly="1" outline="0" fieldPosition="0">
        <references count="7">
          <reference field="7" count="1" selected="0">
            <x v="16"/>
          </reference>
          <reference field="8" count="1" selected="0">
            <x v="12"/>
          </reference>
          <reference field="9" count="1" selected="0">
            <x v="12"/>
          </reference>
          <reference field="10" count="1" selected="0">
            <x v="41"/>
          </reference>
          <reference field="11" count="1" selected="0">
            <x v="0"/>
          </reference>
          <reference field="13" count="1">
            <x v="5"/>
          </reference>
          <reference field="14" count="1" selected="0">
            <x v="11"/>
          </reference>
        </references>
      </pivotArea>
    </format>
    <format dxfId="445">
      <pivotArea dataOnly="0" labelOnly="1" outline="0" fieldPosition="0">
        <references count="7">
          <reference field="7" count="1" selected="0">
            <x v="17"/>
          </reference>
          <reference field="8" count="1" selected="0">
            <x v="24"/>
          </reference>
          <reference field="9" count="1" selected="0">
            <x v="23"/>
          </reference>
          <reference field="10" count="1" selected="0">
            <x v="19"/>
          </reference>
          <reference field="11" count="1" selected="0">
            <x v="0"/>
          </reference>
          <reference field="13" count="1">
            <x v="0"/>
          </reference>
          <reference field="14" count="1" selected="0">
            <x v="18"/>
          </reference>
        </references>
      </pivotArea>
    </format>
    <format dxfId="444">
      <pivotArea dataOnly="0" labelOnly="1" outline="0" fieldPosition="0">
        <references count="7">
          <reference field="7" count="1" selected="0">
            <x v="18"/>
          </reference>
          <reference field="8" count="1" selected="0">
            <x v="24"/>
          </reference>
          <reference field="9" count="1" selected="0">
            <x v="23"/>
          </reference>
          <reference field="10" count="1" selected="0">
            <x v="38"/>
          </reference>
          <reference field="11" count="1" selected="0">
            <x v="0"/>
          </reference>
          <reference field="13" count="1">
            <x v="0"/>
          </reference>
          <reference field="14" count="1" selected="0">
            <x v="18"/>
          </reference>
        </references>
      </pivotArea>
    </format>
    <format dxfId="443">
      <pivotArea dataOnly="0" labelOnly="1" outline="0" fieldPosition="0">
        <references count="7">
          <reference field="7" count="1" selected="0">
            <x v="18"/>
          </reference>
          <reference field="8" count="1" selected="0">
            <x v="24"/>
          </reference>
          <reference field="9" count="1" selected="0">
            <x v="23"/>
          </reference>
          <reference field="10" count="1" selected="0">
            <x v="39"/>
          </reference>
          <reference field="11" count="1" selected="0">
            <x v="0"/>
          </reference>
          <reference field="13" count="1">
            <x v="0"/>
          </reference>
          <reference field="14" count="1" selected="0">
            <x v="18"/>
          </reference>
        </references>
      </pivotArea>
    </format>
    <format dxfId="442">
      <pivotArea dataOnly="0" labelOnly="1" outline="0" fieldPosition="0">
        <references count="7">
          <reference field="7" count="1" selected="0">
            <x v="18"/>
          </reference>
          <reference field="8" count="1" selected="0">
            <x v="24"/>
          </reference>
          <reference field="9" count="1" selected="0">
            <x v="23"/>
          </reference>
          <reference field="10" count="1" selected="0">
            <x v="40"/>
          </reference>
          <reference field="11" count="1" selected="0">
            <x v="0"/>
          </reference>
          <reference field="13" count="1">
            <x v="0"/>
          </reference>
          <reference field="14" count="1" selected="0">
            <x v="18"/>
          </reference>
        </references>
      </pivotArea>
    </format>
    <format dxfId="441">
      <pivotArea dataOnly="0" labelOnly="1" outline="0" fieldPosition="0">
        <references count="7">
          <reference field="7" count="1" selected="0">
            <x v="19"/>
          </reference>
          <reference field="8" count="1" selected="0">
            <x v="17"/>
          </reference>
          <reference field="9" count="1" selected="0">
            <x v="17"/>
          </reference>
          <reference field="10" count="1" selected="0">
            <x v="34"/>
          </reference>
          <reference field="11" count="1" selected="0">
            <x v="0"/>
          </reference>
          <reference field="13" count="1">
            <x v="4"/>
          </reference>
          <reference field="14" count="1" selected="0">
            <x v="11"/>
          </reference>
        </references>
      </pivotArea>
    </format>
    <format dxfId="440">
      <pivotArea dataOnly="0" labelOnly="1" outline="0" fieldPosition="0">
        <references count="7">
          <reference field="7" count="1" selected="0">
            <x v="20"/>
          </reference>
          <reference field="8" count="1" selected="0">
            <x v="17"/>
          </reference>
          <reference field="9" count="1" selected="0">
            <x v="17"/>
          </reference>
          <reference field="10" count="1" selected="0">
            <x v="0"/>
          </reference>
          <reference field="11" count="1" selected="0">
            <x v="0"/>
          </reference>
          <reference field="13" count="1">
            <x v="1"/>
          </reference>
          <reference field="14" count="1" selected="0">
            <x v="19"/>
          </reference>
        </references>
      </pivotArea>
    </format>
    <format dxfId="439">
      <pivotArea dataOnly="0" labelOnly="1" outline="0" fieldPosition="0">
        <references count="7">
          <reference field="7" count="1" selected="0">
            <x v="21"/>
          </reference>
          <reference field="8" count="1" selected="0">
            <x v="2"/>
          </reference>
          <reference field="9" count="1" selected="0">
            <x v="1"/>
          </reference>
          <reference field="10" count="1" selected="0">
            <x v="33"/>
          </reference>
          <reference field="11" count="1" selected="0">
            <x v="0"/>
          </reference>
          <reference field="13" count="1">
            <x v="7"/>
          </reference>
          <reference field="14" count="1" selected="0">
            <x v="20"/>
          </reference>
        </references>
      </pivotArea>
    </format>
    <format dxfId="438">
      <pivotArea dataOnly="0" labelOnly="1" outline="0" fieldPosition="0">
        <references count="7">
          <reference field="7" count="1" selected="0">
            <x v="22"/>
          </reference>
          <reference field="8" count="1" selected="0">
            <x v="6"/>
          </reference>
          <reference field="9" count="1" selected="0">
            <x v="6"/>
          </reference>
          <reference field="10" count="1" selected="0">
            <x v="8"/>
          </reference>
          <reference field="11" count="1" selected="0">
            <x v="0"/>
          </reference>
          <reference field="13" count="1">
            <x v="0"/>
          </reference>
          <reference field="14" count="1" selected="0">
            <x v="13"/>
          </reference>
        </references>
      </pivotArea>
    </format>
    <format dxfId="437">
      <pivotArea dataOnly="0" labelOnly="1" outline="0" fieldPosition="0">
        <references count="7">
          <reference field="7" count="1" selected="0">
            <x v="22"/>
          </reference>
          <reference field="8" count="1" selected="0">
            <x v="6"/>
          </reference>
          <reference field="9" count="1" selected="0">
            <x v="6"/>
          </reference>
          <reference field="10" count="1" selected="0">
            <x v="22"/>
          </reference>
          <reference field="11" count="1" selected="0">
            <x v="0"/>
          </reference>
          <reference field="13" count="1">
            <x v="0"/>
          </reference>
          <reference field="14" count="1" selected="0">
            <x v="13"/>
          </reference>
        </references>
      </pivotArea>
    </format>
    <format dxfId="436">
      <pivotArea dataOnly="0" labelOnly="1" outline="0" fieldPosition="0">
        <references count="7">
          <reference field="7" count="1" selected="0">
            <x v="23"/>
          </reference>
          <reference field="8" count="1" selected="0">
            <x v="13"/>
          </reference>
          <reference field="9" count="1" selected="0">
            <x v="13"/>
          </reference>
          <reference field="10" count="1" selected="0">
            <x v="17"/>
          </reference>
          <reference field="11" count="1" selected="0">
            <x v="0"/>
          </reference>
          <reference field="13" count="1">
            <x v="5"/>
          </reference>
          <reference field="14" count="1" selected="0">
            <x v="11"/>
          </reference>
        </references>
      </pivotArea>
    </format>
    <format dxfId="435">
      <pivotArea dataOnly="0" labelOnly="1" outline="0" fieldPosition="0">
        <references count="7">
          <reference field="7" count="1" selected="0">
            <x v="23"/>
          </reference>
          <reference field="8" count="1" selected="0">
            <x v="13"/>
          </reference>
          <reference field="9" count="1" selected="0">
            <x v="13"/>
          </reference>
          <reference field="10" count="1" selected="0">
            <x v="25"/>
          </reference>
          <reference field="11" count="1" selected="0">
            <x v="0"/>
          </reference>
          <reference field="13" count="1">
            <x v="5"/>
          </reference>
          <reference field="14" count="1" selected="0">
            <x v="11"/>
          </reference>
        </references>
      </pivotArea>
    </format>
    <format dxfId="434">
      <pivotArea dataOnly="0" labelOnly="1" outline="0" fieldPosition="0">
        <references count="7">
          <reference field="7" count="1" selected="0">
            <x v="24"/>
          </reference>
          <reference field="8" count="1" selected="0">
            <x v="11"/>
          </reference>
          <reference field="9" count="1" selected="0">
            <x v="11"/>
          </reference>
          <reference field="10" count="1" selected="0">
            <x v="20"/>
          </reference>
          <reference field="11" count="1" selected="0">
            <x v="0"/>
          </reference>
          <reference field="13" count="1">
            <x v="2"/>
          </reference>
          <reference field="14" count="1" selected="0">
            <x v="2"/>
          </reference>
        </references>
      </pivotArea>
    </format>
    <format dxfId="433">
      <pivotArea dataOnly="0" labelOnly="1" outline="0" fieldPosition="0">
        <references count="7">
          <reference field="7" count="1" selected="0">
            <x v="24"/>
          </reference>
          <reference field="8" count="1" selected="0">
            <x v="11"/>
          </reference>
          <reference field="9" count="1" selected="0">
            <x v="11"/>
          </reference>
          <reference field="10" count="1" selected="0">
            <x v="27"/>
          </reference>
          <reference field="11" count="1" selected="0">
            <x v="0"/>
          </reference>
          <reference field="13" count="1">
            <x v="2"/>
          </reference>
          <reference field="14" count="1" selected="0">
            <x v="2"/>
          </reference>
        </references>
      </pivotArea>
    </format>
    <format dxfId="432">
      <pivotArea dataOnly="0" labelOnly="1" outline="0" fieldPosition="0">
        <references count="7">
          <reference field="7" count="1" selected="0">
            <x v="25"/>
          </reference>
          <reference field="8" count="1" selected="0">
            <x v="10"/>
          </reference>
          <reference field="9" count="1" selected="0">
            <x v="10"/>
          </reference>
          <reference field="10" count="1" selected="0">
            <x v="44"/>
          </reference>
          <reference field="11" count="1" selected="0">
            <x v="0"/>
          </reference>
          <reference field="13" count="1">
            <x v="0"/>
          </reference>
          <reference field="14" count="1" selected="0">
            <x v="18"/>
          </reference>
        </references>
      </pivotArea>
    </format>
    <format dxfId="431">
      <pivotArea dataOnly="0" labelOnly="1" outline="0" fieldPosition="0">
        <references count="1">
          <reference field="7" count="0"/>
        </references>
      </pivotArea>
    </format>
    <format dxfId="430">
      <pivotArea dataOnly="0" labelOnly="1" outline="0" fieldPosition="0">
        <references count="2">
          <reference field="7" count="1" selected="0">
            <x v="0"/>
          </reference>
          <reference field="8" count="1">
            <x v="18"/>
          </reference>
        </references>
      </pivotArea>
    </format>
    <format dxfId="429">
      <pivotArea dataOnly="0" labelOnly="1" outline="0" fieldPosition="0">
        <references count="2">
          <reference field="7" count="1" selected="0">
            <x v="1"/>
          </reference>
          <reference field="8" count="1">
            <x v="25"/>
          </reference>
        </references>
      </pivotArea>
    </format>
    <format dxfId="428">
      <pivotArea dataOnly="0" labelOnly="1" outline="0" fieldPosition="0">
        <references count="2">
          <reference field="7" count="1" selected="0">
            <x v="2"/>
          </reference>
          <reference field="8" count="1">
            <x v="20"/>
          </reference>
        </references>
      </pivotArea>
    </format>
    <format dxfId="427">
      <pivotArea dataOnly="0" labelOnly="1" outline="0" fieldPosition="0">
        <references count="2">
          <reference field="7" count="1" selected="0">
            <x v="3"/>
          </reference>
          <reference field="8" count="1">
            <x v="22"/>
          </reference>
        </references>
      </pivotArea>
    </format>
    <format dxfId="426">
      <pivotArea dataOnly="0" labelOnly="1" outline="0" fieldPosition="0">
        <references count="2">
          <reference field="7" count="1" selected="0">
            <x v="4"/>
          </reference>
          <reference field="8" count="1">
            <x v="14"/>
          </reference>
        </references>
      </pivotArea>
    </format>
    <format dxfId="425">
      <pivotArea dataOnly="0" labelOnly="1" outline="0" fieldPosition="0">
        <references count="2">
          <reference field="7" count="1" selected="0">
            <x v="5"/>
          </reference>
          <reference field="8" count="1">
            <x v="21"/>
          </reference>
        </references>
      </pivotArea>
    </format>
    <format dxfId="424">
      <pivotArea dataOnly="0" labelOnly="1" outline="0" fieldPosition="0">
        <references count="2">
          <reference field="7" count="1" selected="0">
            <x v="6"/>
          </reference>
          <reference field="8" count="2">
            <x v="15"/>
            <x v="16"/>
          </reference>
        </references>
      </pivotArea>
    </format>
    <format dxfId="423">
      <pivotArea dataOnly="0" labelOnly="1" outline="0" fieldPosition="0">
        <references count="2">
          <reference field="7" count="1" selected="0">
            <x v="7"/>
          </reference>
          <reference field="8" count="1">
            <x v="1"/>
          </reference>
        </references>
      </pivotArea>
    </format>
    <format dxfId="422">
      <pivotArea dataOnly="0" labelOnly="1" outline="0" fieldPosition="0">
        <references count="2">
          <reference field="7" count="1" selected="0">
            <x v="8"/>
          </reference>
          <reference field="8" count="1">
            <x v="0"/>
          </reference>
        </references>
      </pivotArea>
    </format>
    <format dxfId="421">
      <pivotArea dataOnly="0" labelOnly="1" outline="0" fieldPosition="0">
        <references count="2">
          <reference field="7" count="1" selected="0">
            <x v="9"/>
          </reference>
          <reference field="8" count="1">
            <x v="5"/>
          </reference>
        </references>
      </pivotArea>
    </format>
    <format dxfId="420">
      <pivotArea dataOnly="0" labelOnly="1" outline="0" fieldPosition="0">
        <references count="2">
          <reference field="7" count="1" selected="0">
            <x v="10"/>
          </reference>
          <reference field="8" count="1">
            <x v="4"/>
          </reference>
        </references>
      </pivotArea>
    </format>
    <format dxfId="419">
      <pivotArea dataOnly="0" labelOnly="1" outline="0" fieldPosition="0">
        <references count="2">
          <reference field="7" count="1" selected="0">
            <x v="11"/>
          </reference>
          <reference field="8" count="3">
            <x v="19"/>
            <x v="23"/>
            <x v="24"/>
          </reference>
        </references>
      </pivotArea>
    </format>
    <format dxfId="418">
      <pivotArea dataOnly="0" labelOnly="1" outline="0" fieldPosition="0">
        <references count="2">
          <reference field="7" count="1" selected="0">
            <x v="12"/>
          </reference>
          <reference field="8" count="1">
            <x v="7"/>
          </reference>
        </references>
      </pivotArea>
    </format>
    <format dxfId="417">
      <pivotArea dataOnly="0" labelOnly="1" outline="0" fieldPosition="0">
        <references count="2">
          <reference field="7" count="1" selected="0">
            <x v="13"/>
          </reference>
          <reference field="8" count="1">
            <x v="3"/>
          </reference>
        </references>
      </pivotArea>
    </format>
    <format dxfId="416">
      <pivotArea dataOnly="0" labelOnly="1" outline="0" fieldPosition="0">
        <references count="2">
          <reference field="7" count="1" selected="0">
            <x v="14"/>
          </reference>
          <reference field="8" count="1">
            <x v="8"/>
          </reference>
        </references>
      </pivotArea>
    </format>
    <format dxfId="415">
      <pivotArea dataOnly="0" labelOnly="1" outline="0" fieldPosition="0">
        <references count="2">
          <reference field="7" count="1" selected="0">
            <x v="15"/>
          </reference>
          <reference field="8" count="1">
            <x v="9"/>
          </reference>
        </references>
      </pivotArea>
    </format>
    <format dxfId="414">
      <pivotArea dataOnly="0" labelOnly="1" outline="0" fieldPosition="0">
        <references count="2">
          <reference field="7" count="1" selected="0">
            <x v="16"/>
          </reference>
          <reference field="8" count="1">
            <x v="12"/>
          </reference>
        </references>
      </pivotArea>
    </format>
    <format dxfId="413">
      <pivotArea dataOnly="0" labelOnly="1" outline="0" fieldPosition="0">
        <references count="2">
          <reference field="7" count="1" selected="0">
            <x v="17"/>
          </reference>
          <reference field="8" count="1">
            <x v="24"/>
          </reference>
        </references>
      </pivotArea>
    </format>
    <format dxfId="412">
      <pivotArea dataOnly="0" labelOnly="1" outline="0" fieldPosition="0">
        <references count="2">
          <reference field="7" count="1" selected="0">
            <x v="19"/>
          </reference>
          <reference field="8" count="1">
            <x v="17"/>
          </reference>
        </references>
      </pivotArea>
    </format>
    <format dxfId="411">
      <pivotArea dataOnly="0" labelOnly="1" outline="0" fieldPosition="0">
        <references count="2">
          <reference field="7" count="1" selected="0">
            <x v="21"/>
          </reference>
          <reference field="8" count="1">
            <x v="2"/>
          </reference>
        </references>
      </pivotArea>
    </format>
    <format dxfId="410">
      <pivotArea dataOnly="0" labelOnly="1" outline="0" fieldPosition="0">
        <references count="2">
          <reference field="7" count="1" selected="0">
            <x v="22"/>
          </reference>
          <reference field="8" count="1">
            <x v="6"/>
          </reference>
        </references>
      </pivotArea>
    </format>
    <format dxfId="409">
      <pivotArea dataOnly="0" labelOnly="1" outline="0" fieldPosition="0">
        <references count="2">
          <reference field="7" count="1" selected="0">
            <x v="23"/>
          </reference>
          <reference field="8" count="1">
            <x v="13"/>
          </reference>
        </references>
      </pivotArea>
    </format>
    <format dxfId="408">
      <pivotArea dataOnly="0" labelOnly="1" outline="0" fieldPosition="0">
        <references count="2">
          <reference field="7" count="1" selected="0">
            <x v="24"/>
          </reference>
          <reference field="8" count="1">
            <x v="11"/>
          </reference>
        </references>
      </pivotArea>
    </format>
    <format dxfId="407">
      <pivotArea dataOnly="0" labelOnly="1" outline="0" fieldPosition="0">
        <references count="2">
          <reference field="7" count="1" selected="0">
            <x v="25"/>
          </reference>
          <reference field="8" count="1">
            <x v="10"/>
          </reference>
        </references>
      </pivotArea>
    </format>
    <format dxfId="406">
      <pivotArea dataOnly="0" labelOnly="1" outline="0" fieldPosition="0">
        <references count="3">
          <reference field="7" count="1" selected="0">
            <x v="0"/>
          </reference>
          <reference field="8" count="1" selected="0">
            <x v="18"/>
          </reference>
          <reference field="9" count="1">
            <x v="18"/>
          </reference>
        </references>
      </pivotArea>
    </format>
    <format dxfId="405">
      <pivotArea dataOnly="0" labelOnly="1" outline="0" fieldPosition="0">
        <references count="3">
          <reference field="7" count="1" selected="0">
            <x v="1"/>
          </reference>
          <reference field="8" count="1" selected="0">
            <x v="25"/>
          </reference>
          <reference field="9" count="1">
            <x v="23"/>
          </reference>
        </references>
      </pivotArea>
    </format>
    <format dxfId="404">
      <pivotArea dataOnly="0" labelOnly="1" outline="0" fieldPosition="0">
        <references count="3">
          <reference field="7" count="1" selected="0">
            <x v="2"/>
          </reference>
          <reference field="8" count="1" selected="0">
            <x v="20"/>
          </reference>
          <reference field="9" count="1">
            <x v="19"/>
          </reference>
        </references>
      </pivotArea>
    </format>
    <format dxfId="403">
      <pivotArea dataOnly="0" labelOnly="1" outline="0" fieldPosition="0">
        <references count="3">
          <reference field="7" count="1" selected="0">
            <x v="3"/>
          </reference>
          <reference field="8" count="1" selected="0">
            <x v="22"/>
          </reference>
          <reference field="9" count="1">
            <x v="21"/>
          </reference>
        </references>
      </pivotArea>
    </format>
    <format dxfId="402">
      <pivotArea dataOnly="0" labelOnly="1" outline="0" fieldPosition="0">
        <references count="3">
          <reference field="7" count="1" selected="0">
            <x v="4"/>
          </reference>
          <reference field="8" count="1" selected="0">
            <x v="14"/>
          </reference>
          <reference field="9" count="1">
            <x v="14"/>
          </reference>
        </references>
      </pivotArea>
    </format>
    <format dxfId="401">
      <pivotArea dataOnly="0" labelOnly="1" outline="0" fieldPosition="0">
        <references count="3">
          <reference field="7" count="1" selected="0">
            <x v="5"/>
          </reference>
          <reference field="8" count="1" selected="0">
            <x v="21"/>
          </reference>
          <reference field="9" count="1">
            <x v="20"/>
          </reference>
        </references>
      </pivotArea>
    </format>
    <format dxfId="400">
      <pivotArea dataOnly="0" labelOnly="1" outline="0" fieldPosition="0">
        <references count="3">
          <reference field="7" count="1" selected="0">
            <x v="6"/>
          </reference>
          <reference field="8" count="1" selected="0">
            <x v="15"/>
          </reference>
          <reference field="9" count="1">
            <x v="15"/>
          </reference>
        </references>
      </pivotArea>
    </format>
    <format dxfId="399">
      <pivotArea dataOnly="0" labelOnly="1" outline="0" fieldPosition="0">
        <references count="3">
          <reference field="7" count="1" selected="0">
            <x v="6"/>
          </reference>
          <reference field="8" count="1" selected="0">
            <x v="16"/>
          </reference>
          <reference field="9" count="1">
            <x v="16"/>
          </reference>
        </references>
      </pivotArea>
    </format>
    <format dxfId="398">
      <pivotArea dataOnly="0" labelOnly="1" outline="0" fieldPosition="0">
        <references count="3">
          <reference field="7" count="1" selected="0">
            <x v="7"/>
          </reference>
          <reference field="8" count="1" selected="0">
            <x v="1"/>
          </reference>
          <reference field="9" count="1">
            <x v="2"/>
          </reference>
        </references>
      </pivotArea>
    </format>
    <format dxfId="397">
      <pivotArea dataOnly="0" labelOnly="1" outline="0" fieldPosition="0">
        <references count="3">
          <reference field="7" count="1" selected="0">
            <x v="8"/>
          </reference>
          <reference field="8" count="1" selected="0">
            <x v="0"/>
          </reference>
          <reference field="9" count="1">
            <x v="0"/>
          </reference>
        </references>
      </pivotArea>
    </format>
    <format dxfId="396">
      <pivotArea dataOnly="0" labelOnly="1" outline="0" fieldPosition="0">
        <references count="3">
          <reference field="7" count="1" selected="0">
            <x v="9"/>
          </reference>
          <reference field="8" count="1" selected="0">
            <x v="5"/>
          </reference>
          <reference field="9" count="1">
            <x v="5"/>
          </reference>
        </references>
      </pivotArea>
    </format>
    <format dxfId="395">
      <pivotArea dataOnly="0" labelOnly="1" outline="0" fieldPosition="0">
        <references count="3">
          <reference field="7" count="1" selected="0">
            <x v="10"/>
          </reference>
          <reference field="8" count="1" selected="0">
            <x v="4"/>
          </reference>
          <reference field="9" count="1">
            <x v="4"/>
          </reference>
        </references>
      </pivotArea>
    </format>
    <format dxfId="394">
      <pivotArea dataOnly="0" labelOnly="1" outline="0" fieldPosition="0">
        <references count="3">
          <reference field="7" count="1" selected="0">
            <x v="11"/>
          </reference>
          <reference field="8" count="1" selected="0">
            <x v="19"/>
          </reference>
          <reference field="9" count="1">
            <x v="20"/>
          </reference>
        </references>
      </pivotArea>
    </format>
    <format dxfId="393">
      <pivotArea dataOnly="0" labelOnly="1" outline="0" fieldPosition="0">
        <references count="3">
          <reference field="7" count="1" selected="0">
            <x v="11"/>
          </reference>
          <reference field="8" count="1" selected="0">
            <x v="23"/>
          </reference>
          <reference field="9" count="1">
            <x v="22"/>
          </reference>
        </references>
      </pivotArea>
    </format>
    <format dxfId="392">
      <pivotArea dataOnly="0" labelOnly="1" outline="0" fieldPosition="0">
        <references count="3">
          <reference field="7" count="1" selected="0">
            <x v="11"/>
          </reference>
          <reference field="8" count="1" selected="0">
            <x v="24"/>
          </reference>
          <reference field="9" count="1">
            <x v="23"/>
          </reference>
        </references>
      </pivotArea>
    </format>
    <format dxfId="391">
      <pivotArea dataOnly="0" labelOnly="1" outline="0" fieldPosition="0">
        <references count="3">
          <reference field="7" count="1" selected="0">
            <x v="12"/>
          </reference>
          <reference field="8" count="1" selected="0">
            <x v="7"/>
          </reference>
          <reference field="9" count="1">
            <x v="7"/>
          </reference>
        </references>
      </pivotArea>
    </format>
    <format dxfId="390">
      <pivotArea dataOnly="0" labelOnly="1" outline="0" fieldPosition="0">
        <references count="3">
          <reference field="7" count="1" selected="0">
            <x v="13"/>
          </reference>
          <reference field="8" count="1" selected="0">
            <x v="3"/>
          </reference>
          <reference field="9" count="1">
            <x v="3"/>
          </reference>
        </references>
      </pivotArea>
    </format>
    <format dxfId="389">
      <pivotArea dataOnly="0" labelOnly="1" outline="0" fieldPosition="0">
        <references count="3">
          <reference field="7" count="1" selected="0">
            <x v="14"/>
          </reference>
          <reference field="8" count="1" selected="0">
            <x v="8"/>
          </reference>
          <reference field="9" count="1">
            <x v="8"/>
          </reference>
        </references>
      </pivotArea>
    </format>
    <format dxfId="388">
      <pivotArea dataOnly="0" labelOnly="1" outline="0" fieldPosition="0">
        <references count="3">
          <reference field="7" count="1" selected="0">
            <x v="15"/>
          </reference>
          <reference field="8" count="1" selected="0">
            <x v="9"/>
          </reference>
          <reference field="9" count="1">
            <x v="9"/>
          </reference>
        </references>
      </pivotArea>
    </format>
    <format dxfId="387">
      <pivotArea dataOnly="0" labelOnly="1" outline="0" fieldPosition="0">
        <references count="3">
          <reference field="7" count="1" selected="0">
            <x v="16"/>
          </reference>
          <reference field="8" count="1" selected="0">
            <x v="12"/>
          </reference>
          <reference field="9" count="1">
            <x v="12"/>
          </reference>
        </references>
      </pivotArea>
    </format>
    <format dxfId="386">
      <pivotArea dataOnly="0" labelOnly="1" outline="0" fieldPosition="0">
        <references count="3">
          <reference field="7" count="1" selected="0">
            <x v="17"/>
          </reference>
          <reference field="8" count="1" selected="0">
            <x v="24"/>
          </reference>
          <reference field="9" count="1">
            <x v="23"/>
          </reference>
        </references>
      </pivotArea>
    </format>
    <format dxfId="385">
      <pivotArea dataOnly="0" labelOnly="1" outline="0" fieldPosition="0">
        <references count="3">
          <reference field="7" count="1" selected="0">
            <x v="19"/>
          </reference>
          <reference field="8" count="1" selected="0">
            <x v="17"/>
          </reference>
          <reference field="9" count="1">
            <x v="17"/>
          </reference>
        </references>
      </pivotArea>
    </format>
    <format dxfId="384">
      <pivotArea dataOnly="0" labelOnly="1" outline="0" fieldPosition="0">
        <references count="3">
          <reference field="7" count="1" selected="0">
            <x v="21"/>
          </reference>
          <reference field="8" count="1" selected="0">
            <x v="2"/>
          </reference>
          <reference field="9" count="1">
            <x v="1"/>
          </reference>
        </references>
      </pivotArea>
    </format>
    <format dxfId="383">
      <pivotArea dataOnly="0" labelOnly="1" outline="0" fieldPosition="0">
        <references count="3">
          <reference field="7" count="1" selected="0">
            <x v="22"/>
          </reference>
          <reference field="8" count="1" selected="0">
            <x v="6"/>
          </reference>
          <reference field="9" count="1">
            <x v="6"/>
          </reference>
        </references>
      </pivotArea>
    </format>
    <format dxfId="382">
      <pivotArea dataOnly="0" labelOnly="1" outline="0" fieldPosition="0">
        <references count="3">
          <reference field="7" count="1" selected="0">
            <x v="23"/>
          </reference>
          <reference field="8" count="1" selected="0">
            <x v="13"/>
          </reference>
          <reference field="9" count="1">
            <x v="13"/>
          </reference>
        </references>
      </pivotArea>
    </format>
    <format dxfId="381">
      <pivotArea dataOnly="0" labelOnly="1" outline="0" fieldPosition="0">
        <references count="3">
          <reference field="7" count="1" selected="0">
            <x v="24"/>
          </reference>
          <reference field="8" count="1" selected="0">
            <x v="11"/>
          </reference>
          <reference field="9" count="1">
            <x v="11"/>
          </reference>
        </references>
      </pivotArea>
    </format>
    <format dxfId="380">
      <pivotArea dataOnly="0" labelOnly="1" outline="0" fieldPosition="0">
        <references count="3">
          <reference field="7" count="1" selected="0">
            <x v="25"/>
          </reference>
          <reference field="8" count="1" selected="0">
            <x v="10"/>
          </reference>
          <reference field="9" count="1">
            <x v="10"/>
          </reference>
        </references>
      </pivotArea>
    </format>
    <format dxfId="379">
      <pivotArea dataOnly="0" labelOnly="1" outline="0" fieldPosition="0">
        <references count="4">
          <reference field="7" count="1" selected="0">
            <x v="0"/>
          </reference>
          <reference field="8" count="1" selected="0">
            <x v="18"/>
          </reference>
          <reference field="9" count="1" selected="0">
            <x v="18"/>
          </reference>
          <reference field="10" count="1">
            <x v="32"/>
          </reference>
        </references>
      </pivotArea>
    </format>
    <format dxfId="378">
      <pivotArea dataOnly="0" labelOnly="1" outline="0" fieldPosition="0">
        <references count="4">
          <reference field="7" count="1" selected="0">
            <x v="1"/>
          </reference>
          <reference field="8" count="1" selected="0">
            <x v="25"/>
          </reference>
          <reference field="9" count="1" selected="0">
            <x v="23"/>
          </reference>
          <reference field="10" count="2">
            <x v="1"/>
            <x v="5"/>
          </reference>
        </references>
      </pivotArea>
    </format>
    <format dxfId="377">
      <pivotArea dataOnly="0" labelOnly="1" outline="0" fieldPosition="0">
        <references count="4">
          <reference field="7" count="1" selected="0">
            <x v="2"/>
          </reference>
          <reference field="8" count="1" selected="0">
            <x v="20"/>
          </reference>
          <reference field="9" count="1" selected="0">
            <x v="19"/>
          </reference>
          <reference field="10" count="2">
            <x v="23"/>
            <x v="42"/>
          </reference>
        </references>
      </pivotArea>
    </format>
    <format dxfId="376">
      <pivotArea dataOnly="0" labelOnly="1" outline="0" fieldPosition="0">
        <references count="4">
          <reference field="7" count="1" selected="0">
            <x v="3"/>
          </reference>
          <reference field="8" count="1" selected="0">
            <x v="22"/>
          </reference>
          <reference field="9" count="1" selected="0">
            <x v="21"/>
          </reference>
          <reference field="10" count="2">
            <x v="15"/>
            <x v="24"/>
          </reference>
        </references>
      </pivotArea>
    </format>
    <format dxfId="375">
      <pivotArea dataOnly="0" labelOnly="1" outline="0" fieldPosition="0">
        <references count="4">
          <reference field="7" count="1" selected="0">
            <x v="4"/>
          </reference>
          <reference field="8" count="1" selected="0">
            <x v="14"/>
          </reference>
          <reference field="9" count="1" selected="0">
            <x v="14"/>
          </reference>
          <reference field="10" count="1">
            <x v="35"/>
          </reference>
        </references>
      </pivotArea>
    </format>
    <format dxfId="374">
      <pivotArea dataOnly="0" labelOnly="1" outline="0" fieldPosition="0">
        <references count="4">
          <reference field="7" count="1" selected="0">
            <x v="5"/>
          </reference>
          <reference field="8" count="1" selected="0">
            <x v="21"/>
          </reference>
          <reference field="9" count="1" selected="0">
            <x v="20"/>
          </reference>
          <reference field="10" count="2">
            <x v="6"/>
            <x v="7"/>
          </reference>
        </references>
      </pivotArea>
    </format>
    <format dxfId="373">
      <pivotArea dataOnly="0" labelOnly="1" outline="0" fieldPosition="0">
        <references count="4">
          <reference field="7" count="1" selected="0">
            <x v="6"/>
          </reference>
          <reference field="8" count="1" selected="0">
            <x v="15"/>
          </reference>
          <reference field="9" count="1" selected="0">
            <x v="15"/>
          </reference>
          <reference field="10" count="1">
            <x v="3"/>
          </reference>
        </references>
      </pivotArea>
    </format>
    <format dxfId="372">
      <pivotArea dataOnly="0" labelOnly="1" outline="0" fieldPosition="0">
        <references count="4">
          <reference field="7" count="1" selected="0">
            <x v="6"/>
          </reference>
          <reference field="8" count="1" selected="0">
            <x v="16"/>
          </reference>
          <reference field="9" count="1" selected="0">
            <x v="16"/>
          </reference>
          <reference field="10" count="1">
            <x v="4"/>
          </reference>
        </references>
      </pivotArea>
    </format>
    <format dxfId="371">
      <pivotArea dataOnly="0" labelOnly="1" outline="0" fieldPosition="0">
        <references count="4">
          <reference field="7" count="1" selected="0">
            <x v="7"/>
          </reference>
          <reference field="8" count="1" selected="0">
            <x v="1"/>
          </reference>
          <reference field="9" count="1" selected="0">
            <x v="2"/>
          </reference>
          <reference field="10" count="4">
            <x v="2"/>
            <x v="16"/>
            <x v="21"/>
            <x v="29"/>
          </reference>
        </references>
      </pivotArea>
    </format>
    <format dxfId="370">
      <pivotArea dataOnly="0" labelOnly="1" outline="0" fieldPosition="0">
        <references count="4">
          <reference field="7" count="1" selected="0">
            <x v="8"/>
          </reference>
          <reference field="8" count="1" selected="0">
            <x v="0"/>
          </reference>
          <reference field="9" count="1" selected="0">
            <x v="0"/>
          </reference>
          <reference field="10" count="1">
            <x v="10"/>
          </reference>
        </references>
      </pivotArea>
    </format>
    <format dxfId="369">
      <pivotArea dataOnly="0" labelOnly="1" outline="0" fieldPosition="0">
        <references count="4">
          <reference field="7" count="1" selected="0">
            <x v="9"/>
          </reference>
          <reference field="8" count="1" selected="0">
            <x v="5"/>
          </reference>
          <reference field="9" count="1" selected="0">
            <x v="5"/>
          </reference>
          <reference field="10" count="2">
            <x v="31"/>
            <x v="43"/>
          </reference>
        </references>
      </pivotArea>
    </format>
    <format dxfId="368">
      <pivotArea dataOnly="0" labelOnly="1" outline="0" fieldPosition="0">
        <references count="4">
          <reference field="7" count="1" selected="0">
            <x v="10"/>
          </reference>
          <reference field="8" count="1" selected="0">
            <x v="4"/>
          </reference>
          <reference field="9" count="1" selected="0">
            <x v="4"/>
          </reference>
          <reference field="10" count="2">
            <x v="11"/>
            <x v="12"/>
          </reference>
        </references>
      </pivotArea>
    </format>
    <format dxfId="367">
      <pivotArea dataOnly="0" labelOnly="1" outline="0" fieldPosition="0">
        <references count="4">
          <reference field="7" count="1" selected="0">
            <x v="11"/>
          </reference>
          <reference field="8" count="1" selected="0">
            <x v="19"/>
          </reference>
          <reference field="9" count="1" selected="0">
            <x v="20"/>
          </reference>
          <reference field="10" count="1">
            <x v="30"/>
          </reference>
        </references>
      </pivotArea>
    </format>
    <format dxfId="366">
      <pivotArea dataOnly="0" labelOnly="1" outline="0" fieldPosition="0">
        <references count="4">
          <reference field="7" count="1" selected="0">
            <x v="11"/>
          </reference>
          <reference field="8" count="1" selected="0">
            <x v="23"/>
          </reference>
          <reference field="9" count="1" selected="0">
            <x v="22"/>
          </reference>
          <reference field="10" count="2">
            <x v="13"/>
            <x v="26"/>
          </reference>
        </references>
      </pivotArea>
    </format>
    <format dxfId="365">
      <pivotArea dataOnly="0" labelOnly="1" outline="0" fieldPosition="0">
        <references count="4">
          <reference field="7" count="1" selected="0">
            <x v="11"/>
          </reference>
          <reference field="8" count="1" selected="0">
            <x v="24"/>
          </reference>
          <reference field="9" count="1" selected="0">
            <x v="23"/>
          </reference>
          <reference field="10" count="1">
            <x v="14"/>
          </reference>
        </references>
      </pivotArea>
    </format>
    <format dxfId="364">
      <pivotArea dataOnly="0" labelOnly="1" outline="0" fieldPosition="0">
        <references count="4">
          <reference field="7" count="1" selected="0">
            <x v="12"/>
          </reference>
          <reference field="8" count="1" selected="0">
            <x v="7"/>
          </reference>
          <reference field="9" count="1" selected="0">
            <x v="7"/>
          </reference>
          <reference field="10" count="1">
            <x v="28"/>
          </reference>
        </references>
      </pivotArea>
    </format>
    <format dxfId="363">
      <pivotArea dataOnly="0" labelOnly="1" outline="0" fieldPosition="0">
        <references count="4">
          <reference field="7" count="1" selected="0">
            <x v="13"/>
          </reference>
          <reference field="8" count="1" selected="0">
            <x v="3"/>
          </reference>
          <reference field="9" count="1" selected="0">
            <x v="3"/>
          </reference>
          <reference field="10" count="1">
            <x v="9"/>
          </reference>
        </references>
      </pivotArea>
    </format>
    <format dxfId="362">
      <pivotArea dataOnly="0" labelOnly="1" outline="0" fieldPosition="0">
        <references count="4">
          <reference field="7" count="1" selected="0">
            <x v="14"/>
          </reference>
          <reference field="8" count="1" selected="0">
            <x v="8"/>
          </reference>
          <reference field="9" count="1" selected="0">
            <x v="8"/>
          </reference>
          <reference field="10" count="2">
            <x v="37"/>
            <x v="45"/>
          </reference>
        </references>
      </pivotArea>
    </format>
    <format dxfId="361">
      <pivotArea dataOnly="0" labelOnly="1" outline="0" fieldPosition="0">
        <references count="4">
          <reference field="7" count="1" selected="0">
            <x v="15"/>
          </reference>
          <reference field="8" count="1" selected="0">
            <x v="9"/>
          </reference>
          <reference field="9" count="1" selected="0">
            <x v="9"/>
          </reference>
          <reference field="10" count="1">
            <x v="36"/>
          </reference>
        </references>
      </pivotArea>
    </format>
    <format dxfId="360">
      <pivotArea dataOnly="0" labelOnly="1" outline="0" fieldPosition="0">
        <references count="4">
          <reference field="7" count="1" selected="0">
            <x v="16"/>
          </reference>
          <reference field="8" count="1" selected="0">
            <x v="12"/>
          </reference>
          <reference field="9" count="1" selected="0">
            <x v="12"/>
          </reference>
          <reference field="10" count="3">
            <x v="17"/>
            <x v="18"/>
            <x v="41"/>
          </reference>
        </references>
      </pivotArea>
    </format>
    <format dxfId="359">
      <pivotArea dataOnly="0" labelOnly="1" outline="0" fieldPosition="0">
        <references count="4">
          <reference field="7" count="1" selected="0">
            <x v="17"/>
          </reference>
          <reference field="8" count="1" selected="0">
            <x v="24"/>
          </reference>
          <reference field="9" count="1" selected="0">
            <x v="23"/>
          </reference>
          <reference field="10" count="1">
            <x v="19"/>
          </reference>
        </references>
      </pivotArea>
    </format>
    <format dxfId="358">
      <pivotArea dataOnly="0" labelOnly="1" outline="0" fieldPosition="0">
        <references count="4">
          <reference field="7" count="1" selected="0">
            <x v="18"/>
          </reference>
          <reference field="8" count="1" selected="0">
            <x v="24"/>
          </reference>
          <reference field="9" count="1" selected="0">
            <x v="23"/>
          </reference>
          <reference field="10" count="3">
            <x v="38"/>
            <x v="39"/>
            <x v="40"/>
          </reference>
        </references>
      </pivotArea>
    </format>
    <format dxfId="357">
      <pivotArea dataOnly="0" labelOnly="1" outline="0" fieldPosition="0">
        <references count="4">
          <reference field="7" count="1" selected="0">
            <x v="19"/>
          </reference>
          <reference field="8" count="1" selected="0">
            <x v="17"/>
          </reference>
          <reference field="9" count="1" selected="0">
            <x v="17"/>
          </reference>
          <reference field="10" count="1">
            <x v="34"/>
          </reference>
        </references>
      </pivotArea>
    </format>
    <format dxfId="356">
      <pivotArea dataOnly="0" labelOnly="1" outline="0" fieldPosition="0">
        <references count="4">
          <reference field="7" count="1" selected="0">
            <x v="20"/>
          </reference>
          <reference field="8" count="1" selected="0">
            <x v="17"/>
          </reference>
          <reference field="9" count="1" selected="0">
            <x v="17"/>
          </reference>
          <reference field="10" count="1">
            <x v="0"/>
          </reference>
        </references>
      </pivotArea>
    </format>
    <format dxfId="355">
      <pivotArea dataOnly="0" labelOnly="1" outline="0" fieldPosition="0">
        <references count="4">
          <reference field="7" count="1" selected="0">
            <x v="21"/>
          </reference>
          <reference field="8" count="1" selected="0">
            <x v="2"/>
          </reference>
          <reference field="9" count="1" selected="0">
            <x v="1"/>
          </reference>
          <reference field="10" count="1">
            <x v="33"/>
          </reference>
        </references>
      </pivotArea>
    </format>
    <format dxfId="354">
      <pivotArea dataOnly="0" labelOnly="1" outline="0" fieldPosition="0">
        <references count="4">
          <reference field="7" count="1" selected="0">
            <x v="22"/>
          </reference>
          <reference field="8" count="1" selected="0">
            <x v="6"/>
          </reference>
          <reference field="9" count="1" selected="0">
            <x v="6"/>
          </reference>
          <reference field="10" count="2">
            <x v="8"/>
            <x v="22"/>
          </reference>
        </references>
      </pivotArea>
    </format>
    <format dxfId="353">
      <pivotArea dataOnly="0" labelOnly="1" outline="0" fieldPosition="0">
        <references count="4">
          <reference field="7" count="1" selected="0">
            <x v="23"/>
          </reference>
          <reference field="8" count="1" selected="0">
            <x v="13"/>
          </reference>
          <reference field="9" count="1" selected="0">
            <x v="13"/>
          </reference>
          <reference field="10" count="2">
            <x v="17"/>
            <x v="25"/>
          </reference>
        </references>
      </pivotArea>
    </format>
    <format dxfId="352">
      <pivotArea dataOnly="0" labelOnly="1" outline="0" fieldPosition="0">
        <references count="4">
          <reference field="7" count="1" selected="0">
            <x v="24"/>
          </reference>
          <reference field="8" count="1" selected="0">
            <x v="11"/>
          </reference>
          <reference field="9" count="1" selected="0">
            <x v="11"/>
          </reference>
          <reference field="10" count="2">
            <x v="20"/>
            <x v="27"/>
          </reference>
        </references>
      </pivotArea>
    </format>
    <format dxfId="351">
      <pivotArea dataOnly="0" labelOnly="1" outline="0" fieldPosition="0">
        <references count="4">
          <reference field="7" count="1" selected="0">
            <x v="25"/>
          </reference>
          <reference field="8" count="1" selected="0">
            <x v="10"/>
          </reference>
          <reference field="9" count="1" selected="0">
            <x v="10"/>
          </reference>
          <reference field="10" count="1">
            <x v="44"/>
          </reference>
        </references>
      </pivotArea>
    </format>
    <format dxfId="350">
      <pivotArea dataOnly="0" labelOnly="1" outline="0" fieldPosition="0">
        <references count="5">
          <reference field="7" count="1" selected="0">
            <x v="0"/>
          </reference>
          <reference field="8" count="1" selected="0">
            <x v="18"/>
          </reference>
          <reference field="9" count="1" selected="0">
            <x v="18"/>
          </reference>
          <reference field="10" count="1" selected="0">
            <x v="32"/>
          </reference>
          <reference field="11" count="1">
            <x v="0"/>
          </reference>
        </references>
      </pivotArea>
    </format>
    <format dxfId="349">
      <pivotArea dataOnly="0" labelOnly="1" outline="0" fieldPosition="0">
        <references count="5">
          <reference field="7" count="1" selected="0">
            <x v="1"/>
          </reference>
          <reference field="8" count="1" selected="0">
            <x v="25"/>
          </reference>
          <reference field="9" count="1" selected="0">
            <x v="23"/>
          </reference>
          <reference field="10" count="1" selected="0">
            <x v="1"/>
          </reference>
          <reference field="11" count="1">
            <x v="1"/>
          </reference>
        </references>
      </pivotArea>
    </format>
    <format dxfId="348">
      <pivotArea dataOnly="0" labelOnly="1" outline="0" fieldPosition="0">
        <references count="5">
          <reference field="7" count="1" selected="0">
            <x v="1"/>
          </reference>
          <reference field="8" count="1" selected="0">
            <x v="25"/>
          </reference>
          <reference field="9" count="1" selected="0">
            <x v="23"/>
          </reference>
          <reference field="10" count="1" selected="0">
            <x v="5"/>
          </reference>
          <reference field="11" count="1">
            <x v="0"/>
          </reference>
        </references>
      </pivotArea>
    </format>
    <format dxfId="347">
      <pivotArea dataOnly="0" labelOnly="1" outline="0" fieldPosition="0">
        <references count="6">
          <reference field="7" count="1" selected="0">
            <x v="0"/>
          </reference>
          <reference field="8" count="1" selected="0">
            <x v="18"/>
          </reference>
          <reference field="9" count="1" selected="0">
            <x v="18"/>
          </reference>
          <reference field="10" count="1" selected="0">
            <x v="32"/>
          </reference>
          <reference field="11" count="1" selected="0">
            <x v="0"/>
          </reference>
          <reference field="14" count="1">
            <x v="12"/>
          </reference>
        </references>
      </pivotArea>
    </format>
    <format dxfId="346">
      <pivotArea dataOnly="0" labelOnly="1" outline="0" fieldPosition="0">
        <references count="6">
          <reference field="7" count="1" selected="0">
            <x v="1"/>
          </reference>
          <reference field="8" count="1" selected="0">
            <x v="25"/>
          </reference>
          <reference field="9" count="1" selected="0">
            <x v="23"/>
          </reference>
          <reference field="10" count="1" selected="0">
            <x v="1"/>
          </reference>
          <reference field="11" count="1" selected="0">
            <x v="1"/>
          </reference>
          <reference field="14" count="1">
            <x v="18"/>
          </reference>
        </references>
      </pivotArea>
    </format>
    <format dxfId="345">
      <pivotArea dataOnly="0" labelOnly="1" outline="0" fieldPosition="0">
        <references count="6">
          <reference field="7" count="1" selected="0">
            <x v="2"/>
          </reference>
          <reference field="8" count="1" selected="0">
            <x v="20"/>
          </reference>
          <reference field="9" count="1" selected="0">
            <x v="19"/>
          </reference>
          <reference field="10" count="1" selected="0">
            <x v="23"/>
          </reference>
          <reference field="11" count="1" selected="0">
            <x v="0"/>
          </reference>
          <reference field="14" count="1">
            <x v="6"/>
          </reference>
        </references>
      </pivotArea>
    </format>
    <format dxfId="344">
      <pivotArea dataOnly="0" labelOnly="1" outline="0" fieldPosition="0">
        <references count="6">
          <reference field="7" count="1" selected="0">
            <x v="2"/>
          </reference>
          <reference field="8" count="1" selected="0">
            <x v="20"/>
          </reference>
          <reference field="9" count="1" selected="0">
            <x v="19"/>
          </reference>
          <reference field="10" count="1" selected="0">
            <x v="42"/>
          </reference>
          <reference field="11" count="1" selected="0">
            <x v="0"/>
          </reference>
          <reference field="14" count="1">
            <x v="9"/>
          </reference>
        </references>
      </pivotArea>
    </format>
    <format dxfId="343">
      <pivotArea dataOnly="0" labelOnly="1" outline="0" fieldPosition="0">
        <references count="6">
          <reference field="7" count="1" selected="0">
            <x v="3"/>
          </reference>
          <reference field="8" count="1" selected="0">
            <x v="22"/>
          </reference>
          <reference field="9" count="1" selected="0">
            <x v="21"/>
          </reference>
          <reference field="10" count="1" selected="0">
            <x v="15"/>
          </reference>
          <reference field="11" count="1" selected="0">
            <x v="0"/>
          </reference>
          <reference field="14" count="1">
            <x v="4"/>
          </reference>
        </references>
      </pivotArea>
    </format>
    <format dxfId="342">
      <pivotArea dataOnly="0" labelOnly="1" outline="0" fieldPosition="0">
        <references count="6">
          <reference field="7" count="1" selected="0">
            <x v="4"/>
          </reference>
          <reference field="8" count="1" selected="0">
            <x v="14"/>
          </reference>
          <reference field="9" count="1" selected="0">
            <x v="14"/>
          </reference>
          <reference field="10" count="1" selected="0">
            <x v="35"/>
          </reference>
          <reference field="11" count="1" selected="0">
            <x v="0"/>
          </reference>
          <reference field="14" count="1">
            <x v="8"/>
          </reference>
        </references>
      </pivotArea>
    </format>
    <format dxfId="341">
      <pivotArea dataOnly="0" labelOnly="1" outline="0" fieldPosition="0">
        <references count="6">
          <reference field="7" count="1" selected="0">
            <x v="5"/>
          </reference>
          <reference field="8" count="1" selected="0">
            <x v="21"/>
          </reference>
          <reference field="9" count="1" selected="0">
            <x v="20"/>
          </reference>
          <reference field="10" count="1" selected="0">
            <x v="6"/>
          </reference>
          <reference field="11" count="1" selected="0">
            <x v="0"/>
          </reference>
          <reference field="14" count="1">
            <x v="18"/>
          </reference>
        </references>
      </pivotArea>
    </format>
    <format dxfId="340">
      <pivotArea dataOnly="0" labelOnly="1" outline="0" fieldPosition="0">
        <references count="6">
          <reference field="7" count="1" selected="0">
            <x v="6"/>
          </reference>
          <reference field="8" count="1" selected="0">
            <x v="15"/>
          </reference>
          <reference field="9" count="1" selected="0">
            <x v="15"/>
          </reference>
          <reference field="10" count="1" selected="0">
            <x v="3"/>
          </reference>
          <reference field="11" count="1" selected="0">
            <x v="0"/>
          </reference>
          <reference field="14" count="1">
            <x v="7"/>
          </reference>
        </references>
      </pivotArea>
    </format>
    <format dxfId="339">
      <pivotArea dataOnly="0" labelOnly="1" outline="0" fieldPosition="0">
        <references count="6">
          <reference field="7" count="1" selected="0">
            <x v="6"/>
          </reference>
          <reference field="8" count="1" selected="0">
            <x v="16"/>
          </reference>
          <reference field="9" count="1" selected="0">
            <x v="16"/>
          </reference>
          <reference field="10" count="1" selected="0">
            <x v="4"/>
          </reference>
          <reference field="11" count="1" selected="0">
            <x v="0"/>
          </reference>
          <reference field="14" count="1">
            <x v="15"/>
          </reference>
        </references>
      </pivotArea>
    </format>
    <format dxfId="338">
      <pivotArea dataOnly="0" labelOnly="1" outline="0" fieldPosition="0">
        <references count="6">
          <reference field="7" count="1" selected="0">
            <x v="7"/>
          </reference>
          <reference field="8" count="1" selected="0">
            <x v="1"/>
          </reference>
          <reference field="9" count="1" selected="0">
            <x v="2"/>
          </reference>
          <reference field="10" count="1" selected="0">
            <x v="2"/>
          </reference>
          <reference field="11" count="1" selected="0">
            <x v="0"/>
          </reference>
          <reference field="14" count="1">
            <x v="3"/>
          </reference>
        </references>
      </pivotArea>
    </format>
    <format dxfId="337">
      <pivotArea dataOnly="0" labelOnly="1" outline="0" fieldPosition="0">
        <references count="6">
          <reference field="7" count="1" selected="0">
            <x v="7"/>
          </reference>
          <reference field="8" count="1" selected="0">
            <x v="1"/>
          </reference>
          <reference field="9" count="1" selected="0">
            <x v="2"/>
          </reference>
          <reference field="10" count="1" selected="0">
            <x v="16"/>
          </reference>
          <reference field="11" count="1" selected="0">
            <x v="0"/>
          </reference>
          <reference field="14" count="1">
            <x v="14"/>
          </reference>
        </references>
      </pivotArea>
    </format>
    <format dxfId="336">
      <pivotArea dataOnly="0" labelOnly="1" outline="0" fieldPosition="0">
        <references count="6">
          <reference field="7" count="1" selected="0">
            <x v="7"/>
          </reference>
          <reference field="8" count="1" selected="0">
            <x v="1"/>
          </reference>
          <reference field="9" count="1" selected="0">
            <x v="2"/>
          </reference>
          <reference field="10" count="1" selected="0">
            <x v="29"/>
          </reference>
          <reference field="11" count="1" selected="0">
            <x v="0"/>
          </reference>
          <reference field="14" count="2">
            <x v="3"/>
            <x v="14"/>
          </reference>
        </references>
      </pivotArea>
    </format>
    <format dxfId="335">
      <pivotArea dataOnly="0" labelOnly="1" outline="0" fieldPosition="0">
        <references count="6">
          <reference field="7" count="1" selected="0">
            <x v="8"/>
          </reference>
          <reference field="8" count="1" selected="0">
            <x v="0"/>
          </reference>
          <reference field="9" count="1" selected="0">
            <x v="0"/>
          </reference>
          <reference field="10" count="1" selected="0">
            <x v="10"/>
          </reference>
          <reference field="11" count="1" selected="0">
            <x v="0"/>
          </reference>
          <reference field="14" count="1">
            <x v="1"/>
          </reference>
        </references>
      </pivotArea>
    </format>
    <format dxfId="334">
      <pivotArea dataOnly="0" labelOnly="1" outline="0" fieldPosition="0">
        <references count="6">
          <reference field="7" count="1" selected="0">
            <x v="9"/>
          </reference>
          <reference field="8" count="1" selected="0">
            <x v="5"/>
          </reference>
          <reference field="9" count="1" selected="0">
            <x v="5"/>
          </reference>
          <reference field="10" count="1" selected="0">
            <x v="31"/>
          </reference>
          <reference field="11" count="1" selected="0">
            <x v="0"/>
          </reference>
          <reference field="14" count="1">
            <x v="5"/>
          </reference>
        </references>
      </pivotArea>
    </format>
    <format dxfId="333">
      <pivotArea dataOnly="0" labelOnly="1" outline="0" fieldPosition="0">
        <references count="6">
          <reference field="7" count="1" selected="0">
            <x v="10"/>
          </reference>
          <reference field="8" count="1" selected="0">
            <x v="4"/>
          </reference>
          <reference field="9" count="1" selected="0">
            <x v="4"/>
          </reference>
          <reference field="10" count="1" selected="0">
            <x v="11"/>
          </reference>
          <reference field="11" count="1" selected="0">
            <x v="0"/>
          </reference>
          <reference field="14" count="1">
            <x v="0"/>
          </reference>
        </references>
      </pivotArea>
    </format>
    <format dxfId="332">
      <pivotArea dataOnly="0" labelOnly="1" outline="0" fieldPosition="0">
        <references count="6">
          <reference field="7" count="1" selected="0">
            <x v="10"/>
          </reference>
          <reference field="8" count="1" selected="0">
            <x v="4"/>
          </reference>
          <reference field="9" count="1" selected="0">
            <x v="4"/>
          </reference>
          <reference field="10" count="1" selected="0">
            <x v="12"/>
          </reference>
          <reference field="11" count="1" selected="0">
            <x v="0"/>
          </reference>
          <reference field="14" count="1">
            <x v="5"/>
          </reference>
        </references>
      </pivotArea>
    </format>
    <format dxfId="331">
      <pivotArea dataOnly="0" labelOnly="1" outline="0" fieldPosition="0">
        <references count="6">
          <reference field="7" count="1" selected="0">
            <x v="11"/>
          </reference>
          <reference field="8" count="1" selected="0">
            <x v="19"/>
          </reference>
          <reference field="9" count="1" selected="0">
            <x v="20"/>
          </reference>
          <reference field="10" count="1" selected="0">
            <x v="30"/>
          </reference>
          <reference field="11" count="1" selected="0">
            <x v="0"/>
          </reference>
          <reference field="14" count="1">
            <x v="18"/>
          </reference>
        </references>
      </pivotArea>
    </format>
    <format dxfId="330">
      <pivotArea dataOnly="0" labelOnly="1" outline="0" fieldPosition="0">
        <references count="6">
          <reference field="7" count="1" selected="0">
            <x v="11"/>
          </reference>
          <reference field="8" count="1" selected="0">
            <x v="24"/>
          </reference>
          <reference field="9" count="1" selected="0">
            <x v="23"/>
          </reference>
          <reference field="10" count="1" selected="0">
            <x v="14"/>
          </reference>
          <reference field="11" count="1" selected="0">
            <x v="0"/>
          </reference>
          <reference field="14" count="1">
            <x v="20"/>
          </reference>
        </references>
      </pivotArea>
    </format>
    <format dxfId="329">
      <pivotArea dataOnly="0" labelOnly="1" outline="0" fieldPosition="0">
        <references count="6">
          <reference field="7" count="1" selected="0">
            <x v="12"/>
          </reference>
          <reference field="8" count="1" selected="0">
            <x v="7"/>
          </reference>
          <reference field="9" count="1" selected="0">
            <x v="7"/>
          </reference>
          <reference field="10" count="1" selected="0">
            <x v="28"/>
          </reference>
          <reference field="11" count="1" selected="0">
            <x v="0"/>
          </reference>
          <reference field="14" count="1">
            <x v="16"/>
          </reference>
        </references>
      </pivotArea>
    </format>
    <format dxfId="328">
      <pivotArea dataOnly="0" labelOnly="1" outline="0" fieldPosition="0">
        <references count="6">
          <reference field="7" count="1" selected="0">
            <x v="13"/>
          </reference>
          <reference field="8" count="1" selected="0">
            <x v="3"/>
          </reference>
          <reference field="9" count="1" selected="0">
            <x v="3"/>
          </reference>
          <reference field="10" count="1" selected="0">
            <x v="9"/>
          </reference>
          <reference field="11" count="1" selected="0">
            <x v="0"/>
          </reference>
          <reference field="14" count="1">
            <x v="17"/>
          </reference>
        </references>
      </pivotArea>
    </format>
    <format dxfId="327">
      <pivotArea dataOnly="0" labelOnly="1" outline="0" fieldPosition="0">
        <references count="6">
          <reference field="7" count="1" selected="0">
            <x v="14"/>
          </reference>
          <reference field="8" count="1" selected="0">
            <x v="8"/>
          </reference>
          <reference field="9" count="1" selected="0">
            <x v="8"/>
          </reference>
          <reference field="10" count="1" selected="0">
            <x v="37"/>
          </reference>
          <reference field="11" count="1" selected="0">
            <x v="0"/>
          </reference>
          <reference field="14" count="1">
            <x v="10"/>
          </reference>
        </references>
      </pivotArea>
    </format>
    <format dxfId="326">
      <pivotArea dataOnly="0" labelOnly="1" outline="0" fieldPosition="0">
        <references count="6">
          <reference field="7" count="1" selected="0">
            <x v="14"/>
          </reference>
          <reference field="8" count="1" selected="0">
            <x v="8"/>
          </reference>
          <reference field="9" count="1" selected="0">
            <x v="8"/>
          </reference>
          <reference field="10" count="1" selected="0">
            <x v="45"/>
          </reference>
          <reference field="11" count="1" selected="0">
            <x v="0"/>
          </reference>
          <reference field="14" count="1">
            <x v="11"/>
          </reference>
        </references>
      </pivotArea>
    </format>
    <format dxfId="325">
      <pivotArea dataOnly="0" labelOnly="1" outline="0" fieldPosition="0">
        <references count="6">
          <reference field="7" count="1" selected="0">
            <x v="17"/>
          </reference>
          <reference field="8" count="1" selected="0">
            <x v="24"/>
          </reference>
          <reference field="9" count="1" selected="0">
            <x v="23"/>
          </reference>
          <reference field="10" count="1" selected="0">
            <x v="19"/>
          </reference>
          <reference field="11" count="1" selected="0">
            <x v="0"/>
          </reference>
          <reference field="14" count="1">
            <x v="18"/>
          </reference>
        </references>
      </pivotArea>
    </format>
    <format dxfId="324">
      <pivotArea dataOnly="0" labelOnly="1" outline="0" fieldPosition="0">
        <references count="6">
          <reference field="7" count="1" selected="0">
            <x v="19"/>
          </reference>
          <reference field="8" count="1" selected="0">
            <x v="17"/>
          </reference>
          <reference field="9" count="1" selected="0">
            <x v="17"/>
          </reference>
          <reference field="10" count="1" selected="0">
            <x v="34"/>
          </reference>
          <reference field="11" count="1" selected="0">
            <x v="0"/>
          </reference>
          <reference field="14" count="1">
            <x v="11"/>
          </reference>
        </references>
      </pivotArea>
    </format>
    <format dxfId="323">
      <pivotArea dataOnly="0" labelOnly="1" outline="0" fieldPosition="0">
        <references count="6">
          <reference field="7" count="1" selected="0">
            <x v="20"/>
          </reference>
          <reference field="8" count="1" selected="0">
            <x v="17"/>
          </reference>
          <reference field="9" count="1" selected="0">
            <x v="17"/>
          </reference>
          <reference field="10" count="1" selected="0">
            <x v="0"/>
          </reference>
          <reference field="11" count="1" selected="0">
            <x v="0"/>
          </reference>
          <reference field="14" count="1">
            <x v="19"/>
          </reference>
        </references>
      </pivotArea>
    </format>
    <format dxfId="322">
      <pivotArea dataOnly="0" labelOnly="1" outline="0" fieldPosition="0">
        <references count="6">
          <reference field="7" count="1" selected="0">
            <x v="21"/>
          </reference>
          <reference field="8" count="1" selected="0">
            <x v="2"/>
          </reference>
          <reference field="9" count="1" selected="0">
            <x v="1"/>
          </reference>
          <reference field="10" count="1" selected="0">
            <x v="33"/>
          </reference>
          <reference field="11" count="1" selected="0">
            <x v="0"/>
          </reference>
          <reference field="14" count="1">
            <x v="20"/>
          </reference>
        </references>
      </pivotArea>
    </format>
    <format dxfId="321">
      <pivotArea dataOnly="0" labelOnly="1" outline="0" fieldPosition="0">
        <references count="6">
          <reference field="7" count="1" selected="0">
            <x v="22"/>
          </reference>
          <reference field="8" count="1" selected="0">
            <x v="6"/>
          </reference>
          <reference field="9" count="1" selected="0">
            <x v="6"/>
          </reference>
          <reference field="10" count="1" selected="0">
            <x v="8"/>
          </reference>
          <reference field="11" count="1" selected="0">
            <x v="0"/>
          </reference>
          <reference field="14" count="1">
            <x v="13"/>
          </reference>
        </references>
      </pivotArea>
    </format>
    <format dxfId="320">
      <pivotArea dataOnly="0" labelOnly="1" outline="0" fieldPosition="0">
        <references count="6">
          <reference field="7" count="1" selected="0">
            <x v="23"/>
          </reference>
          <reference field="8" count="1" selected="0">
            <x v="13"/>
          </reference>
          <reference field="9" count="1" selected="0">
            <x v="13"/>
          </reference>
          <reference field="10" count="1" selected="0">
            <x v="17"/>
          </reference>
          <reference field="11" count="1" selected="0">
            <x v="0"/>
          </reference>
          <reference field="14" count="1">
            <x v="11"/>
          </reference>
        </references>
      </pivotArea>
    </format>
    <format dxfId="319">
      <pivotArea dataOnly="0" labelOnly="1" outline="0" fieldPosition="0">
        <references count="6">
          <reference field="7" count="1" selected="0">
            <x v="24"/>
          </reference>
          <reference field="8" count="1" selected="0">
            <x v="11"/>
          </reference>
          <reference field="9" count="1" selected="0">
            <x v="11"/>
          </reference>
          <reference field="10" count="1" selected="0">
            <x v="20"/>
          </reference>
          <reference field="11" count="1" selected="0">
            <x v="0"/>
          </reference>
          <reference field="14" count="1">
            <x v="2"/>
          </reference>
        </references>
      </pivotArea>
    </format>
    <format dxfId="318">
      <pivotArea dataOnly="0" labelOnly="1" outline="0" fieldPosition="0">
        <references count="6">
          <reference field="7" count="1" selected="0">
            <x v="25"/>
          </reference>
          <reference field="8" count="1" selected="0">
            <x v="10"/>
          </reference>
          <reference field="9" count="1" selected="0">
            <x v="10"/>
          </reference>
          <reference field="10" count="1" selected="0">
            <x v="44"/>
          </reference>
          <reference field="11" count="1" selected="0">
            <x v="0"/>
          </reference>
          <reference field="14" count="1">
            <x v="18"/>
          </reference>
        </references>
      </pivotArea>
    </format>
    <format dxfId="317">
      <pivotArea dataOnly="0" labelOnly="1" outline="0" fieldPosition="0">
        <references count="7">
          <reference field="7" count="1" selected="0">
            <x v="0"/>
          </reference>
          <reference field="8" count="1" selected="0">
            <x v="18"/>
          </reference>
          <reference field="9" count="1" selected="0">
            <x v="18"/>
          </reference>
          <reference field="10" count="1" selected="0">
            <x v="32"/>
          </reference>
          <reference field="11" count="1" selected="0">
            <x v="0"/>
          </reference>
          <reference field="13" count="1">
            <x v="9"/>
          </reference>
          <reference field="14" count="1" selected="0">
            <x v="12"/>
          </reference>
        </references>
      </pivotArea>
    </format>
    <format dxfId="316">
      <pivotArea dataOnly="0" labelOnly="1" outline="0" fieldPosition="0">
        <references count="7">
          <reference field="7" count="1" selected="0">
            <x v="1"/>
          </reference>
          <reference field="8" count="1" selected="0">
            <x v="25"/>
          </reference>
          <reference field="9" count="1" selected="0">
            <x v="23"/>
          </reference>
          <reference field="10" count="1" selected="0">
            <x v="1"/>
          </reference>
          <reference field="11" count="1" selected="0">
            <x v="1"/>
          </reference>
          <reference field="13" count="1">
            <x v="0"/>
          </reference>
          <reference field="14" count="1" selected="0">
            <x v="18"/>
          </reference>
        </references>
      </pivotArea>
    </format>
    <format dxfId="315">
      <pivotArea dataOnly="0" labelOnly="1" outline="0" fieldPosition="0">
        <references count="7">
          <reference field="7" count="1" selected="0">
            <x v="1"/>
          </reference>
          <reference field="8" count="1" selected="0">
            <x v="25"/>
          </reference>
          <reference field="9" count="1" selected="0">
            <x v="23"/>
          </reference>
          <reference field="10" count="1" selected="0">
            <x v="5"/>
          </reference>
          <reference field="11" count="1" selected="0">
            <x v="0"/>
          </reference>
          <reference field="13" count="1">
            <x v="0"/>
          </reference>
          <reference field="14" count="1" selected="0">
            <x v="18"/>
          </reference>
        </references>
      </pivotArea>
    </format>
    <format dxfId="314">
      <pivotArea dataOnly="0" labelOnly="1" outline="0" fieldPosition="0">
        <references count="7">
          <reference field="7" count="1" selected="0">
            <x v="2"/>
          </reference>
          <reference field="8" count="1" selected="0">
            <x v="20"/>
          </reference>
          <reference field="9" count="1" selected="0">
            <x v="19"/>
          </reference>
          <reference field="10" count="1" selected="0">
            <x v="23"/>
          </reference>
          <reference field="11" count="1" selected="0">
            <x v="0"/>
          </reference>
          <reference field="13" count="1">
            <x v="0"/>
          </reference>
          <reference field="14" count="1" selected="0">
            <x v="6"/>
          </reference>
        </references>
      </pivotArea>
    </format>
    <format dxfId="313">
      <pivotArea dataOnly="0" labelOnly="1" outline="0" fieldPosition="0">
        <references count="7">
          <reference field="7" count="1" selected="0">
            <x v="2"/>
          </reference>
          <reference field="8" count="1" selected="0">
            <x v="20"/>
          </reference>
          <reference field="9" count="1" selected="0">
            <x v="19"/>
          </reference>
          <reference field="10" count="1" selected="0">
            <x v="42"/>
          </reference>
          <reference field="11" count="1" selected="0">
            <x v="0"/>
          </reference>
          <reference field="13" count="1">
            <x v="0"/>
          </reference>
          <reference field="14" count="1" selected="0">
            <x v="9"/>
          </reference>
        </references>
      </pivotArea>
    </format>
    <format dxfId="312">
      <pivotArea dataOnly="0" labelOnly="1" outline="0" fieldPosition="0">
        <references count="7">
          <reference field="7" count="1" selected="0">
            <x v="3"/>
          </reference>
          <reference field="8" count="1" selected="0">
            <x v="22"/>
          </reference>
          <reference field="9" count="1" selected="0">
            <x v="21"/>
          </reference>
          <reference field="10" count="1" selected="0">
            <x v="15"/>
          </reference>
          <reference field="11" count="1" selected="0">
            <x v="0"/>
          </reference>
          <reference field="13" count="1">
            <x v="1"/>
          </reference>
          <reference field="14" count="1" selected="0">
            <x v="4"/>
          </reference>
        </references>
      </pivotArea>
    </format>
    <format dxfId="311">
      <pivotArea dataOnly="0" labelOnly="1" outline="0" fieldPosition="0">
        <references count="7">
          <reference field="7" count="1" selected="0">
            <x v="3"/>
          </reference>
          <reference field="8" count="1" selected="0">
            <x v="22"/>
          </reference>
          <reference field="9" count="1" selected="0">
            <x v="21"/>
          </reference>
          <reference field="10" count="1" selected="0">
            <x v="24"/>
          </reference>
          <reference field="11" count="1" selected="0">
            <x v="0"/>
          </reference>
          <reference field="13" count="1">
            <x v="1"/>
          </reference>
          <reference field="14" count="1" selected="0">
            <x v="4"/>
          </reference>
        </references>
      </pivotArea>
    </format>
    <format dxfId="310">
      <pivotArea dataOnly="0" labelOnly="1" outline="0" fieldPosition="0">
        <references count="7">
          <reference field="7" count="1" selected="0">
            <x v="4"/>
          </reference>
          <reference field="8" count="1" selected="0">
            <x v="14"/>
          </reference>
          <reference field="9" count="1" selected="0">
            <x v="14"/>
          </reference>
          <reference field="10" count="1" selected="0">
            <x v="35"/>
          </reference>
          <reference field="11" count="1" selected="0">
            <x v="0"/>
          </reference>
          <reference field="13" count="1">
            <x v="0"/>
          </reference>
          <reference field="14" count="1" selected="0">
            <x v="8"/>
          </reference>
        </references>
      </pivotArea>
    </format>
    <format dxfId="309">
      <pivotArea dataOnly="0" labelOnly="1" outline="0" fieldPosition="0">
        <references count="7">
          <reference field="7" count="1" selected="0">
            <x v="5"/>
          </reference>
          <reference field="8" count="1" selected="0">
            <x v="21"/>
          </reference>
          <reference field="9" count="1" selected="0">
            <x v="20"/>
          </reference>
          <reference field="10" count="1" selected="0">
            <x v="6"/>
          </reference>
          <reference field="11" count="1" selected="0">
            <x v="0"/>
          </reference>
          <reference field="13" count="1">
            <x v="0"/>
          </reference>
          <reference field="14" count="1" selected="0">
            <x v="18"/>
          </reference>
        </references>
      </pivotArea>
    </format>
    <format dxfId="308">
      <pivotArea dataOnly="0" labelOnly="1" outline="0" fieldPosition="0">
        <references count="7">
          <reference field="7" count="1" selected="0">
            <x v="5"/>
          </reference>
          <reference field="8" count="1" selected="0">
            <x v="21"/>
          </reference>
          <reference field="9" count="1" selected="0">
            <x v="20"/>
          </reference>
          <reference field="10" count="1" selected="0">
            <x v="7"/>
          </reference>
          <reference field="11" count="1" selected="0">
            <x v="0"/>
          </reference>
          <reference field="13" count="1">
            <x v="0"/>
          </reference>
          <reference field="14" count="1" selected="0">
            <x v="18"/>
          </reference>
        </references>
      </pivotArea>
    </format>
    <format dxfId="307">
      <pivotArea dataOnly="0" labelOnly="1" outline="0" fieldPosition="0">
        <references count="7">
          <reference field="7" count="1" selected="0">
            <x v="6"/>
          </reference>
          <reference field="8" count="1" selected="0">
            <x v="15"/>
          </reference>
          <reference field="9" count="1" selected="0">
            <x v="15"/>
          </reference>
          <reference field="10" count="1" selected="0">
            <x v="3"/>
          </reference>
          <reference field="11" count="1" selected="0">
            <x v="0"/>
          </reference>
          <reference field="13" count="1">
            <x v="0"/>
          </reference>
          <reference field="14" count="1" selected="0">
            <x v="7"/>
          </reference>
        </references>
      </pivotArea>
    </format>
    <format dxfId="306">
      <pivotArea dataOnly="0" labelOnly="1" outline="0" fieldPosition="0">
        <references count="7">
          <reference field="7" count="1" selected="0">
            <x v="6"/>
          </reference>
          <reference field="8" count="1" selected="0">
            <x v="16"/>
          </reference>
          <reference field="9" count="1" selected="0">
            <x v="16"/>
          </reference>
          <reference field="10" count="1" selected="0">
            <x v="4"/>
          </reference>
          <reference field="11" count="1" selected="0">
            <x v="0"/>
          </reference>
          <reference field="13" count="1">
            <x v="0"/>
          </reference>
          <reference field="14" count="1" selected="0">
            <x v="15"/>
          </reference>
        </references>
      </pivotArea>
    </format>
    <format dxfId="305">
      <pivotArea dataOnly="0" labelOnly="1" outline="0" fieldPosition="0">
        <references count="7">
          <reference field="7" count="1" selected="0">
            <x v="7"/>
          </reference>
          <reference field="8" count="1" selected="0">
            <x v="1"/>
          </reference>
          <reference field="9" count="1" selected="0">
            <x v="2"/>
          </reference>
          <reference field="10" count="1" selected="0">
            <x v="2"/>
          </reference>
          <reference field="11" count="1" selected="0">
            <x v="0"/>
          </reference>
          <reference field="13" count="1">
            <x v="8"/>
          </reference>
          <reference field="14" count="1" selected="0">
            <x v="3"/>
          </reference>
        </references>
      </pivotArea>
    </format>
    <format dxfId="304">
      <pivotArea dataOnly="0" labelOnly="1" outline="0" fieldPosition="0">
        <references count="7">
          <reference field="7" count="1" selected="0">
            <x v="7"/>
          </reference>
          <reference field="8" count="1" selected="0">
            <x v="1"/>
          </reference>
          <reference field="9" count="1" selected="0">
            <x v="2"/>
          </reference>
          <reference field="10" count="1" selected="0">
            <x v="16"/>
          </reference>
          <reference field="11" count="1" selected="0">
            <x v="0"/>
          </reference>
          <reference field="13" count="1">
            <x v="0"/>
          </reference>
          <reference field="14" count="1" selected="0">
            <x v="14"/>
          </reference>
        </references>
      </pivotArea>
    </format>
    <format dxfId="303">
      <pivotArea dataOnly="0" labelOnly="1" outline="0" fieldPosition="0">
        <references count="7">
          <reference field="7" count="1" selected="0">
            <x v="7"/>
          </reference>
          <reference field="8" count="1" selected="0">
            <x v="1"/>
          </reference>
          <reference field="9" count="1" selected="0">
            <x v="2"/>
          </reference>
          <reference field="10" count="1" selected="0">
            <x v="21"/>
          </reference>
          <reference field="11" count="1" selected="0">
            <x v="0"/>
          </reference>
          <reference field="13" count="1">
            <x v="0"/>
          </reference>
          <reference field="14" count="1" selected="0">
            <x v="14"/>
          </reference>
        </references>
      </pivotArea>
    </format>
    <format dxfId="302">
      <pivotArea dataOnly="0" labelOnly="1" outline="0" fieldPosition="0">
        <references count="7">
          <reference field="7" count="1" selected="0">
            <x v="7"/>
          </reference>
          <reference field="8" count="1" selected="0">
            <x v="1"/>
          </reference>
          <reference field="9" count="1" selected="0">
            <x v="2"/>
          </reference>
          <reference field="10" count="1" selected="0">
            <x v="29"/>
          </reference>
          <reference field="11" count="1" selected="0">
            <x v="0"/>
          </reference>
          <reference field="13" count="1">
            <x v="0"/>
          </reference>
          <reference field="14" count="1" selected="0">
            <x v="3"/>
          </reference>
        </references>
      </pivotArea>
    </format>
    <format dxfId="301">
      <pivotArea dataOnly="0" labelOnly="1" outline="0" fieldPosition="0">
        <references count="7">
          <reference field="7" count="1" selected="0">
            <x v="7"/>
          </reference>
          <reference field="8" count="1" selected="0">
            <x v="1"/>
          </reference>
          <reference field="9" count="1" selected="0">
            <x v="2"/>
          </reference>
          <reference field="10" count="1" selected="0">
            <x v="29"/>
          </reference>
          <reference field="11" count="1" selected="0">
            <x v="0"/>
          </reference>
          <reference field="13" count="1">
            <x v="0"/>
          </reference>
          <reference field="14" count="1" selected="0">
            <x v="14"/>
          </reference>
        </references>
      </pivotArea>
    </format>
    <format dxfId="300">
      <pivotArea dataOnly="0" labelOnly="1" outline="0" fieldPosition="0">
        <references count="7">
          <reference field="7" count="1" selected="0">
            <x v="8"/>
          </reference>
          <reference field="8" count="1" selected="0">
            <x v="0"/>
          </reference>
          <reference field="9" count="1" selected="0">
            <x v="0"/>
          </reference>
          <reference field="10" count="1" selected="0">
            <x v="10"/>
          </reference>
          <reference field="11" count="1" selected="0">
            <x v="0"/>
          </reference>
          <reference field="13" count="1">
            <x v="3"/>
          </reference>
          <reference field="14" count="1" selected="0">
            <x v="1"/>
          </reference>
        </references>
      </pivotArea>
    </format>
    <format dxfId="299">
      <pivotArea dataOnly="0" labelOnly="1" outline="0" fieldPosition="0">
        <references count="7">
          <reference field="7" count="1" selected="0">
            <x v="9"/>
          </reference>
          <reference field="8" count="1" selected="0">
            <x v="5"/>
          </reference>
          <reference field="9" count="1" selected="0">
            <x v="5"/>
          </reference>
          <reference field="10" count="1" selected="0">
            <x v="31"/>
          </reference>
          <reference field="11" count="1" selected="0">
            <x v="0"/>
          </reference>
          <reference field="13" count="1">
            <x v="0"/>
          </reference>
          <reference field="14" count="1" selected="0">
            <x v="5"/>
          </reference>
        </references>
      </pivotArea>
    </format>
    <format dxfId="298">
      <pivotArea dataOnly="0" labelOnly="1" outline="0" fieldPosition="0">
        <references count="7">
          <reference field="7" count="1" selected="0">
            <x v="9"/>
          </reference>
          <reference field="8" count="1" selected="0">
            <x v="5"/>
          </reference>
          <reference field="9" count="1" selected="0">
            <x v="5"/>
          </reference>
          <reference field="10" count="1" selected="0">
            <x v="43"/>
          </reference>
          <reference field="11" count="1" selected="0">
            <x v="0"/>
          </reference>
          <reference field="13" count="1">
            <x v="0"/>
          </reference>
          <reference field="14" count="1" selected="0">
            <x v="5"/>
          </reference>
        </references>
      </pivotArea>
    </format>
    <format dxfId="297">
      <pivotArea dataOnly="0" labelOnly="1" outline="0" fieldPosition="0">
        <references count="7">
          <reference field="7" count="1" selected="0">
            <x v="10"/>
          </reference>
          <reference field="8" count="1" selected="0">
            <x v="4"/>
          </reference>
          <reference field="9" count="1" selected="0">
            <x v="4"/>
          </reference>
          <reference field="10" count="1" selected="0">
            <x v="11"/>
          </reference>
          <reference field="11" count="1" selected="0">
            <x v="0"/>
          </reference>
          <reference field="13" count="1">
            <x v="0"/>
          </reference>
          <reference field="14" count="1" selected="0">
            <x v="0"/>
          </reference>
        </references>
      </pivotArea>
    </format>
    <format dxfId="296">
      <pivotArea dataOnly="0" labelOnly="1" outline="0" fieldPosition="0">
        <references count="7">
          <reference field="7" count="1" selected="0">
            <x v="10"/>
          </reference>
          <reference field="8" count="1" selected="0">
            <x v="4"/>
          </reference>
          <reference field="9" count="1" selected="0">
            <x v="4"/>
          </reference>
          <reference field="10" count="1" selected="0">
            <x v="12"/>
          </reference>
          <reference field="11" count="1" selected="0">
            <x v="0"/>
          </reference>
          <reference field="13" count="1">
            <x v="0"/>
          </reference>
          <reference field="14" count="1" selected="0">
            <x v="5"/>
          </reference>
        </references>
      </pivotArea>
    </format>
    <format dxfId="295">
      <pivotArea dataOnly="0" labelOnly="1" outline="0" fieldPosition="0">
        <references count="7">
          <reference field="7" count="1" selected="0">
            <x v="11"/>
          </reference>
          <reference field="8" count="1" selected="0">
            <x v="19"/>
          </reference>
          <reference field="9" count="1" selected="0">
            <x v="20"/>
          </reference>
          <reference field="10" count="1" selected="0">
            <x v="30"/>
          </reference>
          <reference field="11" count="1" selected="0">
            <x v="0"/>
          </reference>
          <reference field="13" count="1">
            <x v="0"/>
          </reference>
          <reference field="14" count="1" selected="0">
            <x v="18"/>
          </reference>
        </references>
      </pivotArea>
    </format>
    <format dxfId="294">
      <pivotArea dataOnly="0" labelOnly="1" outline="0" fieldPosition="0">
        <references count="7">
          <reference field="7" count="1" selected="0">
            <x v="11"/>
          </reference>
          <reference field="8" count="1" selected="0">
            <x v="23"/>
          </reference>
          <reference field="9" count="1" selected="0">
            <x v="22"/>
          </reference>
          <reference field="10" count="1" selected="0">
            <x v="13"/>
          </reference>
          <reference field="11" count="1" selected="0">
            <x v="0"/>
          </reference>
          <reference field="13" count="1">
            <x v="0"/>
          </reference>
          <reference field="14" count="1" selected="0">
            <x v="18"/>
          </reference>
        </references>
      </pivotArea>
    </format>
    <format dxfId="293">
      <pivotArea dataOnly="0" labelOnly="1" outline="0" fieldPosition="0">
        <references count="7">
          <reference field="7" count="1" selected="0">
            <x v="11"/>
          </reference>
          <reference field="8" count="1" selected="0">
            <x v="23"/>
          </reference>
          <reference field="9" count="1" selected="0">
            <x v="22"/>
          </reference>
          <reference field="10" count="1" selected="0">
            <x v="26"/>
          </reference>
          <reference field="11" count="1" selected="0">
            <x v="0"/>
          </reference>
          <reference field="13" count="1">
            <x v="0"/>
          </reference>
          <reference field="14" count="1" selected="0">
            <x v="18"/>
          </reference>
        </references>
      </pivotArea>
    </format>
    <format dxfId="292">
      <pivotArea dataOnly="0" labelOnly="1" outline="0" fieldPosition="0">
        <references count="7">
          <reference field="7" count="1" selected="0">
            <x v="11"/>
          </reference>
          <reference field="8" count="1" selected="0">
            <x v="24"/>
          </reference>
          <reference field="9" count="1" selected="0">
            <x v="23"/>
          </reference>
          <reference field="10" count="1" selected="0">
            <x v="14"/>
          </reference>
          <reference field="11" count="1" selected="0">
            <x v="0"/>
          </reference>
          <reference field="13" count="1">
            <x v="7"/>
          </reference>
          <reference field="14" count="1" selected="0">
            <x v="20"/>
          </reference>
        </references>
      </pivotArea>
    </format>
    <format dxfId="291">
      <pivotArea dataOnly="0" labelOnly="1" outline="0" fieldPosition="0">
        <references count="7">
          <reference field="7" count="1" selected="0">
            <x v="12"/>
          </reference>
          <reference field="8" count="1" selected="0">
            <x v="7"/>
          </reference>
          <reference field="9" count="1" selected="0">
            <x v="7"/>
          </reference>
          <reference field="10" count="1" selected="0">
            <x v="28"/>
          </reference>
          <reference field="11" count="1" selected="0">
            <x v="0"/>
          </reference>
          <reference field="13" count="1">
            <x v="6"/>
          </reference>
          <reference field="14" count="1" selected="0">
            <x v="16"/>
          </reference>
        </references>
      </pivotArea>
    </format>
    <format dxfId="290">
      <pivotArea dataOnly="0" labelOnly="1" outline="0" fieldPosition="0">
        <references count="7">
          <reference field="7" count="1" selected="0">
            <x v="13"/>
          </reference>
          <reference field="8" count="1" selected="0">
            <x v="3"/>
          </reference>
          <reference field="9" count="1" selected="0">
            <x v="3"/>
          </reference>
          <reference field="10" count="1" selected="0">
            <x v="9"/>
          </reference>
          <reference field="11" count="1" selected="0">
            <x v="0"/>
          </reference>
          <reference field="13" count="1">
            <x v="0"/>
          </reference>
          <reference field="14" count="1" selected="0">
            <x v="17"/>
          </reference>
        </references>
      </pivotArea>
    </format>
    <format dxfId="289">
      <pivotArea dataOnly="0" labelOnly="1" outline="0" fieldPosition="0">
        <references count="7">
          <reference field="7" count="1" selected="0">
            <x v="14"/>
          </reference>
          <reference field="8" count="1" selected="0">
            <x v="8"/>
          </reference>
          <reference field="9" count="1" selected="0">
            <x v="8"/>
          </reference>
          <reference field="10" count="1" selected="0">
            <x v="37"/>
          </reference>
          <reference field="11" count="1" selected="0">
            <x v="0"/>
          </reference>
          <reference field="13" count="1">
            <x v="3"/>
          </reference>
          <reference field="14" count="1" selected="0">
            <x v="10"/>
          </reference>
        </references>
      </pivotArea>
    </format>
    <format dxfId="288">
      <pivotArea dataOnly="0" labelOnly="1" outline="0" fieldPosition="0">
        <references count="7">
          <reference field="7" count="1" selected="0">
            <x v="14"/>
          </reference>
          <reference field="8" count="1" selected="0">
            <x v="8"/>
          </reference>
          <reference field="9" count="1" selected="0">
            <x v="8"/>
          </reference>
          <reference field="10" count="1" selected="0">
            <x v="45"/>
          </reference>
          <reference field="11" count="1" selected="0">
            <x v="0"/>
          </reference>
          <reference field="13" count="1">
            <x v="3"/>
          </reference>
          <reference field="14" count="1" selected="0">
            <x v="11"/>
          </reference>
        </references>
      </pivotArea>
    </format>
    <format dxfId="287">
      <pivotArea dataOnly="0" labelOnly="1" outline="0" fieldPosition="0">
        <references count="7">
          <reference field="7" count="1" selected="0">
            <x v="15"/>
          </reference>
          <reference field="8" count="1" selected="0">
            <x v="9"/>
          </reference>
          <reference field="9" count="1" selected="0">
            <x v="9"/>
          </reference>
          <reference field="10" count="1" selected="0">
            <x v="36"/>
          </reference>
          <reference field="11" count="1" selected="0">
            <x v="0"/>
          </reference>
          <reference field="13" count="1">
            <x v="3"/>
          </reference>
          <reference field="14" count="1" selected="0">
            <x v="11"/>
          </reference>
        </references>
      </pivotArea>
    </format>
    <format dxfId="286">
      <pivotArea dataOnly="0" labelOnly="1" outline="0" fieldPosition="0">
        <references count="7">
          <reference field="7" count="1" selected="0">
            <x v="16"/>
          </reference>
          <reference field="8" count="1" selected="0">
            <x v="12"/>
          </reference>
          <reference field="9" count="1" selected="0">
            <x v="12"/>
          </reference>
          <reference field="10" count="1" selected="0">
            <x v="17"/>
          </reference>
          <reference field="11" count="1" selected="0">
            <x v="0"/>
          </reference>
          <reference field="13" count="1">
            <x v="5"/>
          </reference>
          <reference field="14" count="1" selected="0">
            <x v="11"/>
          </reference>
        </references>
      </pivotArea>
    </format>
    <format dxfId="285">
      <pivotArea dataOnly="0" labelOnly="1" outline="0" fieldPosition="0">
        <references count="7">
          <reference field="7" count="1" selected="0">
            <x v="16"/>
          </reference>
          <reference field="8" count="1" selected="0">
            <x v="12"/>
          </reference>
          <reference field="9" count="1" selected="0">
            <x v="12"/>
          </reference>
          <reference field="10" count="1" selected="0">
            <x v="18"/>
          </reference>
          <reference field="11" count="1" selected="0">
            <x v="0"/>
          </reference>
          <reference field="13" count="1">
            <x v="5"/>
          </reference>
          <reference field="14" count="1" selected="0">
            <x v="11"/>
          </reference>
        </references>
      </pivotArea>
    </format>
    <format dxfId="284">
      <pivotArea dataOnly="0" labelOnly="1" outline="0" fieldPosition="0">
        <references count="7">
          <reference field="7" count="1" selected="0">
            <x v="16"/>
          </reference>
          <reference field="8" count="1" selected="0">
            <x v="12"/>
          </reference>
          <reference field="9" count="1" selected="0">
            <x v="12"/>
          </reference>
          <reference field="10" count="1" selected="0">
            <x v="41"/>
          </reference>
          <reference field="11" count="1" selected="0">
            <x v="0"/>
          </reference>
          <reference field="13" count="1">
            <x v="5"/>
          </reference>
          <reference field="14" count="1" selected="0">
            <x v="11"/>
          </reference>
        </references>
      </pivotArea>
    </format>
    <format dxfId="283">
      <pivotArea dataOnly="0" labelOnly="1" outline="0" fieldPosition="0">
        <references count="7">
          <reference field="7" count="1" selected="0">
            <x v="17"/>
          </reference>
          <reference field="8" count="1" selected="0">
            <x v="24"/>
          </reference>
          <reference field="9" count="1" selected="0">
            <x v="23"/>
          </reference>
          <reference field="10" count="1" selected="0">
            <x v="19"/>
          </reference>
          <reference field="11" count="1" selected="0">
            <x v="0"/>
          </reference>
          <reference field="13" count="1">
            <x v="0"/>
          </reference>
          <reference field="14" count="1" selected="0">
            <x v="18"/>
          </reference>
        </references>
      </pivotArea>
    </format>
    <format dxfId="282">
      <pivotArea dataOnly="0" labelOnly="1" outline="0" fieldPosition="0">
        <references count="7">
          <reference field="7" count="1" selected="0">
            <x v="18"/>
          </reference>
          <reference field="8" count="1" selected="0">
            <x v="24"/>
          </reference>
          <reference field="9" count="1" selected="0">
            <x v="23"/>
          </reference>
          <reference field="10" count="1" selected="0">
            <x v="38"/>
          </reference>
          <reference field="11" count="1" selected="0">
            <x v="0"/>
          </reference>
          <reference field="13" count="1">
            <x v="0"/>
          </reference>
          <reference field="14" count="1" selected="0">
            <x v="18"/>
          </reference>
        </references>
      </pivotArea>
    </format>
    <format dxfId="281">
      <pivotArea dataOnly="0" labelOnly="1" outline="0" fieldPosition="0">
        <references count="7">
          <reference field="7" count="1" selected="0">
            <x v="18"/>
          </reference>
          <reference field="8" count="1" selected="0">
            <x v="24"/>
          </reference>
          <reference field="9" count="1" selected="0">
            <x v="23"/>
          </reference>
          <reference field="10" count="1" selected="0">
            <x v="39"/>
          </reference>
          <reference field="11" count="1" selected="0">
            <x v="0"/>
          </reference>
          <reference field="13" count="1">
            <x v="0"/>
          </reference>
          <reference field="14" count="1" selected="0">
            <x v="18"/>
          </reference>
        </references>
      </pivotArea>
    </format>
    <format dxfId="280">
      <pivotArea dataOnly="0" labelOnly="1" outline="0" fieldPosition="0">
        <references count="7">
          <reference field="7" count="1" selected="0">
            <x v="18"/>
          </reference>
          <reference field="8" count="1" selected="0">
            <x v="24"/>
          </reference>
          <reference field="9" count="1" selected="0">
            <x v="23"/>
          </reference>
          <reference field="10" count="1" selected="0">
            <x v="40"/>
          </reference>
          <reference field="11" count="1" selected="0">
            <x v="0"/>
          </reference>
          <reference field="13" count="1">
            <x v="0"/>
          </reference>
          <reference field="14" count="1" selected="0">
            <x v="18"/>
          </reference>
        </references>
      </pivotArea>
    </format>
    <format dxfId="279">
      <pivotArea dataOnly="0" labelOnly="1" outline="0" fieldPosition="0">
        <references count="7">
          <reference field="7" count="1" selected="0">
            <x v="19"/>
          </reference>
          <reference field="8" count="1" selected="0">
            <x v="17"/>
          </reference>
          <reference field="9" count="1" selected="0">
            <x v="17"/>
          </reference>
          <reference field="10" count="1" selected="0">
            <x v="34"/>
          </reference>
          <reference field="11" count="1" selected="0">
            <x v="0"/>
          </reference>
          <reference field="13" count="1">
            <x v="4"/>
          </reference>
          <reference field="14" count="1" selected="0">
            <x v="11"/>
          </reference>
        </references>
      </pivotArea>
    </format>
    <format dxfId="278">
      <pivotArea dataOnly="0" labelOnly="1" outline="0" fieldPosition="0">
        <references count="7">
          <reference field="7" count="1" selected="0">
            <x v="20"/>
          </reference>
          <reference field="8" count="1" selected="0">
            <x v="17"/>
          </reference>
          <reference field="9" count="1" selected="0">
            <x v="17"/>
          </reference>
          <reference field="10" count="1" selected="0">
            <x v="0"/>
          </reference>
          <reference field="11" count="1" selected="0">
            <x v="0"/>
          </reference>
          <reference field="13" count="1">
            <x v="1"/>
          </reference>
          <reference field="14" count="1" selected="0">
            <x v="19"/>
          </reference>
        </references>
      </pivotArea>
    </format>
    <format dxfId="277">
      <pivotArea dataOnly="0" labelOnly="1" outline="0" fieldPosition="0">
        <references count="7">
          <reference field="7" count="1" selected="0">
            <x v="21"/>
          </reference>
          <reference field="8" count="1" selected="0">
            <x v="2"/>
          </reference>
          <reference field="9" count="1" selected="0">
            <x v="1"/>
          </reference>
          <reference field="10" count="1" selected="0">
            <x v="33"/>
          </reference>
          <reference field="11" count="1" selected="0">
            <x v="0"/>
          </reference>
          <reference field="13" count="1">
            <x v="7"/>
          </reference>
          <reference field="14" count="1" selected="0">
            <x v="20"/>
          </reference>
        </references>
      </pivotArea>
    </format>
    <format dxfId="276">
      <pivotArea dataOnly="0" labelOnly="1" outline="0" fieldPosition="0">
        <references count="7">
          <reference field="7" count="1" selected="0">
            <x v="22"/>
          </reference>
          <reference field="8" count="1" selected="0">
            <x v="6"/>
          </reference>
          <reference field="9" count="1" selected="0">
            <x v="6"/>
          </reference>
          <reference field="10" count="1" selected="0">
            <x v="8"/>
          </reference>
          <reference field="11" count="1" selected="0">
            <x v="0"/>
          </reference>
          <reference field="13" count="1">
            <x v="0"/>
          </reference>
          <reference field="14" count="1" selected="0">
            <x v="13"/>
          </reference>
        </references>
      </pivotArea>
    </format>
    <format dxfId="275">
      <pivotArea dataOnly="0" labelOnly="1" outline="0" fieldPosition="0">
        <references count="7">
          <reference field="7" count="1" selected="0">
            <x v="22"/>
          </reference>
          <reference field="8" count="1" selected="0">
            <x v="6"/>
          </reference>
          <reference field="9" count="1" selected="0">
            <x v="6"/>
          </reference>
          <reference field="10" count="1" selected="0">
            <x v="22"/>
          </reference>
          <reference field="11" count="1" selected="0">
            <x v="0"/>
          </reference>
          <reference field="13" count="1">
            <x v="0"/>
          </reference>
          <reference field="14" count="1" selected="0">
            <x v="13"/>
          </reference>
        </references>
      </pivotArea>
    </format>
    <format dxfId="274">
      <pivotArea dataOnly="0" labelOnly="1" outline="0" fieldPosition="0">
        <references count="7">
          <reference field="7" count="1" selected="0">
            <x v="23"/>
          </reference>
          <reference field="8" count="1" selected="0">
            <x v="13"/>
          </reference>
          <reference field="9" count="1" selected="0">
            <x v="13"/>
          </reference>
          <reference field="10" count="1" selected="0">
            <x v="17"/>
          </reference>
          <reference field="11" count="1" selected="0">
            <x v="0"/>
          </reference>
          <reference field="13" count="1">
            <x v="5"/>
          </reference>
          <reference field="14" count="1" selected="0">
            <x v="11"/>
          </reference>
        </references>
      </pivotArea>
    </format>
    <format dxfId="273">
      <pivotArea dataOnly="0" labelOnly="1" outline="0" fieldPosition="0">
        <references count="7">
          <reference field="7" count="1" selected="0">
            <x v="23"/>
          </reference>
          <reference field="8" count="1" selected="0">
            <x v="13"/>
          </reference>
          <reference field="9" count="1" selected="0">
            <x v="13"/>
          </reference>
          <reference field="10" count="1" selected="0">
            <x v="25"/>
          </reference>
          <reference field="11" count="1" selected="0">
            <x v="0"/>
          </reference>
          <reference field="13" count="1">
            <x v="5"/>
          </reference>
          <reference field="14" count="1" selected="0">
            <x v="11"/>
          </reference>
        </references>
      </pivotArea>
    </format>
    <format dxfId="272">
      <pivotArea dataOnly="0" labelOnly="1" outline="0" fieldPosition="0">
        <references count="7">
          <reference field="7" count="1" selected="0">
            <x v="24"/>
          </reference>
          <reference field="8" count="1" selected="0">
            <x v="11"/>
          </reference>
          <reference field="9" count="1" selected="0">
            <x v="11"/>
          </reference>
          <reference field="10" count="1" selected="0">
            <x v="20"/>
          </reference>
          <reference field="11" count="1" selected="0">
            <x v="0"/>
          </reference>
          <reference field="13" count="1">
            <x v="2"/>
          </reference>
          <reference field="14" count="1" selected="0">
            <x v="2"/>
          </reference>
        </references>
      </pivotArea>
    </format>
    <format dxfId="271">
      <pivotArea dataOnly="0" labelOnly="1" outline="0" fieldPosition="0">
        <references count="7">
          <reference field="7" count="1" selected="0">
            <x v="24"/>
          </reference>
          <reference field="8" count="1" selected="0">
            <x v="11"/>
          </reference>
          <reference field="9" count="1" selected="0">
            <x v="11"/>
          </reference>
          <reference field="10" count="1" selected="0">
            <x v="27"/>
          </reference>
          <reference field="11" count="1" selected="0">
            <x v="0"/>
          </reference>
          <reference field="13" count="1">
            <x v="2"/>
          </reference>
          <reference field="14" count="1" selected="0">
            <x v="2"/>
          </reference>
        </references>
      </pivotArea>
    </format>
    <format dxfId="270">
      <pivotArea dataOnly="0" labelOnly="1" outline="0" fieldPosition="0">
        <references count="7">
          <reference field="7" count="1" selected="0">
            <x v="25"/>
          </reference>
          <reference field="8" count="1" selected="0">
            <x v="10"/>
          </reference>
          <reference field="9" count="1" selected="0">
            <x v="10"/>
          </reference>
          <reference field="10" count="1" selected="0">
            <x v="44"/>
          </reference>
          <reference field="11" count="1" selected="0">
            <x v="0"/>
          </reference>
          <reference field="13" count="1">
            <x v="0"/>
          </reference>
          <reference field="14" count="1" selected="0">
            <x v="18"/>
          </reference>
        </references>
      </pivotArea>
    </format>
    <format dxfId="269">
      <pivotArea field="7" type="button" dataOnly="0" labelOnly="1" outline="0" axis="axisRow" fieldPosition="0"/>
    </format>
    <format dxfId="268">
      <pivotArea field="8" type="button" dataOnly="0" labelOnly="1" outline="0" axis="axisRow" fieldPosition="1"/>
    </format>
    <format dxfId="267">
      <pivotArea field="9" type="button" dataOnly="0" labelOnly="1" outline="0" axis="axisRow" fieldPosition="2"/>
    </format>
    <format dxfId="266">
      <pivotArea field="10" type="button" dataOnly="0" labelOnly="1" outline="0" axis="axisRow" fieldPosition="3"/>
    </format>
    <format dxfId="265">
      <pivotArea field="11" type="button" dataOnly="0" labelOnly="1" outline="0" axis="axisRow" fieldPosition="4"/>
    </format>
    <format dxfId="264">
      <pivotArea field="14" type="button" dataOnly="0" labelOnly="1" outline="0" axis="axisRow" fieldPosition="5"/>
    </format>
    <format dxfId="263">
      <pivotArea field="13" type="button" dataOnly="0" labelOnly="1" outline="0" axis="axisRow" fieldPosition="6"/>
    </format>
    <format dxfId="262">
      <pivotArea dataOnly="0" labelOnly="1" outline="0" offset="IV42" fieldPosition="0">
        <references count="5">
          <reference field="7" count="1" selected="0">
            <x v="1"/>
          </reference>
          <reference field="8" count="1" selected="0">
            <x v="25"/>
          </reference>
          <reference field="9" count="1" selected="0">
            <x v="23"/>
          </reference>
          <reference field="10" count="1" selected="0">
            <x v="5"/>
          </reference>
          <reference field="11" count="1">
            <x v="0"/>
          </reference>
        </references>
      </pivotArea>
    </format>
    <format dxfId="261">
      <pivotArea dataOnly="0" labelOnly="1" outline="0" offset="IV43" fieldPosition="0">
        <references count="5">
          <reference field="7" count="1" selected="0">
            <x v="1"/>
          </reference>
          <reference field="8" count="1" selected="0">
            <x v="25"/>
          </reference>
          <reference field="9" count="1" selected="0">
            <x v="23"/>
          </reference>
          <reference field="10" count="1" selected="0">
            <x v="5"/>
          </reference>
          <reference field="11" count="1">
            <x v="0"/>
          </reference>
        </references>
      </pivotArea>
    </format>
    <format dxfId="260">
      <pivotArea dataOnly="0" labelOnly="1" outline="0" fieldPosition="0">
        <references count="1">
          <reference field="7" count="0"/>
        </references>
      </pivotArea>
    </format>
    <format dxfId="259">
      <pivotArea dataOnly="0" labelOnly="1" outline="0" fieldPosition="0">
        <references count="2">
          <reference field="7" count="1" selected="0">
            <x v="0"/>
          </reference>
          <reference field="8" count="1">
            <x v="18"/>
          </reference>
        </references>
      </pivotArea>
    </format>
    <format dxfId="258">
      <pivotArea dataOnly="0" labelOnly="1" outline="0" fieldPosition="0">
        <references count="2">
          <reference field="7" count="1" selected="0">
            <x v="1"/>
          </reference>
          <reference field="8" count="1">
            <x v="25"/>
          </reference>
        </references>
      </pivotArea>
    </format>
    <format dxfId="257">
      <pivotArea dataOnly="0" labelOnly="1" outline="0" fieldPosition="0">
        <references count="2">
          <reference field="7" count="1" selected="0">
            <x v="2"/>
          </reference>
          <reference field="8" count="1">
            <x v="20"/>
          </reference>
        </references>
      </pivotArea>
    </format>
    <format dxfId="256">
      <pivotArea dataOnly="0" labelOnly="1" outline="0" fieldPosition="0">
        <references count="2">
          <reference field="7" count="1" selected="0">
            <x v="3"/>
          </reference>
          <reference field="8" count="1">
            <x v="22"/>
          </reference>
        </references>
      </pivotArea>
    </format>
    <format dxfId="255">
      <pivotArea dataOnly="0" labelOnly="1" outline="0" fieldPosition="0">
        <references count="2">
          <reference field="7" count="1" selected="0">
            <x v="4"/>
          </reference>
          <reference field="8" count="1">
            <x v="14"/>
          </reference>
        </references>
      </pivotArea>
    </format>
    <format dxfId="254">
      <pivotArea dataOnly="0" labelOnly="1" outline="0" fieldPosition="0">
        <references count="2">
          <reference field="7" count="1" selected="0">
            <x v="5"/>
          </reference>
          <reference field="8" count="1">
            <x v="21"/>
          </reference>
        </references>
      </pivotArea>
    </format>
    <format dxfId="253">
      <pivotArea dataOnly="0" labelOnly="1" outline="0" fieldPosition="0">
        <references count="2">
          <reference field="7" count="1" selected="0">
            <x v="6"/>
          </reference>
          <reference field="8" count="2">
            <x v="15"/>
            <x v="16"/>
          </reference>
        </references>
      </pivotArea>
    </format>
    <format dxfId="252">
      <pivotArea dataOnly="0" labelOnly="1" outline="0" fieldPosition="0">
        <references count="2">
          <reference field="7" count="1" selected="0">
            <x v="7"/>
          </reference>
          <reference field="8" count="1">
            <x v="1"/>
          </reference>
        </references>
      </pivotArea>
    </format>
    <format dxfId="251">
      <pivotArea dataOnly="0" labelOnly="1" outline="0" fieldPosition="0">
        <references count="2">
          <reference field="7" count="1" selected="0">
            <x v="8"/>
          </reference>
          <reference field="8" count="1">
            <x v="0"/>
          </reference>
        </references>
      </pivotArea>
    </format>
    <format dxfId="250">
      <pivotArea dataOnly="0" labelOnly="1" outline="0" fieldPosition="0">
        <references count="2">
          <reference field="7" count="1" selected="0">
            <x v="9"/>
          </reference>
          <reference field="8" count="1">
            <x v="5"/>
          </reference>
        </references>
      </pivotArea>
    </format>
    <format dxfId="249">
      <pivotArea dataOnly="0" labelOnly="1" outline="0" fieldPosition="0">
        <references count="2">
          <reference field="7" count="1" selected="0">
            <x v="10"/>
          </reference>
          <reference field="8" count="1">
            <x v="4"/>
          </reference>
        </references>
      </pivotArea>
    </format>
    <format dxfId="248">
      <pivotArea dataOnly="0" labelOnly="1" outline="0" fieldPosition="0">
        <references count="2">
          <reference field="7" count="1" selected="0">
            <x v="11"/>
          </reference>
          <reference field="8" count="3">
            <x v="19"/>
            <x v="23"/>
            <x v="24"/>
          </reference>
        </references>
      </pivotArea>
    </format>
    <format dxfId="247">
      <pivotArea dataOnly="0" labelOnly="1" outline="0" fieldPosition="0">
        <references count="2">
          <reference field="7" count="1" selected="0">
            <x v="12"/>
          </reference>
          <reference field="8" count="1">
            <x v="7"/>
          </reference>
        </references>
      </pivotArea>
    </format>
    <format dxfId="246">
      <pivotArea dataOnly="0" labelOnly="1" outline="0" fieldPosition="0">
        <references count="2">
          <reference field="7" count="1" selected="0">
            <x v="13"/>
          </reference>
          <reference field="8" count="1">
            <x v="3"/>
          </reference>
        </references>
      </pivotArea>
    </format>
    <format dxfId="245">
      <pivotArea dataOnly="0" labelOnly="1" outline="0" fieldPosition="0">
        <references count="2">
          <reference field="7" count="1" selected="0">
            <x v="14"/>
          </reference>
          <reference field="8" count="1">
            <x v="8"/>
          </reference>
        </references>
      </pivotArea>
    </format>
    <format dxfId="244">
      <pivotArea dataOnly="0" labelOnly="1" outline="0" fieldPosition="0">
        <references count="2">
          <reference field="7" count="1" selected="0">
            <x v="15"/>
          </reference>
          <reference field="8" count="1">
            <x v="9"/>
          </reference>
        </references>
      </pivotArea>
    </format>
    <format dxfId="243">
      <pivotArea dataOnly="0" labelOnly="1" outline="0" fieldPosition="0">
        <references count="2">
          <reference field="7" count="1" selected="0">
            <x v="16"/>
          </reference>
          <reference field="8" count="1">
            <x v="12"/>
          </reference>
        </references>
      </pivotArea>
    </format>
    <format dxfId="242">
      <pivotArea dataOnly="0" labelOnly="1" outline="0" fieldPosition="0">
        <references count="2">
          <reference field="7" count="1" selected="0">
            <x v="17"/>
          </reference>
          <reference field="8" count="1">
            <x v="24"/>
          </reference>
        </references>
      </pivotArea>
    </format>
    <format dxfId="241">
      <pivotArea dataOnly="0" labelOnly="1" outline="0" fieldPosition="0">
        <references count="2">
          <reference field="7" count="1" selected="0">
            <x v="19"/>
          </reference>
          <reference field="8" count="1">
            <x v="17"/>
          </reference>
        </references>
      </pivotArea>
    </format>
    <format dxfId="240">
      <pivotArea dataOnly="0" labelOnly="1" outline="0" fieldPosition="0">
        <references count="2">
          <reference field="7" count="1" selected="0">
            <x v="21"/>
          </reference>
          <reference field="8" count="1">
            <x v="2"/>
          </reference>
        </references>
      </pivotArea>
    </format>
    <format dxfId="239">
      <pivotArea dataOnly="0" labelOnly="1" outline="0" fieldPosition="0">
        <references count="2">
          <reference field="7" count="1" selected="0">
            <x v="22"/>
          </reference>
          <reference field="8" count="1">
            <x v="6"/>
          </reference>
        </references>
      </pivotArea>
    </format>
    <format dxfId="238">
      <pivotArea dataOnly="0" labelOnly="1" outline="0" fieldPosition="0">
        <references count="2">
          <reference field="7" count="1" selected="0">
            <x v="23"/>
          </reference>
          <reference field="8" count="1">
            <x v="13"/>
          </reference>
        </references>
      </pivotArea>
    </format>
    <format dxfId="237">
      <pivotArea dataOnly="0" labelOnly="1" outline="0" fieldPosition="0">
        <references count="2">
          <reference field="7" count="1" selected="0">
            <x v="24"/>
          </reference>
          <reference field="8" count="1">
            <x v="11"/>
          </reference>
        </references>
      </pivotArea>
    </format>
    <format dxfId="236">
      <pivotArea dataOnly="0" labelOnly="1" outline="0" fieldPosition="0">
        <references count="2">
          <reference field="7" count="1" selected="0">
            <x v="25"/>
          </reference>
          <reference field="8" count="1">
            <x v="10"/>
          </reference>
        </references>
      </pivotArea>
    </format>
    <format dxfId="235">
      <pivotArea dataOnly="0" labelOnly="1" outline="0" fieldPosition="0">
        <references count="3">
          <reference field="7" count="1" selected="0">
            <x v="0"/>
          </reference>
          <reference field="8" count="1" selected="0">
            <x v="18"/>
          </reference>
          <reference field="9" count="1">
            <x v="18"/>
          </reference>
        </references>
      </pivotArea>
    </format>
    <format dxfId="234">
      <pivotArea dataOnly="0" labelOnly="1" outline="0" fieldPosition="0">
        <references count="3">
          <reference field="7" count="1" selected="0">
            <x v="1"/>
          </reference>
          <reference field="8" count="1" selected="0">
            <x v="25"/>
          </reference>
          <reference field="9" count="1">
            <x v="23"/>
          </reference>
        </references>
      </pivotArea>
    </format>
    <format dxfId="233">
      <pivotArea dataOnly="0" labelOnly="1" outline="0" fieldPosition="0">
        <references count="3">
          <reference field="7" count="1" selected="0">
            <x v="2"/>
          </reference>
          <reference field="8" count="1" selected="0">
            <x v="20"/>
          </reference>
          <reference field="9" count="1">
            <x v="19"/>
          </reference>
        </references>
      </pivotArea>
    </format>
    <format dxfId="232">
      <pivotArea dataOnly="0" labelOnly="1" outline="0" fieldPosition="0">
        <references count="3">
          <reference field="7" count="1" selected="0">
            <x v="3"/>
          </reference>
          <reference field="8" count="1" selected="0">
            <x v="22"/>
          </reference>
          <reference field="9" count="1">
            <x v="21"/>
          </reference>
        </references>
      </pivotArea>
    </format>
    <format dxfId="231">
      <pivotArea dataOnly="0" labelOnly="1" outline="0" fieldPosition="0">
        <references count="3">
          <reference field="7" count="1" selected="0">
            <x v="4"/>
          </reference>
          <reference field="8" count="1" selected="0">
            <x v="14"/>
          </reference>
          <reference field="9" count="1">
            <x v="14"/>
          </reference>
        </references>
      </pivotArea>
    </format>
    <format dxfId="230">
      <pivotArea dataOnly="0" labelOnly="1" outline="0" fieldPosition="0">
        <references count="3">
          <reference field="7" count="1" selected="0">
            <x v="5"/>
          </reference>
          <reference field="8" count="1" selected="0">
            <x v="21"/>
          </reference>
          <reference field="9" count="1">
            <x v="20"/>
          </reference>
        </references>
      </pivotArea>
    </format>
    <format dxfId="229">
      <pivotArea dataOnly="0" labelOnly="1" outline="0" fieldPosition="0">
        <references count="3">
          <reference field="7" count="1" selected="0">
            <x v="6"/>
          </reference>
          <reference field="8" count="1" selected="0">
            <x v="15"/>
          </reference>
          <reference field="9" count="1">
            <x v="15"/>
          </reference>
        </references>
      </pivotArea>
    </format>
    <format dxfId="228">
      <pivotArea dataOnly="0" labelOnly="1" outline="0" fieldPosition="0">
        <references count="3">
          <reference field="7" count="1" selected="0">
            <x v="6"/>
          </reference>
          <reference field="8" count="1" selected="0">
            <x v="16"/>
          </reference>
          <reference field="9" count="1">
            <x v="16"/>
          </reference>
        </references>
      </pivotArea>
    </format>
    <format dxfId="227">
      <pivotArea dataOnly="0" labelOnly="1" outline="0" fieldPosition="0">
        <references count="3">
          <reference field="7" count="1" selected="0">
            <x v="7"/>
          </reference>
          <reference field="8" count="1" selected="0">
            <x v="1"/>
          </reference>
          <reference field="9" count="1">
            <x v="2"/>
          </reference>
        </references>
      </pivotArea>
    </format>
    <format dxfId="226">
      <pivotArea dataOnly="0" labelOnly="1" outline="0" fieldPosition="0">
        <references count="3">
          <reference field="7" count="1" selected="0">
            <x v="8"/>
          </reference>
          <reference field="8" count="1" selected="0">
            <x v="0"/>
          </reference>
          <reference field="9" count="1">
            <x v="0"/>
          </reference>
        </references>
      </pivotArea>
    </format>
    <format dxfId="225">
      <pivotArea dataOnly="0" labelOnly="1" outline="0" fieldPosition="0">
        <references count="3">
          <reference field="7" count="1" selected="0">
            <x v="9"/>
          </reference>
          <reference field="8" count="1" selected="0">
            <x v="5"/>
          </reference>
          <reference field="9" count="1">
            <x v="5"/>
          </reference>
        </references>
      </pivotArea>
    </format>
    <format dxfId="224">
      <pivotArea dataOnly="0" labelOnly="1" outline="0" fieldPosition="0">
        <references count="3">
          <reference field="7" count="1" selected="0">
            <x v="10"/>
          </reference>
          <reference field="8" count="1" selected="0">
            <x v="4"/>
          </reference>
          <reference field="9" count="1">
            <x v="4"/>
          </reference>
        </references>
      </pivotArea>
    </format>
    <format dxfId="223">
      <pivotArea dataOnly="0" labelOnly="1" outline="0" fieldPosition="0">
        <references count="3">
          <reference field="7" count="1" selected="0">
            <x v="11"/>
          </reference>
          <reference field="8" count="1" selected="0">
            <x v="19"/>
          </reference>
          <reference field="9" count="1">
            <x v="20"/>
          </reference>
        </references>
      </pivotArea>
    </format>
    <format dxfId="222">
      <pivotArea dataOnly="0" labelOnly="1" outline="0" fieldPosition="0">
        <references count="3">
          <reference field="7" count="1" selected="0">
            <x v="11"/>
          </reference>
          <reference field="8" count="1" selected="0">
            <x v="23"/>
          </reference>
          <reference field="9" count="1">
            <x v="22"/>
          </reference>
        </references>
      </pivotArea>
    </format>
    <format dxfId="221">
      <pivotArea dataOnly="0" labelOnly="1" outline="0" fieldPosition="0">
        <references count="3">
          <reference field="7" count="1" selected="0">
            <x v="11"/>
          </reference>
          <reference field="8" count="1" selected="0">
            <x v="24"/>
          </reference>
          <reference field="9" count="1">
            <x v="23"/>
          </reference>
        </references>
      </pivotArea>
    </format>
    <format dxfId="220">
      <pivotArea dataOnly="0" labelOnly="1" outline="0" fieldPosition="0">
        <references count="3">
          <reference field="7" count="1" selected="0">
            <x v="12"/>
          </reference>
          <reference field="8" count="1" selected="0">
            <x v="7"/>
          </reference>
          <reference field="9" count="1">
            <x v="7"/>
          </reference>
        </references>
      </pivotArea>
    </format>
    <format dxfId="219">
      <pivotArea dataOnly="0" labelOnly="1" outline="0" fieldPosition="0">
        <references count="3">
          <reference field="7" count="1" selected="0">
            <x v="13"/>
          </reference>
          <reference field="8" count="1" selected="0">
            <x v="3"/>
          </reference>
          <reference field="9" count="1">
            <x v="3"/>
          </reference>
        </references>
      </pivotArea>
    </format>
    <format dxfId="218">
      <pivotArea dataOnly="0" labelOnly="1" outline="0" fieldPosition="0">
        <references count="3">
          <reference field="7" count="1" selected="0">
            <x v="14"/>
          </reference>
          <reference field="8" count="1" selected="0">
            <x v="8"/>
          </reference>
          <reference field="9" count="1">
            <x v="8"/>
          </reference>
        </references>
      </pivotArea>
    </format>
    <format dxfId="217">
      <pivotArea dataOnly="0" labelOnly="1" outline="0" fieldPosition="0">
        <references count="3">
          <reference field="7" count="1" selected="0">
            <x v="15"/>
          </reference>
          <reference field="8" count="1" selected="0">
            <x v="9"/>
          </reference>
          <reference field="9" count="1">
            <x v="9"/>
          </reference>
        </references>
      </pivotArea>
    </format>
    <format dxfId="216">
      <pivotArea dataOnly="0" labelOnly="1" outline="0" fieldPosition="0">
        <references count="3">
          <reference field="7" count="1" selected="0">
            <x v="16"/>
          </reference>
          <reference field="8" count="1" selected="0">
            <x v="12"/>
          </reference>
          <reference field="9" count="1">
            <x v="12"/>
          </reference>
        </references>
      </pivotArea>
    </format>
    <format dxfId="215">
      <pivotArea dataOnly="0" labelOnly="1" outline="0" fieldPosition="0">
        <references count="3">
          <reference field="7" count="1" selected="0">
            <x v="17"/>
          </reference>
          <reference field="8" count="1" selected="0">
            <x v="24"/>
          </reference>
          <reference field="9" count="1">
            <x v="23"/>
          </reference>
        </references>
      </pivotArea>
    </format>
    <format dxfId="214">
      <pivotArea dataOnly="0" labelOnly="1" outline="0" fieldPosition="0">
        <references count="3">
          <reference field="7" count="1" selected="0">
            <x v="19"/>
          </reference>
          <reference field="8" count="1" selected="0">
            <x v="17"/>
          </reference>
          <reference field="9" count="1">
            <x v="17"/>
          </reference>
        </references>
      </pivotArea>
    </format>
    <format dxfId="213">
      <pivotArea dataOnly="0" labelOnly="1" outline="0" fieldPosition="0">
        <references count="3">
          <reference field="7" count="1" selected="0">
            <x v="21"/>
          </reference>
          <reference field="8" count="1" selected="0">
            <x v="2"/>
          </reference>
          <reference field="9" count="1">
            <x v="1"/>
          </reference>
        </references>
      </pivotArea>
    </format>
    <format dxfId="212">
      <pivotArea dataOnly="0" labelOnly="1" outline="0" fieldPosition="0">
        <references count="3">
          <reference field="7" count="1" selected="0">
            <x v="22"/>
          </reference>
          <reference field="8" count="1" selected="0">
            <x v="6"/>
          </reference>
          <reference field="9" count="1">
            <x v="6"/>
          </reference>
        </references>
      </pivotArea>
    </format>
    <format dxfId="211">
      <pivotArea dataOnly="0" labelOnly="1" outline="0" fieldPosition="0">
        <references count="3">
          <reference field="7" count="1" selected="0">
            <x v="23"/>
          </reference>
          <reference field="8" count="1" selected="0">
            <x v="13"/>
          </reference>
          <reference field="9" count="1">
            <x v="13"/>
          </reference>
        </references>
      </pivotArea>
    </format>
    <format dxfId="210">
      <pivotArea dataOnly="0" labelOnly="1" outline="0" fieldPosition="0">
        <references count="3">
          <reference field="7" count="1" selected="0">
            <x v="24"/>
          </reference>
          <reference field="8" count="1" selected="0">
            <x v="11"/>
          </reference>
          <reference field="9" count="1">
            <x v="11"/>
          </reference>
        </references>
      </pivotArea>
    </format>
    <format dxfId="209">
      <pivotArea dataOnly="0" labelOnly="1" outline="0" fieldPosition="0">
        <references count="3">
          <reference field="7" count="1" selected="0">
            <x v="25"/>
          </reference>
          <reference field="8" count="1" selected="0">
            <x v="10"/>
          </reference>
          <reference field="9" count="1">
            <x v="10"/>
          </reference>
        </references>
      </pivotArea>
    </format>
    <format dxfId="208">
      <pivotArea dataOnly="0" labelOnly="1" outline="0" fieldPosition="0">
        <references count="4">
          <reference field="7" count="1" selected="0">
            <x v="0"/>
          </reference>
          <reference field="8" count="1" selected="0">
            <x v="18"/>
          </reference>
          <reference field="9" count="1" selected="0">
            <x v="18"/>
          </reference>
          <reference field="10" count="1">
            <x v="32"/>
          </reference>
        </references>
      </pivotArea>
    </format>
    <format dxfId="207">
      <pivotArea dataOnly="0" labelOnly="1" outline="0" fieldPosition="0">
        <references count="4">
          <reference field="7" count="1" selected="0">
            <x v="1"/>
          </reference>
          <reference field="8" count="1" selected="0">
            <x v="25"/>
          </reference>
          <reference field="9" count="1" selected="0">
            <x v="23"/>
          </reference>
          <reference field="10" count="2">
            <x v="1"/>
            <x v="5"/>
          </reference>
        </references>
      </pivotArea>
    </format>
    <format dxfId="206">
      <pivotArea dataOnly="0" labelOnly="1" outline="0" fieldPosition="0">
        <references count="4">
          <reference field="7" count="1" selected="0">
            <x v="2"/>
          </reference>
          <reference field="8" count="1" selected="0">
            <x v="20"/>
          </reference>
          <reference field="9" count="1" selected="0">
            <x v="19"/>
          </reference>
          <reference field="10" count="2">
            <x v="23"/>
            <x v="42"/>
          </reference>
        </references>
      </pivotArea>
    </format>
    <format dxfId="205">
      <pivotArea dataOnly="0" labelOnly="1" outline="0" fieldPosition="0">
        <references count="4">
          <reference field="7" count="1" selected="0">
            <x v="3"/>
          </reference>
          <reference field="8" count="1" selected="0">
            <x v="22"/>
          </reference>
          <reference field="9" count="1" selected="0">
            <x v="21"/>
          </reference>
          <reference field="10" count="2">
            <x v="15"/>
            <x v="24"/>
          </reference>
        </references>
      </pivotArea>
    </format>
    <format dxfId="204">
      <pivotArea dataOnly="0" labelOnly="1" outline="0" fieldPosition="0">
        <references count="4">
          <reference field="7" count="1" selected="0">
            <x v="4"/>
          </reference>
          <reference field="8" count="1" selected="0">
            <x v="14"/>
          </reference>
          <reference field="9" count="1" selected="0">
            <x v="14"/>
          </reference>
          <reference field="10" count="1">
            <x v="35"/>
          </reference>
        </references>
      </pivotArea>
    </format>
    <format dxfId="203">
      <pivotArea dataOnly="0" labelOnly="1" outline="0" fieldPosition="0">
        <references count="4">
          <reference field="7" count="1" selected="0">
            <x v="5"/>
          </reference>
          <reference field="8" count="1" selected="0">
            <x v="21"/>
          </reference>
          <reference field="9" count="1" selected="0">
            <x v="20"/>
          </reference>
          <reference field="10" count="2">
            <x v="6"/>
            <x v="7"/>
          </reference>
        </references>
      </pivotArea>
    </format>
    <format dxfId="202">
      <pivotArea dataOnly="0" labelOnly="1" outline="0" fieldPosition="0">
        <references count="4">
          <reference field="7" count="1" selected="0">
            <x v="6"/>
          </reference>
          <reference field="8" count="1" selected="0">
            <x v="15"/>
          </reference>
          <reference field="9" count="1" selected="0">
            <x v="15"/>
          </reference>
          <reference field="10" count="1">
            <x v="3"/>
          </reference>
        </references>
      </pivotArea>
    </format>
    <format dxfId="201">
      <pivotArea dataOnly="0" labelOnly="1" outline="0" fieldPosition="0">
        <references count="4">
          <reference field="7" count="1" selected="0">
            <x v="6"/>
          </reference>
          <reference field="8" count="1" selected="0">
            <x v="16"/>
          </reference>
          <reference field="9" count="1" selected="0">
            <x v="16"/>
          </reference>
          <reference field="10" count="1">
            <x v="4"/>
          </reference>
        </references>
      </pivotArea>
    </format>
    <format dxfId="200">
      <pivotArea dataOnly="0" labelOnly="1" outline="0" fieldPosition="0">
        <references count="4">
          <reference field="7" count="1" selected="0">
            <x v="7"/>
          </reference>
          <reference field="8" count="1" selected="0">
            <x v="1"/>
          </reference>
          <reference field="9" count="1" selected="0">
            <x v="2"/>
          </reference>
          <reference field="10" count="4">
            <x v="2"/>
            <x v="16"/>
            <x v="21"/>
            <x v="29"/>
          </reference>
        </references>
      </pivotArea>
    </format>
    <format dxfId="199">
      <pivotArea dataOnly="0" labelOnly="1" outline="0" fieldPosition="0">
        <references count="4">
          <reference field="7" count="1" selected="0">
            <x v="8"/>
          </reference>
          <reference field="8" count="1" selected="0">
            <x v="0"/>
          </reference>
          <reference field="9" count="1" selected="0">
            <x v="0"/>
          </reference>
          <reference field="10" count="1">
            <x v="10"/>
          </reference>
        </references>
      </pivotArea>
    </format>
    <format dxfId="198">
      <pivotArea dataOnly="0" labelOnly="1" outline="0" fieldPosition="0">
        <references count="4">
          <reference field="7" count="1" selected="0">
            <x v="9"/>
          </reference>
          <reference field="8" count="1" selected="0">
            <x v="5"/>
          </reference>
          <reference field="9" count="1" selected="0">
            <x v="5"/>
          </reference>
          <reference field="10" count="2">
            <x v="31"/>
            <x v="43"/>
          </reference>
        </references>
      </pivotArea>
    </format>
    <format dxfId="197">
      <pivotArea dataOnly="0" labelOnly="1" outline="0" fieldPosition="0">
        <references count="4">
          <reference field="7" count="1" selected="0">
            <x v="10"/>
          </reference>
          <reference field="8" count="1" selected="0">
            <x v="4"/>
          </reference>
          <reference field="9" count="1" selected="0">
            <x v="4"/>
          </reference>
          <reference field="10" count="2">
            <x v="11"/>
            <x v="12"/>
          </reference>
        </references>
      </pivotArea>
    </format>
    <format dxfId="196">
      <pivotArea dataOnly="0" labelOnly="1" outline="0" fieldPosition="0">
        <references count="4">
          <reference field="7" count="1" selected="0">
            <x v="11"/>
          </reference>
          <reference field="8" count="1" selected="0">
            <x v="19"/>
          </reference>
          <reference field="9" count="1" selected="0">
            <x v="20"/>
          </reference>
          <reference field="10" count="1">
            <x v="30"/>
          </reference>
        </references>
      </pivotArea>
    </format>
    <format dxfId="195">
      <pivotArea dataOnly="0" labelOnly="1" outline="0" fieldPosition="0">
        <references count="4">
          <reference field="7" count="1" selected="0">
            <x v="11"/>
          </reference>
          <reference field="8" count="1" selected="0">
            <x v="23"/>
          </reference>
          <reference field="9" count="1" selected="0">
            <x v="22"/>
          </reference>
          <reference field="10" count="2">
            <x v="13"/>
            <x v="26"/>
          </reference>
        </references>
      </pivotArea>
    </format>
    <format dxfId="194">
      <pivotArea dataOnly="0" labelOnly="1" outline="0" fieldPosition="0">
        <references count="4">
          <reference field="7" count="1" selected="0">
            <x v="11"/>
          </reference>
          <reference field="8" count="1" selected="0">
            <x v="24"/>
          </reference>
          <reference field="9" count="1" selected="0">
            <x v="23"/>
          </reference>
          <reference field="10" count="1">
            <x v="14"/>
          </reference>
        </references>
      </pivotArea>
    </format>
    <format dxfId="193">
      <pivotArea dataOnly="0" labelOnly="1" outline="0" fieldPosition="0">
        <references count="4">
          <reference field="7" count="1" selected="0">
            <x v="12"/>
          </reference>
          <reference field="8" count="1" selected="0">
            <x v="7"/>
          </reference>
          <reference field="9" count="1" selected="0">
            <x v="7"/>
          </reference>
          <reference field="10" count="1">
            <x v="28"/>
          </reference>
        </references>
      </pivotArea>
    </format>
    <format dxfId="192">
      <pivotArea dataOnly="0" labelOnly="1" outline="0" fieldPosition="0">
        <references count="4">
          <reference field="7" count="1" selected="0">
            <x v="13"/>
          </reference>
          <reference field="8" count="1" selected="0">
            <x v="3"/>
          </reference>
          <reference field="9" count="1" selected="0">
            <x v="3"/>
          </reference>
          <reference field="10" count="1">
            <x v="9"/>
          </reference>
        </references>
      </pivotArea>
    </format>
    <format dxfId="191">
      <pivotArea dataOnly="0" labelOnly="1" outline="0" fieldPosition="0">
        <references count="4">
          <reference field="7" count="1" selected="0">
            <x v="14"/>
          </reference>
          <reference field="8" count="1" selected="0">
            <x v="8"/>
          </reference>
          <reference field="9" count="1" selected="0">
            <x v="8"/>
          </reference>
          <reference field="10" count="2">
            <x v="37"/>
            <x v="45"/>
          </reference>
        </references>
      </pivotArea>
    </format>
    <format dxfId="190">
      <pivotArea dataOnly="0" labelOnly="1" outline="0" fieldPosition="0">
        <references count="4">
          <reference field="7" count="1" selected="0">
            <x v="15"/>
          </reference>
          <reference field="8" count="1" selected="0">
            <x v="9"/>
          </reference>
          <reference field="9" count="1" selected="0">
            <x v="9"/>
          </reference>
          <reference field="10" count="1">
            <x v="36"/>
          </reference>
        </references>
      </pivotArea>
    </format>
    <format dxfId="189">
      <pivotArea dataOnly="0" labelOnly="1" outline="0" fieldPosition="0">
        <references count="4">
          <reference field="7" count="1" selected="0">
            <x v="16"/>
          </reference>
          <reference field="8" count="1" selected="0">
            <x v="12"/>
          </reference>
          <reference field="9" count="1" selected="0">
            <x v="12"/>
          </reference>
          <reference field="10" count="3">
            <x v="17"/>
            <x v="18"/>
            <x v="41"/>
          </reference>
        </references>
      </pivotArea>
    </format>
    <format dxfId="188">
      <pivotArea dataOnly="0" labelOnly="1" outline="0" fieldPosition="0">
        <references count="4">
          <reference field="7" count="1" selected="0">
            <x v="17"/>
          </reference>
          <reference field="8" count="1" selected="0">
            <x v="24"/>
          </reference>
          <reference field="9" count="1" selected="0">
            <x v="23"/>
          </reference>
          <reference field="10" count="1">
            <x v="19"/>
          </reference>
        </references>
      </pivotArea>
    </format>
    <format dxfId="187">
      <pivotArea dataOnly="0" labelOnly="1" outline="0" fieldPosition="0">
        <references count="4">
          <reference field="7" count="1" selected="0">
            <x v="18"/>
          </reference>
          <reference field="8" count="1" selected="0">
            <x v="24"/>
          </reference>
          <reference field="9" count="1" selected="0">
            <x v="23"/>
          </reference>
          <reference field="10" count="3">
            <x v="38"/>
            <x v="39"/>
            <x v="40"/>
          </reference>
        </references>
      </pivotArea>
    </format>
    <format dxfId="186">
      <pivotArea dataOnly="0" labelOnly="1" outline="0" fieldPosition="0">
        <references count="4">
          <reference field="7" count="1" selected="0">
            <x v="19"/>
          </reference>
          <reference field="8" count="1" selected="0">
            <x v="17"/>
          </reference>
          <reference field="9" count="1" selected="0">
            <x v="17"/>
          </reference>
          <reference field="10" count="1">
            <x v="34"/>
          </reference>
        </references>
      </pivotArea>
    </format>
    <format dxfId="185">
      <pivotArea dataOnly="0" labelOnly="1" outline="0" fieldPosition="0">
        <references count="4">
          <reference field="7" count="1" selected="0">
            <x v="20"/>
          </reference>
          <reference field="8" count="1" selected="0">
            <x v="17"/>
          </reference>
          <reference field="9" count="1" selected="0">
            <x v="17"/>
          </reference>
          <reference field="10" count="1">
            <x v="0"/>
          </reference>
        </references>
      </pivotArea>
    </format>
    <format dxfId="184">
      <pivotArea dataOnly="0" labelOnly="1" outline="0" fieldPosition="0">
        <references count="4">
          <reference field="7" count="1" selected="0">
            <x v="21"/>
          </reference>
          <reference field="8" count="1" selected="0">
            <x v="2"/>
          </reference>
          <reference field="9" count="1" selected="0">
            <x v="1"/>
          </reference>
          <reference field="10" count="1">
            <x v="33"/>
          </reference>
        </references>
      </pivotArea>
    </format>
    <format dxfId="183">
      <pivotArea dataOnly="0" labelOnly="1" outline="0" fieldPosition="0">
        <references count="4">
          <reference field="7" count="1" selected="0">
            <x v="22"/>
          </reference>
          <reference field="8" count="1" selected="0">
            <x v="6"/>
          </reference>
          <reference field="9" count="1" selected="0">
            <x v="6"/>
          </reference>
          <reference field="10" count="2">
            <x v="8"/>
            <x v="22"/>
          </reference>
        </references>
      </pivotArea>
    </format>
    <format dxfId="182">
      <pivotArea dataOnly="0" labelOnly="1" outline="0" fieldPosition="0">
        <references count="4">
          <reference field="7" count="1" selected="0">
            <x v="23"/>
          </reference>
          <reference field="8" count="1" selected="0">
            <x v="13"/>
          </reference>
          <reference field="9" count="1" selected="0">
            <x v="13"/>
          </reference>
          <reference field="10" count="2">
            <x v="17"/>
            <x v="25"/>
          </reference>
        </references>
      </pivotArea>
    </format>
    <format dxfId="181">
      <pivotArea dataOnly="0" labelOnly="1" outline="0" fieldPosition="0">
        <references count="4">
          <reference field="7" count="1" selected="0">
            <x v="24"/>
          </reference>
          <reference field="8" count="1" selected="0">
            <x v="11"/>
          </reference>
          <reference field="9" count="1" selected="0">
            <x v="11"/>
          </reference>
          <reference field="10" count="2">
            <x v="20"/>
            <x v="27"/>
          </reference>
        </references>
      </pivotArea>
    </format>
    <format dxfId="180">
      <pivotArea dataOnly="0" labelOnly="1" outline="0" fieldPosition="0">
        <references count="4">
          <reference field="7" count="1" selected="0">
            <x v="25"/>
          </reference>
          <reference field="8" count="1" selected="0">
            <x v="10"/>
          </reference>
          <reference field="9" count="1" selected="0">
            <x v="10"/>
          </reference>
          <reference field="10" count="1">
            <x v="44"/>
          </reference>
        </references>
      </pivotArea>
    </format>
    <format dxfId="179">
      <pivotArea dataOnly="0" labelOnly="1" outline="0" fieldPosition="0">
        <references count="5">
          <reference field="7" count="1" selected="0">
            <x v="0"/>
          </reference>
          <reference field="8" count="1" selected="0">
            <x v="18"/>
          </reference>
          <reference field="9" count="1" selected="0">
            <x v="18"/>
          </reference>
          <reference field="10" count="1" selected="0">
            <x v="32"/>
          </reference>
          <reference field="11" count="1">
            <x v="0"/>
          </reference>
        </references>
      </pivotArea>
    </format>
    <format dxfId="178">
      <pivotArea dataOnly="0" labelOnly="1" outline="0" fieldPosition="0">
        <references count="5">
          <reference field="7" count="1" selected="0">
            <x v="1"/>
          </reference>
          <reference field="8" count="1" selected="0">
            <x v="25"/>
          </reference>
          <reference field="9" count="1" selected="0">
            <x v="23"/>
          </reference>
          <reference field="10" count="1" selected="0">
            <x v="1"/>
          </reference>
          <reference field="11" count="1">
            <x v="1"/>
          </reference>
        </references>
      </pivotArea>
    </format>
    <format dxfId="177">
      <pivotArea dataOnly="0" labelOnly="1" outline="0" fieldPosition="0">
        <references count="5">
          <reference field="7" count="1" selected="0">
            <x v="1"/>
          </reference>
          <reference field="8" count="1" selected="0">
            <x v="25"/>
          </reference>
          <reference field="9" count="1" selected="0">
            <x v="23"/>
          </reference>
          <reference field="10" count="1" selected="0">
            <x v="5"/>
          </reference>
          <reference field="11" count="1">
            <x v="0"/>
          </reference>
        </references>
      </pivotArea>
    </format>
    <format dxfId="176">
      <pivotArea dataOnly="0" labelOnly="1" outline="0" fieldPosition="0">
        <references count="6">
          <reference field="7" count="1" selected="0">
            <x v="0"/>
          </reference>
          <reference field="8" count="1" selected="0">
            <x v="18"/>
          </reference>
          <reference field="9" count="1" selected="0">
            <x v="18"/>
          </reference>
          <reference field="10" count="1" selected="0">
            <x v="32"/>
          </reference>
          <reference field="11" count="1" selected="0">
            <x v="0"/>
          </reference>
          <reference field="14" count="1">
            <x v="12"/>
          </reference>
        </references>
      </pivotArea>
    </format>
    <format dxfId="175">
      <pivotArea dataOnly="0" labelOnly="1" outline="0" fieldPosition="0">
        <references count="6">
          <reference field="7" count="1" selected="0">
            <x v="1"/>
          </reference>
          <reference field="8" count="1" selected="0">
            <x v="25"/>
          </reference>
          <reference field="9" count="1" selected="0">
            <x v="23"/>
          </reference>
          <reference field="10" count="1" selected="0">
            <x v="1"/>
          </reference>
          <reference field="11" count="1" selected="0">
            <x v="1"/>
          </reference>
          <reference field="14" count="1">
            <x v="18"/>
          </reference>
        </references>
      </pivotArea>
    </format>
    <format dxfId="174">
      <pivotArea dataOnly="0" labelOnly="1" outline="0" fieldPosition="0">
        <references count="6">
          <reference field="7" count="1" selected="0">
            <x v="2"/>
          </reference>
          <reference field="8" count="1" selected="0">
            <x v="20"/>
          </reference>
          <reference field="9" count="1" selected="0">
            <x v="19"/>
          </reference>
          <reference field="10" count="1" selected="0">
            <x v="23"/>
          </reference>
          <reference field="11" count="1" selected="0">
            <x v="0"/>
          </reference>
          <reference field="14" count="1">
            <x v="6"/>
          </reference>
        </references>
      </pivotArea>
    </format>
    <format dxfId="173">
      <pivotArea dataOnly="0" labelOnly="1" outline="0" fieldPosition="0">
        <references count="6">
          <reference field="7" count="1" selected="0">
            <x v="2"/>
          </reference>
          <reference field="8" count="1" selected="0">
            <x v="20"/>
          </reference>
          <reference field="9" count="1" selected="0">
            <x v="19"/>
          </reference>
          <reference field="10" count="1" selected="0">
            <x v="42"/>
          </reference>
          <reference field="11" count="1" selected="0">
            <x v="0"/>
          </reference>
          <reference field="14" count="1">
            <x v="9"/>
          </reference>
        </references>
      </pivotArea>
    </format>
    <format dxfId="172">
      <pivotArea dataOnly="0" labelOnly="1" outline="0" fieldPosition="0">
        <references count="6">
          <reference field="7" count="1" selected="0">
            <x v="3"/>
          </reference>
          <reference field="8" count="1" selected="0">
            <x v="22"/>
          </reference>
          <reference field="9" count="1" selected="0">
            <x v="21"/>
          </reference>
          <reference field="10" count="1" selected="0">
            <x v="15"/>
          </reference>
          <reference field="11" count="1" selected="0">
            <x v="0"/>
          </reference>
          <reference field="14" count="1">
            <x v="4"/>
          </reference>
        </references>
      </pivotArea>
    </format>
    <format dxfId="171">
      <pivotArea dataOnly="0" labelOnly="1" outline="0" fieldPosition="0">
        <references count="6">
          <reference field="7" count="1" selected="0">
            <x v="4"/>
          </reference>
          <reference field="8" count="1" selected="0">
            <x v="14"/>
          </reference>
          <reference field="9" count="1" selected="0">
            <x v="14"/>
          </reference>
          <reference field="10" count="1" selected="0">
            <x v="35"/>
          </reference>
          <reference field="11" count="1" selected="0">
            <x v="0"/>
          </reference>
          <reference field="14" count="1">
            <x v="8"/>
          </reference>
        </references>
      </pivotArea>
    </format>
    <format dxfId="170">
      <pivotArea dataOnly="0" labelOnly="1" outline="0" fieldPosition="0">
        <references count="6">
          <reference field="7" count="1" selected="0">
            <x v="5"/>
          </reference>
          <reference field="8" count="1" selected="0">
            <x v="21"/>
          </reference>
          <reference field="9" count="1" selected="0">
            <x v="20"/>
          </reference>
          <reference field="10" count="1" selected="0">
            <x v="6"/>
          </reference>
          <reference field="11" count="1" selected="0">
            <x v="0"/>
          </reference>
          <reference field="14" count="1">
            <x v="18"/>
          </reference>
        </references>
      </pivotArea>
    </format>
    <format dxfId="169">
      <pivotArea dataOnly="0" labelOnly="1" outline="0" fieldPosition="0">
        <references count="6">
          <reference field="7" count="1" selected="0">
            <x v="6"/>
          </reference>
          <reference field="8" count="1" selected="0">
            <x v="15"/>
          </reference>
          <reference field="9" count="1" selected="0">
            <x v="15"/>
          </reference>
          <reference field="10" count="1" selected="0">
            <x v="3"/>
          </reference>
          <reference field="11" count="1" selected="0">
            <x v="0"/>
          </reference>
          <reference field="14" count="1">
            <x v="7"/>
          </reference>
        </references>
      </pivotArea>
    </format>
    <format dxfId="168">
      <pivotArea dataOnly="0" labelOnly="1" outline="0" fieldPosition="0">
        <references count="6">
          <reference field="7" count="1" selected="0">
            <x v="6"/>
          </reference>
          <reference field="8" count="1" selected="0">
            <x v="16"/>
          </reference>
          <reference field="9" count="1" selected="0">
            <x v="16"/>
          </reference>
          <reference field="10" count="1" selected="0">
            <x v="4"/>
          </reference>
          <reference field="11" count="1" selected="0">
            <x v="0"/>
          </reference>
          <reference field="14" count="1">
            <x v="15"/>
          </reference>
        </references>
      </pivotArea>
    </format>
    <format dxfId="167">
      <pivotArea dataOnly="0" labelOnly="1" outline="0" fieldPosition="0">
        <references count="6">
          <reference field="7" count="1" selected="0">
            <x v="7"/>
          </reference>
          <reference field="8" count="1" selected="0">
            <x v="1"/>
          </reference>
          <reference field="9" count="1" selected="0">
            <x v="2"/>
          </reference>
          <reference field="10" count="1" selected="0">
            <x v="2"/>
          </reference>
          <reference field="11" count="1" selected="0">
            <x v="0"/>
          </reference>
          <reference field="14" count="1">
            <x v="3"/>
          </reference>
        </references>
      </pivotArea>
    </format>
    <format dxfId="166">
      <pivotArea dataOnly="0" labelOnly="1" outline="0" fieldPosition="0">
        <references count="6">
          <reference field="7" count="1" selected="0">
            <x v="7"/>
          </reference>
          <reference field="8" count="1" selected="0">
            <x v="1"/>
          </reference>
          <reference field="9" count="1" selected="0">
            <x v="2"/>
          </reference>
          <reference field="10" count="1" selected="0">
            <x v="16"/>
          </reference>
          <reference field="11" count="1" selected="0">
            <x v="0"/>
          </reference>
          <reference field="14" count="1">
            <x v="14"/>
          </reference>
        </references>
      </pivotArea>
    </format>
    <format dxfId="165">
      <pivotArea dataOnly="0" labelOnly="1" outline="0" fieldPosition="0">
        <references count="6">
          <reference field="7" count="1" selected="0">
            <x v="7"/>
          </reference>
          <reference field="8" count="1" selected="0">
            <x v="1"/>
          </reference>
          <reference field="9" count="1" selected="0">
            <x v="2"/>
          </reference>
          <reference field="10" count="1" selected="0">
            <x v="29"/>
          </reference>
          <reference field="11" count="1" selected="0">
            <x v="0"/>
          </reference>
          <reference field="14" count="2">
            <x v="3"/>
            <x v="14"/>
          </reference>
        </references>
      </pivotArea>
    </format>
    <format dxfId="164">
      <pivotArea dataOnly="0" labelOnly="1" outline="0" fieldPosition="0">
        <references count="6">
          <reference field="7" count="1" selected="0">
            <x v="8"/>
          </reference>
          <reference field="8" count="1" selected="0">
            <x v="0"/>
          </reference>
          <reference field="9" count="1" selected="0">
            <x v="0"/>
          </reference>
          <reference field="10" count="1" selected="0">
            <x v="10"/>
          </reference>
          <reference field="11" count="1" selected="0">
            <x v="0"/>
          </reference>
          <reference field="14" count="1">
            <x v="1"/>
          </reference>
        </references>
      </pivotArea>
    </format>
    <format dxfId="163">
      <pivotArea dataOnly="0" labelOnly="1" outline="0" fieldPosition="0">
        <references count="6">
          <reference field="7" count="1" selected="0">
            <x v="9"/>
          </reference>
          <reference field="8" count="1" selected="0">
            <x v="5"/>
          </reference>
          <reference field="9" count="1" selected="0">
            <x v="5"/>
          </reference>
          <reference field="10" count="1" selected="0">
            <x v="31"/>
          </reference>
          <reference field="11" count="1" selected="0">
            <x v="0"/>
          </reference>
          <reference field="14" count="1">
            <x v="5"/>
          </reference>
        </references>
      </pivotArea>
    </format>
    <format dxfId="162">
      <pivotArea dataOnly="0" labelOnly="1" outline="0" fieldPosition="0">
        <references count="6">
          <reference field="7" count="1" selected="0">
            <x v="10"/>
          </reference>
          <reference field="8" count="1" selected="0">
            <x v="4"/>
          </reference>
          <reference field="9" count="1" selected="0">
            <x v="4"/>
          </reference>
          <reference field="10" count="1" selected="0">
            <x v="11"/>
          </reference>
          <reference field="11" count="1" selected="0">
            <x v="0"/>
          </reference>
          <reference field="14" count="1">
            <x v="0"/>
          </reference>
        </references>
      </pivotArea>
    </format>
    <format dxfId="161">
      <pivotArea dataOnly="0" labelOnly="1" outline="0" fieldPosition="0">
        <references count="6">
          <reference field="7" count="1" selected="0">
            <x v="10"/>
          </reference>
          <reference field="8" count="1" selected="0">
            <x v="4"/>
          </reference>
          <reference field="9" count="1" selected="0">
            <x v="4"/>
          </reference>
          <reference field="10" count="1" selected="0">
            <x v="12"/>
          </reference>
          <reference field="11" count="1" selected="0">
            <x v="0"/>
          </reference>
          <reference field="14" count="1">
            <x v="5"/>
          </reference>
        </references>
      </pivotArea>
    </format>
    <format dxfId="160">
      <pivotArea dataOnly="0" labelOnly="1" outline="0" fieldPosition="0">
        <references count="6">
          <reference field="7" count="1" selected="0">
            <x v="11"/>
          </reference>
          <reference field="8" count="1" selected="0">
            <x v="19"/>
          </reference>
          <reference field="9" count="1" selected="0">
            <x v="20"/>
          </reference>
          <reference field="10" count="1" selected="0">
            <x v="30"/>
          </reference>
          <reference field="11" count="1" selected="0">
            <x v="0"/>
          </reference>
          <reference field="14" count="1">
            <x v="18"/>
          </reference>
        </references>
      </pivotArea>
    </format>
    <format dxfId="159">
      <pivotArea dataOnly="0" labelOnly="1" outline="0" fieldPosition="0">
        <references count="6">
          <reference field="7" count="1" selected="0">
            <x v="11"/>
          </reference>
          <reference field="8" count="1" selected="0">
            <x v="24"/>
          </reference>
          <reference field="9" count="1" selected="0">
            <x v="23"/>
          </reference>
          <reference field="10" count="1" selected="0">
            <x v="14"/>
          </reference>
          <reference field="11" count="1" selected="0">
            <x v="0"/>
          </reference>
          <reference field="14" count="1">
            <x v="20"/>
          </reference>
        </references>
      </pivotArea>
    </format>
    <format dxfId="158">
      <pivotArea dataOnly="0" labelOnly="1" outline="0" fieldPosition="0">
        <references count="6">
          <reference field="7" count="1" selected="0">
            <x v="12"/>
          </reference>
          <reference field="8" count="1" selected="0">
            <x v="7"/>
          </reference>
          <reference field="9" count="1" selected="0">
            <x v="7"/>
          </reference>
          <reference field="10" count="1" selected="0">
            <x v="28"/>
          </reference>
          <reference field="11" count="1" selected="0">
            <x v="0"/>
          </reference>
          <reference field="14" count="1">
            <x v="16"/>
          </reference>
        </references>
      </pivotArea>
    </format>
    <format dxfId="157">
      <pivotArea dataOnly="0" labelOnly="1" outline="0" fieldPosition="0">
        <references count="6">
          <reference field="7" count="1" selected="0">
            <x v="13"/>
          </reference>
          <reference field="8" count="1" selected="0">
            <x v="3"/>
          </reference>
          <reference field="9" count="1" selected="0">
            <x v="3"/>
          </reference>
          <reference field="10" count="1" selected="0">
            <x v="9"/>
          </reference>
          <reference field="11" count="1" selected="0">
            <x v="0"/>
          </reference>
          <reference field="14" count="1">
            <x v="17"/>
          </reference>
        </references>
      </pivotArea>
    </format>
    <format dxfId="156">
      <pivotArea dataOnly="0" labelOnly="1" outline="0" fieldPosition="0">
        <references count="6">
          <reference field="7" count="1" selected="0">
            <x v="14"/>
          </reference>
          <reference field="8" count="1" selected="0">
            <x v="8"/>
          </reference>
          <reference field="9" count="1" selected="0">
            <x v="8"/>
          </reference>
          <reference field="10" count="1" selected="0">
            <x v="37"/>
          </reference>
          <reference field="11" count="1" selected="0">
            <x v="0"/>
          </reference>
          <reference field="14" count="1">
            <x v="10"/>
          </reference>
        </references>
      </pivotArea>
    </format>
    <format dxfId="155">
      <pivotArea dataOnly="0" labelOnly="1" outline="0" fieldPosition="0">
        <references count="6">
          <reference field="7" count="1" selected="0">
            <x v="14"/>
          </reference>
          <reference field="8" count="1" selected="0">
            <x v="8"/>
          </reference>
          <reference field="9" count="1" selected="0">
            <x v="8"/>
          </reference>
          <reference field="10" count="1" selected="0">
            <x v="45"/>
          </reference>
          <reference field="11" count="1" selected="0">
            <x v="0"/>
          </reference>
          <reference field="14" count="1">
            <x v="11"/>
          </reference>
        </references>
      </pivotArea>
    </format>
    <format dxfId="154">
      <pivotArea dataOnly="0" labelOnly="1" outline="0" fieldPosition="0">
        <references count="6">
          <reference field="7" count="1" selected="0">
            <x v="17"/>
          </reference>
          <reference field="8" count="1" selected="0">
            <x v="24"/>
          </reference>
          <reference field="9" count="1" selected="0">
            <x v="23"/>
          </reference>
          <reference field="10" count="1" selected="0">
            <x v="19"/>
          </reference>
          <reference field="11" count="1" selected="0">
            <x v="0"/>
          </reference>
          <reference field="14" count="1">
            <x v="18"/>
          </reference>
        </references>
      </pivotArea>
    </format>
    <format dxfId="153">
      <pivotArea dataOnly="0" labelOnly="1" outline="0" fieldPosition="0">
        <references count="6">
          <reference field="7" count="1" selected="0">
            <x v="19"/>
          </reference>
          <reference field="8" count="1" selected="0">
            <x v="17"/>
          </reference>
          <reference field="9" count="1" selected="0">
            <x v="17"/>
          </reference>
          <reference field="10" count="1" selected="0">
            <x v="34"/>
          </reference>
          <reference field="11" count="1" selected="0">
            <x v="0"/>
          </reference>
          <reference field="14" count="1">
            <x v="11"/>
          </reference>
        </references>
      </pivotArea>
    </format>
    <format dxfId="152">
      <pivotArea dataOnly="0" labelOnly="1" outline="0" fieldPosition="0">
        <references count="6">
          <reference field="7" count="1" selected="0">
            <x v="20"/>
          </reference>
          <reference field="8" count="1" selected="0">
            <x v="17"/>
          </reference>
          <reference field="9" count="1" selected="0">
            <x v="17"/>
          </reference>
          <reference field="10" count="1" selected="0">
            <x v="0"/>
          </reference>
          <reference field="11" count="1" selected="0">
            <x v="0"/>
          </reference>
          <reference field="14" count="1">
            <x v="19"/>
          </reference>
        </references>
      </pivotArea>
    </format>
    <format dxfId="151">
      <pivotArea dataOnly="0" labelOnly="1" outline="0" fieldPosition="0">
        <references count="6">
          <reference field="7" count="1" selected="0">
            <x v="21"/>
          </reference>
          <reference field="8" count="1" selected="0">
            <x v="2"/>
          </reference>
          <reference field="9" count="1" selected="0">
            <x v="1"/>
          </reference>
          <reference field="10" count="1" selected="0">
            <x v="33"/>
          </reference>
          <reference field="11" count="1" selected="0">
            <x v="0"/>
          </reference>
          <reference field="14" count="1">
            <x v="20"/>
          </reference>
        </references>
      </pivotArea>
    </format>
    <format dxfId="150">
      <pivotArea dataOnly="0" labelOnly="1" outline="0" fieldPosition="0">
        <references count="6">
          <reference field="7" count="1" selected="0">
            <x v="22"/>
          </reference>
          <reference field="8" count="1" selected="0">
            <x v="6"/>
          </reference>
          <reference field="9" count="1" selected="0">
            <x v="6"/>
          </reference>
          <reference field="10" count="1" selected="0">
            <x v="8"/>
          </reference>
          <reference field="11" count="1" selected="0">
            <x v="0"/>
          </reference>
          <reference field="14" count="1">
            <x v="13"/>
          </reference>
        </references>
      </pivotArea>
    </format>
    <format dxfId="149">
      <pivotArea dataOnly="0" labelOnly="1" outline="0" fieldPosition="0">
        <references count="6">
          <reference field="7" count="1" selected="0">
            <x v="23"/>
          </reference>
          <reference field="8" count="1" selected="0">
            <x v="13"/>
          </reference>
          <reference field="9" count="1" selected="0">
            <x v="13"/>
          </reference>
          <reference field="10" count="1" selected="0">
            <x v="17"/>
          </reference>
          <reference field="11" count="1" selected="0">
            <x v="0"/>
          </reference>
          <reference field="14" count="1">
            <x v="11"/>
          </reference>
        </references>
      </pivotArea>
    </format>
    <format dxfId="148">
      <pivotArea dataOnly="0" labelOnly="1" outline="0" fieldPosition="0">
        <references count="6">
          <reference field="7" count="1" selected="0">
            <x v="24"/>
          </reference>
          <reference field="8" count="1" selected="0">
            <x v="11"/>
          </reference>
          <reference field="9" count="1" selected="0">
            <x v="11"/>
          </reference>
          <reference field="10" count="1" selected="0">
            <x v="20"/>
          </reference>
          <reference field="11" count="1" selected="0">
            <x v="0"/>
          </reference>
          <reference field="14" count="1">
            <x v="2"/>
          </reference>
        </references>
      </pivotArea>
    </format>
    <format dxfId="147">
      <pivotArea dataOnly="0" labelOnly="1" outline="0" fieldPosition="0">
        <references count="6">
          <reference field="7" count="1" selected="0">
            <x v="25"/>
          </reference>
          <reference field="8" count="1" selected="0">
            <x v="10"/>
          </reference>
          <reference field="9" count="1" selected="0">
            <x v="10"/>
          </reference>
          <reference field="10" count="1" selected="0">
            <x v="44"/>
          </reference>
          <reference field="11" count="1" selected="0">
            <x v="0"/>
          </reference>
          <reference field="14" count="1">
            <x v="18"/>
          </reference>
        </references>
      </pivotArea>
    </format>
    <format dxfId="146">
      <pivotArea dataOnly="0" labelOnly="1" outline="0" fieldPosition="0">
        <references count="7">
          <reference field="7" count="1" selected="0">
            <x v="0"/>
          </reference>
          <reference field="8" count="1" selected="0">
            <x v="18"/>
          </reference>
          <reference field="9" count="1" selected="0">
            <x v="18"/>
          </reference>
          <reference field="10" count="1" selected="0">
            <x v="32"/>
          </reference>
          <reference field="11" count="1" selected="0">
            <x v="0"/>
          </reference>
          <reference field="13" count="1">
            <x v="9"/>
          </reference>
          <reference field="14" count="1" selected="0">
            <x v="12"/>
          </reference>
        </references>
      </pivotArea>
    </format>
    <format dxfId="145">
      <pivotArea dataOnly="0" labelOnly="1" outline="0" fieldPosition="0">
        <references count="7">
          <reference field="7" count="1" selected="0">
            <x v="1"/>
          </reference>
          <reference field="8" count="1" selected="0">
            <x v="25"/>
          </reference>
          <reference field="9" count="1" selected="0">
            <x v="23"/>
          </reference>
          <reference field="10" count="1" selected="0">
            <x v="1"/>
          </reference>
          <reference field="11" count="1" selected="0">
            <x v="1"/>
          </reference>
          <reference field="13" count="1">
            <x v="0"/>
          </reference>
          <reference field="14" count="1" selected="0">
            <x v="18"/>
          </reference>
        </references>
      </pivotArea>
    </format>
    <format dxfId="144">
      <pivotArea dataOnly="0" labelOnly="1" outline="0" fieldPosition="0">
        <references count="7">
          <reference field="7" count="1" selected="0">
            <x v="1"/>
          </reference>
          <reference field="8" count="1" selected="0">
            <x v="25"/>
          </reference>
          <reference field="9" count="1" selected="0">
            <x v="23"/>
          </reference>
          <reference field="10" count="1" selected="0">
            <x v="5"/>
          </reference>
          <reference field="11" count="1" selected="0">
            <x v="0"/>
          </reference>
          <reference field="13" count="1">
            <x v="0"/>
          </reference>
          <reference field="14" count="1" selected="0">
            <x v="18"/>
          </reference>
        </references>
      </pivotArea>
    </format>
    <format dxfId="143">
      <pivotArea dataOnly="0" labelOnly="1" outline="0" fieldPosition="0">
        <references count="7">
          <reference field="7" count="1" selected="0">
            <x v="2"/>
          </reference>
          <reference field="8" count="1" selected="0">
            <x v="20"/>
          </reference>
          <reference field="9" count="1" selected="0">
            <x v="19"/>
          </reference>
          <reference field="10" count="1" selected="0">
            <x v="23"/>
          </reference>
          <reference field="11" count="1" selected="0">
            <x v="0"/>
          </reference>
          <reference field="13" count="1">
            <x v="0"/>
          </reference>
          <reference field="14" count="1" selected="0">
            <x v="6"/>
          </reference>
        </references>
      </pivotArea>
    </format>
    <format dxfId="142">
      <pivotArea dataOnly="0" labelOnly="1" outline="0" fieldPosition="0">
        <references count="7">
          <reference field="7" count="1" selected="0">
            <x v="2"/>
          </reference>
          <reference field="8" count="1" selected="0">
            <x v="20"/>
          </reference>
          <reference field="9" count="1" selected="0">
            <x v="19"/>
          </reference>
          <reference field="10" count="1" selected="0">
            <x v="42"/>
          </reference>
          <reference field="11" count="1" selected="0">
            <x v="0"/>
          </reference>
          <reference field="13" count="1">
            <x v="0"/>
          </reference>
          <reference field="14" count="1" selected="0">
            <x v="9"/>
          </reference>
        </references>
      </pivotArea>
    </format>
    <format dxfId="141">
      <pivotArea dataOnly="0" labelOnly="1" outline="0" fieldPosition="0">
        <references count="7">
          <reference field="7" count="1" selected="0">
            <x v="3"/>
          </reference>
          <reference field="8" count="1" selected="0">
            <x v="22"/>
          </reference>
          <reference field="9" count="1" selected="0">
            <x v="21"/>
          </reference>
          <reference field="10" count="1" selected="0">
            <x v="15"/>
          </reference>
          <reference field="11" count="1" selected="0">
            <x v="0"/>
          </reference>
          <reference field="13" count="1">
            <x v="1"/>
          </reference>
          <reference field="14" count="1" selected="0">
            <x v="4"/>
          </reference>
        </references>
      </pivotArea>
    </format>
    <format dxfId="140">
      <pivotArea dataOnly="0" labelOnly="1" outline="0" fieldPosition="0">
        <references count="7">
          <reference field="7" count="1" selected="0">
            <x v="3"/>
          </reference>
          <reference field="8" count="1" selected="0">
            <x v="22"/>
          </reference>
          <reference field="9" count="1" selected="0">
            <x v="21"/>
          </reference>
          <reference field="10" count="1" selected="0">
            <x v="24"/>
          </reference>
          <reference field="11" count="1" selected="0">
            <x v="0"/>
          </reference>
          <reference field="13" count="1">
            <x v="1"/>
          </reference>
          <reference field="14" count="1" selected="0">
            <x v="4"/>
          </reference>
        </references>
      </pivotArea>
    </format>
    <format dxfId="139">
      <pivotArea dataOnly="0" labelOnly="1" outline="0" fieldPosition="0">
        <references count="7">
          <reference field="7" count="1" selected="0">
            <x v="4"/>
          </reference>
          <reference field="8" count="1" selected="0">
            <x v="14"/>
          </reference>
          <reference field="9" count="1" selected="0">
            <x v="14"/>
          </reference>
          <reference field="10" count="1" selected="0">
            <x v="35"/>
          </reference>
          <reference field="11" count="1" selected="0">
            <x v="0"/>
          </reference>
          <reference field="13" count="1">
            <x v="0"/>
          </reference>
          <reference field="14" count="1" selected="0">
            <x v="8"/>
          </reference>
        </references>
      </pivotArea>
    </format>
    <format dxfId="138">
      <pivotArea dataOnly="0" labelOnly="1" outline="0" fieldPosition="0">
        <references count="7">
          <reference field="7" count="1" selected="0">
            <x v="5"/>
          </reference>
          <reference field="8" count="1" selected="0">
            <x v="21"/>
          </reference>
          <reference field="9" count="1" selected="0">
            <x v="20"/>
          </reference>
          <reference field="10" count="1" selected="0">
            <x v="6"/>
          </reference>
          <reference field="11" count="1" selected="0">
            <x v="0"/>
          </reference>
          <reference field="13" count="1">
            <x v="0"/>
          </reference>
          <reference field="14" count="1" selected="0">
            <x v="18"/>
          </reference>
        </references>
      </pivotArea>
    </format>
    <format dxfId="137">
      <pivotArea dataOnly="0" labelOnly="1" outline="0" fieldPosition="0">
        <references count="7">
          <reference field="7" count="1" selected="0">
            <x v="5"/>
          </reference>
          <reference field="8" count="1" selected="0">
            <x v="21"/>
          </reference>
          <reference field="9" count="1" selected="0">
            <x v="20"/>
          </reference>
          <reference field="10" count="1" selected="0">
            <x v="7"/>
          </reference>
          <reference field="11" count="1" selected="0">
            <x v="0"/>
          </reference>
          <reference field="13" count="1">
            <x v="0"/>
          </reference>
          <reference field="14" count="1" selected="0">
            <x v="18"/>
          </reference>
        </references>
      </pivotArea>
    </format>
    <format dxfId="136">
      <pivotArea dataOnly="0" labelOnly="1" outline="0" fieldPosition="0">
        <references count="7">
          <reference field="7" count="1" selected="0">
            <x v="6"/>
          </reference>
          <reference field="8" count="1" selected="0">
            <x v="15"/>
          </reference>
          <reference field="9" count="1" selected="0">
            <x v="15"/>
          </reference>
          <reference field="10" count="1" selected="0">
            <x v="3"/>
          </reference>
          <reference field="11" count="1" selected="0">
            <x v="0"/>
          </reference>
          <reference field="13" count="1">
            <x v="0"/>
          </reference>
          <reference field="14" count="1" selected="0">
            <x v="7"/>
          </reference>
        </references>
      </pivotArea>
    </format>
    <format dxfId="135">
      <pivotArea dataOnly="0" labelOnly="1" outline="0" fieldPosition="0">
        <references count="7">
          <reference field="7" count="1" selected="0">
            <x v="6"/>
          </reference>
          <reference field="8" count="1" selected="0">
            <x v="16"/>
          </reference>
          <reference field="9" count="1" selected="0">
            <x v="16"/>
          </reference>
          <reference field="10" count="1" selected="0">
            <x v="4"/>
          </reference>
          <reference field="11" count="1" selected="0">
            <x v="0"/>
          </reference>
          <reference field="13" count="1">
            <x v="0"/>
          </reference>
          <reference field="14" count="1" selected="0">
            <x v="15"/>
          </reference>
        </references>
      </pivotArea>
    </format>
    <format dxfId="134">
      <pivotArea dataOnly="0" labelOnly="1" outline="0" fieldPosition="0">
        <references count="7">
          <reference field="7" count="1" selected="0">
            <x v="7"/>
          </reference>
          <reference field="8" count="1" selected="0">
            <x v="1"/>
          </reference>
          <reference field="9" count="1" selected="0">
            <x v="2"/>
          </reference>
          <reference field="10" count="1" selected="0">
            <x v="2"/>
          </reference>
          <reference field="11" count="1" selected="0">
            <x v="0"/>
          </reference>
          <reference field="13" count="1">
            <x v="8"/>
          </reference>
          <reference field="14" count="1" selected="0">
            <x v="3"/>
          </reference>
        </references>
      </pivotArea>
    </format>
    <format dxfId="133">
      <pivotArea dataOnly="0" labelOnly="1" outline="0" fieldPosition="0">
        <references count="7">
          <reference field="7" count="1" selected="0">
            <x v="7"/>
          </reference>
          <reference field="8" count="1" selected="0">
            <x v="1"/>
          </reference>
          <reference field="9" count="1" selected="0">
            <x v="2"/>
          </reference>
          <reference field="10" count="1" selected="0">
            <x v="16"/>
          </reference>
          <reference field="11" count="1" selected="0">
            <x v="0"/>
          </reference>
          <reference field="13" count="1">
            <x v="0"/>
          </reference>
          <reference field="14" count="1" selected="0">
            <x v="14"/>
          </reference>
        </references>
      </pivotArea>
    </format>
    <format dxfId="132">
      <pivotArea dataOnly="0" labelOnly="1" outline="0" fieldPosition="0">
        <references count="7">
          <reference field="7" count="1" selected="0">
            <x v="7"/>
          </reference>
          <reference field="8" count="1" selected="0">
            <x v="1"/>
          </reference>
          <reference field="9" count="1" selected="0">
            <x v="2"/>
          </reference>
          <reference field="10" count="1" selected="0">
            <x v="21"/>
          </reference>
          <reference field="11" count="1" selected="0">
            <x v="0"/>
          </reference>
          <reference field="13" count="1">
            <x v="0"/>
          </reference>
          <reference field="14" count="1" selected="0">
            <x v="14"/>
          </reference>
        </references>
      </pivotArea>
    </format>
    <format dxfId="131">
      <pivotArea dataOnly="0" labelOnly="1" outline="0" fieldPosition="0">
        <references count="7">
          <reference field="7" count="1" selected="0">
            <x v="7"/>
          </reference>
          <reference field="8" count="1" selected="0">
            <x v="1"/>
          </reference>
          <reference field="9" count="1" selected="0">
            <x v="2"/>
          </reference>
          <reference field="10" count="1" selected="0">
            <x v="29"/>
          </reference>
          <reference field="11" count="1" selected="0">
            <x v="0"/>
          </reference>
          <reference field="13" count="1">
            <x v="0"/>
          </reference>
          <reference field="14" count="1" selected="0">
            <x v="3"/>
          </reference>
        </references>
      </pivotArea>
    </format>
    <format dxfId="130">
      <pivotArea dataOnly="0" labelOnly="1" outline="0" fieldPosition="0">
        <references count="7">
          <reference field="7" count="1" selected="0">
            <x v="7"/>
          </reference>
          <reference field="8" count="1" selected="0">
            <x v="1"/>
          </reference>
          <reference field="9" count="1" selected="0">
            <x v="2"/>
          </reference>
          <reference field="10" count="1" selected="0">
            <x v="29"/>
          </reference>
          <reference field="11" count="1" selected="0">
            <x v="0"/>
          </reference>
          <reference field="13" count="1">
            <x v="0"/>
          </reference>
          <reference field="14" count="1" selected="0">
            <x v="14"/>
          </reference>
        </references>
      </pivotArea>
    </format>
    <format dxfId="129">
      <pivotArea dataOnly="0" labelOnly="1" outline="0" fieldPosition="0">
        <references count="7">
          <reference field="7" count="1" selected="0">
            <x v="8"/>
          </reference>
          <reference field="8" count="1" selected="0">
            <x v="0"/>
          </reference>
          <reference field="9" count="1" selected="0">
            <x v="0"/>
          </reference>
          <reference field="10" count="1" selected="0">
            <x v="10"/>
          </reference>
          <reference field="11" count="1" selected="0">
            <x v="0"/>
          </reference>
          <reference field="13" count="1">
            <x v="3"/>
          </reference>
          <reference field="14" count="1" selected="0">
            <x v="1"/>
          </reference>
        </references>
      </pivotArea>
    </format>
    <format dxfId="128">
      <pivotArea dataOnly="0" labelOnly="1" outline="0" fieldPosition="0">
        <references count="7">
          <reference field="7" count="1" selected="0">
            <x v="9"/>
          </reference>
          <reference field="8" count="1" selected="0">
            <x v="5"/>
          </reference>
          <reference field="9" count="1" selected="0">
            <x v="5"/>
          </reference>
          <reference field="10" count="1" selected="0">
            <x v="31"/>
          </reference>
          <reference field="11" count="1" selected="0">
            <x v="0"/>
          </reference>
          <reference field="13" count="1">
            <x v="0"/>
          </reference>
          <reference field="14" count="1" selected="0">
            <x v="5"/>
          </reference>
        </references>
      </pivotArea>
    </format>
    <format dxfId="127">
      <pivotArea dataOnly="0" labelOnly="1" outline="0" fieldPosition="0">
        <references count="7">
          <reference field="7" count="1" selected="0">
            <x v="9"/>
          </reference>
          <reference field="8" count="1" selected="0">
            <x v="5"/>
          </reference>
          <reference field="9" count="1" selected="0">
            <x v="5"/>
          </reference>
          <reference field="10" count="1" selected="0">
            <x v="43"/>
          </reference>
          <reference field="11" count="1" selected="0">
            <x v="0"/>
          </reference>
          <reference field="13" count="1">
            <x v="0"/>
          </reference>
          <reference field="14" count="1" selected="0">
            <x v="5"/>
          </reference>
        </references>
      </pivotArea>
    </format>
    <format dxfId="126">
      <pivotArea dataOnly="0" labelOnly="1" outline="0" fieldPosition="0">
        <references count="7">
          <reference field="7" count="1" selected="0">
            <x v="10"/>
          </reference>
          <reference field="8" count="1" selected="0">
            <x v="4"/>
          </reference>
          <reference field="9" count="1" selected="0">
            <x v="4"/>
          </reference>
          <reference field="10" count="1" selected="0">
            <x v="11"/>
          </reference>
          <reference field="11" count="1" selected="0">
            <x v="0"/>
          </reference>
          <reference field="13" count="1">
            <x v="0"/>
          </reference>
          <reference field="14" count="1" selected="0">
            <x v="0"/>
          </reference>
        </references>
      </pivotArea>
    </format>
    <format dxfId="125">
      <pivotArea dataOnly="0" labelOnly="1" outline="0" fieldPosition="0">
        <references count="7">
          <reference field="7" count="1" selected="0">
            <x v="10"/>
          </reference>
          <reference field="8" count="1" selected="0">
            <x v="4"/>
          </reference>
          <reference field="9" count="1" selected="0">
            <x v="4"/>
          </reference>
          <reference field="10" count="1" selected="0">
            <x v="12"/>
          </reference>
          <reference field="11" count="1" selected="0">
            <x v="0"/>
          </reference>
          <reference field="13" count="1">
            <x v="0"/>
          </reference>
          <reference field="14" count="1" selected="0">
            <x v="5"/>
          </reference>
        </references>
      </pivotArea>
    </format>
    <format dxfId="124">
      <pivotArea dataOnly="0" labelOnly="1" outline="0" fieldPosition="0">
        <references count="7">
          <reference field="7" count="1" selected="0">
            <x v="11"/>
          </reference>
          <reference field="8" count="1" selected="0">
            <x v="19"/>
          </reference>
          <reference field="9" count="1" selected="0">
            <x v="20"/>
          </reference>
          <reference field="10" count="1" selected="0">
            <x v="30"/>
          </reference>
          <reference field="11" count="1" selected="0">
            <x v="0"/>
          </reference>
          <reference field="13" count="1">
            <x v="0"/>
          </reference>
          <reference field="14" count="1" selected="0">
            <x v="18"/>
          </reference>
        </references>
      </pivotArea>
    </format>
    <format dxfId="123">
      <pivotArea dataOnly="0" labelOnly="1" outline="0" fieldPosition="0">
        <references count="7">
          <reference field="7" count="1" selected="0">
            <x v="11"/>
          </reference>
          <reference field="8" count="1" selected="0">
            <x v="23"/>
          </reference>
          <reference field="9" count="1" selected="0">
            <x v="22"/>
          </reference>
          <reference field="10" count="1" selected="0">
            <x v="13"/>
          </reference>
          <reference field="11" count="1" selected="0">
            <x v="0"/>
          </reference>
          <reference field="13" count="1">
            <x v="0"/>
          </reference>
          <reference field="14" count="1" selected="0">
            <x v="18"/>
          </reference>
        </references>
      </pivotArea>
    </format>
    <format dxfId="122">
      <pivotArea dataOnly="0" labelOnly="1" outline="0" fieldPosition="0">
        <references count="7">
          <reference field="7" count="1" selected="0">
            <x v="11"/>
          </reference>
          <reference field="8" count="1" selected="0">
            <x v="23"/>
          </reference>
          <reference field="9" count="1" selected="0">
            <x v="22"/>
          </reference>
          <reference field="10" count="1" selected="0">
            <x v="26"/>
          </reference>
          <reference field="11" count="1" selected="0">
            <x v="0"/>
          </reference>
          <reference field="13" count="1">
            <x v="0"/>
          </reference>
          <reference field="14" count="1" selected="0">
            <x v="18"/>
          </reference>
        </references>
      </pivotArea>
    </format>
    <format dxfId="121">
      <pivotArea dataOnly="0" labelOnly="1" outline="0" fieldPosition="0">
        <references count="7">
          <reference field="7" count="1" selected="0">
            <x v="11"/>
          </reference>
          <reference field="8" count="1" selected="0">
            <x v="24"/>
          </reference>
          <reference field="9" count="1" selected="0">
            <x v="23"/>
          </reference>
          <reference field="10" count="1" selected="0">
            <x v="14"/>
          </reference>
          <reference field="11" count="1" selected="0">
            <x v="0"/>
          </reference>
          <reference field="13" count="1">
            <x v="7"/>
          </reference>
          <reference field="14" count="1" selected="0">
            <x v="20"/>
          </reference>
        </references>
      </pivotArea>
    </format>
    <format dxfId="120">
      <pivotArea dataOnly="0" labelOnly="1" outline="0" fieldPosition="0">
        <references count="7">
          <reference field="7" count="1" selected="0">
            <x v="12"/>
          </reference>
          <reference field="8" count="1" selected="0">
            <x v="7"/>
          </reference>
          <reference field="9" count="1" selected="0">
            <x v="7"/>
          </reference>
          <reference field="10" count="1" selected="0">
            <x v="28"/>
          </reference>
          <reference field="11" count="1" selected="0">
            <x v="0"/>
          </reference>
          <reference field="13" count="1">
            <x v="6"/>
          </reference>
          <reference field="14" count="1" selected="0">
            <x v="16"/>
          </reference>
        </references>
      </pivotArea>
    </format>
    <format dxfId="119">
      <pivotArea dataOnly="0" labelOnly="1" outline="0" fieldPosition="0">
        <references count="7">
          <reference field="7" count="1" selected="0">
            <x v="13"/>
          </reference>
          <reference field="8" count="1" selected="0">
            <x v="3"/>
          </reference>
          <reference field="9" count="1" selected="0">
            <x v="3"/>
          </reference>
          <reference field="10" count="1" selected="0">
            <x v="9"/>
          </reference>
          <reference field="11" count="1" selected="0">
            <x v="0"/>
          </reference>
          <reference field="13" count="1">
            <x v="0"/>
          </reference>
          <reference field="14" count="1" selected="0">
            <x v="17"/>
          </reference>
        </references>
      </pivotArea>
    </format>
    <format dxfId="118">
      <pivotArea dataOnly="0" labelOnly="1" outline="0" fieldPosition="0">
        <references count="7">
          <reference field="7" count="1" selected="0">
            <x v="14"/>
          </reference>
          <reference field="8" count="1" selected="0">
            <x v="8"/>
          </reference>
          <reference field="9" count="1" selected="0">
            <x v="8"/>
          </reference>
          <reference field="10" count="1" selected="0">
            <x v="37"/>
          </reference>
          <reference field="11" count="1" selected="0">
            <x v="0"/>
          </reference>
          <reference field="13" count="1">
            <x v="3"/>
          </reference>
          <reference field="14" count="1" selected="0">
            <x v="10"/>
          </reference>
        </references>
      </pivotArea>
    </format>
    <format dxfId="117">
      <pivotArea dataOnly="0" labelOnly="1" outline="0" fieldPosition="0">
        <references count="7">
          <reference field="7" count="1" selected="0">
            <x v="14"/>
          </reference>
          <reference field="8" count="1" selected="0">
            <x v="8"/>
          </reference>
          <reference field="9" count="1" selected="0">
            <x v="8"/>
          </reference>
          <reference field="10" count="1" selected="0">
            <x v="45"/>
          </reference>
          <reference field="11" count="1" selected="0">
            <x v="0"/>
          </reference>
          <reference field="13" count="1">
            <x v="3"/>
          </reference>
          <reference field="14" count="1" selected="0">
            <x v="11"/>
          </reference>
        </references>
      </pivotArea>
    </format>
    <format dxfId="116">
      <pivotArea dataOnly="0" labelOnly="1" outline="0" fieldPosition="0">
        <references count="7">
          <reference field="7" count="1" selected="0">
            <x v="15"/>
          </reference>
          <reference field="8" count="1" selected="0">
            <x v="9"/>
          </reference>
          <reference field="9" count="1" selected="0">
            <x v="9"/>
          </reference>
          <reference field="10" count="1" selected="0">
            <x v="36"/>
          </reference>
          <reference field="11" count="1" selected="0">
            <x v="0"/>
          </reference>
          <reference field="13" count="1">
            <x v="3"/>
          </reference>
          <reference field="14" count="1" selected="0">
            <x v="11"/>
          </reference>
        </references>
      </pivotArea>
    </format>
    <format dxfId="115">
      <pivotArea dataOnly="0" labelOnly="1" outline="0" fieldPosition="0">
        <references count="7">
          <reference field="7" count="1" selected="0">
            <x v="16"/>
          </reference>
          <reference field="8" count="1" selected="0">
            <x v="12"/>
          </reference>
          <reference field="9" count="1" selected="0">
            <x v="12"/>
          </reference>
          <reference field="10" count="1" selected="0">
            <x v="17"/>
          </reference>
          <reference field="11" count="1" selected="0">
            <x v="0"/>
          </reference>
          <reference field="13" count="1">
            <x v="5"/>
          </reference>
          <reference field="14" count="1" selected="0">
            <x v="11"/>
          </reference>
        </references>
      </pivotArea>
    </format>
    <format dxfId="114">
      <pivotArea dataOnly="0" labelOnly="1" outline="0" fieldPosition="0">
        <references count="7">
          <reference field="7" count="1" selected="0">
            <x v="16"/>
          </reference>
          <reference field="8" count="1" selected="0">
            <x v="12"/>
          </reference>
          <reference field="9" count="1" selected="0">
            <x v="12"/>
          </reference>
          <reference field="10" count="1" selected="0">
            <x v="18"/>
          </reference>
          <reference field="11" count="1" selected="0">
            <x v="0"/>
          </reference>
          <reference field="13" count="1">
            <x v="5"/>
          </reference>
          <reference field="14" count="1" selected="0">
            <x v="11"/>
          </reference>
        </references>
      </pivotArea>
    </format>
    <format dxfId="113">
      <pivotArea dataOnly="0" labelOnly="1" outline="0" fieldPosition="0">
        <references count="7">
          <reference field="7" count="1" selected="0">
            <x v="16"/>
          </reference>
          <reference field="8" count="1" selected="0">
            <x v="12"/>
          </reference>
          <reference field="9" count="1" selected="0">
            <x v="12"/>
          </reference>
          <reference field="10" count="1" selected="0">
            <x v="41"/>
          </reference>
          <reference field="11" count="1" selected="0">
            <x v="0"/>
          </reference>
          <reference field="13" count="1">
            <x v="5"/>
          </reference>
          <reference field="14" count="1" selected="0">
            <x v="11"/>
          </reference>
        </references>
      </pivotArea>
    </format>
    <format dxfId="112">
      <pivotArea dataOnly="0" labelOnly="1" outline="0" fieldPosition="0">
        <references count="7">
          <reference field="7" count="1" selected="0">
            <x v="17"/>
          </reference>
          <reference field="8" count="1" selected="0">
            <x v="24"/>
          </reference>
          <reference field="9" count="1" selected="0">
            <x v="23"/>
          </reference>
          <reference field="10" count="1" selected="0">
            <x v="19"/>
          </reference>
          <reference field="11" count="1" selected="0">
            <x v="0"/>
          </reference>
          <reference field="13" count="1">
            <x v="0"/>
          </reference>
          <reference field="14" count="1" selected="0">
            <x v="18"/>
          </reference>
        </references>
      </pivotArea>
    </format>
    <format dxfId="111">
      <pivotArea dataOnly="0" labelOnly="1" outline="0" fieldPosition="0">
        <references count="7">
          <reference field="7" count="1" selected="0">
            <x v="18"/>
          </reference>
          <reference field="8" count="1" selected="0">
            <x v="24"/>
          </reference>
          <reference field="9" count="1" selected="0">
            <x v="23"/>
          </reference>
          <reference field="10" count="1" selected="0">
            <x v="38"/>
          </reference>
          <reference field="11" count="1" selected="0">
            <x v="0"/>
          </reference>
          <reference field="13" count="1">
            <x v="0"/>
          </reference>
          <reference field="14" count="1" selected="0">
            <x v="18"/>
          </reference>
        </references>
      </pivotArea>
    </format>
    <format dxfId="110">
      <pivotArea dataOnly="0" labelOnly="1" outline="0" fieldPosition="0">
        <references count="7">
          <reference field="7" count="1" selected="0">
            <x v="18"/>
          </reference>
          <reference field="8" count="1" selected="0">
            <x v="24"/>
          </reference>
          <reference field="9" count="1" selected="0">
            <x v="23"/>
          </reference>
          <reference field="10" count="1" selected="0">
            <x v="39"/>
          </reference>
          <reference field="11" count="1" selected="0">
            <x v="0"/>
          </reference>
          <reference field="13" count="1">
            <x v="0"/>
          </reference>
          <reference field="14" count="1" selected="0">
            <x v="18"/>
          </reference>
        </references>
      </pivotArea>
    </format>
    <format dxfId="109">
      <pivotArea dataOnly="0" labelOnly="1" outline="0" fieldPosition="0">
        <references count="7">
          <reference field="7" count="1" selected="0">
            <x v="18"/>
          </reference>
          <reference field="8" count="1" selected="0">
            <x v="24"/>
          </reference>
          <reference field="9" count="1" selected="0">
            <x v="23"/>
          </reference>
          <reference field="10" count="1" selected="0">
            <x v="40"/>
          </reference>
          <reference field="11" count="1" selected="0">
            <x v="0"/>
          </reference>
          <reference field="13" count="1">
            <x v="0"/>
          </reference>
          <reference field="14" count="1" selected="0">
            <x v="18"/>
          </reference>
        </references>
      </pivotArea>
    </format>
    <format dxfId="108">
      <pivotArea dataOnly="0" labelOnly="1" outline="0" fieldPosition="0">
        <references count="7">
          <reference field="7" count="1" selected="0">
            <x v="19"/>
          </reference>
          <reference field="8" count="1" selected="0">
            <x v="17"/>
          </reference>
          <reference field="9" count="1" selected="0">
            <x v="17"/>
          </reference>
          <reference field="10" count="1" selected="0">
            <x v="34"/>
          </reference>
          <reference field="11" count="1" selected="0">
            <x v="0"/>
          </reference>
          <reference field="13" count="1">
            <x v="4"/>
          </reference>
          <reference field="14" count="1" selected="0">
            <x v="11"/>
          </reference>
        </references>
      </pivotArea>
    </format>
    <format dxfId="107">
      <pivotArea dataOnly="0" labelOnly="1" outline="0" fieldPosition="0">
        <references count="7">
          <reference field="7" count="1" selected="0">
            <x v="20"/>
          </reference>
          <reference field="8" count="1" selected="0">
            <x v="17"/>
          </reference>
          <reference field="9" count="1" selected="0">
            <x v="17"/>
          </reference>
          <reference field="10" count="1" selected="0">
            <x v="0"/>
          </reference>
          <reference field="11" count="1" selected="0">
            <x v="0"/>
          </reference>
          <reference field="13" count="1">
            <x v="1"/>
          </reference>
          <reference field="14" count="1" selected="0">
            <x v="19"/>
          </reference>
        </references>
      </pivotArea>
    </format>
    <format dxfId="106">
      <pivotArea dataOnly="0" labelOnly="1" outline="0" fieldPosition="0">
        <references count="7">
          <reference field="7" count="1" selected="0">
            <x v="21"/>
          </reference>
          <reference field="8" count="1" selected="0">
            <x v="2"/>
          </reference>
          <reference field="9" count="1" selected="0">
            <x v="1"/>
          </reference>
          <reference field="10" count="1" selected="0">
            <x v="33"/>
          </reference>
          <reference field="11" count="1" selected="0">
            <x v="0"/>
          </reference>
          <reference field="13" count="1">
            <x v="7"/>
          </reference>
          <reference field="14" count="1" selected="0">
            <x v="20"/>
          </reference>
        </references>
      </pivotArea>
    </format>
    <format dxfId="105">
      <pivotArea dataOnly="0" labelOnly="1" outline="0" fieldPosition="0">
        <references count="7">
          <reference field="7" count="1" selected="0">
            <x v="22"/>
          </reference>
          <reference field="8" count="1" selected="0">
            <x v="6"/>
          </reference>
          <reference field="9" count="1" selected="0">
            <x v="6"/>
          </reference>
          <reference field="10" count="1" selected="0">
            <x v="8"/>
          </reference>
          <reference field="11" count="1" selected="0">
            <x v="0"/>
          </reference>
          <reference field="13" count="1">
            <x v="0"/>
          </reference>
          <reference field="14" count="1" selected="0">
            <x v="13"/>
          </reference>
        </references>
      </pivotArea>
    </format>
    <format dxfId="104">
      <pivotArea dataOnly="0" labelOnly="1" outline="0" fieldPosition="0">
        <references count="7">
          <reference field="7" count="1" selected="0">
            <x v="22"/>
          </reference>
          <reference field="8" count="1" selected="0">
            <x v="6"/>
          </reference>
          <reference field="9" count="1" selected="0">
            <x v="6"/>
          </reference>
          <reference field="10" count="1" selected="0">
            <x v="22"/>
          </reference>
          <reference field="11" count="1" selected="0">
            <x v="0"/>
          </reference>
          <reference field="13" count="1">
            <x v="0"/>
          </reference>
          <reference field="14" count="1" selected="0">
            <x v="13"/>
          </reference>
        </references>
      </pivotArea>
    </format>
    <format dxfId="103">
      <pivotArea dataOnly="0" labelOnly="1" outline="0" fieldPosition="0">
        <references count="7">
          <reference field="7" count="1" selected="0">
            <x v="23"/>
          </reference>
          <reference field="8" count="1" selected="0">
            <x v="13"/>
          </reference>
          <reference field="9" count="1" selected="0">
            <x v="13"/>
          </reference>
          <reference field="10" count="1" selected="0">
            <x v="17"/>
          </reference>
          <reference field="11" count="1" selected="0">
            <x v="0"/>
          </reference>
          <reference field="13" count="1">
            <x v="5"/>
          </reference>
          <reference field="14" count="1" selected="0">
            <x v="11"/>
          </reference>
        </references>
      </pivotArea>
    </format>
    <format dxfId="102">
      <pivotArea dataOnly="0" labelOnly="1" outline="0" fieldPosition="0">
        <references count="7">
          <reference field="7" count="1" selected="0">
            <x v="23"/>
          </reference>
          <reference field="8" count="1" selected="0">
            <x v="13"/>
          </reference>
          <reference field="9" count="1" selected="0">
            <x v="13"/>
          </reference>
          <reference field="10" count="1" selected="0">
            <x v="25"/>
          </reference>
          <reference field="11" count="1" selected="0">
            <x v="0"/>
          </reference>
          <reference field="13" count="1">
            <x v="5"/>
          </reference>
          <reference field="14" count="1" selected="0">
            <x v="11"/>
          </reference>
        </references>
      </pivotArea>
    </format>
    <format dxfId="101">
      <pivotArea dataOnly="0" labelOnly="1" outline="0" fieldPosition="0">
        <references count="7">
          <reference field="7" count="1" selected="0">
            <x v="24"/>
          </reference>
          <reference field="8" count="1" selected="0">
            <x v="11"/>
          </reference>
          <reference field="9" count="1" selected="0">
            <x v="11"/>
          </reference>
          <reference field="10" count="1" selected="0">
            <x v="20"/>
          </reference>
          <reference field="11" count="1" selected="0">
            <x v="0"/>
          </reference>
          <reference field="13" count="1">
            <x v="2"/>
          </reference>
          <reference field="14" count="1" selected="0">
            <x v="2"/>
          </reference>
        </references>
      </pivotArea>
    </format>
    <format dxfId="100">
      <pivotArea dataOnly="0" labelOnly="1" outline="0" fieldPosition="0">
        <references count="7">
          <reference field="7" count="1" selected="0">
            <x v="24"/>
          </reference>
          <reference field="8" count="1" selected="0">
            <x v="11"/>
          </reference>
          <reference field="9" count="1" selected="0">
            <x v="11"/>
          </reference>
          <reference field="10" count="1" selected="0">
            <x v="27"/>
          </reference>
          <reference field="11" count="1" selected="0">
            <x v="0"/>
          </reference>
          <reference field="13" count="1">
            <x v="2"/>
          </reference>
          <reference field="14" count="1" selected="0">
            <x v="2"/>
          </reference>
        </references>
      </pivotArea>
    </format>
    <format dxfId="99">
      <pivotArea dataOnly="0" labelOnly="1" outline="0" fieldPosition="0">
        <references count="7">
          <reference field="7" count="1" selected="0">
            <x v="25"/>
          </reference>
          <reference field="8" count="1" selected="0">
            <x v="10"/>
          </reference>
          <reference field="9" count="1" selected="0">
            <x v="10"/>
          </reference>
          <reference field="10" count="1" selected="0">
            <x v="44"/>
          </reference>
          <reference field="11" count="1" selected="0">
            <x v="0"/>
          </reference>
          <reference field="13" count="1">
            <x v="0"/>
          </reference>
          <reference field="14" count="1" selected="0">
            <x v="1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8F1C22-FA1A-4330-AD64-3DD1D560E0F3}" name="TablaDinámica2" cacheId="4"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location ref="A5:F111" firstHeaderRow="1" firstDataRow="1" firstDataCol="6" rowPageCount="2" colPageCount="1"/>
  <pivotFields count="67">
    <pivotField compact="0" outline="0" showAll="0"/>
    <pivotField axis="axisPage" compact="0" outline="0" multipleItemSelectionAllowed="1" showAll="0">
      <items count="5">
        <item h="1" x="2"/>
        <item h="1" x="1"/>
        <item x="0"/>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3">
        <item x="1"/>
        <item x="0"/>
        <item x="2"/>
      </items>
    </pivotField>
    <pivotField axis="axisRow" compact="0" outline="0" showAll="0" defaultSubtotal="0">
      <items count="10">
        <item x="0"/>
        <item x="1"/>
        <item x="2"/>
        <item x="3"/>
        <item x="7"/>
        <item x="4"/>
        <item x="5"/>
        <item x="8"/>
        <item x="6"/>
        <item x="9"/>
      </items>
    </pivotField>
    <pivotField axis="axisRow" compact="0" outline="0" showAll="0" defaultSubtotal="0">
      <items count="78">
        <item x="25"/>
        <item m="1" x="75"/>
        <item x="4"/>
        <item x="7"/>
        <item x="38"/>
        <item x="39"/>
        <item x="40"/>
        <item x="41"/>
        <item x="42"/>
        <item x="43"/>
        <item x="44"/>
        <item x="45"/>
        <item x="46"/>
        <item x="47"/>
        <item x="48"/>
        <item x="49"/>
        <item x="50"/>
        <item x="16"/>
        <item x="17"/>
        <item x="18"/>
        <item x="19"/>
        <item x="20"/>
        <item x="21"/>
        <item x="22"/>
        <item x="23"/>
        <item x="51"/>
        <item x="52"/>
        <item x="53"/>
        <item x="54"/>
        <item x="55"/>
        <item x="56"/>
        <item x="57"/>
        <item x="26"/>
        <item x="27"/>
        <item x="31"/>
        <item x="67"/>
        <item x="24"/>
        <item x="28"/>
        <item x="32"/>
        <item x="68"/>
        <item x="69"/>
        <item x="9"/>
        <item x="70"/>
        <item x="10"/>
        <item x="73"/>
        <item x="11"/>
        <item x="12"/>
        <item x="71"/>
        <item x="29"/>
        <item x="35"/>
        <item x="30"/>
        <item x="13"/>
        <item m="1" x="76"/>
        <item x="74"/>
        <item x="58"/>
        <item m="1" x="77"/>
        <item x="0"/>
        <item x="33"/>
        <item x="34"/>
        <item x="36"/>
        <item x="37"/>
        <item x="59"/>
        <item x="60"/>
        <item x="61"/>
        <item x="62"/>
        <item x="63"/>
        <item x="64"/>
        <item x="65"/>
        <item x="66"/>
        <item x="72"/>
        <item x="1"/>
        <item x="2"/>
        <item x="3"/>
        <item x="14"/>
        <item x="15"/>
        <item x="5"/>
        <item x="6"/>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161">
        <item m="1" x="149"/>
        <item x="29"/>
        <item x="56"/>
        <item x="100"/>
        <item x="11"/>
        <item x="36"/>
        <item x="63"/>
        <item x="99"/>
        <item x="98"/>
        <item x="122"/>
        <item x="80"/>
        <item x="71"/>
        <item sd="0" m="1" x="138"/>
        <item m="1" x="136"/>
        <item m="1" x="147"/>
        <item m="1" x="139"/>
        <item m="1" x="132"/>
        <item m="1" x="128"/>
        <item x="7"/>
        <item x="34"/>
        <item m="1" x="127"/>
        <item m="1" x="150"/>
        <item x="58"/>
        <item m="1" x="140"/>
        <item m="1" x="144"/>
        <item x="105"/>
        <item x="107"/>
        <item m="1" x="142"/>
        <item x="20"/>
        <item x="82"/>
        <item x="75"/>
        <item m="1" x="156"/>
        <item x="101"/>
        <item x="32"/>
        <item x="118"/>
        <item x="49"/>
        <item m="1" x="154"/>
        <item x="120"/>
        <item x="21"/>
        <item x="33"/>
        <item x="97"/>
        <item m="1" x="155"/>
        <item m="1" x="153"/>
        <item x="121"/>
        <item x="9"/>
        <item m="1" x="126"/>
        <item m="1" x="137"/>
        <item x="35"/>
        <item x="104"/>
        <item x="62"/>
        <item x="6"/>
        <item m="1" x="158"/>
        <item m="1" x="157"/>
        <item x="16"/>
        <item x="0"/>
        <item x="109"/>
        <item m="1" x="152"/>
        <item m="1" x="131"/>
        <item m="1" x="145"/>
        <item x="57"/>
        <item x="81"/>
        <item x="92"/>
        <item m="1" x="129"/>
        <item m="1" x="141"/>
        <item x="73"/>
        <item x="106"/>
        <item x="30"/>
        <item x="28"/>
        <item m="1" x="130"/>
        <item x="112"/>
        <item x="116"/>
        <item x="114"/>
        <item m="1" x="151"/>
        <item x="15"/>
        <item x="17"/>
        <item x="13"/>
        <item x="14"/>
        <item m="1" x="160"/>
        <item m="1" x="146"/>
        <item m="1" x="159"/>
        <item x="111"/>
        <item x="3"/>
        <item x="22"/>
        <item x="88"/>
        <item m="1" x="135"/>
        <item x="72"/>
        <item x="74"/>
        <item x="79"/>
        <item m="1" x="134"/>
        <item m="1" x="133"/>
        <item x="108"/>
        <item x="12"/>
        <item x="89"/>
        <item x="8"/>
        <item x="25"/>
        <item m="1" x="123"/>
        <item m="1" x="124"/>
        <item m="1" x="125"/>
        <item x="31"/>
        <item x="52"/>
        <item x="53"/>
        <item x="54"/>
        <item x="55"/>
        <item x="59"/>
        <item x="60"/>
        <item x="61"/>
        <item x="64"/>
        <item x="65"/>
        <item x="27"/>
        <item x="10"/>
        <item x="113"/>
        <item x="115"/>
        <item x="117"/>
        <item x="119"/>
        <item x="37"/>
        <item x="38"/>
        <item x="39"/>
        <item m="1" x="143"/>
        <item x="18"/>
        <item m="1" x="148"/>
        <item x="102"/>
        <item x="1"/>
        <item x="2"/>
        <item x="4"/>
        <item x="5"/>
        <item x="19"/>
        <item x="23"/>
        <item x="24"/>
        <item x="26"/>
        <item x="40"/>
        <item x="41"/>
        <item x="42"/>
        <item x="43"/>
        <item x="44"/>
        <item x="45"/>
        <item x="46"/>
        <item x="47"/>
        <item x="48"/>
        <item x="50"/>
        <item x="51"/>
        <item x="66"/>
        <item x="67"/>
        <item x="68"/>
        <item x="69"/>
        <item x="70"/>
        <item x="76"/>
        <item x="77"/>
        <item x="78"/>
        <item x="83"/>
        <item x="84"/>
        <item x="85"/>
        <item x="86"/>
        <item x="87"/>
        <item x="90"/>
        <item x="91"/>
        <item x="93"/>
        <item x="94"/>
        <item x="95"/>
        <item x="96"/>
        <item x="103"/>
        <item x="110"/>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18">
        <item x="6"/>
        <item x="14"/>
        <item x="4"/>
        <item x="11"/>
        <item x="15"/>
        <item x="9"/>
        <item x="0"/>
        <item m="1" x="16"/>
        <item x="1"/>
        <item m="1" x="17"/>
        <item x="7"/>
        <item x="2"/>
        <item x="13"/>
        <item x="8"/>
        <item x="12"/>
        <item x="5"/>
        <item x="10"/>
        <item x="3"/>
      </items>
    </pivotField>
    <pivotField axis="axisRow" compact="0" outline="0" showAll="0">
      <items count="16">
        <item x="3"/>
        <item x="0"/>
        <item x="2"/>
        <item x="13"/>
        <item x="5"/>
        <item x="9"/>
        <item x="6"/>
        <item x="4"/>
        <item x="11"/>
        <item m="1" x="14"/>
        <item x="1"/>
        <item x="10"/>
        <item x="7"/>
        <item x="8"/>
        <item x="12"/>
        <item t="default"/>
      </items>
    </pivotField>
    <pivotField compact="0" outline="0" showAll="0"/>
    <pivotField compact="0" outline="0" showAll="0"/>
    <pivotField compact="0" outline="0" showAll="0"/>
    <pivotField compact="0" outline="0" showAll="0"/>
    <pivotField axis="axisPage" compact="0" outline="0" multipleItemSelectionAllowed="1" showAll="0" defaultSubtotal="0">
      <items count="12">
        <item x="3"/>
        <item x="1"/>
        <item x="5"/>
        <item x="10"/>
        <item h="1" x="0"/>
        <item h="1" x="4"/>
        <item h="1" x="7"/>
        <item h="1" x="9"/>
        <item h="1" x="2"/>
        <item x="8"/>
        <item h="1" x="6"/>
        <item h="1" m="1" x="1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6">
    <field x="11"/>
    <field x="12"/>
    <field x="13"/>
    <field x="46"/>
    <field x="53"/>
    <field x="54"/>
  </rowFields>
  <rowItems count="106">
    <i>
      <x/>
      <x v="1"/>
      <x v="2"/>
      <x v="1"/>
      <x v="8"/>
      <x v="4"/>
    </i>
    <i r="3">
      <x v="33"/>
      <x v="8"/>
      <x v="4"/>
    </i>
    <i r="3">
      <x v="39"/>
      <x v="8"/>
      <x v="4"/>
    </i>
    <i r="3">
      <x v="98"/>
      <x v="8"/>
      <x v="10"/>
    </i>
    <i r="3">
      <x v="108"/>
      <x v="11"/>
      <x v="13"/>
    </i>
    <i r="3">
      <x v="127"/>
      <x v="10"/>
      <x v="1"/>
    </i>
    <i r="3">
      <x v="128"/>
      <x v="8"/>
      <x v="10"/>
    </i>
    <i r="2">
      <x v="75"/>
      <x v="114"/>
      <x v="5"/>
      <x v="7"/>
    </i>
    <i r="3">
      <x v="115"/>
      <x v="5"/>
      <x v="7"/>
    </i>
    <i r="1">
      <x v="2"/>
      <x v="3"/>
      <x v="2"/>
      <x v="8"/>
      <x v="4"/>
    </i>
    <i r="3">
      <x v="22"/>
      <x v="8"/>
      <x v="4"/>
    </i>
    <i r="3">
      <x v="100"/>
      <x v="8"/>
      <x v="4"/>
    </i>
    <i r="3">
      <x v="102"/>
      <x v="11"/>
      <x v="7"/>
    </i>
    <i r="3">
      <x v="103"/>
      <x v="8"/>
      <x v="10"/>
    </i>
    <i r="3">
      <x v="106"/>
      <x v="8"/>
      <x v="7"/>
    </i>
    <i r="3">
      <x v="107"/>
      <x v="8"/>
      <x v="7"/>
    </i>
    <i r="3">
      <x v="108"/>
      <x v="11"/>
      <x v="13"/>
    </i>
    <i r="3">
      <x v="140"/>
      <x v="11"/>
      <x v="13"/>
    </i>
    <i r="3">
      <x v="141"/>
      <x v="11"/>
      <x v="3"/>
    </i>
    <i r="1">
      <x v="3"/>
      <x v="43"/>
      <x v="10"/>
      <x v="17"/>
      <x v="3"/>
    </i>
    <i r="3">
      <x v="11"/>
      <x v="17"/>
      <x v="3"/>
    </i>
    <i r="3">
      <x v="30"/>
      <x v="17"/>
      <x v="3"/>
    </i>
    <i r="3">
      <x v="60"/>
      <x v="17"/>
      <x v="3"/>
    </i>
    <i r="3">
      <x v="64"/>
      <x v="17"/>
      <x v="3"/>
    </i>
    <i r="3">
      <x v="85"/>
      <x v="17"/>
      <x v="3"/>
    </i>
    <i r="3">
      <x v="86"/>
      <x v="17"/>
      <x v="3"/>
    </i>
    <i r="3">
      <x v="87"/>
      <x v="17"/>
      <x v="3"/>
    </i>
    <i r="3">
      <x v="144"/>
      <x v="8"/>
      <x v="1"/>
    </i>
    <i r="3">
      <x v="145"/>
      <x v="17"/>
      <x v="3"/>
    </i>
    <i r="3">
      <x v="146"/>
      <x v="17"/>
      <x v="3"/>
    </i>
    <i r="3">
      <x v="147"/>
      <x v="17"/>
      <x v="3"/>
    </i>
    <i r="2">
      <x v="45"/>
      <x v="29"/>
      <x v="17"/>
      <x v="3"/>
    </i>
    <i r="3">
      <x v="30"/>
      <x v="17"/>
      <x v="3"/>
    </i>
    <i r="3">
      <x v="83"/>
      <x v="17"/>
      <x v="3"/>
    </i>
    <i r="3">
      <x v="102"/>
      <x v="17"/>
      <x v="3"/>
    </i>
    <i r="3">
      <x v="148"/>
      <x v="17"/>
      <x v="3"/>
    </i>
    <i r="3">
      <x v="149"/>
      <x v="17"/>
      <x v="3"/>
    </i>
    <i r="3">
      <x v="150"/>
      <x v="17"/>
      <x v="3"/>
    </i>
    <i r="3">
      <x v="151"/>
      <x v="17"/>
      <x v="3"/>
    </i>
    <i r="3">
      <x v="152"/>
      <x v="17"/>
      <x v="3"/>
    </i>
    <i r="2">
      <x v="46"/>
      <x v="61"/>
      <x v="8"/>
      <x v="1"/>
    </i>
    <i r="3">
      <x v="92"/>
      <x v="17"/>
      <x v="3"/>
    </i>
    <i r="3">
      <x v="153"/>
      <x v="17"/>
      <x v="3"/>
    </i>
    <i r="3">
      <x v="154"/>
      <x v="17"/>
      <x v="3"/>
    </i>
    <i r="3">
      <x v="155"/>
      <x v="17"/>
      <x v="3"/>
    </i>
    <i r="2">
      <x v="51"/>
      <x v="30"/>
      <x v="17"/>
      <x v="3"/>
    </i>
    <i r="3">
      <x v="109"/>
      <x v="17"/>
      <x v="3"/>
    </i>
    <i r="3">
      <x v="156"/>
      <x v="17"/>
      <x v="3"/>
    </i>
    <i r="3">
      <x v="157"/>
      <x v="8"/>
      <x v="1"/>
    </i>
    <i r="3">
      <x v="158"/>
      <x v="17"/>
      <x v="3"/>
    </i>
    <i r="2">
      <x v="73"/>
      <x v="7"/>
      <x v="8"/>
      <x v="4"/>
    </i>
    <i r="3">
      <x v="25"/>
      <x v="8"/>
      <x v="1"/>
    </i>
    <i r="3">
      <x v="32"/>
      <x v="8"/>
      <x v="4"/>
    </i>
    <i r="3">
      <x v="39"/>
      <x v="8"/>
      <x v="4"/>
    </i>
    <i r="3">
      <x v="40"/>
      <x v="8"/>
      <x v="4"/>
    </i>
    <i r="3">
      <x v="48"/>
      <x v="11"/>
      <x v="8"/>
    </i>
    <i r="3">
      <x v="65"/>
      <x v="8"/>
      <x v="1"/>
    </i>
    <i r="3">
      <x v="103"/>
      <x v="8"/>
      <x v="10"/>
    </i>
    <i r="3">
      <x v="120"/>
      <x v="8"/>
      <x v="10"/>
    </i>
    <i r="3">
      <x v="127"/>
      <x v="10"/>
      <x v="1"/>
    </i>
    <i r="3">
      <x v="128"/>
      <x v="8"/>
      <x v="10"/>
    </i>
    <i r="3">
      <x v="141"/>
      <x v="8"/>
      <x v="3"/>
    </i>
    <i r="3">
      <x v="159"/>
      <x v="8"/>
      <x v="10"/>
    </i>
    <i r="2">
      <x v="74"/>
      <x v="90"/>
      <x v="17"/>
      <x v="3"/>
    </i>
    <i r="3">
      <x v="160"/>
      <x v="17"/>
      <x v="3"/>
    </i>
    <i r="2">
      <x v="77"/>
      <x v="142"/>
      <x v="17"/>
      <x v="3"/>
    </i>
    <i r="3">
      <x v="143"/>
      <x v="17"/>
      <x v="3"/>
    </i>
    <i r="1">
      <x v="5"/>
      <x v="17"/>
      <x v="80"/>
      <x v="12"/>
      <x v="7"/>
    </i>
    <i r="2">
      <x v="18"/>
      <x v="80"/>
      <x v="12"/>
      <x v="7"/>
    </i>
    <i r="2">
      <x v="19"/>
      <x v="80"/>
      <x v="12"/>
      <x v="7"/>
    </i>
    <i r="2">
      <x v="20"/>
      <x v="80"/>
      <x v="12"/>
      <x v="7"/>
    </i>
    <i r="2">
      <x v="21"/>
      <x v="80"/>
      <x v="12"/>
      <x v="7"/>
    </i>
    <i r="1">
      <x v="6"/>
      <x/>
      <x v="30"/>
      <x v="5"/>
      <x v="7"/>
    </i>
    <i r="3">
      <x v="69"/>
      <x v="5"/>
      <x v="4"/>
    </i>
    <i r="2">
      <x v="32"/>
      <x v="71"/>
      <x v="5"/>
      <x v="7"/>
    </i>
    <i r="3">
      <x v="109"/>
      <x v="5"/>
      <x v="7"/>
    </i>
    <i r="2">
      <x v="33"/>
      <x v="69"/>
      <x v="5"/>
      <x v="4"/>
    </i>
    <i r="2">
      <x v="37"/>
      <x v="70"/>
      <x v="5"/>
      <x v="7"/>
    </i>
    <i r="2">
      <x v="48"/>
      <x v="35"/>
      <x v="5"/>
      <x v="4"/>
    </i>
    <i r="3">
      <x v="69"/>
      <x v="5"/>
      <x v="4"/>
    </i>
    <i r="3">
      <x v="110"/>
      <x v="5"/>
      <x v="7"/>
    </i>
    <i r="3">
      <x v="112"/>
      <x v="5"/>
      <x v="7"/>
    </i>
    <i r="1">
      <x v="8"/>
      <x v="34"/>
      <x v="37"/>
      <x v="5"/>
      <x v="7"/>
    </i>
    <i r="3">
      <x v="71"/>
      <x v="5"/>
      <x v="7"/>
    </i>
    <i r="3">
      <x v="110"/>
      <x v="5"/>
      <x v="7"/>
    </i>
    <i>
      <x v="1"/>
      <x/>
      <x v="56"/>
      <x v="4"/>
      <x v="8"/>
      <x v="4"/>
    </i>
    <i r="3">
      <x v="44"/>
      <x v="11"/>
      <x v="7"/>
    </i>
    <i r="3">
      <x v="50"/>
      <x v="17"/>
      <x v="7"/>
    </i>
    <i r="3">
      <x v="73"/>
      <x v="8"/>
      <x v="1"/>
    </i>
    <i r="3">
      <x v="76"/>
      <x v="2"/>
      <x v="10"/>
    </i>
    <i r="3">
      <x v="91"/>
      <x v="8"/>
      <x v="2"/>
    </i>
    <i r="3">
      <x v="121"/>
      <x v="8"/>
      <x v="10"/>
    </i>
    <i r="3">
      <x v="122"/>
      <x v="8"/>
      <x v="2"/>
    </i>
    <i r="3">
      <x v="124"/>
      <x v="8"/>
      <x v="7"/>
    </i>
    <i r="2">
      <x v="70"/>
      <x v="74"/>
      <x v="8"/>
      <x v="1"/>
    </i>
    <i r="2">
      <x v="71"/>
      <x v="28"/>
      <x v="8"/>
      <x v="2"/>
    </i>
    <i r="3">
      <x v="125"/>
      <x/>
      <x v="7"/>
    </i>
    <i r="1">
      <x v="2"/>
      <x v="76"/>
      <x v="131"/>
      <x v="8"/>
      <x v="10"/>
    </i>
    <i r="3">
      <x v="132"/>
      <x v="8"/>
      <x v="10"/>
    </i>
    <i r="3">
      <x v="134"/>
      <x v="8"/>
      <x v="10"/>
    </i>
    <i r="3">
      <x v="135"/>
      <x v="5"/>
      <x v="10"/>
    </i>
    <i r="3">
      <x v="137"/>
      <x v="8"/>
      <x v="10"/>
    </i>
    <i>
      <x v="2"/>
      <x v="5"/>
      <x v="18"/>
      <x v="80"/>
      <x v="12"/>
      <x v="7"/>
    </i>
    <i r="2">
      <x v="22"/>
      <x v="80"/>
      <x v="12"/>
      <x v="7"/>
    </i>
    <i r="2">
      <x v="23"/>
      <x v="80"/>
      <x v="12"/>
      <x v="7"/>
    </i>
    <i r="2">
      <x v="24"/>
      <x v="80"/>
      <x v="12"/>
      <x v="7"/>
    </i>
  </rowItems>
  <colItems count="1">
    <i/>
  </colItems>
  <pageFields count="2">
    <pageField fld="1" hier="-1"/>
    <pageField fld="59" hier="-1"/>
  </pageFields>
  <formats count="1">
    <format dxfId="98">
      <pivotArea dataOnly="0" labelOnly="1" outline="0"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66881F-B2AD-4FA1-A61D-CE7C74555177}" name="TablaDinámica1" cacheId="3"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multipleFieldFilters="0">
  <location ref="A3:Q4" firstHeaderRow="0" firstDataRow="1" firstDataCol="15"/>
  <pivotFields count="69">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5">
        <item m="1" x="7"/>
        <item m="1" x="14"/>
        <item m="1" x="13"/>
        <item m="1" x="12"/>
        <item m="1" x="10"/>
        <item m="1" x="11"/>
        <item m="1" x="8"/>
        <item m="1" x="9"/>
        <item m="1" x="3"/>
        <item m="1" x="4"/>
        <item x="2"/>
        <item m="1" x="5"/>
        <item m="1" x="6"/>
        <item x="0"/>
        <item x="1"/>
      </items>
    </pivotField>
    <pivotField compact="0" outline="0" showAll="0" defaultSubtotal="0"/>
    <pivotField axis="axisRow" compact="0" outline="0" showAll="0" defaultSubtotal="0">
      <items count="98">
        <item m="1" x="67"/>
        <item m="1" x="74"/>
        <item m="1" x="82"/>
        <item m="1" x="97"/>
        <item m="1" x="92"/>
        <item m="1" x="66"/>
        <item m="1" x="76"/>
        <item m="1" x="89"/>
        <item m="1" x="75"/>
        <item m="1" x="60"/>
        <item m="1" x="72"/>
        <item m="1" x="71"/>
        <item m="1" x="56"/>
        <item m="1" x="81"/>
        <item m="1" x="90"/>
        <item m="1" x="86"/>
        <item m="1" x="87"/>
        <item m="1" x="88"/>
        <item m="1" x="55"/>
        <item m="1" x="57"/>
        <item m="1" x="58"/>
        <item m="1" x="59"/>
        <item m="1" x="61"/>
        <item m="1" x="62"/>
        <item m="1" x="63"/>
        <item m="1" x="64"/>
        <item m="1" x="51"/>
        <item m="1" x="65"/>
        <item m="1" x="68"/>
        <item m="1" x="69"/>
        <item m="1" x="70"/>
        <item m="1" x="73"/>
        <item m="1" x="77"/>
        <item m="1" x="78"/>
        <item m="1" x="79"/>
        <item m="1" x="80"/>
        <item m="1" x="83"/>
        <item m="1" x="84"/>
        <item m="1" x="85"/>
        <item m="1" x="91"/>
        <item m="1" x="93"/>
        <item m="1" x="94"/>
        <item m="1" x="95"/>
        <item m="1" x="96"/>
        <item m="1" x="19"/>
        <item m="1" x="20"/>
        <item m="1" x="21"/>
        <item m="1" x="22"/>
        <item m="1" x="23"/>
        <item m="1" x="24"/>
        <item m="1" x="25"/>
        <item m="1" x="26"/>
        <item m="1" x="27"/>
        <item m="1" x="28"/>
        <item m="1" x="29"/>
        <item m="1" x="53"/>
        <item m="1" x="30"/>
        <item m="1" x="31"/>
        <item m="1" x="32"/>
        <item m="1" x="33"/>
        <item x="14"/>
        <item m="1" x="35"/>
        <item m="1" x="36"/>
        <item m="1" x="54"/>
        <item m="1" x="38"/>
        <item m="1" x="39"/>
        <item m="1" x="40"/>
        <item m="1" x="41"/>
        <item m="1" x="42"/>
        <item m="1" x="43"/>
        <item m="1" x="44"/>
        <item x="9"/>
        <item x="18"/>
        <item m="1" x="34"/>
        <item m="1" x="37"/>
        <item m="1" x="45"/>
        <item m="1" x="46"/>
        <item m="1" x="47"/>
        <item m="1" x="48"/>
        <item m="1" x="49"/>
        <item m="1" x="50"/>
        <item m="1" x="52"/>
        <item x="0"/>
        <item x="1"/>
        <item x="2"/>
        <item x="3"/>
        <item x="4"/>
        <item x="5"/>
        <item x="6"/>
        <item x="7"/>
        <item x="8"/>
        <item x="10"/>
        <item x="11"/>
        <item x="12"/>
        <item x="13"/>
        <item x="15"/>
        <item x="16"/>
        <item x="17"/>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2">
        <item m="1" x="1"/>
        <item m="1" x="11"/>
        <item m="1" x="10"/>
        <item m="1" x="6"/>
        <item m="1" x="5"/>
        <item m="1" x="4"/>
        <item m="1" x="2"/>
        <item m="1" x="8"/>
        <item m="1" x="7"/>
        <item m="1" x="9"/>
        <item m="1" x="3"/>
        <item x="0"/>
      </items>
    </pivotField>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2">
        <item x="0"/>
        <item m="1" x="1"/>
        <item m="1" x="4"/>
        <item m="1" x="5"/>
        <item m="1" x="6"/>
        <item m="1" x="2"/>
        <item m="1" x="3"/>
        <item m="1" x="7"/>
        <item m="1" x="8"/>
        <item m="1" x="9"/>
        <item m="1" x="10"/>
        <item m="1" x="11"/>
      </items>
    </pivotField>
    <pivotField axis="axisRow" compact="0" outline="0" showAll="0" defaultSubtotal="0">
      <items count="12">
        <item x="0"/>
        <item m="1" x="1"/>
        <item m="1" x="2"/>
        <item m="1" x="3"/>
        <item m="1" x="4"/>
        <item m="1" x="5"/>
        <item m="1" x="6"/>
        <item m="1" x="7"/>
        <item m="1" x="8"/>
        <item m="1" x="9"/>
        <item m="1" x="10"/>
        <item m="1" x="11"/>
      </items>
    </pivotField>
    <pivotField axis="axisRow" compact="0" outline="0" showAll="0" defaultSubtotal="0">
      <items count="12">
        <item h="1" x="0"/>
        <item m="1" x="1"/>
        <item m="1" x="4"/>
        <item m="1" x="5"/>
        <item m="1" x="6"/>
        <item m="1" x="2"/>
        <item m="1" x="3"/>
        <item m="1" x="7"/>
        <item m="1" x="8"/>
        <item m="1" x="9"/>
        <item m="1" x="10"/>
        <item m="1" x="11"/>
      </items>
    </pivotField>
    <pivotField axis="axisRow" compact="0" outline="0" showAll="0" defaultSubtotal="0">
      <items count="12">
        <item x="0"/>
        <item m="1" x="1"/>
        <item m="1" x="2"/>
        <item m="1" x="3"/>
        <item m="1" x="4"/>
        <item m="1" x="5"/>
        <item m="1" x="6"/>
        <item m="1" x="7"/>
        <item m="1" x="8"/>
        <item m="1" x="9"/>
        <item m="1" x="10"/>
        <item m="1" x="11"/>
      </items>
    </pivotField>
    <pivotField axis="axisRow" compact="0" outline="0" showAll="0" defaultSubtotal="0">
      <items count="12">
        <item x="0"/>
        <item m="1" x="1"/>
        <item m="1" x="4"/>
        <item m="1" x="5"/>
        <item m="1" x="6"/>
        <item m="1" x="2"/>
        <item m="1" x="3"/>
        <item m="1" x="7"/>
        <item m="1" x="8"/>
        <item m="1" x="9"/>
        <item m="1" x="10"/>
        <item m="1" x="11"/>
      </items>
    </pivotField>
    <pivotField axis="axisRow" compact="0" outline="0" showAll="0" defaultSubtotal="0">
      <items count="12">
        <item m="1" x="8"/>
        <item m="1" x="2"/>
        <item m="1" x="7"/>
        <item m="1" x="1"/>
        <item m="1" x="6"/>
        <item m="1" x="5"/>
        <item m="1" x="4"/>
        <item m="1" x="9"/>
        <item m="1" x="3"/>
        <item m="1" x="11"/>
        <item m="1" x="10"/>
        <item x="0"/>
      </items>
    </pivotField>
    <pivotField compact="0" outline="0" subtotalTop="0" showAll="0" defaultSubtotal="0"/>
    <pivotField axis="axisRow" compact="0" outline="0" showAll="0" defaultSubtotal="0">
      <items count="12">
        <item m="1" x="8"/>
        <item m="1" x="2"/>
        <item m="1" x="4"/>
        <item m="1" x="1"/>
        <item m="1" x="6"/>
        <item m="1" x="5"/>
        <item m="1" x="9"/>
        <item m="1" x="7"/>
        <item m="1" x="3"/>
        <item m="1" x="11"/>
        <item m="1" x="10"/>
        <item x="0"/>
      </items>
    </pivotField>
    <pivotField compact="0" outline="0" showAll="0" defaultSubtotal="0"/>
    <pivotField compact="0" outline="0" showAll="0" defaultSubtotal="0"/>
    <pivotField axis="axisRow" compact="0" outline="0" showAll="0" defaultSubtotal="0">
      <items count="104">
        <item m="1" x="97"/>
        <item x="1"/>
        <item m="1" x="79"/>
        <item m="1" x="92"/>
        <item m="1" x="90"/>
        <item m="1" x="102"/>
        <item m="1" x="85"/>
        <item m="1" x="83"/>
        <item m="1" x="96"/>
        <item m="1" x="37"/>
        <item m="1" x="38"/>
        <item m="1" x="94"/>
        <item m="1" x="40"/>
        <item m="1" x="100"/>
        <item m="1" x="42"/>
        <item m="1" x="43"/>
        <item m="1" x="99"/>
        <item m="1" x="46"/>
        <item m="1" x="101"/>
        <item m="1" x="44"/>
        <item m="1" x="88"/>
        <item m="1" x="48"/>
        <item m="1" x="49"/>
        <item m="1" x="91"/>
        <item m="1" x="86"/>
        <item m="1" x="82"/>
        <item m="1" x="54"/>
        <item m="1" x="55"/>
        <item m="1" x="56"/>
        <item m="1" x="103"/>
        <item m="1" x="78"/>
        <item m="1" x="59"/>
        <item m="1" x="60"/>
        <item m="1" x="98"/>
        <item m="1" x="95"/>
        <item m="1" x="93"/>
        <item m="1" x="64"/>
        <item m="1" x="65"/>
        <item m="1" x="87"/>
        <item m="1" x="67"/>
        <item m="1" x="68"/>
        <item m="1" x="89"/>
        <item m="1" x="81"/>
        <item m="1" x="84"/>
        <item m="1" x="73"/>
        <item m="1" x="80"/>
        <item m="1" x="77"/>
        <item m="1" x="30"/>
        <item m="1" x="31"/>
        <item m="1" x="32"/>
        <item m="1" x="33"/>
        <item m="1" x="34"/>
        <item m="1" x="35"/>
        <item m="1" x="36"/>
        <item m="1" x="39"/>
        <item m="1" x="41"/>
        <item m="1" x="45"/>
        <item m="1" x="47"/>
        <item m="1" x="50"/>
        <item m="1" x="51"/>
        <item m="1" x="52"/>
        <item m="1" x="53"/>
        <item m="1" x="57"/>
        <item m="1" x="58"/>
        <item m="1" x="61"/>
        <item m="1" x="62"/>
        <item m="1" x="63"/>
        <item m="1" x="66"/>
        <item m="1" x="69"/>
        <item m="1" x="70"/>
        <item m="1" x="71"/>
        <item m="1" x="72"/>
        <item m="1" x="74"/>
        <item m="1" x="75"/>
        <item m="1" x="76"/>
        <item x="17"/>
        <item m="1" x="19"/>
        <item m="1" x="18"/>
        <item m="1" x="20"/>
        <item x="5"/>
        <item x="0"/>
        <item m="1" x="21"/>
        <item m="1" x="22"/>
        <item m="1" x="23"/>
        <item m="1" x="24"/>
        <item m="1" x="25"/>
        <item m="1" x="26"/>
        <item m="1" x="27"/>
        <item m="1" x="28"/>
        <item m="1" x="29"/>
        <item x="2"/>
        <item x="3"/>
        <item x="4"/>
        <item x="6"/>
        <item x="7"/>
        <item x="8"/>
        <item x="9"/>
        <item x="10"/>
        <item x="11"/>
        <item x="12"/>
        <item x="13"/>
        <item x="14"/>
        <item x="15"/>
        <item x="16"/>
      </items>
    </pivotField>
    <pivotField axis="axisRow" compact="0" outline="0" showAll="0" defaultSubtotal="0">
      <items count="76">
        <item m="1" x="40"/>
        <item m="1" x="48"/>
        <item m="1" x="25"/>
        <item m="1" x="42"/>
        <item m="1" x="53"/>
        <item x="3"/>
        <item m="1" x="31"/>
        <item m="1" x="32"/>
        <item m="1" x="33"/>
        <item m="1" x="34"/>
        <item m="1" x="35"/>
        <item m="1" x="36"/>
        <item m="1" x="38"/>
        <item m="1" x="75"/>
        <item m="1" x="44"/>
        <item m="1" x="45"/>
        <item m="1" x="47"/>
        <item m="1" x="49"/>
        <item m="1" x="50"/>
        <item m="1" x="51"/>
        <item m="1" x="52"/>
        <item m="1" x="56"/>
        <item m="1" x="58"/>
        <item m="1" x="59"/>
        <item m="1" x="60"/>
        <item m="1" x="61"/>
        <item m="1" x="37"/>
        <item m="1" x="63"/>
        <item m="1" x="64"/>
        <item m="1" x="67"/>
        <item m="1" x="69"/>
        <item m="1" x="71"/>
        <item m="1" x="73"/>
        <item m="1" x="74"/>
        <item m="1" x="29"/>
        <item m="1" x="30"/>
        <item m="1" x="39"/>
        <item m="1" x="41"/>
        <item m="1" x="43"/>
        <item m="1" x="46"/>
        <item m="1" x="54"/>
        <item m="1" x="55"/>
        <item m="1" x="57"/>
        <item m="1" x="62"/>
        <item m="1" x="65"/>
        <item m="1" x="66"/>
        <item m="1" x="68"/>
        <item m="1" x="70"/>
        <item m="1" x="72"/>
        <item m="1" x="28"/>
        <item m="1" x="4"/>
        <item m="1" x="5"/>
        <item m="1" x="6"/>
        <item m="1" x="7"/>
        <item m="1" x="8"/>
        <item m="1" x="9"/>
        <item m="1" x="10"/>
        <item m="1" x="11"/>
        <item m="1" x="12"/>
        <item m="1" x="13"/>
        <item m="1" x="14"/>
        <item m="1" x="15"/>
        <item m="1" x="16"/>
        <item m="1" x="17"/>
        <item m="1" x="18"/>
        <item m="1" x="19"/>
        <item m="1" x="20"/>
        <item m="1" x="21"/>
        <item m="1" x="22"/>
        <item m="1" x="23"/>
        <item m="1" x="24"/>
        <item m="1" x="26"/>
        <item m="1" x="27"/>
        <item x="0"/>
        <item x="1"/>
        <item x="2"/>
      </items>
    </pivotField>
    <pivotField axis="axisRow" compact="0" outline="0" multipleItemSelectionAllowed="1" showAll="0" defaultSubtotal="0">
      <items count="11">
        <item m="1" x="10"/>
        <item m="1" x="7"/>
        <item m="1" x="8"/>
        <item m="1" x="6"/>
        <item m="1" x="9"/>
        <item x="0"/>
        <item x="2"/>
        <item m="1" x="3"/>
        <item x="1"/>
        <item m="1" x="4"/>
        <item m="1" x="5"/>
      </items>
    </pivotField>
    <pivotField axis="axisRow" compact="0" outline="0" showAll="0" defaultSubtotal="0">
      <items count="11">
        <item m="1" x="7"/>
        <item m="1" x="5"/>
        <item m="1" x="10"/>
        <item m="1" x="6"/>
        <item x="4"/>
        <item m="1" x="9"/>
        <item m="1" x="8"/>
        <item x="2"/>
        <item x="3"/>
        <item x="0"/>
        <item x="1"/>
      </items>
    </pivotField>
    <pivotField compact="0" outline="0" subtotalTop="0" showAll="0" defaultSubtotal="0"/>
    <pivotField compact="0" outline="0" showAll="0" defaultSubtotal="0"/>
    <pivotField dataField="1" compact="0" outline="0" showAll="0" defaultSubtotal="0"/>
    <pivotField dataField="1" compact="0" outline="0" showAll="0" defaultSubtotal="0"/>
    <pivotField axis="axisRow" compact="0" outline="0" showAll="0" defaultSubtotal="0">
      <items count="4">
        <item x="1"/>
        <item x="0"/>
        <item x="2"/>
        <item m="1"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5">
    <field x="28"/>
    <field x="29"/>
    <field x="30"/>
    <field x="31"/>
    <field x="32"/>
    <field x="33"/>
    <field x="41"/>
    <field x="16"/>
    <field x="35"/>
    <field x="9"/>
    <field x="11"/>
    <field x="38"/>
    <field x="39"/>
    <field x="40"/>
    <field x="46"/>
  </rowFields>
  <rowItems count="1">
    <i t="grand">
      <x/>
    </i>
  </rowItems>
  <colFields count="1">
    <field x="-2"/>
  </colFields>
  <colItems count="2">
    <i>
      <x/>
    </i>
    <i i="1">
      <x v="1"/>
    </i>
  </colItems>
  <dataFields count="2">
    <dataField name="Suma de Dur (hr)" fld="44" baseField="0" baseItem="0"/>
    <dataField name="Suma de HH" fld="45" baseField="0" baseItem="0"/>
  </dataFields>
  <formats count="6">
    <format dxfId="97">
      <pivotArea field="28" grandRow="1" outline="0" axis="axisRow" fieldPosition="0">
        <references count="1">
          <reference field="4294967294" count="1" selected="0">
            <x v="0"/>
          </reference>
        </references>
      </pivotArea>
    </format>
    <format dxfId="96">
      <pivotArea field="28" grandRow="1" outline="0" axis="axisRow" fieldPosition="0">
        <references count="1">
          <reference field="4294967294" count="1" selected="0">
            <x v="1"/>
          </reference>
        </references>
      </pivotArea>
    </format>
    <format dxfId="95">
      <pivotArea field="39" type="button" dataOnly="0" labelOnly="1" outline="0" axis="axisRow" fieldPosition="12"/>
    </format>
    <format dxfId="94">
      <pivotArea field="39" type="button" dataOnly="0" labelOnly="1" outline="0" axis="axisRow" fieldPosition="12"/>
    </format>
    <format dxfId="93">
      <pivotArea outline="0" collapsedLevelsAreSubtotals="1" fieldPosition="0"/>
    </format>
    <format dxfId="9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20AAA8-2377-4E56-868F-8A08B67C1B79}" name="TablaDinámica4" cacheId="1"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location ref="A4:E18" firstHeaderRow="0" firstDataRow="1" firstDataCol="3" rowPageCount="1" colPageCount="1"/>
  <pivotFields count="67">
    <pivotField compact="0"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multipleItemSelectionAllowed="1" showAll="0" defaultSubtotal="0">
      <items count="17">
        <item m="1" x="7"/>
        <item m="1" x="14"/>
        <item m="1" x="12"/>
        <item m="1" x="10"/>
        <item m="1" x="11"/>
        <item m="1" x="16"/>
        <item m="1" x="15"/>
        <item m="1" x="8"/>
        <item m="1" x="9"/>
        <item m="1" x="13"/>
        <item m="1" x="3"/>
        <item m="1" x="4"/>
        <item x="2"/>
        <item m="1" x="5"/>
        <item m="1" x="6"/>
        <item x="0"/>
        <item x="1"/>
      </items>
    </pivotField>
    <pivotField axis="axisRow" compact="0" outline="0" subtotalTop="0" showAll="0" defaultSubtotal="0">
      <items count="6">
        <item x="0"/>
        <item x="4"/>
        <item x="3"/>
        <item x="1"/>
        <item x="2"/>
        <item x="5"/>
      </items>
    </pivotField>
    <pivotField compact="0" outline="0" showAll="0" defaultSubtotal="0">
      <items count="109">
        <item m="1" x="101"/>
        <item m="1" x="74"/>
        <item m="1" x="105"/>
        <item m="1" x="82"/>
        <item m="1" x="97"/>
        <item m="1" x="92"/>
        <item m="1" x="66"/>
        <item m="1" x="76"/>
        <item m="1" x="106"/>
        <item m="1" x="75"/>
        <item m="1" x="100"/>
        <item m="1" x="108"/>
        <item m="1" x="72"/>
        <item m="1" x="71"/>
        <item m="1" x="102"/>
        <item m="1" x="103"/>
        <item m="1" x="56"/>
        <item m="1" x="88"/>
        <item m="1" x="60"/>
        <item m="1" x="67"/>
        <item m="1" x="81"/>
        <item m="1" x="99"/>
        <item m="1" x="86"/>
        <item m="1" x="87"/>
        <item m="1" x="89"/>
        <item m="1" x="104"/>
        <item m="1" x="90"/>
        <item m="1" x="98"/>
        <item m="1" x="107"/>
        <item m="1" x="55"/>
        <item m="1" x="57"/>
        <item m="1" x="58"/>
        <item m="1" x="59"/>
        <item m="1" x="61"/>
        <item m="1" x="62"/>
        <item m="1" x="63"/>
        <item m="1" x="64"/>
        <item m="1" x="51"/>
        <item m="1" x="65"/>
        <item m="1" x="68"/>
        <item m="1" x="69"/>
        <item m="1" x="70"/>
        <item m="1" x="73"/>
        <item m="1" x="77"/>
        <item m="1" x="78"/>
        <item m="1" x="79"/>
        <item m="1" x="80"/>
        <item m="1" x="83"/>
        <item m="1" x="84"/>
        <item m="1" x="85"/>
        <item m="1" x="91"/>
        <item m="1" x="93"/>
        <item m="1" x="94"/>
        <item m="1" x="95"/>
        <item m="1" x="96"/>
        <item m="1" x="19"/>
        <item m="1" x="20"/>
        <item m="1" x="21"/>
        <item m="1" x="22"/>
        <item m="1" x="23"/>
        <item m="1" x="24"/>
        <item m="1" x="25"/>
        <item m="1" x="26"/>
        <item m="1" x="27"/>
        <item m="1" x="28"/>
        <item m="1" x="29"/>
        <item m="1" x="53"/>
        <item m="1" x="30"/>
        <item m="1" x="31"/>
        <item m="1" x="32"/>
        <item m="1" x="33"/>
        <item x="14"/>
        <item m="1" x="35"/>
        <item m="1" x="36"/>
        <item m="1" x="54"/>
        <item m="1" x="38"/>
        <item m="1" x="39"/>
        <item m="1" x="40"/>
        <item m="1" x="41"/>
        <item m="1" x="42"/>
        <item m="1" x="43"/>
        <item m="1" x="44"/>
        <item x="9"/>
        <item x="18"/>
        <item m="1" x="34"/>
        <item m="1" x="37"/>
        <item m="1" x="45"/>
        <item m="1" x="46"/>
        <item m="1" x="47"/>
        <item m="1" x="48"/>
        <item m="1" x="49"/>
        <item m="1" x="50"/>
        <item m="1" x="52"/>
        <item x="0"/>
        <item x="1"/>
        <item x="2"/>
        <item x="3"/>
        <item x="4"/>
        <item x="5"/>
        <item x="6"/>
        <item x="7"/>
        <item x="8"/>
        <item x="10"/>
        <item x="11"/>
        <item x="12"/>
        <item x="13"/>
        <item x="15"/>
        <item x="16"/>
        <item x="17"/>
      </items>
    </pivotField>
    <pivotField compact="0" outline="0" showAll="0" defaultSubtotal="0">
      <items count="88">
        <item m="1" x="60"/>
        <item m="1" x="50"/>
        <item m="1" x="82"/>
        <item m="1" x="78"/>
        <item m="1" x="39"/>
        <item m="1" x="87"/>
        <item m="1" x="85"/>
        <item m="1" x="69"/>
        <item m="1" x="76"/>
        <item m="1" x="73"/>
        <item m="1" x="77"/>
        <item m="1" x="84"/>
        <item m="1" x="59"/>
        <item m="1" x="75"/>
        <item m="1" x="79"/>
        <item m="1" x="65"/>
        <item m="1" x="55"/>
        <item m="1" x="57"/>
        <item m="1" x="52"/>
        <item m="1" x="86"/>
        <item m="1" x="80"/>
        <item m="1" x="54"/>
        <item m="1" x="58"/>
        <item m="1" x="68"/>
        <item m="1" x="81"/>
        <item m="1" x="71"/>
        <item m="1" x="83"/>
        <item m="1" x="40"/>
        <item m="1" x="41"/>
        <item m="1" x="42"/>
        <item m="1" x="43"/>
        <item m="1" x="44"/>
        <item m="1" x="45"/>
        <item m="1" x="46"/>
        <item m="1" x="47"/>
        <item m="1" x="48"/>
        <item m="1" x="49"/>
        <item m="1" x="51"/>
        <item m="1" x="53"/>
        <item m="1" x="56"/>
        <item m="1" x="61"/>
        <item m="1" x="62"/>
        <item m="1" x="63"/>
        <item m="1" x="64"/>
        <item m="1" x="66"/>
        <item m="1" x="67"/>
        <item m="1" x="70"/>
        <item m="1" x="72"/>
        <item m="1" x="74"/>
        <item m="1" x="12"/>
        <item m="1" x="13"/>
        <item m="1" x="14"/>
        <item m="1" x="15"/>
        <item m="1" x="16"/>
        <item m="1" x="17"/>
        <item m="1" x="18"/>
        <item m="1" x="19"/>
        <item m="1" x="20"/>
        <item m="1" x="21"/>
        <item m="1" x="22"/>
        <item m="1" x="23"/>
        <item m="1" x="24"/>
        <item m="1" x="25"/>
        <item m="1" x="26"/>
        <item m="1" x="27"/>
        <item m="1" x="28"/>
        <item m="1" x="38"/>
        <item m="1" x="30"/>
        <item m="1" x="31"/>
        <item m="1" x="32"/>
        <item x="11"/>
        <item m="1" x="29"/>
        <item m="1" x="33"/>
        <item m="1" x="34"/>
        <item m="1" x="35"/>
        <item m="1" x="36"/>
        <item x="0"/>
        <item m="1" x="37"/>
        <item x="1"/>
        <item x="2"/>
        <item x="3"/>
        <item x="4"/>
        <item x="5"/>
        <item x="6"/>
        <item x="7"/>
        <item x="8"/>
        <item x="9"/>
        <item x="10"/>
      </items>
    </pivotField>
    <pivotField compact="0" outline="0" showAll="0" defaultSubtotal="0">
      <items count="83">
        <item m="1" x="56"/>
        <item m="1" x="79"/>
        <item m="1" x="49"/>
        <item m="1" x="80"/>
        <item m="1" x="39"/>
        <item m="1" x="43"/>
        <item m="1" x="76"/>
        <item m="1" x="65"/>
        <item m="1" x="70"/>
        <item m="1" x="72"/>
        <item m="1" x="69"/>
        <item m="1" x="73"/>
        <item m="1" x="74"/>
        <item m="1" x="71"/>
        <item m="1" x="50"/>
        <item m="1" x="61"/>
        <item m="1" x="75"/>
        <item m="1" x="51"/>
        <item m="1" x="53"/>
        <item m="1" x="55"/>
        <item m="1" x="82"/>
        <item m="1" x="64"/>
        <item m="1" x="81"/>
        <item m="1" x="77"/>
        <item m="1" x="67"/>
        <item m="1" x="78"/>
        <item m="1" x="40"/>
        <item m="1" x="41"/>
        <item m="1" x="42"/>
        <item m="1" x="44"/>
        <item m="1" x="45"/>
        <item m="1" x="46"/>
        <item m="1" x="47"/>
        <item m="1" x="48"/>
        <item m="1" x="52"/>
        <item m="1" x="54"/>
        <item m="1" x="57"/>
        <item m="1" x="58"/>
        <item m="1" x="59"/>
        <item m="1" x="60"/>
        <item m="1" x="62"/>
        <item m="1" x="63"/>
        <item m="1" x="66"/>
        <item m="1" x="68"/>
        <item m="1" x="12"/>
        <item m="1" x="13"/>
        <item m="1" x="14"/>
        <item m="1" x="15"/>
        <item m="1" x="16"/>
        <item m="1" x="17"/>
        <item m="1" x="18"/>
        <item m="1" x="19"/>
        <item m="1" x="20"/>
        <item m="1" x="21"/>
        <item m="1" x="22"/>
        <item m="1" x="23"/>
        <item x="11"/>
        <item m="1" x="24"/>
        <item m="1" x="25"/>
        <item m="1" x="26"/>
        <item m="1" x="27"/>
        <item m="1" x="28"/>
        <item m="1" x="29"/>
        <item m="1" x="30"/>
        <item m="1" x="31"/>
        <item m="1" x="32"/>
        <item m="1" x="33"/>
        <item m="1" x="34"/>
        <item m="1" x="35"/>
        <item m="1" x="36"/>
        <item m="1" x="37"/>
        <item m="1" x="38"/>
        <item x="0"/>
        <item x="1"/>
        <item x="2"/>
        <item x="3"/>
        <item x="4"/>
        <item x="5"/>
        <item x="6"/>
        <item x="7"/>
        <item x="8"/>
        <item x="9"/>
        <item x="10"/>
      </items>
    </pivotField>
    <pivotField compact="0" outline="0" showAll="0" defaultSubtotal="0">
      <items count="221">
        <item m="1" x="140"/>
        <item m="1" x="206"/>
        <item m="1" x="157"/>
        <item m="1" x="212"/>
        <item m="1" x="142"/>
        <item m="1" x="205"/>
        <item m="1" x="187"/>
        <item m="1" x="145"/>
        <item m="1" x="146"/>
        <item m="1" x="144"/>
        <item m="1" x="213"/>
        <item m="1" x="167"/>
        <item m="1" x="215"/>
        <item m="1" x="133"/>
        <item m="1" x="128"/>
        <item m="1" x="129"/>
        <item m="1" x="110"/>
        <item m="1" x="111"/>
        <item m="1" x="112"/>
        <item m="1" x="207"/>
        <item m="1" x="197"/>
        <item m="1" x="220"/>
        <item m="1" x="130"/>
        <item m="1" x="219"/>
        <item m="1" x="209"/>
        <item m="1" x="210"/>
        <item m="1" x="136"/>
        <item m="1" x="195"/>
        <item m="1" x="193"/>
        <item m="1" x="216"/>
        <item m="1" x="138"/>
        <item m="1" x="139"/>
        <item m="1" x="141"/>
        <item m="1" x="143"/>
        <item m="1" x="194"/>
        <item m="1" x="147"/>
        <item m="1" x="204"/>
        <item m="1" x="155"/>
        <item m="1" x="192"/>
        <item m="1" x="218"/>
        <item m="1" x="163"/>
        <item m="1" x="164"/>
        <item m="1" x="165"/>
        <item m="1" x="189"/>
        <item m="1" x="198"/>
        <item m="1" x="171"/>
        <item m="1" x="196"/>
        <item m="1" x="191"/>
        <item m="1" x="202"/>
        <item m="1" x="200"/>
        <item m="1" x="203"/>
        <item m="1" x="217"/>
        <item m="1" x="178"/>
        <item m="1" x="190"/>
        <item m="1" x="214"/>
        <item m="1" x="201"/>
        <item m="1" x="211"/>
        <item m="1" x="188"/>
        <item m="1" x="199"/>
        <item m="1" x="208"/>
        <item m="1" x="113"/>
        <item m="1" x="114"/>
        <item m="1" x="115"/>
        <item m="1" x="116"/>
        <item m="1" x="117"/>
        <item m="1" x="118"/>
        <item m="1" x="119"/>
        <item m="1" x="120"/>
        <item m="1" x="121"/>
        <item m="1" x="122"/>
        <item m="1" x="123"/>
        <item m="1" x="124"/>
        <item m="1" x="125"/>
        <item m="1" x="126"/>
        <item m="1" x="127"/>
        <item m="1" x="131"/>
        <item m="1" x="132"/>
        <item m="1" x="134"/>
        <item m="1" x="135"/>
        <item m="1" x="137"/>
        <item m="1" x="148"/>
        <item m="1" x="149"/>
        <item m="1" x="150"/>
        <item m="1" x="151"/>
        <item m="1" x="152"/>
        <item m="1" x="153"/>
        <item m="1" x="154"/>
        <item m="1" x="156"/>
        <item m="1" x="158"/>
        <item m="1" x="159"/>
        <item m="1" x="160"/>
        <item m="1" x="161"/>
        <item m="1" x="162"/>
        <item m="1" x="166"/>
        <item m="1" x="168"/>
        <item m="1" x="169"/>
        <item m="1" x="170"/>
        <item m="1" x="172"/>
        <item m="1" x="173"/>
        <item m="1" x="174"/>
        <item m="1" x="175"/>
        <item m="1" x="176"/>
        <item m="1" x="177"/>
        <item m="1" x="179"/>
        <item m="1" x="180"/>
        <item m="1" x="181"/>
        <item m="1" x="182"/>
        <item m="1" x="183"/>
        <item m="1" x="184"/>
        <item m="1" x="185"/>
        <item m="1" x="186"/>
        <item m="1" x="44"/>
        <item m="1" x="45"/>
        <item m="1" x="93"/>
        <item m="1" x="94"/>
        <item m="1" x="48"/>
        <item m="1" x="95"/>
        <item m="1" x="50"/>
        <item m="1" x="51"/>
        <item m="1" x="96"/>
        <item m="1" x="97"/>
        <item m="1" x="98"/>
        <item m="1" x="99"/>
        <item m="1" x="100"/>
        <item m="1" x="101"/>
        <item m="1" x="102"/>
        <item m="1" x="103"/>
        <item m="1" x="104"/>
        <item m="1" x="105"/>
        <item m="1" x="106"/>
        <item m="1" x="107"/>
        <item m="1" x="108"/>
        <item m="1" x="109"/>
        <item x="35"/>
        <item x="36"/>
        <item x="37"/>
        <item x="43"/>
        <item m="1" x="46"/>
        <item m="1" x="47"/>
        <item m="1" x="49"/>
        <item m="1" x="52"/>
        <item m="1" x="53"/>
        <item x="9"/>
        <item x="10"/>
        <item m="1" x="54"/>
        <item m="1" x="55"/>
        <item m="1" x="56"/>
        <item m="1" x="57"/>
        <item m="1" x="58"/>
        <item m="1" x="59"/>
        <item m="1" x="60"/>
        <item x="33"/>
        <item x="34"/>
        <item m="1" x="61"/>
        <item m="1" x="62"/>
        <item m="1" x="63"/>
        <item m="1" x="64"/>
        <item m="1" x="65"/>
        <item m="1" x="66"/>
        <item m="1" x="67"/>
        <item m="1" x="68"/>
        <item m="1" x="69"/>
        <item m="1" x="70"/>
        <item m="1" x="71"/>
        <item m="1" x="72"/>
        <item x="1"/>
        <item m="1" x="73"/>
        <item m="1" x="74"/>
        <item m="1" x="75"/>
        <item m="1" x="76"/>
        <item m="1" x="77"/>
        <item m="1" x="78"/>
        <item m="1" x="79"/>
        <item m="1" x="80"/>
        <item m="1" x="81"/>
        <item x="5"/>
        <item x="6"/>
        <item x="7"/>
        <item x="8"/>
        <item m="1" x="82"/>
        <item m="1" x="83"/>
        <item m="1" x="84"/>
        <item m="1" x="85"/>
        <item m="1" x="86"/>
        <item m="1" x="87"/>
        <item m="1" x="88"/>
        <item m="1" x="89"/>
        <item m="1" x="90"/>
        <item m="1" x="91"/>
        <item m="1" x="92"/>
        <item x="0"/>
        <item x="2"/>
        <item x="3"/>
        <item x="4"/>
        <item x="11"/>
        <item x="12"/>
        <item x="13"/>
        <item x="14"/>
        <item x="15"/>
        <item x="16"/>
        <item x="17"/>
        <item x="18"/>
        <item x="19"/>
        <item x="20"/>
        <item x="21"/>
        <item x="22"/>
        <item x="23"/>
        <item x="24"/>
        <item x="25"/>
        <item x="26"/>
        <item x="27"/>
        <item x="28"/>
        <item x="29"/>
        <item x="30"/>
        <item x="31"/>
        <item x="32"/>
        <item x="38"/>
        <item x="39"/>
        <item x="40"/>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3">
        <item x="0"/>
        <item x="1"/>
        <item x="2"/>
      </items>
    </pivotField>
    <pivotField compact="0" outline="0" subtotalTop="0" showAll="0" defaultSubtotal="0"/>
    <pivotField compact="0" outline="0" showAll="0" defaultSubtotal="0"/>
    <pivotField axis="axisRow" compact="0" outline="0" showAll="0" defaultSubtotal="0">
      <items count="13">
        <item m="1" x="9"/>
        <item m="1" x="10"/>
        <item m="1" x="7"/>
        <item m="1" x="6"/>
        <item m="1" x="12"/>
        <item m="1" x="8"/>
        <item x="0"/>
        <item m="1" x="11"/>
        <item x="2"/>
        <item m="1" x="3"/>
        <item x="1"/>
        <item m="1" x="4"/>
        <item m="1" x="5"/>
      </items>
    </pivotField>
    <pivotField compact="0" outline="0" subtotalTop="0" showAll="0" defaultSubtotal="0"/>
    <pivotField compact="0" outline="0" subtotalTop="0" showAll="0" defaultSubtotal="0"/>
    <pivotField compact="0" outline="0" subtotalTop="0" showAll="0" defaultSubtotal="0"/>
    <pivotField dataField="1" compact="0" outline="0" showAll="0" defaultSubtotal="0"/>
    <pivotField compact="0" outline="0" subtotalTop="0" showAll="0" defaultSubtotal="0"/>
    <pivotField axis="axisRow" compact="0" outline="0" showAll="0" defaultSubtotal="0">
      <items count="4">
        <item x="2"/>
        <item x="0"/>
        <item x="1"/>
        <item m="1"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dataField="1" compact="0" outline="0" showAll="0" defaultSubtotal="0"/>
    <pivotField compact="0" outline="0" showAll="0" defaultSubtotal="0"/>
    <pivotField compact="0" numFmtId="2" outline="0" subtotalTop="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8"/>
    <field x="38"/>
    <field x="44"/>
  </rowFields>
  <rowItems count="14">
    <i>
      <x/>
      <x v="6"/>
      <x v="1"/>
    </i>
    <i r="2">
      <x v="2"/>
    </i>
    <i r="1">
      <x v="10"/>
      <x v="2"/>
    </i>
    <i>
      <x v="1"/>
      <x v="6"/>
      <x v="1"/>
    </i>
    <i r="1">
      <x v="10"/>
      <x v="1"/>
    </i>
    <i r="2">
      <x v="2"/>
    </i>
    <i>
      <x v="2"/>
      <x v="6"/>
      <x v="2"/>
    </i>
    <i r="1">
      <x v="10"/>
      <x v="2"/>
    </i>
    <i>
      <x v="3"/>
      <x v="6"/>
      <x v="1"/>
    </i>
    <i r="2">
      <x v="2"/>
    </i>
    <i r="1">
      <x v="10"/>
      <x v="2"/>
    </i>
    <i>
      <x v="4"/>
      <x v="6"/>
      <x v="2"/>
    </i>
    <i r="1">
      <x v="10"/>
      <x v="2"/>
    </i>
    <i>
      <x v="5"/>
      <x v="8"/>
      <x/>
    </i>
  </rowItems>
  <colFields count="1">
    <field x="-2"/>
  </colFields>
  <colItems count="2">
    <i>
      <x/>
    </i>
    <i i="1">
      <x v="1"/>
    </i>
  </colItems>
  <pageFields count="1">
    <pageField fld="35" hier="-1"/>
  </pageFields>
  <dataFields count="2">
    <dataField name="Suma de Pers" fld="52" baseField="0" baseItem="0"/>
    <dataField name="Suma de Dur (Hr)" fld="42" baseField="0" baseItem="0" numFmtId="165"/>
  </dataFields>
  <formats count="13">
    <format dxfId="91">
      <pivotArea type="all" dataOnly="0" outline="0" fieldPosition="0"/>
    </format>
    <format dxfId="90">
      <pivotArea field="9" type="button" dataOnly="0" labelOnly="1" outline="0"/>
    </format>
    <format dxfId="89">
      <pivotArea field="10" type="button" dataOnly="0" labelOnly="1" outline="0"/>
    </format>
    <format dxfId="88">
      <pivotArea field="11" type="button" dataOnly="0" labelOnly="1" outline="0"/>
    </format>
    <format dxfId="87">
      <pivotArea field="12" type="button" dataOnly="0" labelOnly="1" outline="0"/>
    </format>
    <format dxfId="86">
      <pivotArea field="9" type="button" dataOnly="0" labelOnly="1" outline="0"/>
    </format>
    <format dxfId="85">
      <pivotArea field="10" type="button" dataOnly="0" labelOnly="1" outline="0"/>
    </format>
    <format dxfId="84">
      <pivotArea field="11" type="button" dataOnly="0" labelOnly="1" outline="0"/>
    </format>
    <format dxfId="83">
      <pivotArea field="12" type="button" dataOnly="0" labelOnly="1" outline="0"/>
    </format>
    <format dxfId="82">
      <pivotArea outline="0" collapsedLevelsAreSubtotals="1" fieldPosition="0"/>
    </format>
    <format dxfId="81">
      <pivotArea field="44" type="button" dataOnly="0" labelOnly="1" outline="0" axis="axisRow" fieldPosition="2"/>
    </format>
    <format dxfId="80">
      <pivotArea dataOnly="0" labelOnly="1" outline="0" fieldPosition="0">
        <references count="1">
          <reference field="4294967294" count="2">
            <x v="0"/>
            <x v="1"/>
          </reference>
        </references>
      </pivotArea>
    </format>
    <format dxfId="79">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A15B94-56A3-4469-A4B1-B385FC018206}" name="TablaDinámica4" cacheId="2"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location ref="A5:E33" firstHeaderRow="0" firstDataRow="1" firstDataCol="3" rowPageCount="1" colPageCount="1"/>
  <pivotFields count="69">
    <pivotField compact="0" outline="0" subtotalTop="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multipleItemSelectionAllowed="1" showAll="0" defaultSubtotal="0"/>
    <pivotField compact="0" outline="0" subtotalTop="0" showAll="0" defaultSubtotal="0"/>
    <pivotField axis="axisRow" compact="0" outline="0" showAll="0" defaultSubtotal="0">
      <items count="109">
        <item m="1" x="101"/>
        <item m="1" x="74"/>
        <item m="1" x="105"/>
        <item m="1" x="82"/>
        <item m="1" x="97"/>
        <item m="1" x="92"/>
        <item m="1" x="66"/>
        <item m="1" x="76"/>
        <item m="1" x="106"/>
        <item m="1" x="75"/>
        <item m="1" x="100"/>
        <item m="1" x="108"/>
        <item m="1" x="72"/>
        <item m="1" x="71"/>
        <item m="1" x="102"/>
        <item m="1" x="103"/>
        <item m="1" x="56"/>
        <item m="1" x="88"/>
        <item m="1" x="60"/>
        <item m="1" x="67"/>
        <item m="1" x="81"/>
        <item m="1" x="99"/>
        <item m="1" x="86"/>
        <item m="1" x="87"/>
        <item m="1" x="89"/>
        <item m="1" x="104"/>
        <item m="1" x="90"/>
        <item m="1" x="98"/>
        <item m="1" x="107"/>
        <item m="1" x="55"/>
        <item m="1" x="57"/>
        <item m="1" x="58"/>
        <item m="1" x="59"/>
        <item m="1" x="61"/>
        <item m="1" x="62"/>
        <item m="1" x="63"/>
        <item m="1" x="64"/>
        <item m="1" x="51"/>
        <item m="1" x="65"/>
        <item m="1" x="68"/>
        <item m="1" x="69"/>
        <item m="1" x="70"/>
        <item m="1" x="73"/>
        <item m="1" x="77"/>
        <item m="1" x="78"/>
        <item m="1" x="79"/>
        <item m="1" x="80"/>
        <item m="1" x="83"/>
        <item m="1" x="84"/>
        <item m="1" x="85"/>
        <item m="1" x="91"/>
        <item m="1" x="93"/>
        <item m="1" x="94"/>
        <item m="1" x="95"/>
        <item m="1" x="96"/>
        <item m="1" x="19"/>
        <item m="1" x="20"/>
        <item m="1" x="21"/>
        <item m="1" x="22"/>
        <item m="1" x="23"/>
        <item m="1" x="24"/>
        <item m="1" x="25"/>
        <item m="1" x="26"/>
        <item m="1" x="27"/>
        <item m="1" x="28"/>
        <item m="1" x="29"/>
        <item m="1" x="53"/>
        <item m="1" x="30"/>
        <item m="1" x="31"/>
        <item m="1" x="32"/>
        <item m="1" x="33"/>
        <item x="14"/>
        <item m="1" x="35"/>
        <item m="1" x="36"/>
        <item m="1" x="54"/>
        <item m="1" x="38"/>
        <item m="1" x="39"/>
        <item m="1" x="40"/>
        <item m="1" x="41"/>
        <item m="1" x="42"/>
        <item m="1" x="43"/>
        <item m="1" x="44"/>
        <item x="9"/>
        <item x="18"/>
        <item m="1" x="34"/>
        <item m="1" x="37"/>
        <item m="1" x="45"/>
        <item m="1" x="46"/>
        <item m="1" x="47"/>
        <item m="1" x="48"/>
        <item m="1" x="49"/>
        <item m="1" x="50"/>
        <item m="1" x="52"/>
        <item x="0"/>
        <item x="1"/>
        <item x="2"/>
        <item x="3"/>
        <item x="4"/>
        <item x="5"/>
        <item x="6"/>
        <item x="7"/>
        <item x="8"/>
        <item x="10"/>
        <item x="11"/>
        <item x="12"/>
        <item x="13"/>
        <item x="15"/>
        <item x="16"/>
        <item x="17"/>
      </items>
    </pivotField>
    <pivotField compact="0" outline="0" showAll="0" defaultSubtotal="0">
      <items count="88">
        <item m="1" x="60"/>
        <item m="1" x="50"/>
        <item m="1" x="82"/>
        <item m="1" x="78"/>
        <item m="1" x="39"/>
        <item m="1" x="87"/>
        <item m="1" x="85"/>
        <item m="1" x="69"/>
        <item m="1" x="76"/>
        <item m="1" x="73"/>
        <item m="1" x="77"/>
        <item m="1" x="84"/>
        <item m="1" x="59"/>
        <item m="1" x="75"/>
        <item m="1" x="79"/>
        <item m="1" x="65"/>
        <item m="1" x="55"/>
        <item m="1" x="57"/>
        <item m="1" x="52"/>
        <item m="1" x="86"/>
        <item m="1" x="80"/>
        <item m="1" x="54"/>
        <item m="1" x="58"/>
        <item m="1" x="68"/>
        <item m="1" x="81"/>
        <item m="1" x="71"/>
        <item m="1" x="83"/>
        <item m="1" x="40"/>
        <item m="1" x="41"/>
        <item m="1" x="42"/>
        <item m="1" x="43"/>
        <item m="1" x="44"/>
        <item m="1" x="45"/>
        <item m="1" x="46"/>
        <item m="1" x="47"/>
        <item m="1" x="48"/>
        <item m="1" x="49"/>
        <item m="1" x="51"/>
        <item m="1" x="53"/>
        <item m="1" x="56"/>
        <item m="1" x="61"/>
        <item m="1" x="62"/>
        <item m="1" x="63"/>
        <item m="1" x="64"/>
        <item m="1" x="66"/>
        <item m="1" x="67"/>
        <item m="1" x="70"/>
        <item m="1" x="72"/>
        <item m="1" x="74"/>
        <item m="1" x="12"/>
        <item m="1" x="13"/>
        <item m="1" x="14"/>
        <item m="1" x="15"/>
        <item m="1" x="16"/>
        <item m="1" x="17"/>
        <item m="1" x="18"/>
        <item m="1" x="19"/>
        <item m="1" x="20"/>
        <item m="1" x="21"/>
        <item m="1" x="22"/>
        <item m="1" x="23"/>
        <item m="1" x="24"/>
        <item m="1" x="25"/>
        <item m="1" x="26"/>
        <item m="1" x="27"/>
        <item m="1" x="28"/>
        <item m="1" x="38"/>
        <item m="1" x="30"/>
        <item m="1" x="31"/>
        <item m="1" x="32"/>
        <item x="11"/>
        <item m="1" x="29"/>
        <item m="1" x="33"/>
        <item m="1" x="34"/>
        <item m="1" x="35"/>
        <item m="1" x="36"/>
        <item x="0"/>
        <item m="1" x="37"/>
        <item x="1"/>
        <item x="2"/>
        <item x="3"/>
        <item x="4"/>
        <item x="5"/>
        <item x="6"/>
        <item x="7"/>
        <item x="8"/>
        <item x="9"/>
        <item x="10"/>
      </items>
    </pivotField>
    <pivotField compact="0" outline="0" showAll="0" defaultSubtotal="0">
      <items count="83">
        <item m="1" x="56"/>
        <item m="1" x="79"/>
        <item m="1" x="49"/>
        <item m="1" x="80"/>
        <item m="1" x="39"/>
        <item m="1" x="43"/>
        <item m="1" x="76"/>
        <item m="1" x="65"/>
        <item m="1" x="70"/>
        <item m="1" x="72"/>
        <item m="1" x="69"/>
        <item m="1" x="73"/>
        <item m="1" x="74"/>
        <item m="1" x="71"/>
        <item m="1" x="50"/>
        <item m="1" x="61"/>
        <item m="1" x="75"/>
        <item m="1" x="51"/>
        <item m="1" x="53"/>
        <item m="1" x="55"/>
        <item m="1" x="82"/>
        <item m="1" x="64"/>
        <item m="1" x="81"/>
        <item m="1" x="77"/>
        <item m="1" x="67"/>
        <item m="1" x="78"/>
        <item m="1" x="40"/>
        <item m="1" x="41"/>
        <item m="1" x="42"/>
        <item m="1" x="44"/>
        <item m="1" x="45"/>
        <item m="1" x="46"/>
        <item m="1" x="47"/>
        <item m="1" x="48"/>
        <item m="1" x="52"/>
        <item m="1" x="54"/>
        <item m="1" x="57"/>
        <item m="1" x="58"/>
        <item m="1" x="59"/>
        <item m="1" x="60"/>
        <item m="1" x="62"/>
        <item m="1" x="63"/>
        <item m="1" x="66"/>
        <item m="1" x="68"/>
        <item m="1" x="12"/>
        <item m="1" x="13"/>
        <item m="1" x="14"/>
        <item m="1" x="15"/>
        <item m="1" x="16"/>
        <item m="1" x="17"/>
        <item m="1" x="18"/>
        <item m="1" x="19"/>
        <item m="1" x="20"/>
        <item m="1" x="21"/>
        <item m="1" x="22"/>
        <item m="1" x="23"/>
        <item x="11"/>
        <item m="1" x="24"/>
        <item m="1" x="25"/>
        <item m="1" x="26"/>
        <item m="1" x="27"/>
        <item m="1" x="28"/>
        <item m="1" x="29"/>
        <item m="1" x="30"/>
        <item m="1" x="31"/>
        <item m="1" x="32"/>
        <item m="1" x="33"/>
        <item m="1" x="34"/>
        <item m="1" x="35"/>
        <item m="1" x="36"/>
        <item m="1" x="37"/>
        <item m="1" x="38"/>
        <item x="0"/>
        <item x="1"/>
        <item x="2"/>
        <item x="3"/>
        <item x="4"/>
        <item x="5"/>
        <item x="6"/>
        <item x="7"/>
        <item x="8"/>
        <item x="9"/>
        <item x="10"/>
      </items>
    </pivotField>
    <pivotField compact="0" outline="0" showAll="0" defaultSubtotal="0">
      <items count="221">
        <item m="1" x="140"/>
        <item m="1" x="206"/>
        <item m="1" x="157"/>
        <item m="1" x="212"/>
        <item m="1" x="142"/>
        <item m="1" x="205"/>
        <item m="1" x="187"/>
        <item m="1" x="145"/>
        <item m="1" x="146"/>
        <item m="1" x="144"/>
        <item m="1" x="213"/>
        <item m="1" x="167"/>
        <item m="1" x="215"/>
        <item m="1" x="133"/>
        <item m="1" x="128"/>
        <item m="1" x="129"/>
        <item m="1" x="110"/>
        <item m="1" x="111"/>
        <item m="1" x="112"/>
        <item m="1" x="207"/>
        <item m="1" x="197"/>
        <item m="1" x="220"/>
        <item m="1" x="130"/>
        <item m="1" x="219"/>
        <item m="1" x="209"/>
        <item m="1" x="210"/>
        <item m="1" x="136"/>
        <item m="1" x="195"/>
        <item m="1" x="193"/>
        <item m="1" x="216"/>
        <item m="1" x="138"/>
        <item m="1" x="139"/>
        <item m="1" x="141"/>
        <item m="1" x="143"/>
        <item m="1" x="194"/>
        <item m="1" x="147"/>
        <item m="1" x="204"/>
        <item m="1" x="155"/>
        <item m="1" x="192"/>
        <item m="1" x="218"/>
        <item m="1" x="163"/>
        <item m="1" x="164"/>
        <item m="1" x="165"/>
        <item m="1" x="189"/>
        <item m="1" x="198"/>
        <item m="1" x="171"/>
        <item m="1" x="196"/>
        <item m="1" x="191"/>
        <item m="1" x="202"/>
        <item m="1" x="200"/>
        <item m="1" x="203"/>
        <item m="1" x="217"/>
        <item m="1" x="178"/>
        <item m="1" x="190"/>
        <item m="1" x="214"/>
        <item m="1" x="201"/>
        <item m="1" x="211"/>
        <item m="1" x="188"/>
        <item m="1" x="199"/>
        <item m="1" x="208"/>
        <item m="1" x="113"/>
        <item m="1" x="114"/>
        <item m="1" x="115"/>
        <item m="1" x="116"/>
        <item m="1" x="117"/>
        <item m="1" x="118"/>
        <item m="1" x="119"/>
        <item m="1" x="120"/>
        <item m="1" x="121"/>
        <item m="1" x="122"/>
        <item m="1" x="123"/>
        <item m="1" x="124"/>
        <item m="1" x="125"/>
        <item m="1" x="126"/>
        <item m="1" x="127"/>
        <item m="1" x="131"/>
        <item m="1" x="132"/>
        <item m="1" x="134"/>
        <item m="1" x="135"/>
        <item m="1" x="137"/>
        <item m="1" x="148"/>
        <item m="1" x="149"/>
        <item m="1" x="150"/>
        <item m="1" x="151"/>
        <item m="1" x="152"/>
        <item m="1" x="153"/>
        <item m="1" x="154"/>
        <item m="1" x="156"/>
        <item m="1" x="158"/>
        <item m="1" x="159"/>
        <item m="1" x="160"/>
        <item m="1" x="161"/>
        <item m="1" x="162"/>
        <item m="1" x="166"/>
        <item m="1" x="168"/>
        <item m="1" x="169"/>
        <item m="1" x="170"/>
        <item m="1" x="172"/>
        <item m="1" x="173"/>
        <item m="1" x="174"/>
        <item m="1" x="175"/>
        <item m="1" x="176"/>
        <item m="1" x="177"/>
        <item m="1" x="179"/>
        <item m="1" x="180"/>
        <item m="1" x="181"/>
        <item m="1" x="182"/>
        <item m="1" x="183"/>
        <item m="1" x="184"/>
        <item m="1" x="185"/>
        <item m="1" x="186"/>
        <item m="1" x="44"/>
        <item m="1" x="45"/>
        <item m="1" x="93"/>
        <item m="1" x="94"/>
        <item m="1" x="48"/>
        <item m="1" x="95"/>
        <item m="1" x="50"/>
        <item m="1" x="51"/>
        <item m="1" x="96"/>
        <item m="1" x="97"/>
        <item m="1" x="98"/>
        <item m="1" x="99"/>
        <item m="1" x="100"/>
        <item m="1" x="101"/>
        <item m="1" x="102"/>
        <item m="1" x="103"/>
        <item m="1" x="104"/>
        <item m="1" x="105"/>
        <item m="1" x="106"/>
        <item m="1" x="107"/>
        <item m="1" x="108"/>
        <item m="1" x="109"/>
        <item x="35"/>
        <item x="36"/>
        <item x="37"/>
        <item x="43"/>
        <item m="1" x="46"/>
        <item m="1" x="47"/>
        <item m="1" x="49"/>
        <item m="1" x="52"/>
        <item m="1" x="53"/>
        <item x="9"/>
        <item x="10"/>
        <item m="1" x="54"/>
        <item m="1" x="55"/>
        <item m="1" x="56"/>
        <item m="1" x="57"/>
        <item m="1" x="58"/>
        <item m="1" x="59"/>
        <item m="1" x="60"/>
        <item x="33"/>
        <item x="34"/>
        <item m="1" x="61"/>
        <item m="1" x="62"/>
        <item m="1" x="63"/>
        <item m="1" x="64"/>
        <item m="1" x="65"/>
        <item m="1" x="66"/>
        <item m="1" x="67"/>
        <item m="1" x="68"/>
        <item m="1" x="69"/>
        <item m="1" x="70"/>
        <item m="1" x="71"/>
        <item m="1" x="72"/>
        <item x="1"/>
        <item m="1" x="73"/>
        <item m="1" x="74"/>
        <item m="1" x="75"/>
        <item m="1" x="76"/>
        <item m="1" x="77"/>
        <item m="1" x="78"/>
        <item m="1" x="79"/>
        <item m="1" x="80"/>
        <item m="1" x="81"/>
        <item x="5"/>
        <item x="6"/>
        <item x="7"/>
        <item x="8"/>
        <item m="1" x="82"/>
        <item m="1" x="83"/>
        <item m="1" x="84"/>
        <item m="1" x="85"/>
        <item m="1" x="86"/>
        <item m="1" x="87"/>
        <item m="1" x="88"/>
        <item m="1" x="89"/>
        <item m="1" x="90"/>
        <item m="1" x="91"/>
        <item m="1" x="92"/>
        <item x="0"/>
        <item x="2"/>
        <item x="3"/>
        <item x="4"/>
        <item x="11"/>
        <item x="12"/>
        <item x="13"/>
        <item x="14"/>
        <item x="15"/>
        <item x="16"/>
        <item x="17"/>
        <item x="18"/>
        <item x="19"/>
        <item x="20"/>
        <item x="21"/>
        <item x="22"/>
        <item x="23"/>
        <item x="24"/>
        <item x="25"/>
        <item x="26"/>
        <item x="27"/>
        <item x="28"/>
        <item x="29"/>
        <item x="30"/>
        <item x="31"/>
        <item x="32"/>
        <item x="38"/>
        <item x="39"/>
        <item x="40"/>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multipleItemSelectionAllowed="1" showAll="0" defaultSubtotal="0">
      <items count="24">
        <item x="0"/>
        <item m="1" x="17"/>
        <item m="1" x="14"/>
        <item m="1" x="15"/>
        <item m="1" x="20"/>
        <item m="1" x="18"/>
        <item m="1" x="21"/>
        <item m="1" x="16"/>
        <item m="1" x="12"/>
        <item m="1" x="13"/>
        <item m="1" x="22"/>
        <item m="1" x="23"/>
        <item m="1" x="19"/>
        <item m="1" x="1"/>
        <item m="1" x="2"/>
        <item m="1" x="3"/>
        <item m="1" x="4"/>
        <item m="1" x="5"/>
        <item m="1" x="6"/>
        <item m="1" x="7"/>
        <item m="1" x="8"/>
        <item m="1" x="9"/>
        <item m="1" x="10"/>
        <item m="1" x="1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13">
        <item m="1" x="9"/>
        <item m="1" x="10"/>
        <item m="1" x="7"/>
        <item m="1" x="6"/>
        <item m="1" x="12"/>
        <item m="1" x="8"/>
        <item x="0"/>
        <item m="1" x="11"/>
        <item x="2"/>
        <item m="1" x="3"/>
        <item x="1"/>
        <item m="1" x="4"/>
        <item m="1" x="5"/>
      </items>
    </pivotField>
    <pivotField compact="0" outline="0" subtotalTop="0" showAll="0" defaultSubtotal="0"/>
    <pivotField compact="0" outline="0" subtotalTop="0" showAll="0" defaultSubtotal="0"/>
    <pivotField compact="0" outline="0" subtotalTop="0" showAll="0" defaultSubtotal="0"/>
    <pivotField dataField="1" compact="0" outline="0" showAll="0" defaultSubtotal="0"/>
    <pivotField compact="0" outline="0" subtotalTop="0" showAll="0" defaultSubtotal="0"/>
    <pivotField axis="axisRow" compact="0" outline="0" showAll="0" defaultSubtotal="0">
      <items count="4">
        <item x="2"/>
        <item x="0"/>
        <item x="1"/>
        <item m="1"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dataField="1" compact="0" outline="0" showAll="0" defaultSubtotal="0"/>
    <pivotField compact="0" outline="0" showAll="0" defaultSubtotal="0"/>
    <pivotField compact="0" numFmtId="2" outline="0" subtotalTop="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32"/>
    <field x="11"/>
    <field x="46"/>
  </rowFields>
  <rowItems count="28">
    <i>
      <x/>
      <x v="71"/>
      <x v="1"/>
    </i>
    <i r="1">
      <x v="82"/>
      <x v="2"/>
    </i>
    <i r="1">
      <x v="83"/>
      <x/>
    </i>
    <i r="1">
      <x v="93"/>
      <x v="1"/>
    </i>
    <i r="2">
      <x v="2"/>
    </i>
    <i r="1">
      <x v="94"/>
      <x v="1"/>
    </i>
    <i r="2">
      <x v="2"/>
    </i>
    <i r="1">
      <x v="95"/>
      <x v="1"/>
    </i>
    <i r="2">
      <x v="2"/>
    </i>
    <i r="1">
      <x v="96"/>
      <x v="1"/>
    </i>
    <i r="2">
      <x v="2"/>
    </i>
    <i r="1">
      <x v="97"/>
      <x v="1"/>
    </i>
    <i r="2">
      <x v="2"/>
    </i>
    <i r="1">
      <x v="98"/>
      <x v="1"/>
    </i>
    <i r="2">
      <x v="2"/>
    </i>
    <i r="1">
      <x v="99"/>
      <x v="2"/>
    </i>
    <i r="1">
      <x v="100"/>
      <x v="2"/>
    </i>
    <i r="1">
      <x v="101"/>
      <x v="2"/>
    </i>
    <i r="1">
      <x v="102"/>
      <x v="2"/>
    </i>
    <i r="1">
      <x v="103"/>
      <x v="2"/>
    </i>
    <i r="1">
      <x v="104"/>
      <x v="2"/>
    </i>
    <i r="1">
      <x v="105"/>
      <x v="1"/>
    </i>
    <i r="2">
      <x v="2"/>
    </i>
    <i r="1">
      <x v="106"/>
      <x v="1"/>
    </i>
    <i r="2">
      <x v="2"/>
    </i>
    <i r="1">
      <x v="107"/>
      <x v="1"/>
    </i>
    <i r="1">
      <x v="108"/>
      <x v="1"/>
    </i>
    <i r="2">
      <x v="2"/>
    </i>
  </rowItems>
  <colFields count="1">
    <field x="-2"/>
  </colFields>
  <colItems count="2">
    <i>
      <x/>
    </i>
    <i i="1">
      <x v="1"/>
    </i>
  </colItems>
  <pageFields count="1">
    <pageField fld="40" hier="-1"/>
  </pageFields>
  <dataFields count="2">
    <dataField name="Mín. de Pers" fld="54" subtotal="min" baseField="20" baseItem="2"/>
    <dataField name="Suma de Dur (Hr)" fld="44" baseField="0" baseItem="0" numFmtId="2"/>
  </dataFields>
  <formats count="26">
    <format dxfId="78">
      <pivotArea type="all" dataOnly="0" outline="0" fieldPosition="0"/>
    </format>
    <format dxfId="77">
      <pivotArea field="11" type="button" dataOnly="0" labelOnly="1" outline="0" axis="axisRow" fieldPosition="1"/>
    </format>
    <format dxfId="76">
      <pivotArea field="12" type="button" dataOnly="0" labelOnly="1" outline="0"/>
    </format>
    <format dxfId="75">
      <pivotArea field="13" type="button" dataOnly="0" labelOnly="1" outline="0"/>
    </format>
    <format dxfId="74">
      <pivotArea field="14" type="button" dataOnly="0" labelOnly="1" outline="0"/>
    </format>
    <format dxfId="73">
      <pivotArea dataOnly="0" labelOnly="1" outline="0" fieldPosition="0">
        <references count="1">
          <reference field="11" count="0"/>
        </references>
      </pivotArea>
    </format>
    <format dxfId="72">
      <pivotArea dataOnly="0" labelOnly="1" outline="0" fieldPosition="0">
        <references count="1">
          <reference field="11" count="0"/>
        </references>
      </pivotArea>
    </format>
    <format dxfId="71">
      <pivotArea field="11" type="button" dataOnly="0" labelOnly="1" outline="0" axis="axisRow" fieldPosition="1"/>
    </format>
    <format dxfId="70">
      <pivotArea field="12" type="button" dataOnly="0" labelOnly="1" outline="0"/>
    </format>
    <format dxfId="69">
      <pivotArea field="13" type="button" dataOnly="0" labelOnly="1" outline="0"/>
    </format>
    <format dxfId="68">
      <pivotArea field="14" type="button" dataOnly="0" labelOnly="1" outline="0"/>
    </format>
    <format dxfId="67">
      <pivotArea type="all" dataOnly="0" outline="0" fieldPosition="0"/>
    </format>
    <format dxfId="66">
      <pivotArea outline="0" collapsedLevelsAreSubtotals="1" fieldPosition="0"/>
    </format>
    <format dxfId="65">
      <pivotArea field="32" type="button" dataOnly="0" labelOnly="1" outline="0" axis="axisRow" fieldPosition="0"/>
    </format>
    <format dxfId="64">
      <pivotArea field="11" type="button" dataOnly="0" labelOnly="1" outline="0" axis="axisRow" fieldPosition="1"/>
    </format>
    <format dxfId="63">
      <pivotArea field="46" type="button" dataOnly="0" labelOnly="1" outline="0" axis="axisRow" fieldPosition="2"/>
    </format>
    <format dxfId="62">
      <pivotArea dataOnly="0" labelOnly="1" outline="0" fieldPosition="0">
        <references count="1">
          <reference field="32" count="0"/>
        </references>
      </pivotArea>
    </format>
    <format dxfId="61">
      <pivotArea dataOnly="0" labelOnly="1" outline="0" fieldPosition="0">
        <references count="2">
          <reference field="11" count="2">
            <x v="9"/>
            <x v="15"/>
          </reference>
          <reference field="32" count="1" selected="0">
            <x v="0"/>
          </reference>
        </references>
      </pivotArea>
    </format>
    <format dxfId="60">
      <pivotArea dataOnly="0" labelOnly="1" outline="0" fieldPosition="0">
        <references count="1">
          <reference field="4294967294" count="2">
            <x v="0"/>
            <x v="1"/>
          </reference>
        </references>
      </pivotArea>
    </format>
    <format dxfId="59">
      <pivotArea field="11" type="button" dataOnly="0" labelOnly="1" outline="0" axis="axisRow" fieldPosition="1"/>
    </format>
    <format dxfId="58">
      <pivotArea field="46" type="button" dataOnly="0" labelOnly="1" outline="0" axis="axisRow" fieldPosition="2"/>
    </format>
    <format dxfId="57">
      <pivotArea dataOnly="0" labelOnly="1" outline="0" fieldPosition="0">
        <references count="1">
          <reference field="4294967294" count="2">
            <x v="0"/>
            <x v="1"/>
          </reference>
        </references>
      </pivotArea>
    </format>
    <format dxfId="56">
      <pivotArea outline="0" collapsedLevelsAreSubtotals="1" fieldPosition="0"/>
    </format>
    <format dxfId="55">
      <pivotArea dataOnly="0" labelOnly="1" outline="0" fieldPosition="0">
        <references count="1">
          <reference field="4294967294" count="2">
            <x v="0"/>
            <x v="1"/>
          </reference>
        </references>
      </pivotArea>
    </format>
    <format dxfId="54">
      <pivotArea dataOnly="0" labelOnly="1" outline="0" fieldPosition="0">
        <references count="1">
          <reference field="40" count="0"/>
        </references>
      </pivotArea>
    </format>
    <format dxfId="53">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O6" dT="2024-12-10T14:45:49.46" personId="{53F8065C-ACC2-4501-B10B-860B0388B76B}" id="{92A7ECEE-C33E-4B3D-A190-190DD1737DFB}">
    <text xml:space="preserve">FTM: Fixed Time Maintenance - CBM:Condition based maintenance - RTF: Run to fail - FFM: Find failures maintenance </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3.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1B135-F75B-4188-A665-ACFFBC8B1789}">
  <sheetPr codeName="Hoja1"/>
  <dimension ref="A2:G13"/>
  <sheetViews>
    <sheetView zoomScale="145" zoomScaleNormal="145" workbookViewId="0">
      <pane ySplit="4" topLeftCell="A5" activePane="bottomLeft" state="frozen"/>
      <selection activeCell="A4" sqref="A4"/>
      <selection pane="bottomLeft" activeCell="H8" sqref="H8"/>
    </sheetView>
  </sheetViews>
  <sheetFormatPr baseColWidth="10" defaultColWidth="11.42578125" defaultRowHeight="15"/>
  <cols>
    <col min="1" max="2" width="18.5703125" style="2" customWidth="1"/>
    <col min="3" max="3" width="18.5703125" style="2" hidden="1" customWidth="1"/>
    <col min="4" max="4" width="27.5703125" style="2" customWidth="1"/>
    <col min="5" max="5" width="20.42578125" style="2" hidden="1" customWidth="1"/>
    <col min="6" max="6" width="32.5703125" style="2" customWidth="1"/>
    <col min="7" max="7" width="14.140625" style="2" bestFit="1" customWidth="1"/>
  </cols>
  <sheetData>
    <row r="2" spans="1:7" ht="7.5" customHeight="1">
      <c r="A2" s="1" t="s">
        <v>0</v>
      </c>
      <c r="B2" s="2" t="s">
        <v>1</v>
      </c>
    </row>
    <row r="3" spans="1:7" ht="7.5" customHeight="1"/>
    <row r="4" spans="1:7" s="5" customFormat="1">
      <c r="A4" s="4" t="s">
        <v>2</v>
      </c>
      <c r="B4" s="4" t="s">
        <v>3</v>
      </c>
      <c r="C4" s="4" t="s">
        <v>4</v>
      </c>
      <c r="D4" s="4" t="s">
        <v>5</v>
      </c>
      <c r="E4" s="4" t="s">
        <v>6</v>
      </c>
      <c r="F4" s="4" t="s">
        <v>7</v>
      </c>
      <c r="G4" s="4" t="s">
        <v>8</v>
      </c>
    </row>
    <row r="5" spans="1:7" ht="60">
      <c r="A5" s="3" t="s">
        <v>9</v>
      </c>
      <c r="B5" s="3" t="s">
        <v>10</v>
      </c>
      <c r="C5" s="3" t="s">
        <v>11</v>
      </c>
      <c r="D5" s="3" t="s">
        <v>12</v>
      </c>
      <c r="E5" s="2" t="s">
        <v>13</v>
      </c>
      <c r="F5" s="3" t="s">
        <v>14</v>
      </c>
      <c r="G5" s="3" t="s">
        <v>15</v>
      </c>
    </row>
    <row r="6" spans="1:7" ht="60">
      <c r="A6" s="3"/>
      <c r="B6" s="3"/>
      <c r="C6" s="3"/>
      <c r="D6" s="3" t="s">
        <v>16</v>
      </c>
      <c r="E6" s="2" t="s">
        <v>13</v>
      </c>
      <c r="F6" s="3" t="s">
        <v>17</v>
      </c>
      <c r="G6" s="3" t="s">
        <v>15</v>
      </c>
    </row>
    <row r="7" spans="1:7" ht="60">
      <c r="A7" s="3" t="s">
        <v>18</v>
      </c>
      <c r="B7" s="3" t="s">
        <v>19</v>
      </c>
      <c r="C7" s="3" t="s">
        <v>20</v>
      </c>
      <c r="D7" s="3" t="s">
        <v>21</v>
      </c>
      <c r="E7" s="2" t="s">
        <v>13</v>
      </c>
      <c r="F7" s="3" t="s">
        <v>22</v>
      </c>
      <c r="G7" s="3" t="s">
        <v>15</v>
      </c>
    </row>
    <row r="8" spans="1:7" ht="60">
      <c r="A8" s="3"/>
      <c r="B8" s="3" t="s">
        <v>23</v>
      </c>
      <c r="C8" s="3" t="s">
        <v>24</v>
      </c>
      <c r="D8" s="3" t="s">
        <v>25</v>
      </c>
      <c r="E8" s="2" t="s">
        <v>13</v>
      </c>
      <c r="F8" s="3" t="s">
        <v>26</v>
      </c>
      <c r="G8" s="3" t="s">
        <v>15</v>
      </c>
    </row>
    <row r="9" spans="1:7" ht="75">
      <c r="A9" s="3" t="s">
        <v>27</v>
      </c>
      <c r="B9" s="3" t="s">
        <v>28</v>
      </c>
      <c r="C9" s="3" t="s">
        <v>29</v>
      </c>
      <c r="D9" s="3" t="s">
        <v>30</v>
      </c>
      <c r="E9" s="2" t="s">
        <v>13</v>
      </c>
      <c r="F9" s="3" t="s">
        <v>31</v>
      </c>
      <c r="G9" s="3" t="s">
        <v>32</v>
      </c>
    </row>
    <row r="10" spans="1:7" ht="75">
      <c r="A10" s="3"/>
      <c r="B10" s="3"/>
      <c r="C10" s="3"/>
      <c r="D10" s="3" t="s">
        <v>33</v>
      </c>
      <c r="E10" s="2" t="s">
        <v>13</v>
      </c>
      <c r="F10" s="3" t="s">
        <v>34</v>
      </c>
      <c r="G10" s="3" t="s">
        <v>15</v>
      </c>
    </row>
    <row r="11" spans="1:7" ht="47.25" customHeight="1">
      <c r="A11" s="3"/>
      <c r="B11" s="3"/>
      <c r="C11" s="3"/>
      <c r="D11" s="3" t="s">
        <v>35</v>
      </c>
      <c r="E11" s="2" t="s">
        <v>13</v>
      </c>
      <c r="F11" s="2" t="s">
        <v>34</v>
      </c>
      <c r="G11" s="3" t="s">
        <v>15</v>
      </c>
    </row>
    <row r="12" spans="1:7" ht="95.25" customHeight="1">
      <c r="A12" s="3"/>
      <c r="B12" s="3"/>
      <c r="C12" s="3"/>
      <c r="D12" s="3" t="s">
        <v>36</v>
      </c>
      <c r="E12" s="2" t="s">
        <v>13</v>
      </c>
      <c r="F12" s="3" t="s">
        <v>31</v>
      </c>
      <c r="G12" s="3" t="s">
        <v>15</v>
      </c>
    </row>
    <row r="13" spans="1:7" ht="30">
      <c r="A13" s="3"/>
      <c r="B13" s="3"/>
      <c r="C13" s="3"/>
      <c r="D13" s="3"/>
      <c r="F13" s="3" t="s">
        <v>34</v>
      </c>
      <c r="G13" s="3" t="s">
        <v>15</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014E3-EA77-45C2-BDFA-4188C3A827B4}">
  <dimension ref="A1:AB9"/>
  <sheetViews>
    <sheetView zoomScale="80" zoomScaleNormal="80" workbookViewId="0">
      <selection activeCell="AA1" sqref="AA1:AB9"/>
    </sheetView>
  </sheetViews>
  <sheetFormatPr baseColWidth="10" defaultRowHeight="15"/>
  <cols>
    <col min="1" max="1" width="25.85546875" customWidth="1"/>
    <col min="2" max="2" width="28.7109375" customWidth="1"/>
    <col min="3" max="3" width="29.28515625" customWidth="1"/>
    <col min="4" max="4" width="40" customWidth="1"/>
    <col min="5" max="7" width="25.5703125" customWidth="1"/>
    <col min="14" max="14" width="21" customWidth="1"/>
    <col min="16" max="16" width="11.5703125" customWidth="1"/>
    <col min="17" max="17" width="42.140625" customWidth="1"/>
    <col min="18" max="18" width="51" customWidth="1"/>
    <col min="19" max="19" width="50.28515625" customWidth="1"/>
    <col min="20" max="20" width="77.85546875" customWidth="1"/>
    <col min="21" max="21" width="17.140625" customWidth="1"/>
    <col min="27" max="27" width="18.42578125" customWidth="1"/>
    <col min="28" max="28" width="51.85546875" customWidth="1"/>
  </cols>
  <sheetData>
    <row r="1" spans="1:28" ht="38.25">
      <c r="A1" s="109" t="s">
        <v>46</v>
      </c>
      <c r="B1" s="109" t="s">
        <v>2</v>
      </c>
      <c r="C1" s="109" t="s">
        <v>158</v>
      </c>
      <c r="D1" s="109" t="s">
        <v>5</v>
      </c>
      <c r="E1" s="181" t="s">
        <v>160</v>
      </c>
      <c r="F1" s="112" t="s">
        <v>47</v>
      </c>
      <c r="G1" s="111" t="s">
        <v>184</v>
      </c>
      <c r="H1" s="111" t="s">
        <v>49</v>
      </c>
      <c r="I1" s="111" t="s">
        <v>185</v>
      </c>
      <c r="J1" s="111" t="s">
        <v>186</v>
      </c>
      <c r="K1" s="113" t="s">
        <v>187</v>
      </c>
      <c r="L1" s="111" t="s">
        <v>188</v>
      </c>
      <c r="M1" s="113" t="s">
        <v>189</v>
      </c>
      <c r="N1" s="111" t="s">
        <v>190</v>
      </c>
      <c r="P1" s="109" t="s">
        <v>155</v>
      </c>
      <c r="Q1" s="109" t="s">
        <v>3</v>
      </c>
      <c r="R1" s="109" t="s">
        <v>4</v>
      </c>
      <c r="S1" s="109" t="s">
        <v>5</v>
      </c>
      <c r="T1" s="181" t="s">
        <v>160</v>
      </c>
      <c r="U1" s="112" t="s">
        <v>47</v>
      </c>
      <c r="V1" s="111" t="s">
        <v>49</v>
      </c>
      <c r="W1" s="111" t="s">
        <v>185</v>
      </c>
      <c r="X1" s="111" t="s">
        <v>186</v>
      </c>
      <c r="Y1" s="111" t="s">
        <v>188</v>
      </c>
      <c r="AA1" s="111" t="s">
        <v>1707</v>
      </c>
      <c r="AB1" s="111" t="s">
        <v>184</v>
      </c>
    </row>
    <row r="2" spans="1:28" ht="51">
      <c r="A2" s="117" t="s">
        <v>513</v>
      </c>
      <c r="B2" s="116" t="s">
        <v>529</v>
      </c>
      <c r="C2" s="116" t="s">
        <v>530</v>
      </c>
      <c r="D2" s="118" t="s">
        <v>533</v>
      </c>
      <c r="E2" s="141" t="s">
        <v>1004</v>
      </c>
      <c r="F2" s="204" t="s">
        <v>547</v>
      </c>
      <c r="G2" s="234" t="s">
        <v>1051</v>
      </c>
      <c r="H2" s="138" t="s">
        <v>234</v>
      </c>
      <c r="I2" s="193" t="s">
        <v>225</v>
      </c>
      <c r="J2" s="193">
        <v>2</v>
      </c>
      <c r="K2" s="116">
        <v>30</v>
      </c>
      <c r="L2" s="138">
        <v>0.5</v>
      </c>
      <c r="M2" s="229">
        <v>1</v>
      </c>
      <c r="N2" s="116" t="s">
        <v>535</v>
      </c>
      <c r="P2" s="116" t="s">
        <v>1708</v>
      </c>
      <c r="Q2" s="118" t="s">
        <v>398</v>
      </c>
      <c r="R2" s="118" t="s">
        <v>399</v>
      </c>
      <c r="S2" s="52" t="s">
        <v>1668</v>
      </c>
      <c r="T2" s="159" t="s">
        <v>1709</v>
      </c>
      <c r="U2" s="299" t="s">
        <v>1673</v>
      </c>
      <c r="V2" s="299" t="s">
        <v>1657</v>
      </c>
      <c r="W2" s="299" t="s">
        <v>471</v>
      </c>
      <c r="X2" s="301">
        <v>2</v>
      </c>
      <c r="Y2" s="300">
        <v>8</v>
      </c>
      <c r="AA2" s="119" t="s">
        <v>1672</v>
      </c>
      <c r="AB2" s="117" t="s">
        <v>1680</v>
      </c>
    </row>
    <row r="3" spans="1:28" ht="51.75">
      <c r="A3" s="194" t="s">
        <v>513</v>
      </c>
      <c r="B3" s="193" t="s">
        <v>541</v>
      </c>
      <c r="C3" s="193" t="s">
        <v>542</v>
      </c>
      <c r="D3" s="202" t="s">
        <v>545</v>
      </c>
      <c r="E3" s="141" t="s">
        <v>546</v>
      </c>
      <c r="F3" s="204" t="s">
        <v>547</v>
      </c>
      <c r="G3" s="234" t="s">
        <v>1051</v>
      </c>
      <c r="H3" s="138" t="s">
        <v>234</v>
      </c>
      <c r="I3" s="193" t="s">
        <v>225</v>
      </c>
      <c r="J3" s="193">
        <v>2</v>
      </c>
      <c r="K3" s="116">
        <v>30</v>
      </c>
      <c r="L3" s="138">
        <v>0.5</v>
      </c>
      <c r="M3" s="229">
        <v>1</v>
      </c>
      <c r="N3" s="193" t="s">
        <v>519</v>
      </c>
      <c r="P3" s="116" t="s">
        <v>1708</v>
      </c>
      <c r="Q3" s="118" t="s">
        <v>398</v>
      </c>
      <c r="R3" s="118" t="s">
        <v>399</v>
      </c>
      <c r="S3" s="52" t="s">
        <v>400</v>
      </c>
      <c r="T3" s="159" t="s">
        <v>989</v>
      </c>
      <c r="U3" s="299"/>
      <c r="V3" s="299"/>
      <c r="W3" s="299"/>
      <c r="X3" s="301"/>
      <c r="Y3" s="300"/>
      <c r="AA3" s="119" t="s">
        <v>1677</v>
      </c>
      <c r="AB3" s="117" t="s">
        <v>1693</v>
      </c>
    </row>
    <row r="4" spans="1:28" ht="38.25">
      <c r="A4" s="122" t="s">
        <v>588</v>
      </c>
      <c r="B4" s="205" t="s">
        <v>1057</v>
      </c>
      <c r="C4" s="116" t="s">
        <v>589</v>
      </c>
      <c r="D4" s="141" t="s">
        <v>592</v>
      </c>
      <c r="E4" s="141" t="s">
        <v>593</v>
      </c>
      <c r="F4" s="235" t="s">
        <v>1055</v>
      </c>
      <c r="G4" s="204" t="s">
        <v>595</v>
      </c>
      <c r="H4" s="205" t="s">
        <v>223</v>
      </c>
      <c r="I4" s="193" t="s">
        <v>225</v>
      </c>
      <c r="J4" s="205">
        <v>2</v>
      </c>
      <c r="K4" s="116">
        <v>60</v>
      </c>
      <c r="L4" s="197">
        <v>1</v>
      </c>
      <c r="M4" s="229">
        <v>2</v>
      </c>
      <c r="N4" s="205" t="s">
        <v>519</v>
      </c>
      <c r="P4" s="116" t="s">
        <v>1708</v>
      </c>
      <c r="Q4" s="118" t="s">
        <v>398</v>
      </c>
      <c r="R4" s="118" t="s">
        <v>399</v>
      </c>
      <c r="S4" s="159" t="s">
        <v>1103</v>
      </c>
      <c r="T4" s="159" t="s">
        <v>989</v>
      </c>
      <c r="U4" s="299"/>
      <c r="V4" s="299"/>
      <c r="W4" s="299"/>
      <c r="X4" s="301"/>
      <c r="Y4" s="300"/>
      <c r="AA4" s="116" t="s">
        <v>1688</v>
      </c>
      <c r="AB4" s="117" t="s">
        <v>1702</v>
      </c>
    </row>
    <row r="5" spans="1:28" ht="51">
      <c r="A5" s="122" t="s">
        <v>588</v>
      </c>
      <c r="B5" s="205" t="s">
        <v>1057</v>
      </c>
      <c r="C5" s="116" t="s">
        <v>589</v>
      </c>
      <c r="D5" s="141" t="s">
        <v>596</v>
      </c>
      <c r="E5" s="141" t="s">
        <v>1015</v>
      </c>
      <c r="F5" s="235" t="s">
        <v>1055</v>
      </c>
      <c r="G5" s="204" t="s">
        <v>595</v>
      </c>
      <c r="H5" s="205" t="s">
        <v>223</v>
      </c>
      <c r="I5" s="193" t="s">
        <v>225</v>
      </c>
      <c r="J5" s="205">
        <v>2</v>
      </c>
      <c r="K5" s="116">
        <v>60</v>
      </c>
      <c r="L5" s="197">
        <v>1</v>
      </c>
      <c r="M5" s="229">
        <v>2</v>
      </c>
      <c r="N5" s="205" t="s">
        <v>519</v>
      </c>
      <c r="P5" s="116" t="s">
        <v>1707</v>
      </c>
      <c r="Q5" s="118" t="s">
        <v>398</v>
      </c>
      <c r="R5" s="118" t="s">
        <v>399</v>
      </c>
      <c r="S5" s="159" t="s">
        <v>1669</v>
      </c>
      <c r="T5" s="159" t="s">
        <v>1102</v>
      </c>
      <c r="U5" s="299"/>
      <c r="V5" s="299"/>
      <c r="W5" s="299"/>
      <c r="X5" s="301"/>
      <c r="Y5" s="300"/>
      <c r="AA5" s="116" t="s">
        <v>1689</v>
      </c>
      <c r="AB5" s="117" t="s">
        <v>1702</v>
      </c>
    </row>
    <row r="6" spans="1:28" ht="63.75">
      <c r="A6" s="117" t="s">
        <v>135</v>
      </c>
      <c r="B6" s="205" t="s">
        <v>1058</v>
      </c>
      <c r="C6" s="205" t="s">
        <v>218</v>
      </c>
      <c r="D6" s="195" t="s">
        <v>1031</v>
      </c>
      <c r="E6" s="141" t="s">
        <v>1000</v>
      </c>
      <c r="F6" s="204" t="s">
        <v>610</v>
      </c>
      <c r="G6" s="236" t="s">
        <v>1052</v>
      </c>
      <c r="H6" s="197" t="s">
        <v>223</v>
      </c>
      <c r="I6" s="205" t="s">
        <v>225</v>
      </c>
      <c r="J6" s="205">
        <v>3</v>
      </c>
      <c r="K6" s="193">
        <v>960</v>
      </c>
      <c r="L6" s="197">
        <v>16</v>
      </c>
      <c r="M6" s="229">
        <v>48</v>
      </c>
      <c r="N6" s="219" t="s">
        <v>1033</v>
      </c>
      <c r="AA6" s="116" t="s">
        <v>1697</v>
      </c>
      <c r="AB6" s="117" t="s">
        <v>1680</v>
      </c>
    </row>
    <row r="7" spans="1:28" ht="63.75">
      <c r="A7" s="117" t="s">
        <v>135</v>
      </c>
      <c r="B7" s="205" t="s">
        <v>1058</v>
      </c>
      <c r="C7" s="205" t="s">
        <v>218</v>
      </c>
      <c r="D7" s="195" t="s">
        <v>612</v>
      </c>
      <c r="E7" s="141" t="s">
        <v>1000</v>
      </c>
      <c r="F7" s="204" t="s">
        <v>599</v>
      </c>
      <c r="G7" s="236" t="s">
        <v>1053</v>
      </c>
      <c r="H7" s="205" t="s">
        <v>234</v>
      </c>
      <c r="I7" s="205" t="s">
        <v>614</v>
      </c>
      <c r="J7" s="210">
        <v>2</v>
      </c>
      <c r="K7" s="116">
        <v>120</v>
      </c>
      <c r="L7" s="197">
        <v>2</v>
      </c>
      <c r="M7" s="229">
        <v>4</v>
      </c>
      <c r="N7" s="205" t="s">
        <v>519</v>
      </c>
      <c r="AA7" s="116" t="s">
        <v>1701</v>
      </c>
      <c r="AB7" s="117" t="s">
        <v>1693</v>
      </c>
    </row>
    <row r="8" spans="1:28" ht="38.25">
      <c r="A8" s="117" t="s">
        <v>213</v>
      </c>
      <c r="B8" s="233" t="s">
        <v>1056</v>
      </c>
      <c r="C8" s="193" t="s">
        <v>231</v>
      </c>
      <c r="D8" s="195" t="s">
        <v>238</v>
      </c>
      <c r="E8" s="141" t="s">
        <v>997</v>
      </c>
      <c r="F8" s="117" t="s">
        <v>239</v>
      </c>
      <c r="G8" s="237" t="s">
        <v>1054</v>
      </c>
      <c r="H8" s="138" t="s">
        <v>223</v>
      </c>
      <c r="I8" s="116" t="s">
        <v>225</v>
      </c>
      <c r="J8" s="116">
        <v>2</v>
      </c>
      <c r="K8" s="116">
        <v>120</v>
      </c>
      <c r="L8" s="138">
        <v>2</v>
      </c>
      <c r="M8" s="138">
        <v>4</v>
      </c>
      <c r="N8" s="116" t="s">
        <v>226</v>
      </c>
      <c r="AA8" s="116" t="s">
        <v>1678</v>
      </c>
      <c r="AB8" s="137" t="s">
        <v>1703</v>
      </c>
    </row>
    <row r="9" spans="1:28">
      <c r="AA9" s="116" t="s">
        <v>408</v>
      </c>
      <c r="AB9" s="117" t="s">
        <v>1684</v>
      </c>
    </row>
  </sheetData>
  <mergeCells count="5">
    <mergeCell ref="U2:U5"/>
    <mergeCell ref="V2:V5"/>
    <mergeCell ref="W2:W5"/>
    <mergeCell ref="Y2:Y5"/>
    <mergeCell ref="X2:X5"/>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9E1DB-8C12-461D-A507-B72971F44194}">
  <dimension ref="A1:B9"/>
  <sheetViews>
    <sheetView workbookViewId="0">
      <selection activeCell="B16" sqref="B16"/>
    </sheetView>
  </sheetViews>
  <sheetFormatPr baseColWidth="10" defaultRowHeight="15"/>
  <cols>
    <col min="2" max="2" width="51.28515625" customWidth="1"/>
  </cols>
  <sheetData>
    <row r="1" spans="1:2">
      <c r="A1" s="111" t="s">
        <v>1707</v>
      </c>
      <c r="B1" s="111" t="s">
        <v>184</v>
      </c>
    </row>
    <row r="2" spans="1:2">
      <c r="A2" s="119" t="s">
        <v>1672</v>
      </c>
      <c r="B2" s="117" t="s">
        <v>1680</v>
      </c>
    </row>
    <row r="3" spans="1:2">
      <c r="A3" s="119" t="s">
        <v>1677</v>
      </c>
      <c r="B3" s="117" t="s">
        <v>1693</v>
      </c>
    </row>
    <row r="4" spans="1:2">
      <c r="A4" s="116" t="s">
        <v>1688</v>
      </c>
      <c r="B4" s="117" t="s">
        <v>1702</v>
      </c>
    </row>
    <row r="5" spans="1:2">
      <c r="A5" s="116" t="s">
        <v>1689</v>
      </c>
      <c r="B5" s="117" t="s">
        <v>1702</v>
      </c>
    </row>
    <row r="6" spans="1:2">
      <c r="A6" s="116" t="s">
        <v>1697</v>
      </c>
      <c r="B6" s="117" t="s">
        <v>1680</v>
      </c>
    </row>
    <row r="7" spans="1:2">
      <c r="A7" s="116" t="s">
        <v>1701</v>
      </c>
      <c r="B7" s="117" t="s">
        <v>1693</v>
      </c>
    </row>
    <row r="8" spans="1:2">
      <c r="A8" s="116" t="s">
        <v>1678</v>
      </c>
      <c r="B8" s="137" t="s">
        <v>1703</v>
      </c>
    </row>
    <row r="9" spans="1:2">
      <c r="A9" s="116" t="s">
        <v>408</v>
      </c>
      <c r="B9" s="117" t="s">
        <v>1684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CC52C-7642-4C72-BCD8-68F404934D95}">
  <sheetPr filterMode="1">
    <tabColor rgb="FF92D050"/>
  </sheetPr>
  <dimension ref="A1:BY209"/>
  <sheetViews>
    <sheetView tabSelected="1" topLeftCell="O1" zoomScale="71" zoomScaleNormal="71" zoomScaleSheetLayoutView="73" workbookViewId="0">
      <pane ySplit="6" topLeftCell="A208" activePane="bottomLeft" state="frozen"/>
      <selection pane="bottomLeft" activeCell="G208" sqref="G208"/>
    </sheetView>
  </sheetViews>
  <sheetFormatPr baseColWidth="10" defaultColWidth="10.42578125" defaultRowHeight="15"/>
  <cols>
    <col min="1" max="1" width="5" style="123" customWidth="1"/>
    <col min="2" max="2" width="17.140625" style="108" customWidth="1"/>
    <col min="3" max="3" width="14.42578125" style="108" customWidth="1"/>
    <col min="4" max="4" width="8.42578125" style="108" customWidth="1"/>
    <col min="5" max="5" width="20.28515625" style="124" customWidth="1"/>
    <col min="6" max="6" width="26" style="124" customWidth="1"/>
    <col min="7" max="7" width="29.5703125" style="125" customWidth="1"/>
    <col min="8" max="8" width="9.140625" style="124" customWidth="1"/>
    <col min="9" max="9" width="15.5703125" style="124" customWidth="1"/>
    <col min="10" max="10" width="35.5703125" style="124" customWidth="1"/>
    <col min="11" max="11" width="19.5703125" style="124" customWidth="1"/>
    <col min="12" max="12" width="18" style="108" customWidth="1"/>
    <col min="13" max="13" width="27.5703125" style="127" customWidth="1"/>
    <col min="14" max="14" width="26.140625" style="108" customWidth="1"/>
    <col min="15" max="15" width="24.5703125" style="124" customWidth="1"/>
    <col min="16" max="16" width="15.42578125" style="124" customWidth="1"/>
    <col min="17" max="17" width="28.7109375" style="108" customWidth="1"/>
    <col min="18" max="18" width="23.140625" style="108" customWidth="1"/>
    <col min="19" max="19" width="30.140625" style="108" customWidth="1"/>
    <col min="20" max="20" width="27.85546875" style="127" customWidth="1"/>
    <col min="21" max="21" width="18.85546875" style="126" customWidth="1"/>
    <col min="22" max="22" width="17.140625" style="126" customWidth="1"/>
    <col min="23" max="23" width="16.42578125" style="126" customWidth="1"/>
    <col min="24" max="24" width="17.28515625" style="126" customWidth="1"/>
    <col min="25" max="25" width="19.7109375" style="123" customWidth="1"/>
    <col min="26" max="26" width="20.42578125" style="123" customWidth="1"/>
    <col min="27" max="27" width="19" style="123" customWidth="1"/>
    <col min="28" max="29" width="18.42578125" style="123" customWidth="1"/>
    <col min="30" max="30" width="14.42578125" style="123" bestFit="1" customWidth="1"/>
    <col min="31" max="31" width="34.42578125" style="127" bestFit="1" customWidth="1"/>
    <col min="32" max="32" width="12.140625" style="108" bestFit="1" customWidth="1"/>
    <col min="33" max="33" width="21.85546875" style="108" customWidth="1"/>
    <col min="34" max="34" width="19.140625" style="108" bestFit="1" customWidth="1"/>
    <col min="35" max="35" width="20.7109375" style="108" bestFit="1" customWidth="1"/>
    <col min="36" max="36" width="10.85546875" style="108" bestFit="1" customWidth="1"/>
    <col min="37" max="37" width="9.5703125" style="108" customWidth="1"/>
    <col min="38" max="38" width="15.42578125" style="108" customWidth="1"/>
    <col min="39" max="39" width="8.42578125" style="108" customWidth="1"/>
    <col min="40" max="40" width="14.42578125" style="108" customWidth="1"/>
    <col min="41" max="41" width="17.140625" style="124" customWidth="1"/>
    <col min="42" max="42" width="29.85546875" style="127" customWidth="1"/>
    <col min="43" max="43" width="27.140625" style="123" customWidth="1"/>
    <col min="44" max="44" width="24.140625" style="123" customWidth="1"/>
    <col min="45" max="45" width="10.7109375" style="123" customWidth="1"/>
    <col min="46" max="46" width="13.140625" style="123" customWidth="1"/>
    <col min="47" max="47" width="35.5703125" style="125" customWidth="1"/>
    <col min="48" max="48" width="16.85546875" style="123" customWidth="1"/>
    <col min="49" max="49" width="12.5703125" style="108" customWidth="1"/>
    <col min="50" max="50" width="14" style="124" bestFit="1" customWidth="1"/>
    <col min="51" max="51" width="12.85546875" style="108" customWidth="1"/>
    <col min="52" max="52" width="13.140625" style="108" customWidth="1"/>
    <col min="53" max="53" width="10.5703125" style="128" customWidth="1"/>
    <col min="54" max="54" width="27.5703125" style="124" customWidth="1"/>
    <col min="55" max="55" width="39.42578125" style="108" hidden="1" customWidth="1"/>
    <col min="56" max="56" width="12.5703125" style="108" hidden="1" customWidth="1"/>
    <col min="57" max="57" width="11.5703125" style="108" hidden="1" customWidth="1"/>
    <col min="58" max="58" width="14.5703125" style="108" hidden="1" customWidth="1"/>
    <col min="59" max="59" width="36.5703125" style="108" bestFit="1" customWidth="1"/>
    <col min="60" max="60" width="13.5703125" style="108" customWidth="1"/>
    <col min="61" max="61" width="18.42578125" style="123" customWidth="1"/>
    <col min="62" max="62" width="11.42578125" style="129" customWidth="1"/>
    <col min="63" max="63" width="13.5703125" style="129" bestFit="1" customWidth="1"/>
    <col min="64" max="64" width="8.85546875" style="108" bestFit="1" customWidth="1"/>
    <col min="65" max="65" width="14.42578125" style="108" customWidth="1"/>
    <col min="66" max="66" width="10.28515625" style="108" customWidth="1"/>
    <col min="67" max="67" width="11.5703125" style="108" bestFit="1" customWidth="1"/>
    <col min="68" max="68" width="17.42578125" style="108" bestFit="1" customWidth="1"/>
    <col min="69" max="69" width="9.42578125" style="108" bestFit="1" customWidth="1"/>
    <col min="70" max="70" width="10.7109375" style="108" customWidth="1"/>
    <col min="71" max="71" width="13.28515625" style="108" customWidth="1"/>
    <col min="72" max="72" width="14.85546875" style="108" customWidth="1"/>
    <col min="73" max="73" width="10.140625" style="108" customWidth="1"/>
    <col min="74" max="74" width="11.28515625" style="108" customWidth="1"/>
    <col min="75" max="75" width="11.42578125" style="108" customWidth="1"/>
    <col min="76" max="76" width="11.7109375" style="108" customWidth="1"/>
    <col min="77" max="77" width="11" style="108" customWidth="1"/>
  </cols>
  <sheetData>
    <row r="1" spans="1:77" hidden="1"/>
    <row r="2" spans="1:77" hidden="1"/>
    <row r="3" spans="1:77" hidden="1"/>
    <row r="4" spans="1:77" hidden="1"/>
    <row r="5" spans="1:77" s="102" customFormat="1" ht="21" hidden="1">
      <c r="A5" s="101"/>
      <c r="E5" s="103"/>
      <c r="F5" s="103"/>
      <c r="G5" s="104"/>
      <c r="H5" s="103"/>
      <c r="I5" s="103"/>
      <c r="J5" s="103"/>
      <c r="K5" s="103"/>
      <c r="M5" s="105"/>
      <c r="N5" s="103"/>
      <c r="O5" s="103"/>
      <c r="P5" s="103"/>
      <c r="T5" s="105"/>
      <c r="U5" s="298"/>
      <c r="V5" s="298"/>
      <c r="W5" s="298"/>
      <c r="X5" s="298"/>
      <c r="Y5" s="298"/>
      <c r="Z5" s="298"/>
      <c r="AA5" s="298"/>
      <c r="AB5" s="298"/>
      <c r="AC5" s="287"/>
      <c r="AD5" s="101"/>
      <c r="AE5" s="105"/>
      <c r="AO5" s="103"/>
      <c r="AP5" s="105"/>
      <c r="AQ5" s="101"/>
      <c r="AR5" s="101"/>
      <c r="AS5" s="101"/>
      <c r="AT5" s="101"/>
      <c r="AU5" s="104"/>
      <c r="AV5" s="101"/>
      <c r="AX5" s="103"/>
      <c r="BA5" s="106"/>
      <c r="BB5" s="103"/>
      <c r="BI5" s="101"/>
      <c r="BJ5" s="107"/>
      <c r="BK5" s="107"/>
    </row>
    <row r="6" spans="1:77" ht="51">
      <c r="A6" s="282" t="s">
        <v>149</v>
      </c>
      <c r="B6" s="282" t="s">
        <v>50</v>
      </c>
      <c r="C6" s="282" t="s">
        <v>150</v>
      </c>
      <c r="D6" s="282" t="s">
        <v>1027</v>
      </c>
      <c r="E6" s="282" t="s">
        <v>151</v>
      </c>
      <c r="F6" s="282" t="s">
        <v>152</v>
      </c>
      <c r="G6" s="282" t="s">
        <v>153</v>
      </c>
      <c r="H6" s="282" t="s">
        <v>154</v>
      </c>
      <c r="I6" s="282" t="s">
        <v>155</v>
      </c>
      <c r="J6" s="282" t="s">
        <v>156</v>
      </c>
      <c r="K6" s="282" t="s">
        <v>157</v>
      </c>
      <c r="L6" s="282" t="s">
        <v>0</v>
      </c>
      <c r="M6" s="282" t="s">
        <v>46</v>
      </c>
      <c r="N6" s="283" t="s">
        <v>2</v>
      </c>
      <c r="O6" s="282" t="s">
        <v>158</v>
      </c>
      <c r="P6" s="282" t="s">
        <v>159</v>
      </c>
      <c r="Q6" s="109" t="s">
        <v>3</v>
      </c>
      <c r="R6" s="109" t="s">
        <v>4</v>
      </c>
      <c r="S6" s="109" t="s">
        <v>5</v>
      </c>
      <c r="T6" s="181" t="s">
        <v>160</v>
      </c>
      <c r="U6" s="284" t="s">
        <v>161</v>
      </c>
      <c r="V6" s="284" t="s">
        <v>162</v>
      </c>
      <c r="W6" s="284" t="s">
        <v>163</v>
      </c>
      <c r="X6" s="284" t="s">
        <v>164</v>
      </c>
      <c r="Y6" s="284" t="s">
        <v>165</v>
      </c>
      <c r="Z6" s="284" t="s">
        <v>166</v>
      </c>
      <c r="AA6" s="284" t="s">
        <v>167</v>
      </c>
      <c r="AB6" s="285" t="s">
        <v>168</v>
      </c>
      <c r="AC6" s="297" t="s">
        <v>2028</v>
      </c>
      <c r="AD6" s="130" t="s">
        <v>169</v>
      </c>
      <c r="AE6" s="110" t="s">
        <v>170</v>
      </c>
      <c r="AF6" s="286" t="s">
        <v>2024</v>
      </c>
      <c r="AG6" s="286" t="s">
        <v>173</v>
      </c>
      <c r="AH6" s="286" t="s">
        <v>175</v>
      </c>
      <c r="AI6" s="286" t="s">
        <v>2025</v>
      </c>
      <c r="AJ6" s="286" t="s">
        <v>177</v>
      </c>
      <c r="AK6" s="286" t="s">
        <v>178</v>
      </c>
      <c r="AL6" s="286" t="s">
        <v>1071</v>
      </c>
      <c r="AM6" s="286" t="s">
        <v>1795</v>
      </c>
      <c r="AN6" s="286" t="s">
        <v>171</v>
      </c>
      <c r="AO6" s="111" t="s">
        <v>179</v>
      </c>
      <c r="AP6" s="112" t="s">
        <v>47</v>
      </c>
      <c r="AQ6" s="111" t="s">
        <v>180</v>
      </c>
      <c r="AR6" s="111" t="s">
        <v>181</v>
      </c>
      <c r="AS6" s="111" t="s">
        <v>182</v>
      </c>
      <c r="AT6" s="111" t="s">
        <v>183</v>
      </c>
      <c r="AU6" s="111" t="s">
        <v>184</v>
      </c>
      <c r="AV6" s="111" t="s">
        <v>49</v>
      </c>
      <c r="AW6" s="111" t="s">
        <v>185</v>
      </c>
      <c r="AX6" s="111" t="s">
        <v>186</v>
      </c>
      <c r="AY6" s="113" t="s">
        <v>187</v>
      </c>
      <c r="AZ6" s="111" t="s">
        <v>188</v>
      </c>
      <c r="BA6" s="113" t="s">
        <v>189</v>
      </c>
      <c r="BB6" s="111" t="s">
        <v>190</v>
      </c>
      <c r="BC6" s="111" t="s">
        <v>191</v>
      </c>
      <c r="BD6" s="111" t="s">
        <v>192</v>
      </c>
      <c r="BE6" s="111" t="s">
        <v>193</v>
      </c>
      <c r="BF6" s="111" t="s">
        <v>194</v>
      </c>
      <c r="BG6" s="114" t="s">
        <v>195</v>
      </c>
      <c r="BH6" s="114" t="s">
        <v>184</v>
      </c>
      <c r="BI6" s="114" t="s">
        <v>49</v>
      </c>
      <c r="BJ6" s="114" t="s">
        <v>196</v>
      </c>
      <c r="BK6" s="114" t="s">
        <v>197</v>
      </c>
      <c r="BL6" s="114" t="s">
        <v>189</v>
      </c>
      <c r="BM6" s="114" t="s">
        <v>191</v>
      </c>
      <c r="BN6" s="114" t="s">
        <v>198</v>
      </c>
      <c r="BO6" s="114" t="s">
        <v>193</v>
      </c>
      <c r="BP6" s="114" t="s">
        <v>199</v>
      </c>
      <c r="BQ6" s="114" t="s">
        <v>200</v>
      </c>
      <c r="BR6" s="115" t="s">
        <v>201</v>
      </c>
      <c r="BS6" s="115" t="s">
        <v>202</v>
      </c>
      <c r="BT6" s="115" t="s">
        <v>203</v>
      </c>
      <c r="BU6" s="115" t="s">
        <v>201</v>
      </c>
      <c r="BV6" s="115" t="s">
        <v>204</v>
      </c>
      <c r="BW6" s="115" t="s">
        <v>202</v>
      </c>
      <c r="BX6" s="115" t="s">
        <v>205</v>
      </c>
      <c r="BY6" s="115" t="s">
        <v>206</v>
      </c>
    </row>
    <row r="7" spans="1:77" s="231" customFormat="1" ht="62.25" hidden="1" customHeight="1">
      <c r="A7" s="116">
        <v>238</v>
      </c>
      <c r="B7" s="116" t="s">
        <v>214</v>
      </c>
      <c r="C7" s="116" t="s">
        <v>640</v>
      </c>
      <c r="D7" s="116"/>
      <c r="E7" s="116" t="s">
        <v>207</v>
      </c>
      <c r="F7" s="119" t="s">
        <v>207</v>
      </c>
      <c r="G7" s="117" t="s">
        <v>320</v>
      </c>
      <c r="H7" s="118"/>
      <c r="I7" s="116" t="s">
        <v>210</v>
      </c>
      <c r="J7" s="116" t="s">
        <v>255</v>
      </c>
      <c r="K7" s="203" t="s">
        <v>209</v>
      </c>
      <c r="L7" s="116" t="s">
        <v>210</v>
      </c>
      <c r="M7" s="119" t="s">
        <v>213</v>
      </c>
      <c r="N7" s="116" t="s">
        <v>321</v>
      </c>
      <c r="O7" s="116" t="s">
        <v>349</v>
      </c>
      <c r="P7" s="116">
        <v>10104578</v>
      </c>
      <c r="Q7" s="118" t="s">
        <v>323</v>
      </c>
      <c r="R7" s="118" t="s">
        <v>324</v>
      </c>
      <c r="S7" s="118" t="s">
        <v>646</v>
      </c>
      <c r="T7" s="117" t="s">
        <v>1022</v>
      </c>
      <c r="U7" s="116"/>
      <c r="V7" s="116"/>
      <c r="W7" s="116"/>
      <c r="X7" s="116"/>
      <c r="Y7" s="116">
        <f t="shared" ref="Y7:Y46" si="0">MAX(U7:X7)</f>
        <v>0</v>
      </c>
      <c r="Z7" s="116"/>
      <c r="AA7" s="116"/>
      <c r="AB7" s="116">
        <f t="shared" ref="AB7:AB46" si="1">Y7*Z7*AA7</f>
        <v>0</v>
      </c>
      <c r="AC7" s="116"/>
      <c r="AD7" s="119" t="s">
        <v>233</v>
      </c>
      <c r="AE7" s="122" t="s">
        <v>647</v>
      </c>
      <c r="AF7" s="119">
        <v>200087</v>
      </c>
      <c r="AG7" s="119" t="s">
        <v>326</v>
      </c>
      <c r="AH7" s="138" t="s">
        <v>1067</v>
      </c>
      <c r="AI7" s="138" t="s">
        <v>1068</v>
      </c>
      <c r="AJ7" s="242">
        <v>20</v>
      </c>
      <c r="AK7" s="241" t="s">
        <v>651</v>
      </c>
      <c r="AL7" s="230" t="s">
        <v>652</v>
      </c>
      <c r="AM7" s="230"/>
      <c r="AN7" s="138">
        <v>8</v>
      </c>
      <c r="AO7" s="119" t="s">
        <v>233</v>
      </c>
      <c r="AP7" s="122" t="s">
        <v>1873</v>
      </c>
      <c r="AQ7" s="122" t="s">
        <v>1918</v>
      </c>
      <c r="AR7" s="119" t="s">
        <v>1874</v>
      </c>
      <c r="AS7" s="119"/>
      <c r="AT7" s="119"/>
      <c r="AU7" s="146" t="s">
        <v>648</v>
      </c>
      <c r="AV7" s="119" t="s">
        <v>652</v>
      </c>
      <c r="AW7" s="119" t="s">
        <v>272</v>
      </c>
      <c r="AX7" s="142">
        <v>2</v>
      </c>
      <c r="AY7" s="119">
        <v>2</v>
      </c>
      <c r="AZ7" s="138">
        <f>AY7/60</f>
        <v>3.3333333333333333E-2</v>
      </c>
      <c r="BA7" s="229">
        <f t="shared" ref="BA7:BA35" si="2">AZ7*AX7</f>
        <v>6.6666666666666666E-2</v>
      </c>
      <c r="BB7" s="116" t="s">
        <v>267</v>
      </c>
      <c r="BC7" s="120"/>
      <c r="BD7" s="120"/>
      <c r="BE7" s="120"/>
      <c r="BF7" s="120"/>
      <c r="BG7" s="121" t="s">
        <v>649</v>
      </c>
      <c r="BH7" s="120"/>
      <c r="BI7" s="197" t="s">
        <v>223</v>
      </c>
      <c r="BJ7" s="144"/>
      <c r="BK7" s="144"/>
      <c r="BL7" s="120"/>
      <c r="BM7" s="120"/>
      <c r="BN7" s="120"/>
      <c r="BO7" s="120"/>
      <c r="BP7" s="120"/>
      <c r="BQ7" s="120"/>
      <c r="BR7" s="120"/>
      <c r="BS7" s="120"/>
      <c r="BT7" s="120"/>
      <c r="BU7" s="120"/>
      <c r="BV7" s="120"/>
      <c r="BW7" s="120"/>
      <c r="BX7" s="120"/>
      <c r="BY7" s="120"/>
    </row>
    <row r="8" spans="1:77" s="231" customFormat="1" ht="57.75" hidden="1" customHeight="1">
      <c r="A8" s="116">
        <v>237</v>
      </c>
      <c r="B8" s="116" t="s">
        <v>214</v>
      </c>
      <c r="C8" s="116" t="s">
        <v>640</v>
      </c>
      <c r="D8" s="116"/>
      <c r="E8" s="116" t="s">
        <v>207</v>
      </c>
      <c r="F8" s="119" t="s">
        <v>207</v>
      </c>
      <c r="G8" s="117" t="s">
        <v>320</v>
      </c>
      <c r="H8" s="118"/>
      <c r="I8" s="116" t="s">
        <v>210</v>
      </c>
      <c r="J8" s="116" t="s">
        <v>255</v>
      </c>
      <c r="K8" s="203" t="s">
        <v>209</v>
      </c>
      <c r="L8" s="116" t="s">
        <v>210</v>
      </c>
      <c r="M8" s="119" t="s">
        <v>213</v>
      </c>
      <c r="N8" s="116" t="s">
        <v>321</v>
      </c>
      <c r="O8" s="116" t="s">
        <v>334</v>
      </c>
      <c r="P8" s="116">
        <v>10104578</v>
      </c>
      <c r="Q8" s="118" t="s">
        <v>323</v>
      </c>
      <c r="R8" s="118" t="s">
        <v>324</v>
      </c>
      <c r="S8" s="289" t="s">
        <v>379</v>
      </c>
      <c r="T8" s="117" t="s">
        <v>1022</v>
      </c>
      <c r="U8" s="116"/>
      <c r="V8" s="116"/>
      <c r="W8" s="116"/>
      <c r="X8" s="116"/>
      <c r="Y8" s="116">
        <f t="shared" si="0"/>
        <v>0</v>
      </c>
      <c r="Z8" s="116"/>
      <c r="AA8" s="116"/>
      <c r="AB8" s="116">
        <f t="shared" si="1"/>
        <v>0</v>
      </c>
      <c r="AC8" s="116"/>
      <c r="AD8" s="119" t="s">
        <v>233</v>
      </c>
      <c r="AE8" s="122" t="s">
        <v>641</v>
      </c>
      <c r="AF8" s="119">
        <v>200087</v>
      </c>
      <c r="AG8" s="119" t="s">
        <v>326</v>
      </c>
      <c r="AH8" s="138" t="s">
        <v>1067</v>
      </c>
      <c r="AI8" s="138" t="s">
        <v>1068</v>
      </c>
      <c r="AJ8" s="242">
        <v>20</v>
      </c>
      <c r="AK8" s="241" t="s">
        <v>651</v>
      </c>
      <c r="AL8" s="230" t="s">
        <v>652</v>
      </c>
      <c r="AM8" s="230"/>
      <c r="AN8" s="138">
        <v>8</v>
      </c>
      <c r="AO8" s="119" t="s">
        <v>233</v>
      </c>
      <c r="AP8" s="122" t="s">
        <v>641</v>
      </c>
      <c r="AQ8" s="122" t="s">
        <v>1918</v>
      </c>
      <c r="AR8" s="119" t="s">
        <v>1868</v>
      </c>
      <c r="AS8" s="119"/>
      <c r="AT8" s="119"/>
      <c r="AU8" s="136" t="s">
        <v>642</v>
      </c>
      <c r="AV8" s="119" t="s">
        <v>652</v>
      </c>
      <c r="AW8" s="119" t="s">
        <v>272</v>
      </c>
      <c r="AX8" s="142">
        <v>2</v>
      </c>
      <c r="AY8" s="120">
        <v>2.5</v>
      </c>
      <c r="AZ8" s="138">
        <f>AY8/60</f>
        <v>4.1666666666666664E-2</v>
      </c>
      <c r="BA8" s="229">
        <f t="shared" si="2"/>
        <v>8.3333333333333329E-2</v>
      </c>
      <c r="BB8" s="116" t="s">
        <v>267</v>
      </c>
      <c r="BC8" s="120"/>
      <c r="BD8" s="120"/>
      <c r="BE8" s="120"/>
      <c r="BF8" s="120"/>
      <c r="BG8" s="121" t="s">
        <v>643</v>
      </c>
      <c r="BH8" s="120"/>
      <c r="BI8" s="197" t="s">
        <v>223</v>
      </c>
      <c r="BJ8" s="144"/>
      <c r="BK8" s="144"/>
      <c r="BL8" s="120"/>
      <c r="BM8" s="120"/>
      <c r="BN8" s="120"/>
      <c r="BO8" s="120"/>
      <c r="BP8" s="120"/>
      <c r="BQ8" s="120"/>
      <c r="BR8" s="120"/>
      <c r="BS8" s="120"/>
      <c r="BT8" s="120"/>
      <c r="BU8" s="120"/>
      <c r="BV8" s="120"/>
      <c r="BW8" s="120"/>
      <c r="BX8" s="120"/>
      <c r="BY8" s="120"/>
    </row>
    <row r="9" spans="1:77" s="231" customFormat="1" ht="56.25" hidden="1" customHeight="1">
      <c r="A9" s="116">
        <v>236</v>
      </c>
      <c r="B9" s="116" t="s">
        <v>214</v>
      </c>
      <c r="C9" s="116" t="s">
        <v>640</v>
      </c>
      <c r="D9" s="116"/>
      <c r="E9" s="116" t="s">
        <v>207</v>
      </c>
      <c r="F9" s="119" t="s">
        <v>207</v>
      </c>
      <c r="G9" s="117" t="s">
        <v>320</v>
      </c>
      <c r="H9" s="118"/>
      <c r="I9" s="116" t="s">
        <v>210</v>
      </c>
      <c r="J9" s="116" t="s">
        <v>255</v>
      </c>
      <c r="K9" s="203" t="s">
        <v>209</v>
      </c>
      <c r="L9" s="116" t="s">
        <v>210</v>
      </c>
      <c r="M9" s="119" t="s">
        <v>213</v>
      </c>
      <c r="N9" s="116" t="s">
        <v>321</v>
      </c>
      <c r="O9" s="116" t="s">
        <v>334</v>
      </c>
      <c r="P9" s="116">
        <v>10104578</v>
      </c>
      <c r="Q9" s="118" t="s">
        <v>323</v>
      </c>
      <c r="R9" s="118" t="s">
        <v>324</v>
      </c>
      <c r="S9" s="118" t="s">
        <v>377</v>
      </c>
      <c r="T9" s="117" t="s">
        <v>1022</v>
      </c>
      <c r="U9" s="116"/>
      <c r="V9" s="116"/>
      <c r="W9" s="116"/>
      <c r="X9" s="116"/>
      <c r="Y9" s="116">
        <f t="shared" si="0"/>
        <v>0</v>
      </c>
      <c r="Z9" s="116"/>
      <c r="AA9" s="116"/>
      <c r="AB9" s="116">
        <f t="shared" si="1"/>
        <v>0</v>
      </c>
      <c r="AC9" s="116"/>
      <c r="AD9" s="119" t="s">
        <v>15</v>
      </c>
      <c r="AE9" s="122" t="s">
        <v>644</v>
      </c>
      <c r="AF9" s="119">
        <v>200087</v>
      </c>
      <c r="AG9" s="119" t="s">
        <v>326</v>
      </c>
      <c r="AH9" s="138" t="s">
        <v>1067</v>
      </c>
      <c r="AI9" s="138" t="s">
        <v>1068</v>
      </c>
      <c r="AJ9" s="242">
        <v>20</v>
      </c>
      <c r="AK9" s="241" t="s">
        <v>651</v>
      </c>
      <c r="AL9" s="230" t="s">
        <v>652</v>
      </c>
      <c r="AM9" s="230"/>
      <c r="AN9" s="138">
        <v>8</v>
      </c>
      <c r="AO9" s="119" t="s">
        <v>233</v>
      </c>
      <c r="AP9" s="122" t="s">
        <v>1869</v>
      </c>
      <c r="AQ9" s="122" t="s">
        <v>1918</v>
      </c>
      <c r="AR9" s="117" t="s">
        <v>1868</v>
      </c>
      <c r="AS9" s="116"/>
      <c r="AT9" s="116"/>
      <c r="AU9" s="136" t="s">
        <v>645</v>
      </c>
      <c r="AV9" s="119" t="s">
        <v>652</v>
      </c>
      <c r="AW9" s="116" t="s">
        <v>272</v>
      </c>
      <c r="AX9" s="119">
        <v>2</v>
      </c>
      <c r="AY9" s="119">
        <v>15</v>
      </c>
      <c r="AZ9" s="138">
        <f>AY9/60</f>
        <v>0.25</v>
      </c>
      <c r="BA9" s="229">
        <f t="shared" si="2"/>
        <v>0.5</v>
      </c>
      <c r="BB9" s="116" t="s">
        <v>267</v>
      </c>
      <c r="BC9" s="117" t="s">
        <v>338</v>
      </c>
      <c r="BD9" s="120"/>
      <c r="BE9" s="120"/>
      <c r="BF9" s="120"/>
      <c r="BG9" s="118" t="s">
        <v>339</v>
      </c>
      <c r="BH9" s="120"/>
      <c r="BI9" s="197" t="s">
        <v>223</v>
      </c>
      <c r="BJ9" s="144"/>
      <c r="BK9" s="144"/>
      <c r="BL9" s="120"/>
      <c r="BM9" s="120"/>
      <c r="BN9" s="120"/>
      <c r="BO9" s="120"/>
      <c r="BP9" s="120"/>
      <c r="BQ9" s="120"/>
      <c r="BR9" s="120"/>
      <c r="BS9" s="120"/>
      <c r="BT9" s="120"/>
      <c r="BU9" s="120"/>
      <c r="BV9" s="120"/>
      <c r="BW9" s="120"/>
      <c r="BX9" s="120"/>
      <c r="BY9" s="120"/>
    </row>
    <row r="10" spans="1:77" s="231" customFormat="1" ht="63" hidden="1" customHeight="1">
      <c r="A10" s="116">
        <v>235</v>
      </c>
      <c r="B10" s="116" t="s">
        <v>214</v>
      </c>
      <c r="C10" s="116" t="s">
        <v>640</v>
      </c>
      <c r="D10" s="116"/>
      <c r="E10" s="116" t="s">
        <v>207</v>
      </c>
      <c r="F10" s="119" t="s">
        <v>207</v>
      </c>
      <c r="G10" s="117" t="s">
        <v>320</v>
      </c>
      <c r="H10" s="118"/>
      <c r="I10" s="116" t="s">
        <v>210</v>
      </c>
      <c r="J10" s="116" t="s">
        <v>255</v>
      </c>
      <c r="K10" s="203" t="s">
        <v>209</v>
      </c>
      <c r="L10" s="116" t="s">
        <v>210</v>
      </c>
      <c r="M10" s="119" t="s">
        <v>213</v>
      </c>
      <c r="N10" s="116" t="s">
        <v>321</v>
      </c>
      <c r="O10" s="116" t="s">
        <v>334</v>
      </c>
      <c r="P10" s="116">
        <v>10104578</v>
      </c>
      <c r="Q10" s="118" t="s">
        <v>323</v>
      </c>
      <c r="R10" s="118" t="s">
        <v>324</v>
      </c>
      <c r="S10" s="118" t="s">
        <v>370</v>
      </c>
      <c r="T10" s="117" t="s">
        <v>1022</v>
      </c>
      <c r="U10" s="116"/>
      <c r="V10" s="116"/>
      <c r="W10" s="116"/>
      <c r="X10" s="116"/>
      <c r="Y10" s="116">
        <f t="shared" si="0"/>
        <v>0</v>
      </c>
      <c r="Z10" s="116"/>
      <c r="AA10" s="116"/>
      <c r="AB10" s="116">
        <f t="shared" si="1"/>
        <v>0</v>
      </c>
      <c r="AC10" s="116"/>
      <c r="AD10" s="119" t="s">
        <v>233</v>
      </c>
      <c r="AE10" s="122" t="s">
        <v>641</v>
      </c>
      <c r="AF10" s="119">
        <v>200087</v>
      </c>
      <c r="AG10" s="119" t="s">
        <v>326</v>
      </c>
      <c r="AH10" s="138" t="s">
        <v>1067</v>
      </c>
      <c r="AI10" s="138" t="s">
        <v>1068</v>
      </c>
      <c r="AJ10" s="242">
        <v>20</v>
      </c>
      <c r="AK10" s="241" t="s">
        <v>651</v>
      </c>
      <c r="AL10" s="230" t="s">
        <v>652</v>
      </c>
      <c r="AM10" s="230"/>
      <c r="AN10" s="138">
        <v>8</v>
      </c>
      <c r="AO10" s="119" t="s">
        <v>233</v>
      </c>
      <c r="AP10" s="122" t="s">
        <v>1876</v>
      </c>
      <c r="AQ10" s="122" t="s">
        <v>1918</v>
      </c>
      <c r="AR10" s="119" t="s">
        <v>1868</v>
      </c>
      <c r="AS10" s="119"/>
      <c r="AT10" s="119"/>
      <c r="AU10" s="136" t="s">
        <v>642</v>
      </c>
      <c r="AV10" s="119" t="s">
        <v>652</v>
      </c>
      <c r="AW10" s="119" t="s">
        <v>272</v>
      </c>
      <c r="AX10" s="142">
        <v>2</v>
      </c>
      <c r="AY10" s="142">
        <v>5</v>
      </c>
      <c r="AZ10" s="138">
        <v>8.3333333333333329E-2</v>
      </c>
      <c r="BA10" s="229">
        <f t="shared" si="2"/>
        <v>0.16666666666666666</v>
      </c>
      <c r="BB10" s="116" t="s">
        <v>267</v>
      </c>
      <c r="BC10" s="120"/>
      <c r="BD10" s="120"/>
      <c r="BE10" s="120"/>
      <c r="BF10" s="120"/>
      <c r="BG10" s="121" t="s">
        <v>643</v>
      </c>
      <c r="BH10" s="120"/>
      <c r="BI10" s="197" t="s">
        <v>223</v>
      </c>
      <c r="BJ10" s="144"/>
      <c r="BK10" s="144"/>
      <c r="BL10" s="120"/>
      <c r="BM10" s="120"/>
      <c r="BN10" s="120"/>
      <c r="BO10" s="120"/>
      <c r="BP10" s="120"/>
      <c r="BQ10" s="120"/>
      <c r="BR10" s="120"/>
      <c r="BS10" s="120"/>
      <c r="BT10" s="120"/>
      <c r="BU10" s="120"/>
      <c r="BV10" s="120"/>
      <c r="BW10" s="120"/>
      <c r="BX10" s="120"/>
      <c r="BY10" s="120"/>
    </row>
    <row r="11" spans="1:77" s="231" customFormat="1" ht="63" hidden="1" customHeight="1">
      <c r="A11" s="116">
        <v>234</v>
      </c>
      <c r="B11" s="116" t="s">
        <v>214</v>
      </c>
      <c r="C11" s="116" t="s">
        <v>254</v>
      </c>
      <c r="D11" s="116"/>
      <c r="E11" s="116" t="s">
        <v>207</v>
      </c>
      <c r="F11" s="119" t="s">
        <v>207</v>
      </c>
      <c r="G11" s="117" t="s">
        <v>320</v>
      </c>
      <c r="H11" s="118"/>
      <c r="I11" s="116" t="s">
        <v>210</v>
      </c>
      <c r="J11" s="116" t="s">
        <v>255</v>
      </c>
      <c r="K11" s="203" t="s">
        <v>209</v>
      </c>
      <c r="L11" s="116" t="s">
        <v>210</v>
      </c>
      <c r="M11" s="119" t="s">
        <v>213</v>
      </c>
      <c r="N11" s="116" t="s">
        <v>321</v>
      </c>
      <c r="O11" s="116" t="s">
        <v>322</v>
      </c>
      <c r="P11" s="116">
        <v>10104578</v>
      </c>
      <c r="Q11" s="118" t="s">
        <v>323</v>
      </c>
      <c r="R11" s="118" t="s">
        <v>324</v>
      </c>
      <c r="S11" s="118" t="s">
        <v>637</v>
      </c>
      <c r="T11" s="117" t="s">
        <v>985</v>
      </c>
      <c r="U11" s="116"/>
      <c r="V11" s="116"/>
      <c r="W11" s="116"/>
      <c r="X11" s="116"/>
      <c r="Y11" s="116">
        <f t="shared" si="0"/>
        <v>0</v>
      </c>
      <c r="Z11" s="116"/>
      <c r="AA11" s="116"/>
      <c r="AB11" s="116">
        <f t="shared" si="1"/>
        <v>0</v>
      </c>
      <c r="AC11" s="116"/>
      <c r="AD11" s="116" t="s">
        <v>15</v>
      </c>
      <c r="AE11" s="122" t="s">
        <v>636</v>
      </c>
      <c r="AF11" s="119">
        <v>200087</v>
      </c>
      <c r="AG11" s="119" t="s">
        <v>326</v>
      </c>
      <c r="AH11" s="138" t="s">
        <v>1067</v>
      </c>
      <c r="AI11" s="138" t="s">
        <v>1068</v>
      </c>
      <c r="AJ11" s="242">
        <v>20</v>
      </c>
      <c r="AK11" s="241" t="s">
        <v>651</v>
      </c>
      <c r="AL11" s="230" t="s">
        <v>652</v>
      </c>
      <c r="AM11" s="230"/>
      <c r="AN11" s="138">
        <v>8</v>
      </c>
      <c r="AO11" s="116" t="s">
        <v>15</v>
      </c>
      <c r="AP11" s="122" t="s">
        <v>638</v>
      </c>
      <c r="AQ11" s="122" t="s">
        <v>1918</v>
      </c>
      <c r="AR11" s="117" t="s">
        <v>1875</v>
      </c>
      <c r="AS11" s="116"/>
      <c r="AT11" s="116"/>
      <c r="AU11" s="136" t="s">
        <v>639</v>
      </c>
      <c r="AV11" s="119" t="s">
        <v>652</v>
      </c>
      <c r="AW11" s="116" t="s">
        <v>272</v>
      </c>
      <c r="AX11" s="116">
        <v>2</v>
      </c>
      <c r="AY11" s="116">
        <v>5</v>
      </c>
      <c r="AZ11" s="138">
        <f>AY11/60</f>
        <v>8.3333333333333329E-2</v>
      </c>
      <c r="BA11" s="229">
        <f t="shared" si="2"/>
        <v>0.16666666666666666</v>
      </c>
      <c r="BB11" s="116" t="s">
        <v>267</v>
      </c>
      <c r="BC11" s="117"/>
      <c r="BD11" s="116"/>
      <c r="BE11" s="116"/>
      <c r="BF11" s="139"/>
      <c r="BG11" s="118" t="s">
        <v>329</v>
      </c>
      <c r="BH11" s="118"/>
      <c r="BI11" s="118" t="s">
        <v>223</v>
      </c>
      <c r="BJ11" s="118"/>
      <c r="BK11" s="118"/>
      <c r="BL11" s="118"/>
      <c r="BM11" s="118"/>
      <c r="BN11" s="118"/>
      <c r="BO11" s="118"/>
      <c r="BP11" s="118"/>
      <c r="BQ11" s="118"/>
      <c r="BR11" s="118"/>
      <c r="BS11" s="118"/>
      <c r="BT11" s="118"/>
      <c r="BU11" s="118"/>
      <c r="BV11" s="118"/>
      <c r="BW11" s="118"/>
      <c r="BX11" s="118"/>
      <c r="BY11" s="118"/>
    </row>
    <row r="12" spans="1:77" s="231" customFormat="1" ht="84.6" customHeight="1">
      <c r="A12" s="116">
        <v>215</v>
      </c>
      <c r="B12" s="116" t="s">
        <v>214</v>
      </c>
      <c r="C12" s="116"/>
      <c r="D12" s="193"/>
      <c r="E12" s="116" t="s">
        <v>207</v>
      </c>
      <c r="F12" s="116" t="s">
        <v>207</v>
      </c>
      <c r="G12" s="117" t="s">
        <v>687</v>
      </c>
      <c r="H12" s="142"/>
      <c r="I12" s="116" t="s">
        <v>210</v>
      </c>
      <c r="J12" s="116" t="s">
        <v>255</v>
      </c>
      <c r="K12" s="203" t="s">
        <v>209</v>
      </c>
      <c r="L12" s="116" t="s">
        <v>210</v>
      </c>
      <c r="M12" s="205" t="s">
        <v>145</v>
      </c>
      <c r="N12" s="205" t="s">
        <v>1089</v>
      </c>
      <c r="O12" s="205"/>
      <c r="P12" s="116">
        <v>10104713</v>
      </c>
      <c r="Q12" s="204" t="s">
        <v>582</v>
      </c>
      <c r="R12" s="206" t="s">
        <v>583</v>
      </c>
      <c r="S12" s="195" t="s">
        <v>633</v>
      </c>
      <c r="T12" s="141" t="s">
        <v>1090</v>
      </c>
      <c r="U12" s="116">
        <v>4</v>
      </c>
      <c r="V12" s="116">
        <v>4</v>
      </c>
      <c r="W12" s="116">
        <v>4</v>
      </c>
      <c r="X12" s="116">
        <v>4</v>
      </c>
      <c r="Y12" s="116">
        <f t="shared" si="0"/>
        <v>4</v>
      </c>
      <c r="Z12" s="116">
        <v>2</v>
      </c>
      <c r="AA12" s="116">
        <v>3</v>
      </c>
      <c r="AB12" s="116">
        <f t="shared" si="1"/>
        <v>24</v>
      </c>
      <c r="AC12" s="116"/>
      <c r="AD12" s="116"/>
      <c r="AE12" s="117"/>
      <c r="AF12" s="116"/>
      <c r="AG12" s="138"/>
      <c r="AH12" s="116"/>
      <c r="AI12" s="138"/>
      <c r="AJ12" s="116"/>
      <c r="AK12" s="138"/>
      <c r="AL12" s="138"/>
      <c r="AM12" s="138"/>
      <c r="AN12" s="138"/>
      <c r="AO12" s="119" t="s">
        <v>15</v>
      </c>
      <c r="AP12" s="122" t="s">
        <v>1093</v>
      </c>
      <c r="AQ12" s="119" t="s">
        <v>1093</v>
      </c>
      <c r="AR12" s="205" t="s">
        <v>1089</v>
      </c>
      <c r="AS12" s="116"/>
      <c r="AT12" s="116"/>
      <c r="AU12" s="290" t="s">
        <v>1091</v>
      </c>
      <c r="AV12" s="138" t="s">
        <v>95</v>
      </c>
      <c r="AW12" s="193" t="s">
        <v>471</v>
      </c>
      <c r="AX12" s="193">
        <v>6</v>
      </c>
      <c r="AY12" s="119">
        <f>AZ12*60</f>
        <v>180</v>
      </c>
      <c r="AZ12" s="138">
        <v>3</v>
      </c>
      <c r="BA12" s="229">
        <f t="shared" si="2"/>
        <v>18</v>
      </c>
      <c r="BB12" s="119" t="s">
        <v>226</v>
      </c>
      <c r="BC12" s="119" t="s">
        <v>1089</v>
      </c>
      <c r="BD12" s="116"/>
      <c r="BE12" s="116"/>
      <c r="BF12" s="139"/>
      <c r="BG12" s="119" t="s">
        <v>425</v>
      </c>
      <c r="BH12" s="120"/>
      <c r="BI12" s="119" t="s">
        <v>99</v>
      </c>
      <c r="BJ12" s="118"/>
      <c r="BK12" s="118"/>
      <c r="BL12" s="118"/>
      <c r="BM12" s="118"/>
      <c r="BN12" s="118"/>
      <c r="BO12" s="118"/>
      <c r="BP12" s="118"/>
      <c r="BQ12" s="118"/>
      <c r="BR12" s="118"/>
      <c r="BS12" s="118"/>
      <c r="BT12" s="118"/>
      <c r="BU12" s="118"/>
      <c r="BV12" s="118"/>
      <c r="BW12" s="118"/>
      <c r="BX12" s="118"/>
      <c r="BY12" s="118"/>
    </row>
    <row r="13" spans="1:77" s="231" customFormat="1" ht="84.6" customHeight="1">
      <c r="A13" s="116">
        <v>215</v>
      </c>
      <c r="B13" s="116" t="s">
        <v>214</v>
      </c>
      <c r="C13" s="116"/>
      <c r="D13" s="193"/>
      <c r="E13" s="116" t="s">
        <v>207</v>
      </c>
      <c r="F13" s="116" t="s">
        <v>207</v>
      </c>
      <c r="G13" s="117" t="s">
        <v>687</v>
      </c>
      <c r="H13" s="142"/>
      <c r="I13" s="116" t="s">
        <v>210</v>
      </c>
      <c r="J13" s="116" t="s">
        <v>255</v>
      </c>
      <c r="K13" s="203" t="s">
        <v>209</v>
      </c>
      <c r="L13" s="116" t="s">
        <v>210</v>
      </c>
      <c r="M13" s="205" t="s">
        <v>145</v>
      </c>
      <c r="N13" s="205" t="s">
        <v>1089</v>
      </c>
      <c r="O13" s="205"/>
      <c r="P13" s="116">
        <v>10104713</v>
      </c>
      <c r="Q13" s="204" t="s">
        <v>582</v>
      </c>
      <c r="R13" s="206" t="s">
        <v>583</v>
      </c>
      <c r="S13" s="195" t="s">
        <v>633</v>
      </c>
      <c r="T13" s="141" t="s">
        <v>1090</v>
      </c>
      <c r="U13" s="116">
        <v>4</v>
      </c>
      <c r="V13" s="116">
        <v>4</v>
      </c>
      <c r="W13" s="116">
        <v>4</v>
      </c>
      <c r="X13" s="116">
        <v>4</v>
      </c>
      <c r="Y13" s="116">
        <f t="shared" si="0"/>
        <v>4</v>
      </c>
      <c r="Z13" s="116">
        <v>2</v>
      </c>
      <c r="AA13" s="116">
        <v>3</v>
      </c>
      <c r="AB13" s="116">
        <f t="shared" si="1"/>
        <v>24</v>
      </c>
      <c r="AC13" s="116"/>
      <c r="AD13" s="116"/>
      <c r="AE13" s="117"/>
      <c r="AF13" s="116"/>
      <c r="AG13" s="138"/>
      <c r="AH13" s="116"/>
      <c r="AI13" s="138"/>
      <c r="AJ13" s="116"/>
      <c r="AK13" s="138"/>
      <c r="AL13" s="138"/>
      <c r="AM13" s="138"/>
      <c r="AN13" s="138"/>
      <c r="AO13" s="119" t="s">
        <v>15</v>
      </c>
      <c r="AP13" s="122" t="s">
        <v>1111</v>
      </c>
      <c r="AQ13" s="119" t="s">
        <v>1111</v>
      </c>
      <c r="AR13" s="205" t="s">
        <v>1089</v>
      </c>
      <c r="AS13" s="116"/>
      <c r="AT13" s="116"/>
      <c r="AU13" s="290" t="s">
        <v>1091</v>
      </c>
      <c r="AV13" s="138" t="s">
        <v>95</v>
      </c>
      <c r="AW13" s="193" t="s">
        <v>471</v>
      </c>
      <c r="AX13" s="193">
        <v>6</v>
      </c>
      <c r="AY13" s="119">
        <f>AZ13*60</f>
        <v>480</v>
      </c>
      <c r="AZ13" s="138">
        <v>8</v>
      </c>
      <c r="BA13" s="229">
        <f t="shared" si="2"/>
        <v>48</v>
      </c>
      <c r="BB13" s="119" t="s">
        <v>226</v>
      </c>
      <c r="BC13" s="119" t="s">
        <v>1089</v>
      </c>
      <c r="BD13" s="116"/>
      <c r="BE13" s="116"/>
      <c r="BF13" s="139"/>
      <c r="BG13" s="119" t="s">
        <v>425</v>
      </c>
      <c r="BH13" s="120"/>
      <c r="BI13" s="119" t="s">
        <v>99</v>
      </c>
      <c r="BJ13" s="118"/>
      <c r="BK13" s="118"/>
      <c r="BL13" s="118"/>
      <c r="BM13" s="118"/>
      <c r="BN13" s="118"/>
      <c r="BO13" s="118"/>
      <c r="BP13" s="118"/>
      <c r="BQ13" s="118"/>
      <c r="BR13" s="118"/>
      <c r="BS13" s="118"/>
      <c r="BT13" s="118"/>
      <c r="BU13" s="118"/>
      <c r="BV13" s="118"/>
      <c r="BW13" s="118"/>
      <c r="BX13" s="118"/>
      <c r="BY13" s="118"/>
    </row>
    <row r="14" spans="1:77" s="231" customFormat="1" ht="66" hidden="1" customHeight="1">
      <c r="A14" s="116">
        <v>209</v>
      </c>
      <c r="B14" s="116" t="s">
        <v>214</v>
      </c>
      <c r="C14" s="116"/>
      <c r="D14" s="116" t="s">
        <v>215</v>
      </c>
      <c r="E14" s="116" t="s">
        <v>207</v>
      </c>
      <c r="F14" s="116" t="s">
        <v>207</v>
      </c>
      <c r="G14" s="117" t="s">
        <v>629</v>
      </c>
      <c r="H14" s="118"/>
      <c r="I14" s="116" t="s">
        <v>630</v>
      </c>
      <c r="J14" s="116" t="s">
        <v>631</v>
      </c>
      <c r="K14" s="203" t="s">
        <v>209</v>
      </c>
      <c r="L14" s="119" t="s">
        <v>208</v>
      </c>
      <c r="M14" s="119" t="s">
        <v>588</v>
      </c>
      <c r="N14" s="233" t="s">
        <v>1970</v>
      </c>
      <c r="O14" s="116" t="s">
        <v>514</v>
      </c>
      <c r="P14" s="116">
        <v>10055822</v>
      </c>
      <c r="Q14" s="117" t="s">
        <v>623</v>
      </c>
      <c r="R14" s="117" t="s">
        <v>624</v>
      </c>
      <c r="S14" s="118" t="s">
        <v>517</v>
      </c>
      <c r="T14" s="141" t="s">
        <v>1964</v>
      </c>
      <c r="U14" s="116">
        <v>4</v>
      </c>
      <c r="V14" s="116">
        <v>1</v>
      </c>
      <c r="W14" s="116">
        <v>1</v>
      </c>
      <c r="X14" s="116">
        <v>1</v>
      </c>
      <c r="Y14" s="116">
        <f t="shared" si="0"/>
        <v>4</v>
      </c>
      <c r="Z14" s="116"/>
      <c r="AA14" s="116"/>
      <c r="AB14" s="116">
        <f t="shared" si="1"/>
        <v>0</v>
      </c>
      <c r="AC14" s="116"/>
      <c r="AD14" s="116" t="s">
        <v>221</v>
      </c>
      <c r="AE14" s="117" t="s">
        <v>1938</v>
      </c>
      <c r="AF14" s="138" t="s">
        <v>224</v>
      </c>
      <c r="AG14" s="138" t="s">
        <v>224</v>
      </c>
      <c r="AH14" s="138" t="s">
        <v>224</v>
      </c>
      <c r="AI14" s="138" t="s">
        <v>224</v>
      </c>
      <c r="AJ14" s="138" t="s">
        <v>224</v>
      </c>
      <c r="AK14" s="138" t="s">
        <v>224</v>
      </c>
      <c r="AL14" s="138" t="s">
        <v>224</v>
      </c>
      <c r="AM14" s="138" t="s">
        <v>224</v>
      </c>
      <c r="AN14" s="138" t="s">
        <v>224</v>
      </c>
      <c r="AO14" s="116" t="s">
        <v>233</v>
      </c>
      <c r="AP14" s="122" t="s">
        <v>1969</v>
      </c>
      <c r="AQ14" s="255" t="s">
        <v>1968</v>
      </c>
      <c r="AR14" s="116" t="s">
        <v>514</v>
      </c>
      <c r="AS14" s="116"/>
      <c r="AT14" s="116"/>
      <c r="AU14" s="137" t="s">
        <v>1910</v>
      </c>
      <c r="AV14" s="138" t="s">
        <v>659</v>
      </c>
      <c r="AW14" s="116" t="s">
        <v>278</v>
      </c>
      <c r="AX14" s="116">
        <v>2</v>
      </c>
      <c r="AY14" s="116">
        <f>AZ14*60</f>
        <v>30</v>
      </c>
      <c r="AZ14" s="138">
        <v>0.5</v>
      </c>
      <c r="BA14" s="229">
        <f t="shared" si="2"/>
        <v>1</v>
      </c>
      <c r="BB14" s="116" t="s">
        <v>519</v>
      </c>
      <c r="BC14" s="118"/>
      <c r="BD14" s="116"/>
      <c r="BE14" s="116"/>
      <c r="BF14" s="139"/>
      <c r="BG14" s="118" t="s">
        <v>1965</v>
      </c>
      <c r="BH14" s="118"/>
      <c r="BI14" s="118" t="s">
        <v>659</v>
      </c>
      <c r="BJ14" s="118"/>
      <c r="BK14" s="118"/>
      <c r="BL14" s="118"/>
      <c r="BM14" s="118"/>
      <c r="BN14" s="118"/>
      <c r="BO14" s="118"/>
      <c r="BP14" s="118"/>
      <c r="BQ14" s="118"/>
      <c r="BR14" s="118"/>
      <c r="BS14" s="118"/>
      <c r="BT14" s="118"/>
      <c r="BU14" s="118"/>
      <c r="BV14" s="118"/>
      <c r="BW14" s="118"/>
      <c r="BX14" s="118"/>
      <c r="BY14" s="118"/>
    </row>
    <row r="15" spans="1:77" s="231" customFormat="1" ht="50.1" hidden="1" customHeight="1">
      <c r="A15" s="116">
        <v>206</v>
      </c>
      <c r="B15" s="116" t="s">
        <v>214</v>
      </c>
      <c r="C15" s="116"/>
      <c r="D15" s="116" t="s">
        <v>215</v>
      </c>
      <c r="E15" s="116" t="s">
        <v>207</v>
      </c>
      <c r="F15" s="116" t="s">
        <v>207</v>
      </c>
      <c r="G15" s="117" t="s">
        <v>832</v>
      </c>
      <c r="H15" s="118"/>
      <c r="I15" s="116" t="s">
        <v>1706</v>
      </c>
      <c r="J15" s="116" t="s">
        <v>1266</v>
      </c>
      <c r="K15" s="203" t="s">
        <v>209</v>
      </c>
      <c r="L15" s="116" t="s">
        <v>208</v>
      </c>
      <c r="M15" s="119" t="s">
        <v>588</v>
      </c>
      <c r="N15" s="233" t="s">
        <v>1970</v>
      </c>
      <c r="O15" s="116" t="s">
        <v>597</v>
      </c>
      <c r="P15" s="116">
        <v>10055822</v>
      </c>
      <c r="Q15" s="117" t="s">
        <v>1098</v>
      </c>
      <c r="R15" s="117" t="s">
        <v>1099</v>
      </c>
      <c r="S15" s="141" t="s">
        <v>1952</v>
      </c>
      <c r="T15" s="141" t="s">
        <v>1020</v>
      </c>
      <c r="U15" s="116"/>
      <c r="V15" s="116"/>
      <c r="W15" s="116"/>
      <c r="X15" s="116"/>
      <c r="Y15" s="116">
        <f t="shared" si="0"/>
        <v>0</v>
      </c>
      <c r="Z15" s="116"/>
      <c r="AA15" s="116"/>
      <c r="AB15" s="116">
        <f t="shared" si="1"/>
        <v>0</v>
      </c>
      <c r="AC15" s="116"/>
      <c r="AD15" s="116" t="s">
        <v>221</v>
      </c>
      <c r="AE15" s="117" t="s">
        <v>1938</v>
      </c>
      <c r="AF15" s="138" t="s">
        <v>224</v>
      </c>
      <c r="AG15" s="138" t="s">
        <v>224</v>
      </c>
      <c r="AH15" s="138" t="s">
        <v>224</v>
      </c>
      <c r="AI15" s="138" t="s">
        <v>224</v>
      </c>
      <c r="AJ15" s="138" t="s">
        <v>224</v>
      </c>
      <c r="AK15" s="138" t="s">
        <v>224</v>
      </c>
      <c r="AL15" s="138" t="s">
        <v>224</v>
      </c>
      <c r="AM15" s="138" t="s">
        <v>224</v>
      </c>
      <c r="AN15" s="138" t="s">
        <v>224</v>
      </c>
      <c r="AO15" s="116" t="s">
        <v>233</v>
      </c>
      <c r="AP15" s="117" t="s">
        <v>1949</v>
      </c>
      <c r="AQ15" s="116" t="s">
        <v>1967</v>
      </c>
      <c r="AR15" s="116" t="s">
        <v>597</v>
      </c>
      <c r="AS15" s="116"/>
      <c r="AT15" s="116"/>
      <c r="AU15" s="137" t="s">
        <v>1903</v>
      </c>
      <c r="AV15" s="138" t="s">
        <v>712</v>
      </c>
      <c r="AW15" s="116" t="s">
        <v>1901</v>
      </c>
      <c r="AX15" s="116">
        <v>1</v>
      </c>
      <c r="AY15" s="116">
        <v>2.5</v>
      </c>
      <c r="AZ15" s="138">
        <v>0.25</v>
      </c>
      <c r="BA15" s="229">
        <f t="shared" si="2"/>
        <v>0.25</v>
      </c>
      <c r="BB15" s="116" t="s">
        <v>519</v>
      </c>
      <c r="BC15" s="118" t="s">
        <v>1838</v>
      </c>
      <c r="BD15" s="116"/>
      <c r="BE15" s="116"/>
      <c r="BF15" s="139"/>
      <c r="BG15" s="118" t="s">
        <v>1950</v>
      </c>
      <c r="BH15" s="118"/>
      <c r="BI15" s="118" t="s">
        <v>659</v>
      </c>
      <c r="BJ15" s="118"/>
      <c r="BK15" s="118"/>
      <c r="BL15" s="118"/>
      <c r="BM15" s="118"/>
      <c r="BN15" s="118"/>
      <c r="BO15" s="118"/>
      <c r="BP15" s="118"/>
      <c r="BQ15" s="118"/>
      <c r="BR15" s="118"/>
      <c r="BS15" s="118"/>
      <c r="BT15" s="118"/>
      <c r="BU15" s="118"/>
      <c r="BV15" s="118"/>
      <c r="BW15" s="118"/>
      <c r="BX15" s="118"/>
      <c r="BY15" s="118"/>
    </row>
    <row r="16" spans="1:77" s="231" customFormat="1" ht="78" hidden="1" customHeight="1">
      <c r="A16" s="116">
        <v>206</v>
      </c>
      <c r="B16" s="116" t="s">
        <v>214</v>
      </c>
      <c r="C16" s="116"/>
      <c r="D16" s="116" t="s">
        <v>215</v>
      </c>
      <c r="E16" s="116" t="s">
        <v>207</v>
      </c>
      <c r="F16" s="116" t="s">
        <v>207</v>
      </c>
      <c r="G16" s="117" t="s">
        <v>832</v>
      </c>
      <c r="H16" s="118"/>
      <c r="I16" s="116" t="s">
        <v>1706</v>
      </c>
      <c r="J16" s="116" t="s">
        <v>1266</v>
      </c>
      <c r="K16" s="203" t="s">
        <v>209</v>
      </c>
      <c r="L16" s="116" t="s">
        <v>208</v>
      </c>
      <c r="M16" s="119" t="s">
        <v>588</v>
      </c>
      <c r="N16" s="233" t="s">
        <v>1970</v>
      </c>
      <c r="O16" s="116" t="s">
        <v>597</v>
      </c>
      <c r="P16" s="116">
        <v>10055822</v>
      </c>
      <c r="Q16" s="117" t="s">
        <v>1098</v>
      </c>
      <c r="R16" s="117" t="s">
        <v>1099</v>
      </c>
      <c r="S16" s="141" t="s">
        <v>1952</v>
      </c>
      <c r="T16" s="141" t="s">
        <v>1020</v>
      </c>
      <c r="U16" s="116"/>
      <c r="V16" s="116"/>
      <c r="W16" s="116"/>
      <c r="X16" s="116"/>
      <c r="Y16" s="116">
        <f t="shared" si="0"/>
        <v>0</v>
      </c>
      <c r="Z16" s="116"/>
      <c r="AA16" s="116"/>
      <c r="AB16" s="116">
        <f t="shared" si="1"/>
        <v>0</v>
      </c>
      <c r="AC16" s="116"/>
      <c r="AD16" s="116" t="s">
        <v>221</v>
      </c>
      <c r="AE16" s="117" t="s">
        <v>1938</v>
      </c>
      <c r="AF16" s="138" t="s">
        <v>224</v>
      </c>
      <c r="AG16" s="138" t="s">
        <v>224</v>
      </c>
      <c r="AH16" s="138" t="s">
        <v>224</v>
      </c>
      <c r="AI16" s="138" t="s">
        <v>224</v>
      </c>
      <c r="AJ16" s="138" t="s">
        <v>224</v>
      </c>
      <c r="AK16" s="138" t="s">
        <v>224</v>
      </c>
      <c r="AL16" s="138" t="s">
        <v>224</v>
      </c>
      <c r="AM16" s="138" t="s">
        <v>224</v>
      </c>
      <c r="AN16" s="138" t="s">
        <v>224</v>
      </c>
      <c r="AO16" s="116" t="s">
        <v>233</v>
      </c>
      <c r="AP16" s="117" t="s">
        <v>1953</v>
      </c>
      <c r="AQ16" s="116" t="s">
        <v>1908</v>
      </c>
      <c r="AR16" s="116" t="s">
        <v>597</v>
      </c>
      <c r="AS16" s="116"/>
      <c r="AT16" s="116"/>
      <c r="AU16" s="137" t="s">
        <v>1909</v>
      </c>
      <c r="AV16" s="138" t="s">
        <v>659</v>
      </c>
      <c r="AW16" s="116" t="s">
        <v>1730</v>
      </c>
      <c r="AX16" s="116">
        <v>2</v>
      </c>
      <c r="AY16" s="116">
        <f>AZ16*60</f>
        <v>480</v>
      </c>
      <c r="AZ16" s="138">
        <v>8</v>
      </c>
      <c r="BA16" s="229">
        <f t="shared" si="2"/>
        <v>16</v>
      </c>
      <c r="BB16" s="116" t="s">
        <v>226</v>
      </c>
      <c r="BC16" s="118" t="s">
        <v>1838</v>
      </c>
      <c r="BD16" s="116"/>
      <c r="BE16" s="116"/>
      <c r="BF16" s="139"/>
      <c r="BG16" s="118" t="s">
        <v>1955</v>
      </c>
      <c r="BH16" s="118"/>
      <c r="BI16" s="118" t="s">
        <v>659</v>
      </c>
      <c r="BJ16" s="118"/>
      <c r="BK16" s="118"/>
      <c r="BL16" s="118"/>
      <c r="BM16" s="118"/>
      <c r="BN16" s="118"/>
      <c r="BO16" s="118"/>
      <c r="BP16" s="118"/>
      <c r="BQ16" s="118"/>
      <c r="BR16" s="118"/>
      <c r="BS16" s="118"/>
      <c r="BT16" s="118"/>
      <c r="BU16" s="118"/>
      <c r="BV16" s="118"/>
      <c r="BW16" s="118"/>
      <c r="BX16" s="118"/>
      <c r="BY16" s="118"/>
    </row>
    <row r="17" spans="1:77" s="231" customFormat="1" ht="78" hidden="1" customHeight="1">
      <c r="A17" s="116">
        <v>206</v>
      </c>
      <c r="B17" s="116" t="s">
        <v>214</v>
      </c>
      <c r="C17" s="116"/>
      <c r="D17" s="116" t="s">
        <v>215</v>
      </c>
      <c r="E17" s="116" t="s">
        <v>207</v>
      </c>
      <c r="F17" s="116" t="s">
        <v>207</v>
      </c>
      <c r="G17" s="117" t="s">
        <v>832</v>
      </c>
      <c r="H17" s="118"/>
      <c r="I17" s="116" t="s">
        <v>1706</v>
      </c>
      <c r="J17" s="116" t="s">
        <v>1266</v>
      </c>
      <c r="K17" s="203" t="s">
        <v>209</v>
      </c>
      <c r="L17" s="116" t="s">
        <v>208</v>
      </c>
      <c r="M17" s="119" t="s">
        <v>588</v>
      </c>
      <c r="N17" s="233" t="s">
        <v>1970</v>
      </c>
      <c r="O17" s="116" t="s">
        <v>597</v>
      </c>
      <c r="P17" s="116">
        <v>10055822</v>
      </c>
      <c r="Q17" s="117" t="s">
        <v>1098</v>
      </c>
      <c r="R17" s="117" t="s">
        <v>1099</v>
      </c>
      <c r="S17" s="141" t="s">
        <v>1952</v>
      </c>
      <c r="T17" s="141" t="s">
        <v>1020</v>
      </c>
      <c r="U17" s="116"/>
      <c r="V17" s="116"/>
      <c r="W17" s="116"/>
      <c r="X17" s="116"/>
      <c r="Y17" s="116">
        <f t="shared" si="0"/>
        <v>0</v>
      </c>
      <c r="Z17" s="116"/>
      <c r="AA17" s="116"/>
      <c r="AB17" s="116">
        <f t="shared" si="1"/>
        <v>0</v>
      </c>
      <c r="AC17" s="116"/>
      <c r="AD17" s="116" t="s">
        <v>221</v>
      </c>
      <c r="AE17" s="117" t="s">
        <v>1938</v>
      </c>
      <c r="AF17" s="138" t="s">
        <v>224</v>
      </c>
      <c r="AG17" s="138" t="s">
        <v>224</v>
      </c>
      <c r="AH17" s="138" t="s">
        <v>224</v>
      </c>
      <c r="AI17" s="138" t="s">
        <v>224</v>
      </c>
      <c r="AJ17" s="138" t="s">
        <v>224</v>
      </c>
      <c r="AK17" s="138" t="s">
        <v>224</v>
      </c>
      <c r="AL17" s="138" t="s">
        <v>224</v>
      </c>
      <c r="AM17" s="138" t="s">
        <v>224</v>
      </c>
      <c r="AN17" s="138" t="s">
        <v>224</v>
      </c>
      <c r="AO17" s="116" t="s">
        <v>233</v>
      </c>
      <c r="AP17" s="117" t="s">
        <v>1954</v>
      </c>
      <c r="AQ17" s="116" t="s">
        <v>1113</v>
      </c>
      <c r="AR17" s="116" t="s">
        <v>597</v>
      </c>
      <c r="AS17" s="116"/>
      <c r="AT17" s="116"/>
      <c r="AU17" s="137" t="s">
        <v>1956</v>
      </c>
      <c r="AV17" s="138" t="s">
        <v>95</v>
      </c>
      <c r="AW17" s="116" t="s">
        <v>1730</v>
      </c>
      <c r="AX17" s="116">
        <v>2</v>
      </c>
      <c r="AY17" s="116">
        <f>AZ17*60</f>
        <v>120</v>
      </c>
      <c r="AZ17" s="138">
        <v>2</v>
      </c>
      <c r="BA17" s="229">
        <f t="shared" si="2"/>
        <v>4</v>
      </c>
      <c r="BB17" s="116" t="s">
        <v>226</v>
      </c>
      <c r="BC17" s="118" t="s">
        <v>1838</v>
      </c>
      <c r="BD17" s="116"/>
      <c r="BE17" s="116"/>
      <c r="BF17" s="139"/>
      <c r="BG17" s="118" t="s">
        <v>1957</v>
      </c>
      <c r="BH17" s="118"/>
      <c r="BI17" s="118" t="s">
        <v>659</v>
      </c>
      <c r="BJ17" s="118"/>
      <c r="BK17" s="118"/>
      <c r="BL17" s="118"/>
      <c r="BM17" s="118"/>
      <c r="BN17" s="118"/>
      <c r="BO17" s="118"/>
      <c r="BP17" s="118"/>
      <c r="BQ17" s="118"/>
      <c r="BR17" s="118"/>
      <c r="BS17" s="118"/>
      <c r="BT17" s="118"/>
      <c r="BU17" s="118"/>
      <c r="BV17" s="118"/>
      <c r="BW17" s="118"/>
      <c r="BX17" s="118"/>
      <c r="BY17" s="118"/>
    </row>
    <row r="18" spans="1:77" s="231" customFormat="1" ht="50.1" hidden="1" customHeight="1">
      <c r="A18" s="116">
        <v>205</v>
      </c>
      <c r="B18" s="116" t="s">
        <v>214</v>
      </c>
      <c r="C18" s="116"/>
      <c r="D18" s="116" t="s">
        <v>215</v>
      </c>
      <c r="E18" s="116" t="s">
        <v>207</v>
      </c>
      <c r="F18" s="116" t="s">
        <v>207</v>
      </c>
      <c r="G18" s="117" t="s">
        <v>832</v>
      </c>
      <c r="H18" s="118"/>
      <c r="I18" s="116" t="s">
        <v>1706</v>
      </c>
      <c r="J18" s="116" t="s">
        <v>1266</v>
      </c>
      <c r="K18" s="203" t="s">
        <v>209</v>
      </c>
      <c r="L18" s="116" t="s">
        <v>208</v>
      </c>
      <c r="M18" s="119" t="s">
        <v>588</v>
      </c>
      <c r="N18" s="233" t="s">
        <v>1970</v>
      </c>
      <c r="O18" s="116" t="s">
        <v>597</v>
      </c>
      <c r="P18" s="116">
        <v>10055822</v>
      </c>
      <c r="Q18" s="117" t="s">
        <v>1098</v>
      </c>
      <c r="R18" s="117" t="s">
        <v>1099</v>
      </c>
      <c r="S18" s="141" t="s">
        <v>1948</v>
      </c>
      <c r="T18" s="141" t="s">
        <v>1951</v>
      </c>
      <c r="U18" s="116"/>
      <c r="V18" s="116"/>
      <c r="W18" s="116"/>
      <c r="X18" s="116"/>
      <c r="Y18" s="116">
        <f t="shared" si="0"/>
        <v>0</v>
      </c>
      <c r="Z18" s="116"/>
      <c r="AA18" s="116"/>
      <c r="AB18" s="116">
        <f t="shared" si="1"/>
        <v>0</v>
      </c>
      <c r="AC18" s="116"/>
      <c r="AD18" s="116" t="s">
        <v>221</v>
      </c>
      <c r="AE18" s="117" t="s">
        <v>1938</v>
      </c>
      <c r="AF18" s="138" t="s">
        <v>224</v>
      </c>
      <c r="AG18" s="138" t="s">
        <v>224</v>
      </c>
      <c r="AH18" s="138" t="s">
        <v>224</v>
      </c>
      <c r="AI18" s="138" t="s">
        <v>224</v>
      </c>
      <c r="AJ18" s="138" t="s">
        <v>224</v>
      </c>
      <c r="AK18" s="138" t="s">
        <v>224</v>
      </c>
      <c r="AL18" s="138" t="s">
        <v>224</v>
      </c>
      <c r="AM18" s="138" t="s">
        <v>224</v>
      </c>
      <c r="AN18" s="138" t="s">
        <v>224</v>
      </c>
      <c r="AO18" s="116" t="s">
        <v>233</v>
      </c>
      <c r="AP18" s="117" t="s">
        <v>1949</v>
      </c>
      <c r="AQ18" s="116" t="s">
        <v>1967</v>
      </c>
      <c r="AR18" s="116" t="s">
        <v>597</v>
      </c>
      <c r="AS18" s="116"/>
      <c r="AT18" s="116"/>
      <c r="AU18" s="137" t="s">
        <v>1903</v>
      </c>
      <c r="AV18" s="138" t="s">
        <v>712</v>
      </c>
      <c r="AW18" s="116" t="s">
        <v>1901</v>
      </c>
      <c r="AX18" s="116">
        <v>1</v>
      </c>
      <c r="AY18" s="116">
        <v>2.5</v>
      </c>
      <c r="AZ18" s="138">
        <v>0.25</v>
      </c>
      <c r="BA18" s="229">
        <f t="shared" si="2"/>
        <v>0.25</v>
      </c>
      <c r="BB18" s="116" t="s">
        <v>519</v>
      </c>
      <c r="BC18" s="118"/>
      <c r="BD18" s="116"/>
      <c r="BE18" s="116"/>
      <c r="BF18" s="139"/>
      <c r="BG18" s="118" t="s">
        <v>1950</v>
      </c>
      <c r="BH18" s="118"/>
      <c r="BI18" s="118" t="s">
        <v>659</v>
      </c>
      <c r="BJ18" s="118"/>
      <c r="BK18" s="118"/>
      <c r="BL18" s="118"/>
      <c r="BM18" s="118"/>
      <c r="BN18" s="118"/>
      <c r="BO18" s="118"/>
      <c r="BP18" s="118"/>
      <c r="BQ18" s="118"/>
      <c r="BR18" s="118"/>
      <c r="BS18" s="118"/>
      <c r="BT18" s="118"/>
      <c r="BU18" s="118"/>
      <c r="BV18" s="118"/>
      <c r="BW18" s="118"/>
      <c r="BX18" s="118"/>
      <c r="BY18" s="118"/>
    </row>
    <row r="19" spans="1:77" s="231" customFormat="1" ht="50.1" hidden="1" customHeight="1">
      <c r="A19" s="116">
        <v>204</v>
      </c>
      <c r="B19" s="116" t="s">
        <v>214</v>
      </c>
      <c r="C19" s="116"/>
      <c r="D19" s="116" t="s">
        <v>215</v>
      </c>
      <c r="E19" s="116" t="s">
        <v>207</v>
      </c>
      <c r="F19" s="116" t="s">
        <v>207</v>
      </c>
      <c r="G19" s="117" t="s">
        <v>832</v>
      </c>
      <c r="H19" s="118"/>
      <c r="I19" s="116" t="s">
        <v>1706</v>
      </c>
      <c r="J19" s="116" t="s">
        <v>1266</v>
      </c>
      <c r="K19" s="203" t="s">
        <v>209</v>
      </c>
      <c r="L19" s="116" t="s">
        <v>208</v>
      </c>
      <c r="M19" s="119" t="s">
        <v>588</v>
      </c>
      <c r="N19" s="233" t="s">
        <v>1970</v>
      </c>
      <c r="O19" s="116" t="s">
        <v>627</v>
      </c>
      <c r="P19" s="116">
        <v>10055822</v>
      </c>
      <c r="Q19" s="117" t="s">
        <v>1098</v>
      </c>
      <c r="R19" s="117" t="s">
        <v>1099</v>
      </c>
      <c r="S19" s="141" t="s">
        <v>628</v>
      </c>
      <c r="T19" s="141" t="s">
        <v>1020</v>
      </c>
      <c r="U19" s="116"/>
      <c r="V19" s="116"/>
      <c r="W19" s="116"/>
      <c r="X19" s="116"/>
      <c r="Y19" s="116">
        <f t="shared" si="0"/>
        <v>0</v>
      </c>
      <c r="Z19" s="116">
        <v>1</v>
      </c>
      <c r="AA19" s="116"/>
      <c r="AB19" s="116">
        <f t="shared" si="1"/>
        <v>0</v>
      </c>
      <c r="AC19" s="116"/>
      <c r="AD19" s="116" t="s">
        <v>221</v>
      </c>
      <c r="AE19" s="117" t="s">
        <v>1938</v>
      </c>
      <c r="AF19" s="138" t="s">
        <v>224</v>
      </c>
      <c r="AG19" s="138" t="s">
        <v>224</v>
      </c>
      <c r="AH19" s="138" t="s">
        <v>224</v>
      </c>
      <c r="AI19" s="138" t="s">
        <v>224</v>
      </c>
      <c r="AJ19" s="138" t="s">
        <v>224</v>
      </c>
      <c r="AK19" s="138" t="s">
        <v>224</v>
      </c>
      <c r="AL19" s="138" t="s">
        <v>224</v>
      </c>
      <c r="AM19" s="138" t="s">
        <v>224</v>
      </c>
      <c r="AN19" s="138" t="s">
        <v>224</v>
      </c>
      <c r="AO19" s="116" t="s">
        <v>233</v>
      </c>
      <c r="AP19" s="117" t="s">
        <v>1902</v>
      </c>
      <c r="AQ19" s="116" t="s">
        <v>1967</v>
      </c>
      <c r="AR19" s="116" t="s">
        <v>627</v>
      </c>
      <c r="AS19" s="116"/>
      <c r="AT19" s="116"/>
      <c r="AU19" s="137" t="s">
        <v>1903</v>
      </c>
      <c r="AV19" s="138" t="s">
        <v>712</v>
      </c>
      <c r="AW19" s="116" t="s">
        <v>1901</v>
      </c>
      <c r="AX19" s="116">
        <v>1</v>
      </c>
      <c r="AY19" s="116">
        <f>AZ19*60</f>
        <v>15</v>
      </c>
      <c r="AZ19" s="138">
        <v>0.25</v>
      </c>
      <c r="BA19" s="229">
        <f t="shared" si="2"/>
        <v>0.25</v>
      </c>
      <c r="BB19" s="116" t="s">
        <v>519</v>
      </c>
      <c r="BC19" s="118"/>
      <c r="BD19" s="116"/>
      <c r="BE19" s="116"/>
      <c r="BF19" s="139"/>
      <c r="BG19" s="118" t="s">
        <v>1940</v>
      </c>
      <c r="BH19" s="118"/>
      <c r="BI19" s="118" t="s">
        <v>659</v>
      </c>
      <c r="BJ19" s="118"/>
      <c r="BK19" s="118"/>
      <c r="BL19" s="118"/>
      <c r="BM19" s="118"/>
      <c r="BN19" s="118"/>
      <c r="BO19" s="118"/>
      <c r="BP19" s="118"/>
      <c r="BQ19" s="118"/>
      <c r="BR19" s="118"/>
      <c r="BS19" s="118"/>
      <c r="BT19" s="118"/>
      <c r="BU19" s="118"/>
      <c r="BV19" s="118"/>
      <c r="BW19" s="118"/>
      <c r="BX19" s="118"/>
      <c r="BY19" s="118"/>
    </row>
    <row r="20" spans="1:77" s="231" customFormat="1" ht="50.1" hidden="1" customHeight="1">
      <c r="A20" s="116">
        <v>204</v>
      </c>
      <c r="B20" s="116" t="s">
        <v>214</v>
      </c>
      <c r="C20" s="116"/>
      <c r="D20" s="116" t="s">
        <v>215</v>
      </c>
      <c r="E20" s="116" t="s">
        <v>207</v>
      </c>
      <c r="F20" s="116" t="s">
        <v>207</v>
      </c>
      <c r="G20" s="117" t="s">
        <v>832</v>
      </c>
      <c r="H20" s="118"/>
      <c r="I20" s="116" t="s">
        <v>1706</v>
      </c>
      <c r="J20" s="116" t="s">
        <v>1266</v>
      </c>
      <c r="K20" s="203" t="s">
        <v>209</v>
      </c>
      <c r="L20" s="116" t="s">
        <v>208</v>
      </c>
      <c r="M20" s="119" t="s">
        <v>588</v>
      </c>
      <c r="N20" s="233" t="s">
        <v>1970</v>
      </c>
      <c r="O20" s="116" t="s">
        <v>627</v>
      </c>
      <c r="P20" s="116">
        <v>10055822</v>
      </c>
      <c r="Q20" s="117" t="s">
        <v>1098</v>
      </c>
      <c r="R20" s="117" t="s">
        <v>1099</v>
      </c>
      <c r="S20" s="141" t="s">
        <v>628</v>
      </c>
      <c r="T20" s="141" t="s">
        <v>1020</v>
      </c>
      <c r="U20" s="116"/>
      <c r="V20" s="116"/>
      <c r="W20" s="116"/>
      <c r="X20" s="116"/>
      <c r="Y20" s="116">
        <f t="shared" si="0"/>
        <v>0</v>
      </c>
      <c r="Z20" s="116">
        <v>1</v>
      </c>
      <c r="AA20" s="116"/>
      <c r="AB20" s="116">
        <f t="shared" si="1"/>
        <v>0</v>
      </c>
      <c r="AC20" s="116"/>
      <c r="AD20" s="116" t="s">
        <v>221</v>
      </c>
      <c r="AE20" s="117" t="s">
        <v>1938</v>
      </c>
      <c r="AF20" s="138" t="s">
        <v>224</v>
      </c>
      <c r="AG20" s="138" t="s">
        <v>224</v>
      </c>
      <c r="AH20" s="138" t="s">
        <v>224</v>
      </c>
      <c r="AI20" s="138" t="s">
        <v>224</v>
      </c>
      <c r="AJ20" s="138" t="s">
        <v>224</v>
      </c>
      <c r="AK20" s="138" t="s">
        <v>224</v>
      </c>
      <c r="AL20" s="138" t="s">
        <v>224</v>
      </c>
      <c r="AM20" s="138" t="s">
        <v>224</v>
      </c>
      <c r="AN20" s="138" t="s">
        <v>224</v>
      </c>
      <c r="AO20" s="116" t="s">
        <v>233</v>
      </c>
      <c r="AP20" s="117" t="s">
        <v>1946</v>
      </c>
      <c r="AQ20" s="116" t="s">
        <v>1908</v>
      </c>
      <c r="AR20" s="116" t="s">
        <v>627</v>
      </c>
      <c r="AS20" s="116"/>
      <c r="AT20" s="116"/>
      <c r="AU20" s="137" t="s">
        <v>1909</v>
      </c>
      <c r="AV20" s="138" t="s">
        <v>659</v>
      </c>
      <c r="AW20" s="116" t="s">
        <v>1730</v>
      </c>
      <c r="AX20" s="116">
        <v>2</v>
      </c>
      <c r="AY20" s="116">
        <f>AZ20*60</f>
        <v>1920</v>
      </c>
      <c r="AZ20" s="138">
        <v>32</v>
      </c>
      <c r="BA20" s="229">
        <f t="shared" si="2"/>
        <v>64</v>
      </c>
      <c r="BB20" s="116" t="s">
        <v>226</v>
      </c>
      <c r="BC20" s="118"/>
      <c r="BD20" s="116"/>
      <c r="BE20" s="116"/>
      <c r="BF20" s="139"/>
      <c r="BG20" s="118" t="s">
        <v>1947</v>
      </c>
      <c r="BH20" s="118"/>
      <c r="BI20" s="118" t="s">
        <v>659</v>
      </c>
      <c r="BJ20" s="118"/>
      <c r="BK20" s="118"/>
      <c r="BL20" s="118"/>
      <c r="BM20" s="118"/>
      <c r="BN20" s="118"/>
      <c r="BO20" s="118"/>
      <c r="BP20" s="118"/>
      <c r="BQ20" s="118"/>
      <c r="BR20" s="118"/>
      <c r="BS20" s="118"/>
      <c r="BT20" s="118"/>
      <c r="BU20" s="118"/>
      <c r="BV20" s="118"/>
      <c r="BW20" s="118"/>
      <c r="BX20" s="118"/>
      <c r="BY20" s="118"/>
    </row>
    <row r="21" spans="1:77" s="231" customFormat="1" ht="58.5" hidden="1" customHeight="1">
      <c r="A21" s="116">
        <v>204</v>
      </c>
      <c r="B21" s="116" t="s">
        <v>214</v>
      </c>
      <c r="C21" s="116"/>
      <c r="D21" s="116" t="s">
        <v>215</v>
      </c>
      <c r="E21" s="116" t="s">
        <v>207</v>
      </c>
      <c r="F21" s="116" t="s">
        <v>207</v>
      </c>
      <c r="G21" s="117" t="s">
        <v>832</v>
      </c>
      <c r="H21" s="118"/>
      <c r="I21" s="116" t="s">
        <v>1706</v>
      </c>
      <c r="J21" s="116" t="s">
        <v>1266</v>
      </c>
      <c r="K21" s="203" t="s">
        <v>209</v>
      </c>
      <c r="L21" s="116" t="s">
        <v>208</v>
      </c>
      <c r="M21" s="119" t="s">
        <v>588</v>
      </c>
      <c r="N21" s="233" t="s">
        <v>1970</v>
      </c>
      <c r="O21" s="116" t="s">
        <v>244</v>
      </c>
      <c r="P21" s="116">
        <v>10055822</v>
      </c>
      <c r="Q21" s="117" t="s">
        <v>1098</v>
      </c>
      <c r="R21" s="117" t="s">
        <v>1099</v>
      </c>
      <c r="S21" s="141" t="s">
        <v>1904</v>
      </c>
      <c r="T21" s="141" t="s">
        <v>1906</v>
      </c>
      <c r="U21" s="116"/>
      <c r="V21" s="116"/>
      <c r="W21" s="116"/>
      <c r="X21" s="116"/>
      <c r="Y21" s="116">
        <f t="shared" si="0"/>
        <v>0</v>
      </c>
      <c r="Z21" s="116"/>
      <c r="AA21" s="116"/>
      <c r="AB21" s="116">
        <f t="shared" si="1"/>
        <v>0</v>
      </c>
      <c r="AC21" s="116"/>
      <c r="AD21" s="116" t="s">
        <v>221</v>
      </c>
      <c r="AE21" s="117" t="s">
        <v>1938</v>
      </c>
      <c r="AF21" s="138" t="s">
        <v>224</v>
      </c>
      <c r="AG21" s="138" t="s">
        <v>224</v>
      </c>
      <c r="AH21" s="138" t="s">
        <v>224</v>
      </c>
      <c r="AI21" s="138" t="s">
        <v>224</v>
      </c>
      <c r="AJ21" s="138" t="s">
        <v>224</v>
      </c>
      <c r="AK21" s="138" t="s">
        <v>224</v>
      </c>
      <c r="AL21" s="138" t="s">
        <v>224</v>
      </c>
      <c r="AM21" s="138" t="s">
        <v>224</v>
      </c>
      <c r="AN21" s="138" t="s">
        <v>224</v>
      </c>
      <c r="AO21" s="116" t="s">
        <v>233</v>
      </c>
      <c r="AP21" s="117" t="s">
        <v>1945</v>
      </c>
      <c r="AQ21" s="116" t="s">
        <v>1908</v>
      </c>
      <c r="AR21" s="116" t="s">
        <v>244</v>
      </c>
      <c r="AS21" s="116"/>
      <c r="AT21" s="116"/>
      <c r="AU21" s="137" t="s">
        <v>1909</v>
      </c>
      <c r="AV21" s="138" t="s">
        <v>659</v>
      </c>
      <c r="AW21" s="116" t="s">
        <v>1730</v>
      </c>
      <c r="AX21" s="116">
        <v>2</v>
      </c>
      <c r="AY21" s="116">
        <f>AZ21*60</f>
        <v>1440</v>
      </c>
      <c r="AZ21" s="138">
        <v>24</v>
      </c>
      <c r="BA21" s="229">
        <f t="shared" si="2"/>
        <v>48</v>
      </c>
      <c r="BB21" s="116" t="s">
        <v>226</v>
      </c>
      <c r="BC21" s="118"/>
      <c r="BD21" s="116"/>
      <c r="BE21" s="116"/>
      <c r="BF21" s="139"/>
      <c r="BG21" s="118" t="s">
        <v>1944</v>
      </c>
      <c r="BH21" s="118"/>
      <c r="BI21" s="118" t="s">
        <v>659</v>
      </c>
      <c r="BJ21" s="118"/>
      <c r="BK21" s="118"/>
      <c r="BL21" s="118"/>
      <c r="BM21" s="118"/>
      <c r="BN21" s="118"/>
      <c r="BO21" s="118"/>
      <c r="BP21" s="118"/>
      <c r="BQ21" s="118"/>
      <c r="BR21" s="118"/>
      <c r="BS21" s="118"/>
      <c r="BT21" s="118"/>
      <c r="BU21" s="118"/>
      <c r="BV21" s="118"/>
      <c r="BW21" s="118"/>
      <c r="BX21" s="118"/>
      <c r="BY21" s="118"/>
    </row>
    <row r="22" spans="1:77" ht="69.75" hidden="1" customHeight="1">
      <c r="A22" s="116">
        <v>204</v>
      </c>
      <c r="B22" s="116" t="s">
        <v>214</v>
      </c>
      <c r="C22" s="116"/>
      <c r="D22" s="116" t="s">
        <v>215</v>
      </c>
      <c r="E22" s="116" t="s">
        <v>207</v>
      </c>
      <c r="F22" s="116" t="s">
        <v>207</v>
      </c>
      <c r="G22" s="117" t="s">
        <v>832</v>
      </c>
      <c r="H22" s="118"/>
      <c r="I22" s="116" t="s">
        <v>1706</v>
      </c>
      <c r="J22" s="116" t="s">
        <v>1266</v>
      </c>
      <c r="K22" s="203" t="s">
        <v>209</v>
      </c>
      <c r="L22" s="116" t="s">
        <v>208</v>
      </c>
      <c r="M22" s="119" t="s">
        <v>588</v>
      </c>
      <c r="N22" s="233" t="s">
        <v>1970</v>
      </c>
      <c r="O22" s="116" t="s">
        <v>244</v>
      </c>
      <c r="P22" s="116">
        <v>10055822</v>
      </c>
      <c r="Q22" s="117" t="s">
        <v>1098</v>
      </c>
      <c r="R22" s="117" t="s">
        <v>1099</v>
      </c>
      <c r="S22" s="141" t="s">
        <v>1905</v>
      </c>
      <c r="T22" s="141" t="s">
        <v>1906</v>
      </c>
      <c r="U22" s="116"/>
      <c r="V22" s="116"/>
      <c r="W22" s="116"/>
      <c r="X22" s="116"/>
      <c r="Y22" s="116">
        <f t="shared" si="0"/>
        <v>0</v>
      </c>
      <c r="Z22" s="116"/>
      <c r="AA22" s="116"/>
      <c r="AB22" s="116">
        <f t="shared" si="1"/>
        <v>0</v>
      </c>
      <c r="AC22" s="116"/>
      <c r="AD22" s="116" t="s">
        <v>221</v>
      </c>
      <c r="AE22" s="117" t="s">
        <v>1938</v>
      </c>
      <c r="AF22" s="138" t="s">
        <v>224</v>
      </c>
      <c r="AG22" s="138" t="s">
        <v>224</v>
      </c>
      <c r="AH22" s="138" t="s">
        <v>224</v>
      </c>
      <c r="AI22" s="138" t="s">
        <v>224</v>
      </c>
      <c r="AJ22" s="138" t="s">
        <v>224</v>
      </c>
      <c r="AK22" s="138" t="s">
        <v>224</v>
      </c>
      <c r="AL22" s="138" t="s">
        <v>224</v>
      </c>
      <c r="AM22" s="138" t="s">
        <v>224</v>
      </c>
      <c r="AN22" s="138" t="s">
        <v>224</v>
      </c>
      <c r="AO22" s="116" t="s">
        <v>233</v>
      </c>
      <c r="AP22" s="117" t="s">
        <v>1902</v>
      </c>
      <c r="AQ22" s="116" t="s">
        <v>1967</v>
      </c>
      <c r="AR22" s="116" t="s">
        <v>244</v>
      </c>
      <c r="AS22" s="116"/>
      <c r="AT22" s="116"/>
      <c r="AU22" s="117" t="s">
        <v>1903</v>
      </c>
      <c r="AV22" s="138" t="s">
        <v>712</v>
      </c>
      <c r="AW22" s="116" t="s">
        <v>1901</v>
      </c>
      <c r="AX22" s="116">
        <v>1</v>
      </c>
      <c r="AY22" s="116">
        <f>AZ22*60</f>
        <v>15</v>
      </c>
      <c r="AZ22" s="138">
        <v>0.25</v>
      </c>
      <c r="BA22" s="229">
        <f t="shared" si="2"/>
        <v>0.25</v>
      </c>
      <c r="BB22" s="116" t="s">
        <v>519</v>
      </c>
      <c r="BC22" s="118"/>
      <c r="BD22" s="116"/>
      <c r="BE22" s="116"/>
      <c r="BF22" s="139"/>
      <c r="BG22" s="118" t="s">
        <v>1838</v>
      </c>
      <c r="BH22" s="118"/>
      <c r="BI22" s="118" t="s">
        <v>659</v>
      </c>
      <c r="BJ22" s="118"/>
      <c r="BK22" s="118"/>
      <c r="BL22" s="118"/>
      <c r="BM22" s="118"/>
      <c r="BN22" s="118"/>
      <c r="BO22" s="118"/>
      <c r="BP22" s="118"/>
      <c r="BQ22" s="118"/>
      <c r="BR22" s="118"/>
      <c r="BS22" s="118"/>
      <c r="BT22" s="118"/>
      <c r="BU22" s="118"/>
      <c r="BV22" s="118"/>
      <c r="BW22" s="118"/>
      <c r="BX22" s="118"/>
      <c r="BY22" s="118"/>
    </row>
    <row r="23" spans="1:77" ht="69.75" hidden="1" customHeight="1">
      <c r="A23" s="116">
        <v>203</v>
      </c>
      <c r="B23" s="116" t="s">
        <v>214</v>
      </c>
      <c r="C23" s="116"/>
      <c r="D23" s="116" t="s">
        <v>215</v>
      </c>
      <c r="E23" s="116" t="s">
        <v>207</v>
      </c>
      <c r="F23" s="116" t="s">
        <v>207</v>
      </c>
      <c r="G23" s="117" t="s">
        <v>832</v>
      </c>
      <c r="H23" s="118"/>
      <c r="I23" s="116" t="s">
        <v>1706</v>
      </c>
      <c r="J23" s="116" t="s">
        <v>1266</v>
      </c>
      <c r="K23" s="203" t="s">
        <v>209</v>
      </c>
      <c r="L23" s="116" t="s">
        <v>208</v>
      </c>
      <c r="M23" s="119" t="s">
        <v>588</v>
      </c>
      <c r="N23" s="233" t="s">
        <v>1970</v>
      </c>
      <c r="O23" s="116" t="s">
        <v>627</v>
      </c>
      <c r="P23" s="116">
        <v>10055822</v>
      </c>
      <c r="Q23" s="117" t="s">
        <v>1098</v>
      </c>
      <c r="R23" s="117" t="s">
        <v>1099</v>
      </c>
      <c r="S23" s="141" t="s">
        <v>1939</v>
      </c>
      <c r="T23" s="141" t="s">
        <v>1020</v>
      </c>
      <c r="U23" s="116"/>
      <c r="V23" s="116"/>
      <c r="W23" s="116"/>
      <c r="X23" s="116"/>
      <c r="Y23" s="116">
        <f t="shared" si="0"/>
        <v>0</v>
      </c>
      <c r="Z23" s="116"/>
      <c r="AA23" s="116"/>
      <c r="AB23" s="116">
        <f t="shared" si="1"/>
        <v>0</v>
      </c>
      <c r="AC23" s="116"/>
      <c r="AD23" s="116" t="s">
        <v>221</v>
      </c>
      <c r="AE23" s="117" t="s">
        <v>1938</v>
      </c>
      <c r="AF23" s="138" t="s">
        <v>224</v>
      </c>
      <c r="AG23" s="138" t="s">
        <v>224</v>
      </c>
      <c r="AH23" s="138" t="s">
        <v>224</v>
      </c>
      <c r="AI23" s="138" t="s">
        <v>224</v>
      </c>
      <c r="AJ23" s="138" t="s">
        <v>224</v>
      </c>
      <c r="AK23" s="138" t="s">
        <v>224</v>
      </c>
      <c r="AL23" s="138" t="s">
        <v>224</v>
      </c>
      <c r="AM23" s="138" t="s">
        <v>224</v>
      </c>
      <c r="AN23" s="138" t="s">
        <v>224</v>
      </c>
      <c r="AO23" s="116" t="s">
        <v>233</v>
      </c>
      <c r="AP23" s="117" t="s">
        <v>1902</v>
      </c>
      <c r="AQ23" s="116" t="s">
        <v>1967</v>
      </c>
      <c r="AR23" s="116" t="s">
        <v>627</v>
      </c>
      <c r="AS23" s="116"/>
      <c r="AT23" s="116"/>
      <c r="AU23" s="117" t="s">
        <v>1903</v>
      </c>
      <c r="AV23" s="138" t="s">
        <v>712</v>
      </c>
      <c r="AW23" s="116" t="s">
        <v>1901</v>
      </c>
      <c r="AX23" s="116">
        <v>1</v>
      </c>
      <c r="AY23" s="116">
        <f>AZ23*60</f>
        <v>15</v>
      </c>
      <c r="AZ23" s="138">
        <v>0.25</v>
      </c>
      <c r="BA23" s="229">
        <f t="shared" si="2"/>
        <v>0.25</v>
      </c>
      <c r="BB23" s="116" t="s">
        <v>519</v>
      </c>
      <c r="BC23" s="118"/>
      <c r="BD23" s="116"/>
      <c r="BE23" s="116"/>
      <c r="BF23" s="139"/>
      <c r="BG23" s="118" t="s">
        <v>1940</v>
      </c>
      <c r="BH23" s="118"/>
      <c r="BI23" s="118" t="s">
        <v>223</v>
      </c>
      <c r="BJ23" s="118"/>
      <c r="BK23" s="118"/>
      <c r="BL23" s="118"/>
      <c r="BM23" s="118"/>
      <c r="BN23" s="118"/>
      <c r="BO23" s="118"/>
      <c r="BP23" s="118"/>
      <c r="BQ23" s="118"/>
      <c r="BR23" s="118"/>
      <c r="BS23" s="118"/>
      <c r="BT23" s="118"/>
      <c r="BU23" s="118"/>
      <c r="BV23" s="118"/>
      <c r="BW23" s="118"/>
      <c r="BX23" s="118"/>
      <c r="BY23" s="118"/>
    </row>
    <row r="24" spans="1:77" ht="69.75" hidden="1" customHeight="1">
      <c r="A24" s="116">
        <v>202</v>
      </c>
      <c r="B24" s="116" t="s">
        <v>214</v>
      </c>
      <c r="C24" s="116"/>
      <c r="D24" s="116" t="s">
        <v>215</v>
      </c>
      <c r="E24" s="116" t="s">
        <v>207</v>
      </c>
      <c r="F24" s="116" t="s">
        <v>207</v>
      </c>
      <c r="G24" s="117" t="s">
        <v>832</v>
      </c>
      <c r="H24" s="117"/>
      <c r="I24" s="116" t="s">
        <v>1706</v>
      </c>
      <c r="J24" s="116" t="s">
        <v>1266</v>
      </c>
      <c r="K24" s="203" t="s">
        <v>209</v>
      </c>
      <c r="L24" s="116" t="s">
        <v>208</v>
      </c>
      <c r="M24" s="119" t="s">
        <v>588</v>
      </c>
      <c r="N24" s="233" t="s">
        <v>1970</v>
      </c>
      <c r="O24" s="116" t="s">
        <v>625</v>
      </c>
      <c r="P24" s="116">
        <v>10055822</v>
      </c>
      <c r="Q24" s="117" t="s">
        <v>1098</v>
      </c>
      <c r="R24" s="117" t="s">
        <v>1099</v>
      </c>
      <c r="S24" s="141" t="s">
        <v>626</v>
      </c>
      <c r="T24" s="141" t="s">
        <v>1020</v>
      </c>
      <c r="U24" s="116"/>
      <c r="V24" s="116"/>
      <c r="W24" s="116"/>
      <c r="X24" s="116"/>
      <c r="Y24" s="116">
        <f t="shared" si="0"/>
        <v>0</v>
      </c>
      <c r="Z24" s="116"/>
      <c r="AA24" s="116"/>
      <c r="AB24" s="116">
        <f t="shared" si="1"/>
        <v>0</v>
      </c>
      <c r="AC24" s="116"/>
      <c r="AD24" s="116" t="s">
        <v>221</v>
      </c>
      <c r="AE24" s="117" t="s">
        <v>1938</v>
      </c>
      <c r="AF24" s="138" t="s">
        <v>224</v>
      </c>
      <c r="AG24" s="138" t="s">
        <v>224</v>
      </c>
      <c r="AH24" s="138" t="s">
        <v>224</v>
      </c>
      <c r="AI24" s="138" t="s">
        <v>224</v>
      </c>
      <c r="AJ24" s="138" t="s">
        <v>224</v>
      </c>
      <c r="AK24" s="138" t="s">
        <v>224</v>
      </c>
      <c r="AL24" s="138" t="s">
        <v>224</v>
      </c>
      <c r="AM24" s="138" t="s">
        <v>224</v>
      </c>
      <c r="AN24" s="138" t="s">
        <v>224</v>
      </c>
      <c r="AO24" s="116" t="s">
        <v>233</v>
      </c>
      <c r="AP24" s="122" t="s">
        <v>1941</v>
      </c>
      <c r="AQ24" s="116" t="s">
        <v>1968</v>
      </c>
      <c r="AR24" s="116" t="s">
        <v>625</v>
      </c>
      <c r="AS24" s="116"/>
      <c r="AT24" s="116"/>
      <c r="AU24" s="117" t="s">
        <v>1942</v>
      </c>
      <c r="AV24" s="138" t="s">
        <v>659</v>
      </c>
      <c r="AW24" s="116" t="s">
        <v>278</v>
      </c>
      <c r="AX24" s="116">
        <v>2</v>
      </c>
      <c r="AY24" s="116">
        <v>20</v>
      </c>
      <c r="AZ24" s="138">
        <v>0.5</v>
      </c>
      <c r="BA24" s="229">
        <f t="shared" si="2"/>
        <v>1</v>
      </c>
      <c r="BB24" s="116" t="s">
        <v>519</v>
      </c>
      <c r="BC24" s="118"/>
      <c r="BD24" s="116"/>
      <c r="BE24" s="116"/>
      <c r="BF24" s="139"/>
      <c r="BG24" s="118" t="s">
        <v>1943</v>
      </c>
      <c r="BH24" s="118"/>
      <c r="BI24" s="118" t="s">
        <v>659</v>
      </c>
      <c r="BJ24" s="118"/>
      <c r="BK24" s="118"/>
      <c r="BL24" s="118"/>
      <c r="BM24" s="118"/>
      <c r="BN24" s="118"/>
      <c r="BO24" s="118"/>
      <c r="BP24" s="118"/>
      <c r="BQ24" s="118"/>
      <c r="BR24" s="118"/>
      <c r="BS24" s="118"/>
      <c r="BT24" s="118"/>
      <c r="BU24" s="118"/>
      <c r="BV24" s="118"/>
      <c r="BW24" s="118"/>
      <c r="BX24" s="118"/>
      <c r="BY24" s="118"/>
    </row>
    <row r="25" spans="1:77" ht="69.75" hidden="1" customHeight="1">
      <c r="A25" s="116">
        <v>201</v>
      </c>
      <c r="B25" s="116" t="s">
        <v>214</v>
      </c>
      <c r="C25" s="116"/>
      <c r="D25" s="116" t="s">
        <v>215</v>
      </c>
      <c r="E25" s="116" t="s">
        <v>207</v>
      </c>
      <c r="F25" s="116" t="s">
        <v>207</v>
      </c>
      <c r="G25" s="117" t="s">
        <v>832</v>
      </c>
      <c r="H25" s="117"/>
      <c r="I25" s="116" t="s">
        <v>1706</v>
      </c>
      <c r="J25" s="116" t="s">
        <v>1266</v>
      </c>
      <c r="K25" s="203" t="s">
        <v>209</v>
      </c>
      <c r="L25" s="116" t="s">
        <v>208</v>
      </c>
      <c r="M25" s="119" t="s">
        <v>588</v>
      </c>
      <c r="N25" s="233" t="s">
        <v>1970</v>
      </c>
      <c r="O25" s="116" t="s">
        <v>514</v>
      </c>
      <c r="P25" s="116">
        <v>10055822</v>
      </c>
      <c r="Q25" s="117" t="s">
        <v>1098</v>
      </c>
      <c r="R25" s="117" t="s">
        <v>1099</v>
      </c>
      <c r="S25" s="118" t="s">
        <v>1717</v>
      </c>
      <c r="T25" s="141" t="s">
        <v>1964</v>
      </c>
      <c r="U25" s="116">
        <v>4</v>
      </c>
      <c r="V25" s="116">
        <v>1</v>
      </c>
      <c r="W25" s="116">
        <v>1</v>
      </c>
      <c r="X25" s="116">
        <v>1</v>
      </c>
      <c r="Y25" s="116">
        <f t="shared" si="0"/>
        <v>4</v>
      </c>
      <c r="Z25" s="116"/>
      <c r="AA25" s="116"/>
      <c r="AB25" s="116">
        <f t="shared" si="1"/>
        <v>0</v>
      </c>
      <c r="AC25" s="116"/>
      <c r="AD25" s="116" t="s">
        <v>221</v>
      </c>
      <c r="AE25" s="117" t="s">
        <v>1938</v>
      </c>
      <c r="AF25" s="138" t="s">
        <v>224</v>
      </c>
      <c r="AG25" s="138" t="s">
        <v>224</v>
      </c>
      <c r="AH25" s="138" t="s">
        <v>224</v>
      </c>
      <c r="AI25" s="138" t="s">
        <v>224</v>
      </c>
      <c r="AJ25" s="138" t="s">
        <v>224</v>
      </c>
      <c r="AK25" s="138" t="s">
        <v>224</v>
      </c>
      <c r="AL25" s="138" t="s">
        <v>224</v>
      </c>
      <c r="AM25" s="138" t="s">
        <v>224</v>
      </c>
      <c r="AN25" s="138" t="s">
        <v>224</v>
      </c>
      <c r="AO25" s="116" t="s">
        <v>233</v>
      </c>
      <c r="AP25" s="117" t="s">
        <v>52</v>
      </c>
      <c r="AQ25" s="255" t="s">
        <v>1967</v>
      </c>
      <c r="AR25" s="116" t="s">
        <v>514</v>
      </c>
      <c r="AS25" s="116"/>
      <c r="AT25" s="116"/>
      <c r="AU25" s="117" t="s">
        <v>1912</v>
      </c>
      <c r="AV25" s="138" t="s">
        <v>712</v>
      </c>
      <c r="AW25" s="116" t="s">
        <v>1901</v>
      </c>
      <c r="AX25" s="116">
        <v>1</v>
      </c>
      <c r="AY25" s="116">
        <v>5</v>
      </c>
      <c r="AZ25" s="138">
        <v>0.25</v>
      </c>
      <c r="BA25" s="229">
        <f t="shared" si="2"/>
        <v>0.25</v>
      </c>
      <c r="BB25" s="116" t="s">
        <v>519</v>
      </c>
      <c r="BC25" s="118"/>
      <c r="BD25" s="116"/>
      <c r="BE25" s="116"/>
      <c r="BF25" s="139"/>
      <c r="BG25" s="118" t="s">
        <v>1971</v>
      </c>
      <c r="BH25" s="118"/>
      <c r="BI25" s="118" t="s">
        <v>659</v>
      </c>
      <c r="BJ25" s="118"/>
      <c r="BK25" s="118"/>
      <c r="BL25" s="118"/>
      <c r="BM25" s="118"/>
      <c r="BN25" s="118"/>
      <c r="BO25" s="118"/>
      <c r="BP25" s="118"/>
      <c r="BQ25" s="118"/>
      <c r="BR25" s="118"/>
      <c r="BS25" s="118"/>
      <c r="BT25" s="118"/>
      <c r="BU25" s="118"/>
      <c r="BV25" s="118"/>
      <c r="BW25" s="118"/>
      <c r="BX25" s="118"/>
      <c r="BY25" s="118"/>
    </row>
    <row r="26" spans="1:77" ht="69.75" hidden="1" customHeight="1">
      <c r="A26" s="116">
        <v>201</v>
      </c>
      <c r="B26" s="116" t="s">
        <v>214</v>
      </c>
      <c r="C26" s="116"/>
      <c r="D26" s="116" t="s">
        <v>215</v>
      </c>
      <c r="E26" s="116" t="s">
        <v>207</v>
      </c>
      <c r="F26" s="116" t="s">
        <v>207</v>
      </c>
      <c r="G26" s="117" t="s">
        <v>832</v>
      </c>
      <c r="H26" s="117"/>
      <c r="I26" s="116" t="s">
        <v>1706</v>
      </c>
      <c r="J26" s="116" t="s">
        <v>1266</v>
      </c>
      <c r="K26" s="203" t="s">
        <v>209</v>
      </c>
      <c r="L26" s="116" t="s">
        <v>208</v>
      </c>
      <c r="M26" s="119" t="s">
        <v>588</v>
      </c>
      <c r="N26" s="233" t="s">
        <v>1970</v>
      </c>
      <c r="O26" s="116" t="s">
        <v>514</v>
      </c>
      <c r="P26" s="116">
        <v>10055822</v>
      </c>
      <c r="Q26" s="117" t="s">
        <v>1098</v>
      </c>
      <c r="R26" s="117" t="s">
        <v>1099</v>
      </c>
      <c r="S26" s="118" t="s">
        <v>1717</v>
      </c>
      <c r="T26" s="141" t="s">
        <v>1964</v>
      </c>
      <c r="U26" s="116">
        <v>4</v>
      </c>
      <c r="V26" s="116">
        <v>1</v>
      </c>
      <c r="W26" s="116">
        <v>1</v>
      </c>
      <c r="X26" s="116">
        <v>1</v>
      </c>
      <c r="Y26" s="116">
        <f t="shared" si="0"/>
        <v>4</v>
      </c>
      <c r="Z26" s="116"/>
      <c r="AA26" s="116"/>
      <c r="AB26" s="116">
        <f t="shared" si="1"/>
        <v>0</v>
      </c>
      <c r="AC26" s="116"/>
      <c r="AD26" s="116" t="s">
        <v>221</v>
      </c>
      <c r="AE26" s="117" t="s">
        <v>1938</v>
      </c>
      <c r="AF26" s="138" t="s">
        <v>224</v>
      </c>
      <c r="AG26" s="138" t="s">
        <v>224</v>
      </c>
      <c r="AH26" s="138" t="s">
        <v>224</v>
      </c>
      <c r="AI26" s="138" t="s">
        <v>224</v>
      </c>
      <c r="AJ26" s="138" t="s">
        <v>224</v>
      </c>
      <c r="AK26" s="138" t="s">
        <v>224</v>
      </c>
      <c r="AL26" s="138" t="s">
        <v>224</v>
      </c>
      <c r="AM26" s="138" t="s">
        <v>224</v>
      </c>
      <c r="AN26" s="138" t="s">
        <v>224</v>
      </c>
      <c r="AO26" s="116" t="s">
        <v>233</v>
      </c>
      <c r="AP26" s="117" t="s">
        <v>1966</v>
      </c>
      <c r="AQ26" s="255" t="s">
        <v>1967</v>
      </c>
      <c r="AR26" s="116" t="s">
        <v>514</v>
      </c>
      <c r="AS26" s="116"/>
      <c r="AT26" s="116"/>
      <c r="AU26" s="117" t="s">
        <v>1836</v>
      </c>
      <c r="AV26" s="138" t="s">
        <v>712</v>
      </c>
      <c r="AW26" s="116" t="s">
        <v>1901</v>
      </c>
      <c r="AX26" s="116">
        <v>1</v>
      </c>
      <c r="AY26" s="116">
        <v>5</v>
      </c>
      <c r="AZ26" s="138">
        <v>0.25</v>
      </c>
      <c r="BA26" s="229">
        <f t="shared" si="2"/>
        <v>0.25</v>
      </c>
      <c r="BB26" s="116" t="s">
        <v>519</v>
      </c>
      <c r="BC26" s="118"/>
      <c r="BD26" s="116"/>
      <c r="BE26" s="116"/>
      <c r="BF26" s="139"/>
      <c r="BG26" s="118" t="s">
        <v>1911</v>
      </c>
      <c r="BH26" s="118"/>
      <c r="BI26" s="118"/>
      <c r="BJ26" s="118"/>
      <c r="BK26" s="118"/>
      <c r="BL26" s="118"/>
      <c r="BM26" s="118"/>
      <c r="BN26" s="118"/>
      <c r="BO26" s="118"/>
      <c r="BP26" s="118"/>
      <c r="BQ26" s="118"/>
      <c r="BR26" s="118"/>
      <c r="BS26" s="118"/>
      <c r="BT26" s="118"/>
      <c r="BU26" s="118"/>
      <c r="BV26" s="118"/>
      <c r="BW26" s="118"/>
      <c r="BX26" s="118"/>
      <c r="BY26" s="118"/>
    </row>
    <row r="27" spans="1:77" ht="69.75" hidden="1" customHeight="1">
      <c r="A27" s="116">
        <v>200</v>
      </c>
      <c r="B27" s="116" t="s">
        <v>214</v>
      </c>
      <c r="C27" s="116"/>
      <c r="D27" s="116" t="s">
        <v>215</v>
      </c>
      <c r="E27" s="116" t="s">
        <v>207</v>
      </c>
      <c r="F27" s="116" t="s">
        <v>207</v>
      </c>
      <c r="G27" s="117" t="s">
        <v>832</v>
      </c>
      <c r="H27" s="118"/>
      <c r="I27" s="116" t="s">
        <v>1706</v>
      </c>
      <c r="J27" s="116" t="s">
        <v>1266</v>
      </c>
      <c r="K27" s="203" t="s">
        <v>209</v>
      </c>
      <c r="L27" s="116" t="s">
        <v>208</v>
      </c>
      <c r="M27" s="119" t="s">
        <v>588</v>
      </c>
      <c r="N27" s="233" t="s">
        <v>1970</v>
      </c>
      <c r="O27" s="116" t="s">
        <v>632</v>
      </c>
      <c r="P27" s="116">
        <v>10055822</v>
      </c>
      <c r="Q27" s="117" t="s">
        <v>1098</v>
      </c>
      <c r="R27" s="117" t="s">
        <v>1099</v>
      </c>
      <c r="S27" s="141" t="s">
        <v>1958</v>
      </c>
      <c r="T27" s="141" t="s">
        <v>1019</v>
      </c>
      <c r="U27" s="136"/>
      <c r="V27" s="116"/>
      <c r="W27" s="116"/>
      <c r="X27" s="116"/>
      <c r="Y27" s="116">
        <f t="shared" si="0"/>
        <v>0</v>
      </c>
      <c r="Z27" s="116"/>
      <c r="AA27" s="116"/>
      <c r="AB27" s="116">
        <f t="shared" si="1"/>
        <v>0</v>
      </c>
      <c r="AC27" s="116"/>
      <c r="AD27" s="116" t="s">
        <v>221</v>
      </c>
      <c r="AE27" s="117" t="s">
        <v>1938</v>
      </c>
      <c r="AF27" s="138" t="s">
        <v>224</v>
      </c>
      <c r="AG27" s="138" t="s">
        <v>224</v>
      </c>
      <c r="AH27" s="138" t="s">
        <v>224</v>
      </c>
      <c r="AI27" s="138" t="s">
        <v>224</v>
      </c>
      <c r="AJ27" s="138" t="s">
        <v>224</v>
      </c>
      <c r="AK27" s="138" t="s">
        <v>224</v>
      </c>
      <c r="AL27" s="138" t="s">
        <v>224</v>
      </c>
      <c r="AM27" s="138" t="s">
        <v>224</v>
      </c>
      <c r="AN27" s="138" t="s">
        <v>224</v>
      </c>
      <c r="AO27" s="116" t="s">
        <v>15</v>
      </c>
      <c r="AP27" s="117" t="s">
        <v>1959</v>
      </c>
      <c r="AQ27" s="116" t="s">
        <v>1967</v>
      </c>
      <c r="AR27" s="116" t="s">
        <v>632</v>
      </c>
      <c r="AS27" s="116"/>
      <c r="AT27" s="116"/>
      <c r="AU27" s="117" t="s">
        <v>1960</v>
      </c>
      <c r="AV27" s="138" t="s">
        <v>712</v>
      </c>
      <c r="AW27" s="116" t="s">
        <v>1901</v>
      </c>
      <c r="AX27" s="116">
        <v>1</v>
      </c>
      <c r="AY27" s="116">
        <v>5</v>
      </c>
      <c r="AZ27" s="138">
        <v>0.25</v>
      </c>
      <c r="BA27" s="229">
        <f t="shared" si="2"/>
        <v>0.25</v>
      </c>
      <c r="BB27" s="116" t="s">
        <v>519</v>
      </c>
      <c r="BC27" s="118"/>
      <c r="BD27" s="116"/>
      <c r="BE27" s="116"/>
      <c r="BF27" s="139"/>
      <c r="BG27" s="118" t="s">
        <v>1961</v>
      </c>
      <c r="BH27" s="118"/>
      <c r="BI27" s="118" t="s">
        <v>690</v>
      </c>
      <c r="BJ27" s="118"/>
      <c r="BK27" s="118"/>
      <c r="BL27" s="118"/>
      <c r="BM27" s="118"/>
      <c r="BN27" s="118"/>
      <c r="BO27" s="118"/>
      <c r="BP27" s="118"/>
      <c r="BQ27" s="118"/>
      <c r="BR27" s="118"/>
      <c r="BS27" s="118"/>
      <c r="BT27" s="118"/>
      <c r="BU27" s="118"/>
      <c r="BV27" s="118"/>
      <c r="BW27" s="118"/>
      <c r="BX27" s="118"/>
      <c r="BY27" s="118"/>
    </row>
    <row r="28" spans="1:77" s="118" customFormat="1" ht="69.75" hidden="1" customHeight="1">
      <c r="A28" s="116">
        <v>200</v>
      </c>
      <c r="B28" s="116" t="s">
        <v>214</v>
      </c>
      <c r="C28" s="116"/>
      <c r="D28" s="116" t="s">
        <v>215</v>
      </c>
      <c r="E28" s="116" t="s">
        <v>207</v>
      </c>
      <c r="F28" s="116" t="s">
        <v>207</v>
      </c>
      <c r="G28" s="117" t="s">
        <v>832</v>
      </c>
      <c r="I28" s="116" t="s">
        <v>1706</v>
      </c>
      <c r="J28" s="116" t="s">
        <v>1266</v>
      </c>
      <c r="K28" s="203" t="s">
        <v>209</v>
      </c>
      <c r="L28" s="116" t="s">
        <v>208</v>
      </c>
      <c r="M28" s="119" t="s">
        <v>588</v>
      </c>
      <c r="N28" s="233" t="s">
        <v>1970</v>
      </c>
      <c r="O28" s="116" t="s">
        <v>632</v>
      </c>
      <c r="P28" s="116">
        <v>10055822</v>
      </c>
      <c r="Q28" s="264" t="s">
        <v>1098</v>
      </c>
      <c r="R28" s="264" t="s">
        <v>1099</v>
      </c>
      <c r="S28" s="294" t="s">
        <v>1958</v>
      </c>
      <c r="T28" s="141" t="s">
        <v>1019</v>
      </c>
      <c r="U28" s="136"/>
      <c r="V28" s="116"/>
      <c r="W28" s="116"/>
      <c r="X28" s="116"/>
      <c r="Y28" s="116">
        <f t="shared" si="0"/>
        <v>0</v>
      </c>
      <c r="Z28" s="116"/>
      <c r="AA28" s="116"/>
      <c r="AB28" s="116">
        <f t="shared" si="1"/>
        <v>0</v>
      </c>
      <c r="AC28" s="116"/>
      <c r="AD28" s="116" t="s">
        <v>221</v>
      </c>
      <c r="AE28" s="117" t="s">
        <v>1938</v>
      </c>
      <c r="AF28" s="138" t="s">
        <v>224</v>
      </c>
      <c r="AG28" s="138" t="s">
        <v>224</v>
      </c>
      <c r="AH28" s="138" t="s">
        <v>224</v>
      </c>
      <c r="AI28" s="138" t="s">
        <v>224</v>
      </c>
      <c r="AJ28" s="138" t="s">
        <v>224</v>
      </c>
      <c r="AK28" s="138" t="s">
        <v>224</v>
      </c>
      <c r="AL28" s="138" t="s">
        <v>224</v>
      </c>
      <c r="AM28" s="138" t="s">
        <v>224</v>
      </c>
      <c r="AN28" s="138" t="s">
        <v>224</v>
      </c>
      <c r="AO28" s="116" t="s">
        <v>15</v>
      </c>
      <c r="AP28" s="117" t="s">
        <v>1962</v>
      </c>
      <c r="AQ28" s="116" t="s">
        <v>1908</v>
      </c>
      <c r="AR28" s="116" t="s">
        <v>632</v>
      </c>
      <c r="AS28" s="116"/>
      <c r="AT28" s="116"/>
      <c r="AU28" s="117" t="s">
        <v>1837</v>
      </c>
      <c r="AV28" s="138" t="s">
        <v>659</v>
      </c>
      <c r="AW28" s="116" t="s">
        <v>1730</v>
      </c>
      <c r="AX28" s="116">
        <v>2</v>
      </c>
      <c r="AY28" s="116">
        <f>AZ28*60</f>
        <v>960</v>
      </c>
      <c r="AZ28" s="138">
        <v>16</v>
      </c>
      <c r="BA28" s="229">
        <f t="shared" si="2"/>
        <v>32</v>
      </c>
      <c r="BB28" s="116" t="s">
        <v>226</v>
      </c>
      <c r="BD28" s="116"/>
      <c r="BE28" s="116"/>
      <c r="BF28" s="139"/>
      <c r="BG28" s="118" t="s">
        <v>1963</v>
      </c>
      <c r="BI28" s="118" t="s">
        <v>659</v>
      </c>
    </row>
    <row r="29" spans="1:77" s="231" customFormat="1" ht="69.75" customHeight="1">
      <c r="A29" s="116">
        <v>198</v>
      </c>
      <c r="B29" s="116" t="s">
        <v>214</v>
      </c>
      <c r="C29" s="193" t="s">
        <v>215</v>
      </c>
      <c r="D29" s="116" t="s">
        <v>1061</v>
      </c>
      <c r="E29" s="116" t="s">
        <v>207</v>
      </c>
      <c r="F29" s="205" t="s">
        <v>207</v>
      </c>
      <c r="G29" s="193" t="s">
        <v>605</v>
      </c>
      <c r="H29" s="198"/>
      <c r="I29" s="193" t="s">
        <v>606</v>
      </c>
      <c r="J29" s="193" t="s">
        <v>607</v>
      </c>
      <c r="K29" s="203" t="s">
        <v>209</v>
      </c>
      <c r="L29" s="116" t="s">
        <v>210</v>
      </c>
      <c r="M29" s="116" t="s">
        <v>135</v>
      </c>
      <c r="N29" s="205" t="s">
        <v>1747</v>
      </c>
      <c r="O29" s="116" t="s">
        <v>1664</v>
      </c>
      <c r="P29" s="193">
        <v>10142166</v>
      </c>
      <c r="Q29" s="288" t="s">
        <v>608</v>
      </c>
      <c r="R29" s="288" t="s">
        <v>609</v>
      </c>
      <c r="S29" s="265" t="s">
        <v>603</v>
      </c>
      <c r="T29" s="141" t="s">
        <v>1005</v>
      </c>
      <c r="U29" s="200">
        <v>1</v>
      </c>
      <c r="V29" s="193">
        <v>1</v>
      </c>
      <c r="W29" s="193">
        <v>1</v>
      </c>
      <c r="X29" s="193">
        <v>1</v>
      </c>
      <c r="Y29" s="116">
        <f t="shared" si="0"/>
        <v>1</v>
      </c>
      <c r="Z29" s="193">
        <v>2</v>
      </c>
      <c r="AA29" s="116">
        <v>4</v>
      </c>
      <c r="AB29" s="116">
        <f t="shared" si="1"/>
        <v>8</v>
      </c>
      <c r="AC29" s="116"/>
      <c r="AD29" s="116" t="s">
        <v>221</v>
      </c>
      <c r="AE29" s="243" t="s">
        <v>222</v>
      </c>
      <c r="AF29" s="205" t="s">
        <v>262</v>
      </c>
      <c r="AG29" s="119" t="s">
        <v>262</v>
      </c>
      <c r="AH29" s="119" t="s">
        <v>262</v>
      </c>
      <c r="AI29" s="119" t="s">
        <v>262</v>
      </c>
      <c r="AJ29" s="119" t="s">
        <v>262</v>
      </c>
      <c r="AK29" s="119" t="s">
        <v>262</v>
      </c>
      <c r="AL29" s="119"/>
      <c r="AM29" s="119"/>
      <c r="AN29" s="205" t="s">
        <v>262</v>
      </c>
      <c r="AO29" s="193" t="s">
        <v>15</v>
      </c>
      <c r="AP29" s="122" t="s">
        <v>1777</v>
      </c>
      <c r="AQ29" s="193"/>
      <c r="AR29" s="205"/>
      <c r="AS29" s="193"/>
      <c r="AT29" s="193"/>
      <c r="AU29" s="194" t="s">
        <v>1778</v>
      </c>
      <c r="AV29" s="138" t="s">
        <v>712</v>
      </c>
      <c r="AW29" s="116" t="s">
        <v>1036</v>
      </c>
      <c r="AX29" s="116">
        <v>2</v>
      </c>
      <c r="AY29" s="116">
        <f>AZ29*60</f>
        <v>12</v>
      </c>
      <c r="AZ29" s="138">
        <v>0.2</v>
      </c>
      <c r="BA29" s="229">
        <f t="shared" si="2"/>
        <v>0.4</v>
      </c>
      <c r="BB29" s="116" t="s">
        <v>540</v>
      </c>
      <c r="BC29" s="198"/>
      <c r="BD29" s="193"/>
      <c r="BE29" s="193"/>
      <c r="BF29" s="199"/>
      <c r="BG29" s="198" t="s">
        <v>1779</v>
      </c>
      <c r="BH29" s="198"/>
      <c r="BI29" s="198" t="s">
        <v>87</v>
      </c>
      <c r="BJ29" s="198"/>
      <c r="BK29" s="198"/>
      <c r="BL29" s="198"/>
      <c r="BM29" s="198"/>
      <c r="BN29" s="198"/>
      <c r="BO29" s="198"/>
      <c r="BP29" s="198"/>
      <c r="BQ29" s="198"/>
      <c r="BR29" s="198"/>
      <c r="BS29" s="198"/>
      <c r="BT29" s="198"/>
      <c r="BU29" s="198"/>
      <c r="BV29" s="198"/>
      <c r="BW29" s="198"/>
      <c r="BX29" s="198"/>
      <c r="BY29" s="198"/>
    </row>
    <row r="30" spans="1:77" s="118" customFormat="1" ht="69.75" hidden="1" customHeight="1">
      <c r="A30" s="116">
        <v>197</v>
      </c>
      <c r="B30" s="116" t="s">
        <v>214</v>
      </c>
      <c r="C30" s="193" t="s">
        <v>215</v>
      </c>
      <c r="D30" s="116" t="s">
        <v>1780</v>
      </c>
      <c r="E30" s="116" t="s">
        <v>207</v>
      </c>
      <c r="F30" s="205" t="s">
        <v>207</v>
      </c>
      <c r="G30" s="193" t="s">
        <v>605</v>
      </c>
      <c r="H30" s="198"/>
      <c r="I30" s="193" t="s">
        <v>606</v>
      </c>
      <c r="J30" s="193" t="s">
        <v>607</v>
      </c>
      <c r="K30" s="203" t="s">
        <v>209</v>
      </c>
      <c r="L30" s="116" t="s">
        <v>210</v>
      </c>
      <c r="M30" s="116" t="s">
        <v>135</v>
      </c>
      <c r="N30" s="205" t="s">
        <v>1747</v>
      </c>
      <c r="O30" s="116" t="s">
        <v>1664</v>
      </c>
      <c r="P30" s="193">
        <v>10142166</v>
      </c>
      <c r="Q30" s="288" t="s">
        <v>608</v>
      </c>
      <c r="R30" s="288" t="s">
        <v>609</v>
      </c>
      <c r="S30" s="250" t="s">
        <v>601</v>
      </c>
      <c r="T30" s="141" t="s">
        <v>1005</v>
      </c>
      <c r="U30" s="200">
        <v>1</v>
      </c>
      <c r="V30" s="193">
        <v>1</v>
      </c>
      <c r="W30" s="193">
        <v>1</v>
      </c>
      <c r="X30" s="193">
        <v>1</v>
      </c>
      <c r="Y30" s="116">
        <f t="shared" si="0"/>
        <v>1</v>
      </c>
      <c r="Z30" s="193">
        <v>2</v>
      </c>
      <c r="AA30" s="177"/>
      <c r="AB30" s="116">
        <f t="shared" si="1"/>
        <v>0</v>
      </c>
      <c r="AC30" s="116"/>
      <c r="AD30" s="193" t="s">
        <v>221</v>
      </c>
      <c r="AE30" s="243" t="s">
        <v>222</v>
      </c>
      <c r="AF30" s="205" t="s">
        <v>262</v>
      </c>
      <c r="AG30" s="119" t="s">
        <v>262</v>
      </c>
      <c r="AH30" s="119" t="s">
        <v>262</v>
      </c>
      <c r="AI30" s="119" t="s">
        <v>262</v>
      </c>
      <c r="AJ30" s="119" t="s">
        <v>262</v>
      </c>
      <c r="AK30" s="119" t="s">
        <v>262</v>
      </c>
      <c r="AL30" s="119"/>
      <c r="AM30" s="119"/>
      <c r="AN30" s="205" t="s">
        <v>262</v>
      </c>
      <c r="AO30" s="193" t="s">
        <v>233</v>
      </c>
      <c r="AP30" s="178" t="s">
        <v>622</v>
      </c>
      <c r="AQ30" s="193"/>
      <c r="AR30" s="205"/>
      <c r="AS30" s="193"/>
      <c r="AT30" s="193"/>
      <c r="AU30" s="117"/>
      <c r="AV30" s="138" t="s">
        <v>105</v>
      </c>
      <c r="AW30" s="116"/>
      <c r="AX30" s="116"/>
      <c r="AY30" s="193"/>
      <c r="AZ30" s="138"/>
      <c r="BA30" s="229">
        <f t="shared" si="2"/>
        <v>0</v>
      </c>
      <c r="BB30" s="193"/>
      <c r="BC30" s="198"/>
      <c r="BD30" s="193"/>
      <c r="BE30" s="193"/>
      <c r="BF30" s="199"/>
      <c r="BG30" s="198"/>
      <c r="BH30" s="198"/>
      <c r="BI30" s="198"/>
      <c r="BJ30" s="198"/>
      <c r="BK30" s="198"/>
      <c r="BL30" s="198"/>
      <c r="BM30" s="198"/>
      <c r="BN30" s="198"/>
      <c r="BO30" s="198"/>
      <c r="BP30" s="198"/>
      <c r="BQ30" s="198"/>
      <c r="BR30" s="198"/>
      <c r="BS30" s="198"/>
      <c r="BT30" s="198"/>
      <c r="BU30" s="198"/>
      <c r="BV30" s="198"/>
      <c r="BW30" s="198"/>
      <c r="BX30" s="198"/>
      <c r="BY30" s="198"/>
    </row>
    <row r="31" spans="1:77" s="118" customFormat="1" ht="69.75" customHeight="1">
      <c r="A31" s="116">
        <v>196</v>
      </c>
      <c r="B31" s="116" t="s">
        <v>214</v>
      </c>
      <c r="C31" s="193" t="s">
        <v>215</v>
      </c>
      <c r="D31" s="116"/>
      <c r="E31" s="116" t="s">
        <v>207</v>
      </c>
      <c r="F31" s="205" t="s">
        <v>207</v>
      </c>
      <c r="G31" s="193" t="s">
        <v>605</v>
      </c>
      <c r="H31" s="198"/>
      <c r="I31" s="193" t="s">
        <v>606</v>
      </c>
      <c r="J31" s="193" t="s">
        <v>607</v>
      </c>
      <c r="K31" s="203" t="s">
        <v>209</v>
      </c>
      <c r="L31" s="116" t="s">
        <v>210</v>
      </c>
      <c r="M31" s="116" t="s">
        <v>135</v>
      </c>
      <c r="N31" s="205" t="s">
        <v>1747</v>
      </c>
      <c r="O31" s="116" t="s">
        <v>1664</v>
      </c>
      <c r="P31" s="193">
        <v>10142166</v>
      </c>
      <c r="Q31" s="288" t="s">
        <v>608</v>
      </c>
      <c r="R31" s="288" t="s">
        <v>609</v>
      </c>
      <c r="S31" s="291" t="s">
        <v>1035</v>
      </c>
      <c r="T31" s="141" t="s">
        <v>1005</v>
      </c>
      <c r="U31" s="200">
        <v>1</v>
      </c>
      <c r="V31" s="193">
        <v>1</v>
      </c>
      <c r="W31" s="193">
        <v>1</v>
      </c>
      <c r="X31" s="193">
        <v>1</v>
      </c>
      <c r="Y31" s="116">
        <f t="shared" si="0"/>
        <v>1</v>
      </c>
      <c r="Z31" s="193">
        <v>1</v>
      </c>
      <c r="AA31" s="193">
        <v>4</v>
      </c>
      <c r="AB31" s="116">
        <f t="shared" si="1"/>
        <v>4</v>
      </c>
      <c r="AC31" s="116"/>
      <c r="AD31" s="116" t="s">
        <v>221</v>
      </c>
      <c r="AE31" s="243" t="s">
        <v>222</v>
      </c>
      <c r="AF31" s="205" t="s">
        <v>262</v>
      </c>
      <c r="AG31" s="119" t="s">
        <v>262</v>
      </c>
      <c r="AH31" s="119" t="s">
        <v>262</v>
      </c>
      <c r="AI31" s="119" t="s">
        <v>262</v>
      </c>
      <c r="AJ31" s="119" t="s">
        <v>262</v>
      </c>
      <c r="AK31" s="119" t="s">
        <v>262</v>
      </c>
      <c r="AL31" s="119"/>
      <c r="AM31" s="119"/>
      <c r="AN31" s="205" t="s">
        <v>262</v>
      </c>
      <c r="AO31" s="116" t="s">
        <v>233</v>
      </c>
      <c r="AP31" s="117" t="s">
        <v>1023</v>
      </c>
      <c r="AQ31" s="193"/>
      <c r="AR31" s="205"/>
      <c r="AS31" s="193"/>
      <c r="AT31" s="193"/>
      <c r="AU31" s="117" t="s">
        <v>1776</v>
      </c>
      <c r="AV31" s="138" t="s">
        <v>712</v>
      </c>
      <c r="AW31" s="116" t="s">
        <v>1036</v>
      </c>
      <c r="AX31" s="116">
        <v>2</v>
      </c>
      <c r="AY31" s="116">
        <v>15</v>
      </c>
      <c r="AZ31" s="138">
        <f>AY31/60</f>
        <v>0.25</v>
      </c>
      <c r="BA31" s="229">
        <f t="shared" si="2"/>
        <v>0.5</v>
      </c>
      <c r="BB31" s="116" t="s">
        <v>540</v>
      </c>
      <c r="BC31" s="118" t="s">
        <v>1037</v>
      </c>
      <c r="BD31" s="193"/>
      <c r="BE31" s="193"/>
      <c r="BF31" s="199"/>
      <c r="BG31" s="118" t="s">
        <v>1038</v>
      </c>
      <c r="BH31" s="198"/>
      <c r="BI31" s="198" t="s">
        <v>223</v>
      </c>
      <c r="BJ31" s="198"/>
      <c r="BK31" s="198"/>
      <c r="BL31" s="198"/>
      <c r="BM31" s="198"/>
      <c r="BN31" s="198"/>
      <c r="BO31" s="198"/>
      <c r="BP31" s="198"/>
      <c r="BQ31" s="198"/>
      <c r="BR31" s="198"/>
      <c r="BS31" s="198"/>
      <c r="BT31" s="198"/>
      <c r="BU31" s="198"/>
      <c r="BV31" s="198"/>
      <c r="BW31" s="198"/>
      <c r="BX31" s="198"/>
      <c r="BY31" s="198"/>
    </row>
    <row r="32" spans="1:77" s="118" customFormat="1" ht="69.75" customHeight="1">
      <c r="A32" s="116">
        <v>195</v>
      </c>
      <c r="B32" s="116" t="s">
        <v>214</v>
      </c>
      <c r="C32" s="193" t="s">
        <v>215</v>
      </c>
      <c r="D32" s="116"/>
      <c r="E32" s="116" t="s">
        <v>207</v>
      </c>
      <c r="F32" s="205" t="s">
        <v>207</v>
      </c>
      <c r="G32" s="193" t="s">
        <v>605</v>
      </c>
      <c r="H32" s="198"/>
      <c r="I32" s="193" t="s">
        <v>606</v>
      </c>
      <c r="J32" s="193" t="s">
        <v>607</v>
      </c>
      <c r="K32" s="203" t="s">
        <v>209</v>
      </c>
      <c r="L32" s="116" t="s">
        <v>210</v>
      </c>
      <c r="M32" s="116" t="s">
        <v>135</v>
      </c>
      <c r="N32" s="205" t="s">
        <v>1747</v>
      </c>
      <c r="O32" s="193" t="s">
        <v>231</v>
      </c>
      <c r="P32" s="193">
        <v>10142160</v>
      </c>
      <c r="Q32" s="288" t="s">
        <v>608</v>
      </c>
      <c r="R32" s="288" t="s">
        <v>609</v>
      </c>
      <c r="S32" s="291" t="s">
        <v>241</v>
      </c>
      <c r="T32" s="141" t="s">
        <v>619</v>
      </c>
      <c r="U32" s="200">
        <v>1</v>
      </c>
      <c r="V32" s="193">
        <v>1</v>
      </c>
      <c r="W32" s="193">
        <v>1</v>
      </c>
      <c r="X32" s="193">
        <v>1</v>
      </c>
      <c r="Y32" s="116">
        <f t="shared" si="0"/>
        <v>1</v>
      </c>
      <c r="Z32" s="193">
        <v>4</v>
      </c>
      <c r="AA32" s="193">
        <v>4</v>
      </c>
      <c r="AB32" s="116">
        <f t="shared" si="1"/>
        <v>16</v>
      </c>
      <c r="AC32" s="116"/>
      <c r="AD32" s="193" t="s">
        <v>221</v>
      </c>
      <c r="AE32" s="243" t="s">
        <v>222</v>
      </c>
      <c r="AF32" s="205" t="s">
        <v>262</v>
      </c>
      <c r="AG32" s="119" t="s">
        <v>262</v>
      </c>
      <c r="AH32" s="119" t="s">
        <v>262</v>
      </c>
      <c r="AI32" s="119" t="s">
        <v>262</v>
      </c>
      <c r="AJ32" s="119" t="s">
        <v>262</v>
      </c>
      <c r="AK32" s="119" t="s">
        <v>262</v>
      </c>
      <c r="AL32" s="119"/>
      <c r="AM32" s="119"/>
      <c r="AN32" s="205" t="s">
        <v>262</v>
      </c>
      <c r="AO32" s="193" t="s">
        <v>233</v>
      </c>
      <c r="AP32" s="117" t="s">
        <v>1084</v>
      </c>
      <c r="AQ32" s="193"/>
      <c r="AR32" s="205"/>
      <c r="AS32" s="193"/>
      <c r="AT32" s="193"/>
      <c r="AU32" s="117" t="s">
        <v>1085</v>
      </c>
      <c r="AV32" s="138" t="s">
        <v>659</v>
      </c>
      <c r="AW32" s="193" t="s">
        <v>225</v>
      </c>
      <c r="AX32" s="193">
        <v>2</v>
      </c>
      <c r="AY32" s="193">
        <f>AZ32*60</f>
        <v>240</v>
      </c>
      <c r="AZ32" s="138">
        <v>4</v>
      </c>
      <c r="BA32" s="229">
        <f t="shared" si="2"/>
        <v>8</v>
      </c>
      <c r="BB32" s="193" t="s">
        <v>267</v>
      </c>
      <c r="BC32" s="198" t="s">
        <v>620</v>
      </c>
      <c r="BD32" s="193"/>
      <c r="BE32" s="193"/>
      <c r="BF32" s="199"/>
      <c r="BG32" s="198" t="s">
        <v>621</v>
      </c>
      <c r="BH32" s="198"/>
      <c r="BI32" s="193" t="s">
        <v>223</v>
      </c>
      <c r="BJ32" s="198"/>
      <c r="BK32" s="198"/>
      <c r="BL32" s="198"/>
      <c r="BM32" s="198"/>
      <c r="BN32" s="198"/>
      <c r="BO32" s="198"/>
      <c r="BP32" s="198"/>
      <c r="BQ32" s="198"/>
      <c r="BR32" s="198"/>
      <c r="BS32" s="198"/>
      <c r="BT32" s="198"/>
      <c r="BU32" s="198"/>
      <c r="BV32" s="198"/>
      <c r="BW32" s="198"/>
      <c r="BX32" s="198"/>
      <c r="BY32" s="198"/>
    </row>
    <row r="33" spans="1:77" s="231" customFormat="1" ht="50.1" customHeight="1">
      <c r="A33" s="116">
        <v>194</v>
      </c>
      <c r="B33" s="116" t="s">
        <v>214</v>
      </c>
      <c r="C33" s="193" t="s">
        <v>215</v>
      </c>
      <c r="D33" s="116" t="s">
        <v>1060</v>
      </c>
      <c r="E33" s="116" t="s">
        <v>207</v>
      </c>
      <c r="F33" s="205" t="s">
        <v>207</v>
      </c>
      <c r="G33" s="193" t="s">
        <v>605</v>
      </c>
      <c r="H33" s="198"/>
      <c r="I33" s="193" t="s">
        <v>606</v>
      </c>
      <c r="J33" s="193" t="s">
        <v>607</v>
      </c>
      <c r="K33" s="203" t="s">
        <v>209</v>
      </c>
      <c r="L33" s="116" t="s">
        <v>210</v>
      </c>
      <c r="M33" s="116" t="s">
        <v>135</v>
      </c>
      <c r="N33" s="205" t="s">
        <v>1747</v>
      </c>
      <c r="O33" s="193" t="s">
        <v>231</v>
      </c>
      <c r="P33" s="193">
        <v>10142160</v>
      </c>
      <c r="Q33" s="204" t="s">
        <v>608</v>
      </c>
      <c r="R33" s="204" t="s">
        <v>609</v>
      </c>
      <c r="S33" s="183" t="s">
        <v>618</v>
      </c>
      <c r="T33" s="141" t="s">
        <v>1002</v>
      </c>
      <c r="U33" s="193">
        <v>4</v>
      </c>
      <c r="V33" s="193">
        <v>1</v>
      </c>
      <c r="W33" s="193">
        <v>1</v>
      </c>
      <c r="X33" s="193">
        <v>1</v>
      </c>
      <c r="Y33" s="116">
        <f t="shared" si="0"/>
        <v>4</v>
      </c>
      <c r="Z33" s="177">
        <v>4</v>
      </c>
      <c r="AA33" s="193">
        <v>4</v>
      </c>
      <c r="AB33" s="116">
        <f t="shared" si="1"/>
        <v>64</v>
      </c>
      <c r="AC33" s="116"/>
      <c r="AD33" s="116"/>
      <c r="AE33" s="117"/>
      <c r="AF33" s="197"/>
      <c r="AG33" s="197"/>
      <c r="AH33" s="197"/>
      <c r="AI33" s="197"/>
      <c r="AJ33" s="197"/>
      <c r="AK33" s="197"/>
      <c r="AL33" s="197"/>
      <c r="AM33" s="197"/>
      <c r="AN33" s="197"/>
      <c r="AO33" s="116"/>
      <c r="AP33" s="117"/>
      <c r="AQ33" s="116"/>
      <c r="AR33" s="119"/>
      <c r="AS33" s="116"/>
      <c r="AT33" s="116"/>
      <c r="AU33" s="137"/>
      <c r="AV33" s="138" t="s">
        <v>105</v>
      </c>
      <c r="AW33" s="193"/>
      <c r="AX33" s="193"/>
      <c r="AY33" s="193"/>
      <c r="AZ33" s="138"/>
      <c r="BA33" s="229">
        <f t="shared" si="2"/>
        <v>0</v>
      </c>
      <c r="BB33" s="193"/>
      <c r="BC33" s="198"/>
      <c r="BD33" s="193"/>
      <c r="BE33" s="193"/>
      <c r="BF33" s="199"/>
      <c r="BG33" s="198"/>
      <c r="BH33" s="198"/>
      <c r="BI33" s="198"/>
      <c r="BJ33" s="198"/>
      <c r="BK33" s="198"/>
      <c r="BL33" s="198"/>
      <c r="BM33" s="198"/>
      <c r="BN33" s="198"/>
      <c r="BO33" s="198"/>
      <c r="BP33" s="198"/>
      <c r="BQ33" s="198"/>
      <c r="BR33" s="198"/>
      <c r="BS33" s="198"/>
      <c r="BT33" s="198"/>
      <c r="BU33" s="198"/>
      <c r="BV33" s="198"/>
      <c r="BW33" s="198"/>
      <c r="BX33" s="198"/>
      <c r="BY33" s="198"/>
    </row>
    <row r="34" spans="1:77" s="231" customFormat="1" ht="50.1" customHeight="1">
      <c r="A34" s="116">
        <v>194</v>
      </c>
      <c r="B34" s="116" t="s">
        <v>214</v>
      </c>
      <c r="C34" s="193" t="s">
        <v>215</v>
      </c>
      <c r="D34" s="116" t="s">
        <v>1060</v>
      </c>
      <c r="E34" s="116" t="s">
        <v>207</v>
      </c>
      <c r="F34" s="205" t="s">
        <v>207</v>
      </c>
      <c r="G34" s="193" t="s">
        <v>605</v>
      </c>
      <c r="H34" s="198"/>
      <c r="I34" s="193" t="s">
        <v>606</v>
      </c>
      <c r="J34" s="193" t="s">
        <v>607</v>
      </c>
      <c r="K34" s="203" t="s">
        <v>209</v>
      </c>
      <c r="L34" s="116" t="s">
        <v>210</v>
      </c>
      <c r="M34" s="116" t="s">
        <v>135</v>
      </c>
      <c r="N34" s="205" t="s">
        <v>1747</v>
      </c>
      <c r="O34" s="205" t="s">
        <v>250</v>
      </c>
      <c r="P34" s="193">
        <v>10142160</v>
      </c>
      <c r="Q34" s="204" t="s">
        <v>608</v>
      </c>
      <c r="R34" s="204" t="s">
        <v>609</v>
      </c>
      <c r="S34" s="195" t="s">
        <v>1770</v>
      </c>
      <c r="T34" s="141" t="s">
        <v>1771</v>
      </c>
      <c r="U34" s="205">
        <v>4</v>
      </c>
      <c r="V34" s="205">
        <v>4</v>
      </c>
      <c r="W34" s="205">
        <v>2</v>
      </c>
      <c r="X34" s="205">
        <v>3</v>
      </c>
      <c r="Y34" s="116">
        <f t="shared" si="0"/>
        <v>4</v>
      </c>
      <c r="Z34" s="205">
        <v>1</v>
      </c>
      <c r="AA34" s="205">
        <v>4</v>
      </c>
      <c r="AB34" s="116">
        <f t="shared" si="1"/>
        <v>16</v>
      </c>
      <c r="AC34" s="116"/>
      <c r="AD34" s="119" t="s">
        <v>221</v>
      </c>
      <c r="AE34" s="243" t="s">
        <v>222</v>
      </c>
      <c r="AF34" s="197"/>
      <c r="AG34" s="197"/>
      <c r="AH34" s="197"/>
      <c r="AI34" s="197"/>
      <c r="AJ34" s="197"/>
      <c r="AK34" s="197"/>
      <c r="AL34" s="197"/>
      <c r="AM34" s="197"/>
      <c r="AN34" s="197"/>
      <c r="AO34" s="205" t="s">
        <v>15</v>
      </c>
      <c r="AP34" s="204" t="s">
        <v>1116</v>
      </c>
      <c r="AQ34" s="205" t="s">
        <v>1791</v>
      </c>
      <c r="AR34" s="116" t="s">
        <v>606</v>
      </c>
      <c r="AS34" s="116" t="s">
        <v>1118</v>
      </c>
      <c r="AT34" s="116"/>
      <c r="AU34" s="209" t="s">
        <v>252</v>
      </c>
      <c r="AV34" s="138" t="s">
        <v>659</v>
      </c>
      <c r="AW34" s="205" t="s">
        <v>225</v>
      </c>
      <c r="AX34" s="205">
        <v>2</v>
      </c>
      <c r="AY34" s="116">
        <f>AZ34*60</f>
        <v>30</v>
      </c>
      <c r="AZ34" s="138">
        <v>0.5</v>
      </c>
      <c r="BA34" s="138">
        <f t="shared" si="2"/>
        <v>1</v>
      </c>
      <c r="BB34" s="116" t="s">
        <v>1772</v>
      </c>
      <c r="BC34" s="198"/>
      <c r="BD34" s="193"/>
      <c r="BE34" s="193"/>
      <c r="BF34" s="199"/>
      <c r="BG34" s="205" t="s">
        <v>253</v>
      </c>
      <c r="BH34" s="198"/>
      <c r="BI34" s="138" t="s">
        <v>223</v>
      </c>
      <c r="BJ34" s="198"/>
      <c r="BK34" s="198"/>
      <c r="BL34" s="198"/>
      <c r="BM34" s="198"/>
      <c r="BN34" s="198"/>
      <c r="BO34" s="198"/>
      <c r="BP34" s="198"/>
      <c r="BQ34" s="198"/>
      <c r="BR34" s="198"/>
      <c r="BS34" s="198"/>
      <c r="BT34" s="198"/>
      <c r="BU34" s="198"/>
      <c r="BV34" s="198"/>
      <c r="BW34" s="198"/>
      <c r="BX34" s="198"/>
      <c r="BY34" s="198"/>
    </row>
    <row r="35" spans="1:77" s="231" customFormat="1" ht="50.1" customHeight="1">
      <c r="A35" s="116">
        <v>192</v>
      </c>
      <c r="B35" s="116" t="s">
        <v>214</v>
      </c>
      <c r="C35" s="193" t="s">
        <v>215</v>
      </c>
      <c r="D35" s="116" t="s">
        <v>1060</v>
      </c>
      <c r="E35" s="116" t="s">
        <v>207</v>
      </c>
      <c r="F35" s="205" t="s">
        <v>207</v>
      </c>
      <c r="G35" s="193" t="s">
        <v>605</v>
      </c>
      <c r="H35" s="198"/>
      <c r="I35" s="193" t="s">
        <v>606</v>
      </c>
      <c r="J35" s="193" t="s">
        <v>607</v>
      </c>
      <c r="K35" s="203" t="s">
        <v>209</v>
      </c>
      <c r="L35" s="116" t="s">
        <v>210</v>
      </c>
      <c r="M35" s="116" t="s">
        <v>135</v>
      </c>
      <c r="N35" s="205" t="s">
        <v>1747</v>
      </c>
      <c r="O35" s="193" t="s">
        <v>231</v>
      </c>
      <c r="P35" s="193">
        <v>10142160</v>
      </c>
      <c r="Q35" s="204" t="s">
        <v>608</v>
      </c>
      <c r="R35" s="204" t="s">
        <v>609</v>
      </c>
      <c r="S35" s="195" t="s">
        <v>1781</v>
      </c>
      <c r="T35" s="141" t="s">
        <v>1001</v>
      </c>
      <c r="U35" s="193">
        <v>4</v>
      </c>
      <c r="V35" s="193">
        <v>1</v>
      </c>
      <c r="W35" s="193">
        <v>1</v>
      </c>
      <c r="X35" s="193">
        <v>1</v>
      </c>
      <c r="Y35" s="116">
        <f t="shared" si="0"/>
        <v>4</v>
      </c>
      <c r="Z35" s="193">
        <v>1</v>
      </c>
      <c r="AA35" s="193">
        <v>2</v>
      </c>
      <c r="AB35" s="116">
        <f t="shared" si="1"/>
        <v>8</v>
      </c>
      <c r="AC35" s="116"/>
      <c r="AD35" s="193" t="s">
        <v>221</v>
      </c>
      <c r="AE35" s="243" t="s">
        <v>222</v>
      </c>
      <c r="AF35" s="205" t="s">
        <v>262</v>
      </c>
      <c r="AG35" s="119" t="s">
        <v>262</v>
      </c>
      <c r="AH35" s="119" t="s">
        <v>262</v>
      </c>
      <c r="AI35" s="119" t="s">
        <v>262</v>
      </c>
      <c r="AJ35" s="119" t="s">
        <v>262</v>
      </c>
      <c r="AK35" s="119" t="s">
        <v>262</v>
      </c>
      <c r="AL35" s="119"/>
      <c r="AM35" s="119"/>
      <c r="AN35" s="205" t="s">
        <v>262</v>
      </c>
      <c r="AO35" s="193"/>
      <c r="AP35" s="194"/>
      <c r="AQ35" s="193"/>
      <c r="AR35" s="205"/>
      <c r="AS35" s="193"/>
      <c r="AT35" s="193"/>
      <c r="AU35" s="194"/>
      <c r="AV35" s="138" t="s">
        <v>105</v>
      </c>
      <c r="AW35" s="193"/>
      <c r="AX35" s="193"/>
      <c r="AY35" s="193"/>
      <c r="AZ35" s="138"/>
      <c r="BA35" s="229">
        <f t="shared" si="2"/>
        <v>0</v>
      </c>
      <c r="BB35" s="193"/>
      <c r="BC35" s="198"/>
      <c r="BD35" s="193"/>
      <c r="BE35" s="193"/>
      <c r="BF35" s="199"/>
      <c r="BG35" s="198"/>
      <c r="BH35" s="198"/>
      <c r="BI35" s="198"/>
      <c r="BJ35" s="198"/>
      <c r="BK35" s="198"/>
      <c r="BL35" s="198"/>
      <c r="BM35" s="198"/>
      <c r="BN35" s="198"/>
      <c r="BO35" s="198"/>
      <c r="BP35" s="198"/>
      <c r="BQ35" s="198"/>
      <c r="BR35" s="198"/>
      <c r="BS35" s="198"/>
      <c r="BT35" s="198"/>
      <c r="BU35" s="198"/>
      <c r="BV35" s="198"/>
      <c r="BW35" s="198"/>
      <c r="BX35" s="198"/>
      <c r="BY35" s="198"/>
    </row>
    <row r="36" spans="1:77" s="231" customFormat="1" ht="50.1" customHeight="1">
      <c r="A36" s="116">
        <v>191</v>
      </c>
      <c r="B36" s="116" t="s">
        <v>214</v>
      </c>
      <c r="C36" s="193" t="s">
        <v>215</v>
      </c>
      <c r="D36" s="116"/>
      <c r="E36" s="116" t="s">
        <v>207</v>
      </c>
      <c r="F36" s="205" t="s">
        <v>207</v>
      </c>
      <c r="G36" s="193" t="s">
        <v>605</v>
      </c>
      <c r="H36" s="198"/>
      <c r="I36" s="193" t="s">
        <v>606</v>
      </c>
      <c r="J36" s="193" t="s">
        <v>607</v>
      </c>
      <c r="K36" s="203" t="s">
        <v>209</v>
      </c>
      <c r="L36" s="116" t="s">
        <v>210</v>
      </c>
      <c r="M36" s="116" t="s">
        <v>135</v>
      </c>
      <c r="N36" s="205" t="s">
        <v>1747</v>
      </c>
      <c r="O36" s="193" t="s">
        <v>231</v>
      </c>
      <c r="P36" s="193">
        <v>10142160</v>
      </c>
      <c r="Q36" s="204" t="s">
        <v>608</v>
      </c>
      <c r="R36" s="204" t="s">
        <v>609</v>
      </c>
      <c r="S36" s="195" t="s">
        <v>238</v>
      </c>
      <c r="T36" s="141" t="s">
        <v>1000</v>
      </c>
      <c r="U36" s="193">
        <v>4</v>
      </c>
      <c r="V36" s="193">
        <v>1</v>
      </c>
      <c r="W36" s="193">
        <v>1</v>
      </c>
      <c r="X36" s="193">
        <v>1</v>
      </c>
      <c r="Y36" s="116">
        <f t="shared" si="0"/>
        <v>4</v>
      </c>
      <c r="Z36" s="193">
        <v>1</v>
      </c>
      <c r="AA36" s="193">
        <v>5</v>
      </c>
      <c r="AB36" s="116">
        <f t="shared" si="1"/>
        <v>20</v>
      </c>
      <c r="AC36" s="116"/>
      <c r="AD36" s="193" t="s">
        <v>221</v>
      </c>
      <c r="AE36" s="243" t="s">
        <v>222</v>
      </c>
      <c r="AF36" s="205" t="s">
        <v>224</v>
      </c>
      <c r="AG36" s="205" t="s">
        <v>224</v>
      </c>
      <c r="AH36" s="205" t="s">
        <v>224</v>
      </c>
      <c r="AI36" s="205" t="s">
        <v>224</v>
      </c>
      <c r="AJ36" s="205" t="s">
        <v>224</v>
      </c>
      <c r="AK36" s="205" t="s">
        <v>224</v>
      </c>
      <c r="AL36" s="205" t="s">
        <v>224</v>
      </c>
      <c r="AM36" s="205"/>
      <c r="AN36" s="205" t="s">
        <v>224</v>
      </c>
      <c r="AO36" s="193" t="s">
        <v>221</v>
      </c>
      <c r="AP36" s="198" t="s">
        <v>263</v>
      </c>
      <c r="AQ36" s="193"/>
      <c r="AR36" s="205"/>
      <c r="AS36" s="193"/>
      <c r="AT36" s="193"/>
      <c r="AU36" s="292" t="s">
        <v>264</v>
      </c>
      <c r="AV36" s="198" t="s">
        <v>264</v>
      </c>
      <c r="AW36" s="198" t="s">
        <v>264</v>
      </c>
      <c r="AX36" s="198" t="s">
        <v>264</v>
      </c>
      <c r="AY36" s="198" t="s">
        <v>264</v>
      </c>
      <c r="AZ36" s="138" t="s">
        <v>264</v>
      </c>
      <c r="BA36" s="198" t="s">
        <v>264</v>
      </c>
      <c r="BB36" s="198" t="s">
        <v>264</v>
      </c>
      <c r="BC36" s="198"/>
      <c r="BD36" s="193"/>
      <c r="BE36" s="193"/>
      <c r="BF36" s="199"/>
      <c r="BG36" s="194" t="s">
        <v>264</v>
      </c>
      <c r="BH36" s="198"/>
      <c r="BI36" s="198"/>
      <c r="BJ36" s="198"/>
      <c r="BK36" s="198"/>
      <c r="BL36" s="198"/>
      <c r="BM36" s="198"/>
      <c r="BN36" s="198"/>
      <c r="BO36" s="198"/>
      <c r="BP36" s="198"/>
      <c r="BQ36" s="198"/>
      <c r="BR36" s="198"/>
      <c r="BS36" s="198"/>
      <c r="BT36" s="198"/>
      <c r="BU36" s="198"/>
      <c r="BV36" s="198"/>
      <c r="BW36" s="198"/>
      <c r="BX36" s="198"/>
      <c r="BY36" s="198"/>
    </row>
    <row r="37" spans="1:77" s="231" customFormat="1" ht="50.1" customHeight="1">
      <c r="A37" s="116">
        <v>191</v>
      </c>
      <c r="B37" s="116" t="s">
        <v>214</v>
      </c>
      <c r="C37" s="193" t="s">
        <v>215</v>
      </c>
      <c r="D37" s="116"/>
      <c r="E37" s="116" t="s">
        <v>207</v>
      </c>
      <c r="F37" s="205" t="s">
        <v>207</v>
      </c>
      <c r="G37" s="193" t="s">
        <v>605</v>
      </c>
      <c r="H37" s="198"/>
      <c r="I37" s="193" t="s">
        <v>606</v>
      </c>
      <c r="J37" s="193" t="s">
        <v>607</v>
      </c>
      <c r="K37" s="203" t="s">
        <v>209</v>
      </c>
      <c r="L37" s="116" t="s">
        <v>210</v>
      </c>
      <c r="M37" s="116" t="s">
        <v>135</v>
      </c>
      <c r="N37" s="205" t="s">
        <v>1747</v>
      </c>
      <c r="O37" s="193" t="s">
        <v>218</v>
      </c>
      <c r="P37" s="193">
        <v>10142160</v>
      </c>
      <c r="Q37" s="204" t="s">
        <v>608</v>
      </c>
      <c r="R37" s="204" t="s">
        <v>609</v>
      </c>
      <c r="S37" s="195" t="s">
        <v>1031</v>
      </c>
      <c r="T37" s="141" t="s">
        <v>1000</v>
      </c>
      <c r="U37" s="205">
        <v>4</v>
      </c>
      <c r="V37" s="205">
        <v>1</v>
      </c>
      <c r="W37" s="205">
        <v>1</v>
      </c>
      <c r="X37" s="205">
        <v>1</v>
      </c>
      <c r="Y37" s="116">
        <f t="shared" si="0"/>
        <v>4</v>
      </c>
      <c r="Z37" s="205">
        <v>1</v>
      </c>
      <c r="AA37" s="205">
        <v>4</v>
      </c>
      <c r="AB37" s="116">
        <f t="shared" si="1"/>
        <v>16</v>
      </c>
      <c r="AC37" s="116"/>
      <c r="AD37" s="116" t="s">
        <v>221</v>
      </c>
      <c r="AE37" s="243" t="s">
        <v>222</v>
      </c>
      <c r="AF37" s="205" t="s">
        <v>262</v>
      </c>
      <c r="AG37" s="119" t="s">
        <v>262</v>
      </c>
      <c r="AH37" s="119" t="s">
        <v>262</v>
      </c>
      <c r="AI37" s="119" t="s">
        <v>262</v>
      </c>
      <c r="AJ37" s="119" t="s">
        <v>262</v>
      </c>
      <c r="AK37" s="119" t="s">
        <v>262</v>
      </c>
      <c r="AL37" s="119"/>
      <c r="AM37" s="119"/>
      <c r="AN37" s="205" t="s">
        <v>262</v>
      </c>
      <c r="AO37" s="193" t="s">
        <v>233</v>
      </c>
      <c r="AP37" s="198" t="s">
        <v>1829</v>
      </c>
      <c r="AQ37" s="116" t="s">
        <v>1830</v>
      </c>
      <c r="AR37" s="116" t="s">
        <v>606</v>
      </c>
      <c r="AS37" s="193"/>
      <c r="AT37" s="193"/>
      <c r="AU37" s="117" t="s">
        <v>1789</v>
      </c>
      <c r="AV37" s="138" t="s">
        <v>659</v>
      </c>
      <c r="AW37" s="116" t="s">
        <v>1730</v>
      </c>
      <c r="AX37" s="116">
        <v>6</v>
      </c>
      <c r="AY37" s="116">
        <f>AZ37*60</f>
        <v>10560</v>
      </c>
      <c r="AZ37" s="138">
        <v>176</v>
      </c>
      <c r="BA37" s="138">
        <f t="shared" ref="BA37:BA51" si="3">AZ37*AX37</f>
        <v>1056</v>
      </c>
      <c r="BB37" s="193" t="s">
        <v>226</v>
      </c>
      <c r="BC37" s="198"/>
      <c r="BD37" s="193"/>
      <c r="BE37" s="193"/>
      <c r="BF37" s="199"/>
      <c r="BG37" s="118" t="s">
        <v>1790</v>
      </c>
      <c r="BH37" s="198"/>
      <c r="BI37" s="118" t="s">
        <v>223</v>
      </c>
      <c r="BJ37" s="198"/>
      <c r="BK37" s="198"/>
      <c r="BL37" s="198"/>
      <c r="BM37" s="198"/>
      <c r="BN37" s="198"/>
      <c r="BO37" s="198"/>
      <c r="BP37" s="198"/>
      <c r="BQ37" s="198"/>
      <c r="BR37" s="198"/>
      <c r="BS37" s="198"/>
      <c r="BT37" s="198"/>
      <c r="BU37" s="198"/>
      <c r="BV37" s="198"/>
      <c r="BW37" s="198"/>
      <c r="BX37" s="198"/>
      <c r="BY37" s="198"/>
    </row>
    <row r="38" spans="1:77" s="231" customFormat="1" ht="50.1" customHeight="1">
      <c r="A38" s="116">
        <v>190</v>
      </c>
      <c r="B38" s="116" t="s">
        <v>214</v>
      </c>
      <c r="C38" s="193" t="s">
        <v>215</v>
      </c>
      <c r="D38" s="116"/>
      <c r="E38" s="116" t="s">
        <v>207</v>
      </c>
      <c r="F38" s="205" t="s">
        <v>207</v>
      </c>
      <c r="G38" s="193" t="s">
        <v>605</v>
      </c>
      <c r="H38" s="198"/>
      <c r="I38" s="193" t="s">
        <v>606</v>
      </c>
      <c r="J38" s="193" t="s">
        <v>607</v>
      </c>
      <c r="K38" s="203" t="s">
        <v>209</v>
      </c>
      <c r="L38" s="116" t="s">
        <v>210</v>
      </c>
      <c r="M38" s="193" t="s">
        <v>135</v>
      </c>
      <c r="N38" s="205" t="s">
        <v>1747</v>
      </c>
      <c r="O38" s="193" t="s">
        <v>231</v>
      </c>
      <c r="P38" s="193">
        <v>10142160</v>
      </c>
      <c r="Q38" s="204" t="s">
        <v>608</v>
      </c>
      <c r="R38" s="204" t="s">
        <v>609</v>
      </c>
      <c r="S38" s="195" t="s">
        <v>232</v>
      </c>
      <c r="T38" s="141" t="s">
        <v>1000</v>
      </c>
      <c r="U38" s="193">
        <v>4</v>
      </c>
      <c r="V38" s="193">
        <v>1</v>
      </c>
      <c r="W38" s="193">
        <v>1</v>
      </c>
      <c r="X38" s="193">
        <v>1</v>
      </c>
      <c r="Y38" s="116">
        <f t="shared" si="0"/>
        <v>4</v>
      </c>
      <c r="Z38" s="193">
        <v>1</v>
      </c>
      <c r="AA38" s="193">
        <v>4</v>
      </c>
      <c r="AB38" s="116">
        <f t="shared" si="1"/>
        <v>16</v>
      </c>
      <c r="AC38" s="116"/>
      <c r="AD38" s="116" t="s">
        <v>221</v>
      </c>
      <c r="AE38" s="243" t="s">
        <v>222</v>
      </c>
      <c r="AF38" s="205" t="s">
        <v>224</v>
      </c>
      <c r="AG38" s="205" t="s">
        <v>224</v>
      </c>
      <c r="AH38" s="205" t="s">
        <v>224</v>
      </c>
      <c r="AI38" s="205" t="s">
        <v>224</v>
      </c>
      <c r="AJ38" s="205" t="s">
        <v>224</v>
      </c>
      <c r="AK38" s="205" t="s">
        <v>224</v>
      </c>
      <c r="AL38" s="205" t="s">
        <v>224</v>
      </c>
      <c r="AM38" s="205"/>
      <c r="AN38" s="205" t="s">
        <v>224</v>
      </c>
      <c r="AO38" s="205" t="s">
        <v>233</v>
      </c>
      <c r="AP38" s="204" t="s">
        <v>613</v>
      </c>
      <c r="AQ38" s="205"/>
      <c r="AR38" s="205"/>
      <c r="AS38" s="193"/>
      <c r="AT38" s="193"/>
      <c r="AU38" s="122" t="s">
        <v>1760</v>
      </c>
      <c r="AV38" s="197" t="s">
        <v>712</v>
      </c>
      <c r="AW38" s="193" t="s">
        <v>614</v>
      </c>
      <c r="AX38" s="193">
        <v>2</v>
      </c>
      <c r="AY38" s="116">
        <f>AZ38*60</f>
        <v>120</v>
      </c>
      <c r="AZ38" s="138">
        <v>2</v>
      </c>
      <c r="BA38" s="229">
        <f t="shared" si="3"/>
        <v>4</v>
      </c>
      <c r="BB38" s="116" t="s">
        <v>540</v>
      </c>
      <c r="BC38" s="194" t="s">
        <v>617</v>
      </c>
      <c r="BD38" s="116"/>
      <c r="BE38" s="116"/>
      <c r="BF38" s="139"/>
      <c r="BG38" s="198" t="s">
        <v>237</v>
      </c>
      <c r="BH38" s="198"/>
      <c r="BI38" s="205" t="s">
        <v>712</v>
      </c>
      <c r="BJ38" s="198"/>
      <c r="BK38" s="198"/>
      <c r="BL38" s="198"/>
      <c r="BM38" s="198"/>
      <c r="BN38" s="198"/>
      <c r="BO38" s="198"/>
      <c r="BP38" s="198"/>
      <c r="BQ38" s="198"/>
      <c r="BR38" s="198"/>
      <c r="BS38" s="198"/>
      <c r="BT38" s="198"/>
      <c r="BU38" s="198"/>
      <c r="BV38" s="198"/>
      <c r="BW38" s="198"/>
      <c r="BX38" s="198"/>
      <c r="BY38" s="198"/>
    </row>
    <row r="39" spans="1:77" s="231" customFormat="1" ht="50.1" customHeight="1">
      <c r="A39" s="116">
        <v>190</v>
      </c>
      <c r="B39" s="116" t="s">
        <v>214</v>
      </c>
      <c r="C39" s="193" t="s">
        <v>215</v>
      </c>
      <c r="D39" s="116"/>
      <c r="E39" s="116" t="s">
        <v>207</v>
      </c>
      <c r="F39" s="205" t="s">
        <v>207</v>
      </c>
      <c r="G39" s="193" t="s">
        <v>605</v>
      </c>
      <c r="H39" s="198"/>
      <c r="I39" s="193" t="s">
        <v>606</v>
      </c>
      <c r="J39" s="193" t="s">
        <v>607</v>
      </c>
      <c r="K39" s="203" t="s">
        <v>209</v>
      </c>
      <c r="L39" s="116" t="s">
        <v>210</v>
      </c>
      <c r="M39" s="193" t="s">
        <v>135</v>
      </c>
      <c r="N39" s="205" t="s">
        <v>1747</v>
      </c>
      <c r="O39" s="257" t="s">
        <v>244</v>
      </c>
      <c r="P39" s="193">
        <v>10142160</v>
      </c>
      <c r="Q39" s="204" t="s">
        <v>608</v>
      </c>
      <c r="R39" s="204" t="s">
        <v>609</v>
      </c>
      <c r="S39" s="195" t="s">
        <v>247</v>
      </c>
      <c r="T39" s="141" t="s">
        <v>248</v>
      </c>
      <c r="U39" s="116">
        <v>1</v>
      </c>
      <c r="V39" s="116">
        <v>1</v>
      </c>
      <c r="W39" s="116">
        <v>1</v>
      </c>
      <c r="X39" s="116">
        <v>1</v>
      </c>
      <c r="Y39" s="116">
        <f t="shared" si="0"/>
        <v>1</v>
      </c>
      <c r="Z39" s="116">
        <v>1</v>
      </c>
      <c r="AA39" s="116">
        <v>4</v>
      </c>
      <c r="AB39" s="116">
        <f t="shared" si="1"/>
        <v>4</v>
      </c>
      <c r="AC39" s="116"/>
      <c r="AD39" s="116"/>
      <c r="AE39" s="160"/>
      <c r="AF39" s="140"/>
      <c r="AG39" s="138"/>
      <c r="AH39" s="140"/>
      <c r="AI39" s="138"/>
      <c r="AJ39" s="140"/>
      <c r="AK39" s="138"/>
      <c r="AL39" s="138"/>
      <c r="AM39" s="138"/>
      <c r="AN39" s="138"/>
      <c r="AO39" s="116"/>
      <c r="AP39" s="117"/>
      <c r="AQ39" s="116"/>
      <c r="AR39" s="116"/>
      <c r="AS39" s="116"/>
      <c r="AT39" s="116"/>
      <c r="AU39" s="117"/>
      <c r="AV39" s="138" t="s">
        <v>105</v>
      </c>
      <c r="AW39" s="116"/>
      <c r="AX39" s="116"/>
      <c r="AY39" s="116"/>
      <c r="AZ39" s="138"/>
      <c r="BA39" s="229">
        <f t="shared" si="3"/>
        <v>0</v>
      </c>
      <c r="BB39" s="116"/>
      <c r="BC39" s="118"/>
      <c r="BD39" s="116"/>
      <c r="BE39" s="116"/>
      <c r="BF39" s="139"/>
      <c r="BG39" s="118"/>
      <c r="BH39" s="118"/>
      <c r="BI39" s="118"/>
      <c r="BJ39" s="118"/>
      <c r="BK39" s="118"/>
      <c r="BL39" s="118"/>
      <c r="BM39" s="118"/>
      <c r="BN39" s="118"/>
      <c r="BO39" s="118"/>
      <c r="BP39" s="118"/>
      <c r="BQ39" s="118"/>
      <c r="BR39" s="118"/>
      <c r="BS39" s="118"/>
      <c r="BT39" s="118"/>
      <c r="BU39" s="118"/>
      <c r="BV39" s="118"/>
      <c r="BW39" s="118"/>
      <c r="BX39" s="118"/>
      <c r="BY39" s="118"/>
    </row>
    <row r="40" spans="1:77" s="231" customFormat="1" ht="50.1" hidden="1" customHeight="1">
      <c r="A40" s="116">
        <v>190</v>
      </c>
      <c r="B40" s="116" t="s">
        <v>214</v>
      </c>
      <c r="C40" s="193" t="s">
        <v>215</v>
      </c>
      <c r="D40" s="116"/>
      <c r="E40" s="116" t="s">
        <v>207</v>
      </c>
      <c r="F40" s="205" t="s">
        <v>207</v>
      </c>
      <c r="G40" s="193" t="s">
        <v>605</v>
      </c>
      <c r="H40" s="198"/>
      <c r="I40" s="193" t="s">
        <v>606</v>
      </c>
      <c r="J40" s="193" t="s">
        <v>607</v>
      </c>
      <c r="K40" s="203" t="s">
        <v>209</v>
      </c>
      <c r="L40" s="116" t="s">
        <v>210</v>
      </c>
      <c r="M40" s="193" t="s">
        <v>135</v>
      </c>
      <c r="N40" s="205" t="s">
        <v>1747</v>
      </c>
      <c r="O40" s="257" t="s">
        <v>244</v>
      </c>
      <c r="P40" s="193">
        <v>10142160</v>
      </c>
      <c r="Q40" s="204" t="s">
        <v>608</v>
      </c>
      <c r="R40" s="204" t="s">
        <v>609</v>
      </c>
      <c r="S40" s="195" t="s">
        <v>245</v>
      </c>
      <c r="T40" s="141" t="s">
        <v>246</v>
      </c>
      <c r="U40" s="116">
        <v>4</v>
      </c>
      <c r="V40" s="116">
        <v>1</v>
      </c>
      <c r="W40" s="116">
        <v>1</v>
      </c>
      <c r="X40" s="116">
        <v>1</v>
      </c>
      <c r="Y40" s="116">
        <f t="shared" si="0"/>
        <v>4</v>
      </c>
      <c r="Z40" s="116">
        <v>1</v>
      </c>
      <c r="AA40" s="177"/>
      <c r="AB40" s="116">
        <f t="shared" si="1"/>
        <v>0</v>
      </c>
      <c r="AC40" s="116"/>
      <c r="AD40" s="116" t="s">
        <v>233</v>
      </c>
      <c r="AE40" s="122" t="s">
        <v>1711</v>
      </c>
      <c r="AF40" s="197" t="s">
        <v>224</v>
      </c>
      <c r="AG40" s="138" t="s">
        <v>224</v>
      </c>
      <c r="AH40" s="197" t="s">
        <v>224</v>
      </c>
      <c r="AI40" s="138" t="s">
        <v>224</v>
      </c>
      <c r="AJ40" s="197" t="s">
        <v>224</v>
      </c>
      <c r="AK40" s="138" t="s">
        <v>224</v>
      </c>
      <c r="AL40" s="138"/>
      <c r="AM40" s="138"/>
      <c r="AN40" s="138" t="s">
        <v>224</v>
      </c>
      <c r="AO40" s="116" t="s">
        <v>233</v>
      </c>
      <c r="AP40" s="261" t="s">
        <v>1972</v>
      </c>
      <c r="AQ40" s="160"/>
      <c r="AR40" s="116"/>
      <c r="AS40" s="116"/>
      <c r="AT40" s="116"/>
      <c r="AU40" s="178" t="s">
        <v>1973</v>
      </c>
      <c r="AV40" s="138" t="s">
        <v>234</v>
      </c>
      <c r="AW40" s="116" t="s">
        <v>1086</v>
      </c>
      <c r="AX40" s="116">
        <v>1</v>
      </c>
      <c r="AY40" s="116">
        <f>AZ40*60</f>
        <v>30</v>
      </c>
      <c r="AZ40" s="138">
        <v>0.5</v>
      </c>
      <c r="BA40" s="138">
        <f t="shared" si="3"/>
        <v>0.5</v>
      </c>
      <c r="BB40" s="116" t="s">
        <v>236</v>
      </c>
      <c r="BC40" s="118"/>
      <c r="BD40" s="116"/>
      <c r="BE40" s="116"/>
      <c r="BF40" s="139"/>
      <c r="BG40" s="118" t="s">
        <v>237</v>
      </c>
      <c r="BH40" s="118"/>
      <c r="BI40" s="138" t="s">
        <v>234</v>
      </c>
      <c r="BJ40" s="118"/>
      <c r="BK40" s="118"/>
      <c r="BL40" s="118"/>
      <c r="BM40" s="118"/>
      <c r="BN40" s="118"/>
      <c r="BO40" s="118"/>
      <c r="BP40" s="118"/>
      <c r="BQ40" s="118"/>
      <c r="BR40" s="118"/>
      <c r="BS40" s="118"/>
      <c r="BT40" s="118"/>
      <c r="BU40" s="118"/>
      <c r="BV40" s="118"/>
      <c r="BW40" s="118"/>
      <c r="BX40" s="118"/>
      <c r="BY40" s="118"/>
    </row>
    <row r="41" spans="1:77" s="231" customFormat="1" ht="50.1" hidden="1" customHeight="1">
      <c r="A41" s="116">
        <v>190</v>
      </c>
      <c r="B41" s="116" t="s">
        <v>214</v>
      </c>
      <c r="C41" s="193" t="s">
        <v>215</v>
      </c>
      <c r="D41" s="116"/>
      <c r="E41" s="116" t="s">
        <v>207</v>
      </c>
      <c r="F41" s="205" t="s">
        <v>207</v>
      </c>
      <c r="G41" s="193" t="s">
        <v>605</v>
      </c>
      <c r="H41" s="198"/>
      <c r="I41" s="193" t="s">
        <v>606</v>
      </c>
      <c r="J41" s="193" t="s">
        <v>607</v>
      </c>
      <c r="K41" s="203" t="s">
        <v>209</v>
      </c>
      <c r="L41" s="116" t="s">
        <v>210</v>
      </c>
      <c r="M41" s="193" t="s">
        <v>135</v>
      </c>
      <c r="N41" s="205" t="s">
        <v>1747</v>
      </c>
      <c r="O41" s="257" t="s">
        <v>244</v>
      </c>
      <c r="P41" s="193">
        <v>10142160</v>
      </c>
      <c r="Q41" s="204" t="s">
        <v>608</v>
      </c>
      <c r="R41" s="204" t="s">
        <v>609</v>
      </c>
      <c r="S41" s="195" t="s">
        <v>245</v>
      </c>
      <c r="T41" s="141" t="s">
        <v>246</v>
      </c>
      <c r="U41" s="116">
        <v>4</v>
      </c>
      <c r="V41" s="116">
        <v>1</v>
      </c>
      <c r="W41" s="116">
        <v>1</v>
      </c>
      <c r="X41" s="116">
        <v>1</v>
      </c>
      <c r="Y41" s="116">
        <f t="shared" si="0"/>
        <v>4</v>
      </c>
      <c r="Z41" s="116">
        <v>1</v>
      </c>
      <c r="AA41" s="177"/>
      <c r="AB41" s="116">
        <f t="shared" si="1"/>
        <v>0</v>
      </c>
      <c r="AC41" s="116"/>
      <c r="AD41" s="116" t="s">
        <v>233</v>
      </c>
      <c r="AE41" s="122" t="s">
        <v>1711</v>
      </c>
      <c r="AF41" s="197" t="s">
        <v>224</v>
      </c>
      <c r="AG41" s="138" t="s">
        <v>224</v>
      </c>
      <c r="AH41" s="197" t="s">
        <v>224</v>
      </c>
      <c r="AI41" s="138" t="s">
        <v>224</v>
      </c>
      <c r="AJ41" s="197" t="s">
        <v>224</v>
      </c>
      <c r="AK41" s="138" t="s">
        <v>224</v>
      </c>
      <c r="AL41" s="138"/>
      <c r="AM41" s="138"/>
      <c r="AN41" s="138" t="s">
        <v>224</v>
      </c>
      <c r="AO41" s="116" t="s">
        <v>233</v>
      </c>
      <c r="AP41" s="261" t="s">
        <v>1974</v>
      </c>
      <c r="AQ41" s="160"/>
      <c r="AR41" s="116"/>
      <c r="AS41" s="116"/>
      <c r="AT41" s="116"/>
      <c r="AU41" s="259" t="s">
        <v>1975</v>
      </c>
      <c r="AV41" s="138" t="s">
        <v>234</v>
      </c>
      <c r="AW41" s="116" t="s">
        <v>278</v>
      </c>
      <c r="AX41" s="116">
        <v>1</v>
      </c>
      <c r="AY41" s="116">
        <f>AZ41*60</f>
        <v>0</v>
      </c>
      <c r="AZ41" s="180"/>
      <c r="BA41" s="138">
        <f t="shared" si="3"/>
        <v>0</v>
      </c>
      <c r="BB41" s="177" t="s">
        <v>226</v>
      </c>
      <c r="BC41" s="118"/>
      <c r="BD41" s="116"/>
      <c r="BE41" s="116"/>
      <c r="BF41" s="139"/>
      <c r="BG41" s="179"/>
      <c r="BH41" s="118"/>
      <c r="BI41" s="138" t="s">
        <v>234</v>
      </c>
      <c r="BJ41" s="118"/>
      <c r="BK41" s="118"/>
      <c r="BL41" s="118"/>
      <c r="BM41" s="118"/>
      <c r="BN41" s="118"/>
      <c r="BO41" s="118"/>
      <c r="BP41" s="118"/>
      <c r="BQ41" s="118"/>
      <c r="BR41" s="118"/>
      <c r="BS41" s="118"/>
      <c r="BT41" s="118"/>
      <c r="BU41" s="118"/>
      <c r="BV41" s="118"/>
      <c r="BW41" s="118"/>
      <c r="BX41" s="118"/>
      <c r="BY41" s="118"/>
    </row>
    <row r="42" spans="1:77" s="231" customFormat="1" ht="50.1" hidden="1" customHeight="1">
      <c r="A42" s="116">
        <v>190</v>
      </c>
      <c r="B42" s="116" t="s">
        <v>214</v>
      </c>
      <c r="C42" s="193" t="s">
        <v>215</v>
      </c>
      <c r="D42" s="116"/>
      <c r="E42" s="116" t="s">
        <v>207</v>
      </c>
      <c r="F42" s="205" t="s">
        <v>207</v>
      </c>
      <c r="G42" s="193" t="s">
        <v>605</v>
      </c>
      <c r="H42" s="198"/>
      <c r="I42" s="193" t="s">
        <v>606</v>
      </c>
      <c r="J42" s="193" t="s">
        <v>607</v>
      </c>
      <c r="K42" s="203" t="s">
        <v>209</v>
      </c>
      <c r="L42" s="116" t="s">
        <v>210</v>
      </c>
      <c r="M42" s="193" t="s">
        <v>135</v>
      </c>
      <c r="N42" s="205" t="s">
        <v>1747</v>
      </c>
      <c r="O42" s="257" t="s">
        <v>244</v>
      </c>
      <c r="P42" s="193">
        <v>10142160</v>
      </c>
      <c r="Q42" s="204" t="s">
        <v>608</v>
      </c>
      <c r="R42" s="204" t="s">
        <v>609</v>
      </c>
      <c r="S42" s="195" t="s">
        <v>249</v>
      </c>
      <c r="T42" s="141" t="s">
        <v>246</v>
      </c>
      <c r="U42" s="116">
        <v>4</v>
      </c>
      <c r="V42" s="116">
        <v>1</v>
      </c>
      <c r="W42" s="116">
        <v>1</v>
      </c>
      <c r="X42" s="116">
        <v>1</v>
      </c>
      <c r="Y42" s="116">
        <f t="shared" si="0"/>
        <v>4</v>
      </c>
      <c r="Z42" s="116">
        <v>1</v>
      </c>
      <c r="AA42" s="177"/>
      <c r="AB42" s="116">
        <f t="shared" si="1"/>
        <v>0</v>
      </c>
      <c r="AC42" s="116"/>
      <c r="AD42" s="193"/>
      <c r="AE42" s="212"/>
      <c r="AF42" s="196"/>
      <c r="AG42" s="197"/>
      <c r="AH42" s="196"/>
      <c r="AI42" s="197"/>
      <c r="AJ42" s="196"/>
      <c r="AK42" s="197"/>
      <c r="AL42" s="197"/>
      <c r="AM42" s="197"/>
      <c r="AN42" s="197"/>
      <c r="AO42" s="193"/>
      <c r="AP42" s="259" t="s">
        <v>1977</v>
      </c>
      <c r="AQ42" s="257" t="s">
        <v>1908</v>
      </c>
      <c r="AR42" s="193"/>
      <c r="AS42" s="193"/>
      <c r="AT42" s="193"/>
      <c r="AU42" s="293" t="s">
        <v>1978</v>
      </c>
      <c r="AV42" s="138" t="s">
        <v>659</v>
      </c>
      <c r="AW42" s="257" t="s">
        <v>1730</v>
      </c>
      <c r="AX42" s="116"/>
      <c r="AY42" s="193"/>
      <c r="AZ42" s="180"/>
      <c r="BA42" s="229">
        <f t="shared" si="3"/>
        <v>0</v>
      </c>
      <c r="BB42" s="177" t="s">
        <v>226</v>
      </c>
      <c r="BC42" s="198"/>
      <c r="BD42" s="193"/>
      <c r="BE42" s="193"/>
      <c r="BF42" s="199"/>
      <c r="BG42" s="179"/>
      <c r="BH42" s="198"/>
      <c r="BI42" s="198"/>
      <c r="BJ42" s="118"/>
      <c r="BK42" s="118"/>
      <c r="BL42" s="118"/>
      <c r="BM42" s="118"/>
      <c r="BN42" s="118"/>
      <c r="BO42" s="118"/>
      <c r="BP42" s="118"/>
      <c r="BQ42" s="118"/>
      <c r="BR42" s="118"/>
      <c r="BS42" s="118"/>
      <c r="BT42" s="118"/>
      <c r="BU42" s="118"/>
      <c r="BV42" s="118"/>
      <c r="BW42" s="118"/>
      <c r="BX42" s="118"/>
      <c r="BY42" s="118"/>
    </row>
    <row r="43" spans="1:77" s="231" customFormat="1" ht="50.1" hidden="1" customHeight="1">
      <c r="A43" s="116">
        <v>190</v>
      </c>
      <c r="B43" s="116" t="s">
        <v>214</v>
      </c>
      <c r="C43" s="193" t="s">
        <v>215</v>
      </c>
      <c r="D43" s="116"/>
      <c r="E43" s="116" t="s">
        <v>207</v>
      </c>
      <c r="F43" s="205" t="s">
        <v>207</v>
      </c>
      <c r="G43" s="193" t="s">
        <v>605</v>
      </c>
      <c r="H43" s="198"/>
      <c r="I43" s="193" t="s">
        <v>606</v>
      </c>
      <c r="J43" s="193" t="s">
        <v>607</v>
      </c>
      <c r="K43" s="203" t="s">
        <v>209</v>
      </c>
      <c r="L43" s="116" t="s">
        <v>210</v>
      </c>
      <c r="M43" s="193" t="s">
        <v>135</v>
      </c>
      <c r="N43" s="205" t="s">
        <v>1747</v>
      </c>
      <c r="O43" s="257" t="s">
        <v>244</v>
      </c>
      <c r="P43" s="193">
        <v>10142160</v>
      </c>
      <c r="Q43" s="204" t="s">
        <v>608</v>
      </c>
      <c r="R43" s="204" t="s">
        <v>609</v>
      </c>
      <c r="S43" s="262" t="s">
        <v>1835</v>
      </c>
      <c r="T43" s="141" t="s">
        <v>246</v>
      </c>
      <c r="U43" s="136">
        <v>4</v>
      </c>
      <c r="V43" s="116">
        <v>1</v>
      </c>
      <c r="W43" s="116">
        <v>1</v>
      </c>
      <c r="X43" s="116">
        <v>1</v>
      </c>
      <c r="Y43" s="116">
        <f t="shared" si="0"/>
        <v>4</v>
      </c>
      <c r="Z43" s="116">
        <v>1</v>
      </c>
      <c r="AA43" s="177"/>
      <c r="AB43" s="116">
        <f t="shared" si="1"/>
        <v>0</v>
      </c>
      <c r="AC43" s="116"/>
      <c r="AD43" s="193"/>
      <c r="AE43" s="212"/>
      <c r="AF43" s="196"/>
      <c r="AG43" s="197"/>
      <c r="AH43" s="196"/>
      <c r="AI43" s="197"/>
      <c r="AJ43" s="196"/>
      <c r="AK43" s="197"/>
      <c r="AL43" s="197"/>
      <c r="AM43" s="197"/>
      <c r="AN43" s="197"/>
      <c r="AO43" s="193"/>
      <c r="AP43" s="259" t="s">
        <v>1833</v>
      </c>
      <c r="AQ43" s="257"/>
      <c r="AR43" s="257" t="s">
        <v>244</v>
      </c>
      <c r="AS43" s="193"/>
      <c r="AT43" s="193"/>
      <c r="AU43" s="235" t="s">
        <v>1900</v>
      </c>
      <c r="AV43" s="236" t="s">
        <v>712</v>
      </c>
      <c r="AW43" s="257" t="s">
        <v>1834</v>
      </c>
      <c r="AX43" s="236">
        <v>1</v>
      </c>
      <c r="AY43" s="257">
        <f t="shared" ref="AY43:AY47" si="4">AZ43*60</f>
        <v>180</v>
      </c>
      <c r="AZ43" s="260">
        <v>3</v>
      </c>
      <c r="BA43" s="229">
        <f t="shared" si="3"/>
        <v>3</v>
      </c>
      <c r="BB43" s="205" t="s">
        <v>226</v>
      </c>
      <c r="BC43" s="198"/>
      <c r="BD43" s="193"/>
      <c r="BE43" s="193"/>
      <c r="BF43" s="199"/>
      <c r="BG43" s="118"/>
      <c r="BH43" s="198"/>
      <c r="BI43" s="198"/>
      <c r="BJ43" s="118"/>
      <c r="BK43" s="118"/>
      <c r="BL43" s="118"/>
      <c r="BM43" s="118"/>
      <c r="BN43" s="118"/>
      <c r="BO43" s="118"/>
      <c r="BP43" s="118"/>
      <c r="BQ43" s="118"/>
      <c r="BR43" s="118"/>
      <c r="BS43" s="118"/>
      <c r="BT43" s="118"/>
      <c r="BU43" s="118"/>
      <c r="BV43" s="118"/>
      <c r="BW43" s="118"/>
      <c r="BX43" s="118"/>
      <c r="BY43" s="118"/>
    </row>
    <row r="44" spans="1:77" s="231" customFormat="1" ht="50.1" customHeight="1">
      <c r="A44" s="116">
        <v>189</v>
      </c>
      <c r="B44" s="116" t="s">
        <v>214</v>
      </c>
      <c r="C44" s="193" t="s">
        <v>215</v>
      </c>
      <c r="D44" s="116"/>
      <c r="E44" s="116" t="s">
        <v>207</v>
      </c>
      <c r="F44" s="205" t="s">
        <v>207</v>
      </c>
      <c r="G44" s="193" t="s">
        <v>605</v>
      </c>
      <c r="H44" s="198"/>
      <c r="I44" s="193" t="s">
        <v>606</v>
      </c>
      <c r="J44" s="193" t="s">
        <v>607</v>
      </c>
      <c r="K44" s="203" t="s">
        <v>209</v>
      </c>
      <c r="L44" s="116" t="s">
        <v>210</v>
      </c>
      <c r="M44" s="116" t="s">
        <v>135</v>
      </c>
      <c r="N44" s="205" t="s">
        <v>1747</v>
      </c>
      <c r="O44" s="205" t="s">
        <v>1782</v>
      </c>
      <c r="P44" s="193">
        <v>10142160</v>
      </c>
      <c r="Q44" s="204" t="s">
        <v>608</v>
      </c>
      <c r="R44" s="204" t="s">
        <v>609</v>
      </c>
      <c r="S44" s="256" t="s">
        <v>1783</v>
      </c>
      <c r="T44" s="141" t="s">
        <v>1000</v>
      </c>
      <c r="U44" s="205">
        <v>4</v>
      </c>
      <c r="V44" s="205">
        <v>1</v>
      </c>
      <c r="W44" s="205">
        <v>1</v>
      </c>
      <c r="X44" s="205">
        <v>1</v>
      </c>
      <c r="Y44" s="116">
        <f t="shared" si="0"/>
        <v>4</v>
      </c>
      <c r="Z44" s="205">
        <v>1</v>
      </c>
      <c r="AA44" s="205">
        <v>4</v>
      </c>
      <c r="AB44" s="116">
        <f t="shared" si="1"/>
        <v>16</v>
      </c>
      <c r="AC44" s="116"/>
      <c r="AD44" s="205" t="s">
        <v>233</v>
      </c>
      <c r="AE44" s="205" t="s">
        <v>613</v>
      </c>
      <c r="AF44" s="205" t="s">
        <v>262</v>
      </c>
      <c r="AG44" s="205" t="s">
        <v>262</v>
      </c>
      <c r="AH44" s="205" t="s">
        <v>262</v>
      </c>
      <c r="AI44" s="205" t="s">
        <v>262</v>
      </c>
      <c r="AJ44" s="205" t="s">
        <v>262</v>
      </c>
      <c r="AK44" s="205" t="s">
        <v>262</v>
      </c>
      <c r="AL44" s="205"/>
      <c r="AM44" s="205"/>
      <c r="AN44" s="205" t="s">
        <v>262</v>
      </c>
      <c r="AO44" s="205" t="s">
        <v>233</v>
      </c>
      <c r="AP44" s="204" t="s">
        <v>599</v>
      </c>
      <c r="AQ44" s="205"/>
      <c r="AR44" s="205"/>
      <c r="AS44" s="193"/>
      <c r="AT44" s="193"/>
      <c r="AU44" s="122" t="s">
        <v>1760</v>
      </c>
      <c r="AV44" s="205" t="s">
        <v>712</v>
      </c>
      <c r="AW44" s="205" t="s">
        <v>614</v>
      </c>
      <c r="AX44" s="205">
        <v>2</v>
      </c>
      <c r="AY44" s="116">
        <f t="shared" si="4"/>
        <v>120</v>
      </c>
      <c r="AZ44" s="138">
        <v>2</v>
      </c>
      <c r="BA44" s="229">
        <f t="shared" si="3"/>
        <v>4</v>
      </c>
      <c r="BB44" s="205" t="s">
        <v>519</v>
      </c>
      <c r="BC44" s="207" t="s">
        <v>615</v>
      </c>
      <c r="BD44" s="207"/>
      <c r="BE44" s="207"/>
      <c r="BF44" s="207"/>
      <c r="BG44" s="206" t="s">
        <v>616</v>
      </c>
      <c r="BH44" s="207"/>
      <c r="BI44" s="205" t="s">
        <v>234</v>
      </c>
      <c r="BJ44" s="208"/>
      <c r="BK44" s="208"/>
      <c r="BL44" s="207"/>
      <c r="BM44" s="207"/>
      <c r="BN44" s="207"/>
      <c r="BO44" s="207"/>
      <c r="BP44" s="207"/>
      <c r="BQ44" s="207"/>
      <c r="BR44" s="207"/>
      <c r="BS44" s="207"/>
      <c r="BT44" s="207"/>
      <c r="BU44" s="207"/>
      <c r="BV44" s="207"/>
      <c r="BW44" s="207"/>
      <c r="BX44" s="207"/>
      <c r="BY44" s="207"/>
    </row>
    <row r="45" spans="1:77" s="231" customFormat="1" ht="50.1" customHeight="1">
      <c r="A45" s="116">
        <v>188</v>
      </c>
      <c r="B45" s="116" t="s">
        <v>214</v>
      </c>
      <c r="C45" s="193" t="s">
        <v>215</v>
      </c>
      <c r="D45" s="116" t="s">
        <v>1665</v>
      </c>
      <c r="E45" s="116" t="s">
        <v>207</v>
      </c>
      <c r="F45" s="205" t="s">
        <v>207</v>
      </c>
      <c r="G45" s="193" t="s">
        <v>605</v>
      </c>
      <c r="H45" s="198"/>
      <c r="I45" s="193" t="s">
        <v>606</v>
      </c>
      <c r="J45" s="193" t="s">
        <v>607</v>
      </c>
      <c r="K45" s="203" t="s">
        <v>209</v>
      </c>
      <c r="L45" s="116" t="s">
        <v>210</v>
      </c>
      <c r="M45" s="116" t="s">
        <v>135</v>
      </c>
      <c r="N45" s="205" t="s">
        <v>1747</v>
      </c>
      <c r="O45" s="205" t="s">
        <v>218</v>
      </c>
      <c r="P45" s="193">
        <v>10142160</v>
      </c>
      <c r="Q45" s="204" t="s">
        <v>608</v>
      </c>
      <c r="R45" s="204" t="s">
        <v>609</v>
      </c>
      <c r="S45" s="265" t="s">
        <v>1031</v>
      </c>
      <c r="T45" s="141" t="s">
        <v>1000</v>
      </c>
      <c r="U45" s="209">
        <v>4</v>
      </c>
      <c r="V45" s="205">
        <v>1</v>
      </c>
      <c r="W45" s="205">
        <v>1</v>
      </c>
      <c r="X45" s="205">
        <v>1</v>
      </c>
      <c r="Y45" s="116">
        <f t="shared" si="0"/>
        <v>4</v>
      </c>
      <c r="Z45" s="205">
        <v>1</v>
      </c>
      <c r="AA45" s="205">
        <v>4</v>
      </c>
      <c r="AB45" s="116">
        <f t="shared" si="1"/>
        <v>16</v>
      </c>
      <c r="AC45" s="116"/>
      <c r="AD45" s="205" t="s">
        <v>221</v>
      </c>
      <c r="AE45" s="243" t="s">
        <v>222</v>
      </c>
      <c r="AF45" s="205" t="s">
        <v>262</v>
      </c>
      <c r="AG45" s="205" t="s">
        <v>262</v>
      </c>
      <c r="AH45" s="205" t="s">
        <v>262</v>
      </c>
      <c r="AI45" s="205" t="s">
        <v>262</v>
      </c>
      <c r="AJ45" s="205" t="s">
        <v>262</v>
      </c>
      <c r="AK45" s="205" t="s">
        <v>262</v>
      </c>
      <c r="AL45" s="205"/>
      <c r="AM45" s="205"/>
      <c r="AN45" s="205" t="s">
        <v>262</v>
      </c>
      <c r="AO45" s="205" t="s">
        <v>266</v>
      </c>
      <c r="AP45" s="117" t="s">
        <v>1784</v>
      </c>
      <c r="AQ45" s="116" t="s">
        <v>1785</v>
      </c>
      <c r="AR45" s="205" t="s">
        <v>1120</v>
      </c>
      <c r="AS45" s="116" t="s">
        <v>1118</v>
      </c>
      <c r="AT45" s="193"/>
      <c r="AU45" s="119" t="s">
        <v>1032</v>
      </c>
      <c r="AV45" s="138" t="s">
        <v>659</v>
      </c>
      <c r="AW45" s="205" t="s">
        <v>225</v>
      </c>
      <c r="AX45" s="205">
        <v>3</v>
      </c>
      <c r="AY45" s="193">
        <f t="shared" si="4"/>
        <v>960</v>
      </c>
      <c r="AZ45" s="138">
        <v>16</v>
      </c>
      <c r="BA45" s="229">
        <f t="shared" si="3"/>
        <v>48</v>
      </c>
      <c r="BB45" s="193" t="s">
        <v>226</v>
      </c>
      <c r="BC45" s="206" t="s">
        <v>611</v>
      </c>
      <c r="BD45" s="207"/>
      <c r="BE45" s="207"/>
      <c r="BF45" s="207"/>
      <c r="BG45" s="204" t="s">
        <v>1786</v>
      </c>
      <c r="BH45" s="207"/>
      <c r="BI45" s="205" t="s">
        <v>223</v>
      </c>
      <c r="BJ45" s="208"/>
      <c r="BK45" s="208"/>
      <c r="BL45" s="207"/>
      <c r="BM45" s="207"/>
      <c r="BN45" s="207"/>
      <c r="BO45" s="207"/>
      <c r="BP45" s="207"/>
      <c r="BQ45" s="207"/>
      <c r="BR45" s="207"/>
      <c r="BS45" s="207"/>
      <c r="BT45" s="207"/>
      <c r="BU45" s="207"/>
      <c r="BV45" s="207"/>
      <c r="BW45" s="207"/>
      <c r="BX45" s="207"/>
      <c r="BY45" s="207"/>
    </row>
    <row r="46" spans="1:77" s="231" customFormat="1" ht="50.1" hidden="1" customHeight="1">
      <c r="A46" s="116">
        <v>185</v>
      </c>
      <c r="B46" s="116" t="s">
        <v>214</v>
      </c>
      <c r="C46" s="116"/>
      <c r="D46" s="116"/>
      <c r="E46" s="116" t="s">
        <v>207</v>
      </c>
      <c r="F46" s="119" t="s">
        <v>207</v>
      </c>
      <c r="G46" s="116" t="s">
        <v>585</v>
      </c>
      <c r="H46" s="198"/>
      <c r="I46" s="193" t="s">
        <v>586</v>
      </c>
      <c r="J46" s="193" t="s">
        <v>587</v>
      </c>
      <c r="K46" s="203" t="s">
        <v>209</v>
      </c>
      <c r="L46" s="116" t="s">
        <v>210</v>
      </c>
      <c r="M46" s="119" t="s">
        <v>588</v>
      </c>
      <c r="N46" s="205" t="s">
        <v>1748</v>
      </c>
      <c r="O46" s="116" t="s">
        <v>514</v>
      </c>
      <c r="P46" s="193">
        <v>10142162</v>
      </c>
      <c r="Q46" s="122" t="s">
        <v>590</v>
      </c>
      <c r="R46" s="192" t="s">
        <v>591</v>
      </c>
      <c r="S46" s="250" t="s">
        <v>604</v>
      </c>
      <c r="T46" s="141" t="s">
        <v>998</v>
      </c>
      <c r="U46" s="135"/>
      <c r="V46" s="119"/>
      <c r="W46" s="119"/>
      <c r="X46" s="119"/>
      <c r="Y46" s="116">
        <f t="shared" si="0"/>
        <v>0</v>
      </c>
      <c r="Z46" s="119">
        <v>1</v>
      </c>
      <c r="AA46" s="119">
        <v>1</v>
      </c>
      <c r="AB46" s="116">
        <f t="shared" si="1"/>
        <v>0</v>
      </c>
      <c r="AC46" s="116"/>
      <c r="AD46" s="119" t="s">
        <v>221</v>
      </c>
      <c r="AE46" s="243" t="s">
        <v>222</v>
      </c>
      <c r="AF46" s="205" t="s">
        <v>224</v>
      </c>
      <c r="AG46" s="205" t="s">
        <v>224</v>
      </c>
      <c r="AH46" s="140"/>
      <c r="AI46" s="140"/>
      <c r="AJ46" s="140"/>
      <c r="AK46" s="140"/>
      <c r="AL46" s="140"/>
      <c r="AM46" s="140"/>
      <c r="AN46" s="120"/>
      <c r="AO46" s="205" t="s">
        <v>15</v>
      </c>
      <c r="AP46" s="204" t="s">
        <v>251</v>
      </c>
      <c r="AQ46" s="205" t="s">
        <v>1792</v>
      </c>
      <c r="AR46" s="116" t="s">
        <v>586</v>
      </c>
      <c r="AS46" s="116" t="s">
        <v>1118</v>
      </c>
      <c r="AT46" s="193"/>
      <c r="AU46" s="205" t="s">
        <v>252</v>
      </c>
      <c r="AV46" s="138" t="s">
        <v>659</v>
      </c>
      <c r="AW46" s="205" t="s">
        <v>225</v>
      </c>
      <c r="AX46" s="205">
        <v>2</v>
      </c>
      <c r="AY46" s="116">
        <f t="shared" si="4"/>
        <v>30</v>
      </c>
      <c r="AZ46" s="138">
        <v>0.5</v>
      </c>
      <c r="BA46" s="138">
        <f t="shared" si="3"/>
        <v>1</v>
      </c>
      <c r="BB46" s="116" t="s">
        <v>1772</v>
      </c>
      <c r="BC46" s="206"/>
      <c r="BD46" s="207"/>
      <c r="BE46" s="207"/>
      <c r="BF46" s="207"/>
      <c r="BG46" s="205" t="s">
        <v>253</v>
      </c>
      <c r="BH46" s="207"/>
      <c r="BI46" s="138" t="s">
        <v>223</v>
      </c>
      <c r="BJ46" s="208"/>
      <c r="BK46" s="208"/>
      <c r="BL46" s="207"/>
      <c r="BM46" s="207"/>
      <c r="BN46" s="207"/>
      <c r="BO46" s="207"/>
      <c r="BP46" s="207"/>
      <c r="BQ46" s="207"/>
      <c r="BR46" s="207"/>
      <c r="BS46" s="207"/>
      <c r="BT46" s="207"/>
      <c r="BU46" s="207"/>
      <c r="BV46" s="207"/>
      <c r="BW46" s="207"/>
      <c r="BX46" s="207"/>
      <c r="BY46" s="207"/>
    </row>
    <row r="47" spans="1:77" s="231" customFormat="1" ht="50.1" hidden="1" customHeight="1">
      <c r="A47" s="116">
        <v>184</v>
      </c>
      <c r="B47" s="116" t="s">
        <v>214</v>
      </c>
      <c r="C47" s="116"/>
      <c r="D47" s="116" t="s">
        <v>1061</v>
      </c>
      <c r="E47" s="116" t="s">
        <v>207</v>
      </c>
      <c r="F47" s="119" t="s">
        <v>207</v>
      </c>
      <c r="G47" s="116" t="s">
        <v>585</v>
      </c>
      <c r="H47" s="198"/>
      <c r="I47" s="193" t="s">
        <v>586</v>
      </c>
      <c r="J47" s="193" t="s">
        <v>587</v>
      </c>
      <c r="K47" s="203" t="s">
        <v>209</v>
      </c>
      <c r="L47" s="116" t="s">
        <v>210</v>
      </c>
      <c r="M47" s="119" t="s">
        <v>588</v>
      </c>
      <c r="N47" s="205" t="s">
        <v>1748</v>
      </c>
      <c r="O47" s="116" t="s">
        <v>1663</v>
      </c>
      <c r="P47" s="193">
        <v>10142168</v>
      </c>
      <c r="Q47" s="122" t="s">
        <v>590</v>
      </c>
      <c r="R47" s="192" t="s">
        <v>591</v>
      </c>
      <c r="S47" s="195" t="s">
        <v>603</v>
      </c>
      <c r="T47" s="141" t="s">
        <v>1018</v>
      </c>
      <c r="U47" s="184"/>
      <c r="V47" s="185"/>
      <c r="W47" s="185"/>
      <c r="X47" s="185"/>
      <c r="Y47" s="116">
        <f t="shared" ref="Y47:Y61" si="5">MAX(U47:X47)</f>
        <v>0</v>
      </c>
      <c r="Z47" s="185"/>
      <c r="AA47" s="185"/>
      <c r="AB47" s="116">
        <f t="shared" ref="AB47:AB61" si="6">Y47*Z47*AA47</f>
        <v>0</v>
      </c>
      <c r="AC47" s="116"/>
      <c r="AD47" s="193" t="s">
        <v>221</v>
      </c>
      <c r="AE47" s="243" t="s">
        <v>222</v>
      </c>
      <c r="AF47" s="196"/>
      <c r="AG47" s="196"/>
      <c r="AH47" s="140"/>
      <c r="AI47" s="140"/>
      <c r="AJ47" s="140"/>
      <c r="AK47" s="140"/>
      <c r="AL47" s="140"/>
      <c r="AM47" s="140"/>
      <c r="AN47" s="120"/>
      <c r="AO47" s="193" t="s">
        <v>15</v>
      </c>
      <c r="AP47" s="122" t="s">
        <v>1825</v>
      </c>
      <c r="AQ47" s="205"/>
      <c r="AR47" s="205"/>
      <c r="AS47" s="193"/>
      <c r="AT47" s="193"/>
      <c r="AU47" s="194" t="s">
        <v>1778</v>
      </c>
      <c r="AV47" s="138" t="s">
        <v>712</v>
      </c>
      <c r="AW47" s="116" t="s">
        <v>1036</v>
      </c>
      <c r="AX47" s="116">
        <v>2</v>
      </c>
      <c r="AY47" s="116">
        <f t="shared" si="4"/>
        <v>12</v>
      </c>
      <c r="AZ47" s="138">
        <v>0.2</v>
      </c>
      <c r="BA47" s="229">
        <f t="shared" si="3"/>
        <v>0.4</v>
      </c>
      <c r="BB47" s="116" t="s">
        <v>540</v>
      </c>
      <c r="BC47" s="206"/>
      <c r="BD47" s="207"/>
      <c r="BE47" s="207"/>
      <c r="BF47" s="207"/>
      <c r="BG47" s="198" t="s">
        <v>1779</v>
      </c>
      <c r="BH47" s="207"/>
      <c r="BI47" s="198" t="s">
        <v>87</v>
      </c>
      <c r="BJ47" s="208"/>
      <c r="BK47" s="208"/>
      <c r="BL47" s="207"/>
      <c r="BM47" s="207"/>
      <c r="BN47" s="207"/>
      <c r="BO47" s="207"/>
      <c r="BP47" s="207"/>
      <c r="BQ47" s="207"/>
      <c r="BR47" s="207"/>
      <c r="BS47" s="207"/>
      <c r="BT47" s="207"/>
      <c r="BU47" s="207"/>
      <c r="BV47" s="207"/>
      <c r="BW47" s="207"/>
      <c r="BX47" s="207"/>
      <c r="BY47" s="207"/>
    </row>
    <row r="48" spans="1:77" s="231" customFormat="1" ht="50.1" hidden="1" customHeight="1">
      <c r="A48" s="116">
        <v>183</v>
      </c>
      <c r="B48" s="116" t="s">
        <v>214</v>
      </c>
      <c r="C48" s="116"/>
      <c r="D48" s="116" t="s">
        <v>1060</v>
      </c>
      <c r="E48" s="116" t="s">
        <v>207</v>
      </c>
      <c r="F48" s="119" t="s">
        <v>207</v>
      </c>
      <c r="G48" s="116" t="s">
        <v>585</v>
      </c>
      <c r="H48" s="198"/>
      <c r="I48" s="193" t="s">
        <v>586</v>
      </c>
      <c r="J48" s="193" t="s">
        <v>587</v>
      </c>
      <c r="K48" s="203" t="s">
        <v>209</v>
      </c>
      <c r="L48" s="116" t="s">
        <v>210</v>
      </c>
      <c r="M48" s="119" t="s">
        <v>588</v>
      </c>
      <c r="N48" s="205" t="s">
        <v>1748</v>
      </c>
      <c r="O48" s="116" t="s">
        <v>1663</v>
      </c>
      <c r="P48" s="193">
        <v>10142168</v>
      </c>
      <c r="Q48" s="122" t="s">
        <v>590</v>
      </c>
      <c r="R48" s="192" t="s">
        <v>591</v>
      </c>
      <c r="S48" s="256" t="s">
        <v>601</v>
      </c>
      <c r="T48" s="141" t="s">
        <v>1018</v>
      </c>
      <c r="U48" s="185"/>
      <c r="V48" s="185"/>
      <c r="W48" s="185"/>
      <c r="X48" s="185"/>
      <c r="Y48" s="116">
        <f t="shared" si="5"/>
        <v>0</v>
      </c>
      <c r="Z48" s="185"/>
      <c r="AA48" s="185"/>
      <c r="AB48" s="116">
        <f t="shared" si="6"/>
        <v>0</v>
      </c>
      <c r="AC48" s="116"/>
      <c r="AD48" s="193" t="s">
        <v>221</v>
      </c>
      <c r="AE48" s="243" t="s">
        <v>222</v>
      </c>
      <c r="AF48" s="196"/>
      <c r="AG48" s="196"/>
      <c r="AH48" s="140"/>
      <c r="AI48" s="140"/>
      <c r="AJ48" s="140"/>
      <c r="AK48" s="140"/>
      <c r="AL48" s="140"/>
      <c r="AM48" s="140"/>
      <c r="AN48" s="120"/>
      <c r="AO48" s="193" t="s">
        <v>233</v>
      </c>
      <c r="AP48" s="178" t="s">
        <v>602</v>
      </c>
      <c r="AQ48" s="205"/>
      <c r="AR48" s="205"/>
      <c r="AS48" s="193"/>
      <c r="AT48" s="193"/>
      <c r="AU48" s="122"/>
      <c r="AV48" s="138" t="s">
        <v>105</v>
      </c>
      <c r="AW48" s="116"/>
      <c r="AX48" s="119"/>
      <c r="AY48" s="193"/>
      <c r="AZ48" s="138"/>
      <c r="BA48" s="229">
        <f t="shared" si="3"/>
        <v>0</v>
      </c>
      <c r="BB48" s="205"/>
      <c r="BC48" s="206"/>
      <c r="BD48" s="207"/>
      <c r="BE48" s="207"/>
      <c r="BF48" s="207"/>
      <c r="BG48" s="207"/>
      <c r="BH48" s="207"/>
      <c r="BI48" s="205"/>
      <c r="BJ48" s="208"/>
      <c r="BK48" s="208"/>
      <c r="BL48" s="207"/>
      <c r="BM48" s="207"/>
      <c r="BN48" s="207"/>
      <c r="BO48" s="207"/>
      <c r="BP48" s="207"/>
      <c r="BQ48" s="207"/>
      <c r="BR48" s="207"/>
      <c r="BS48" s="207"/>
      <c r="BT48" s="207"/>
      <c r="BU48" s="207"/>
      <c r="BV48" s="207"/>
      <c r="BW48" s="207"/>
      <c r="BX48" s="207"/>
      <c r="BY48" s="207"/>
    </row>
    <row r="49" spans="1:77" s="231" customFormat="1" ht="50.1" hidden="1" customHeight="1">
      <c r="A49" s="116">
        <v>182</v>
      </c>
      <c r="B49" s="116" t="s">
        <v>214</v>
      </c>
      <c r="C49" s="116"/>
      <c r="D49" s="116"/>
      <c r="E49" s="116" t="s">
        <v>207</v>
      </c>
      <c r="F49" s="119" t="s">
        <v>207</v>
      </c>
      <c r="G49" s="116" t="s">
        <v>585</v>
      </c>
      <c r="H49" s="198"/>
      <c r="I49" s="193" t="s">
        <v>586</v>
      </c>
      <c r="J49" s="193" t="s">
        <v>587</v>
      </c>
      <c r="K49" s="203" t="s">
        <v>209</v>
      </c>
      <c r="L49" s="116" t="s">
        <v>210</v>
      </c>
      <c r="M49" s="119" t="s">
        <v>588</v>
      </c>
      <c r="N49" s="205" t="s">
        <v>1748</v>
      </c>
      <c r="O49" s="116" t="s">
        <v>1663</v>
      </c>
      <c r="P49" s="193">
        <v>10142168</v>
      </c>
      <c r="Q49" s="122" t="s">
        <v>590</v>
      </c>
      <c r="R49" s="192" t="s">
        <v>591</v>
      </c>
      <c r="S49" s="265" t="s">
        <v>600</v>
      </c>
      <c r="T49" s="141" t="s">
        <v>1017</v>
      </c>
      <c r="U49" s="135"/>
      <c r="V49" s="119"/>
      <c r="W49" s="119"/>
      <c r="X49" s="119"/>
      <c r="Y49" s="116">
        <f t="shared" si="5"/>
        <v>0</v>
      </c>
      <c r="Z49" s="185"/>
      <c r="AA49" s="185"/>
      <c r="AB49" s="116">
        <f t="shared" si="6"/>
        <v>0</v>
      </c>
      <c r="AC49" s="116"/>
      <c r="AD49" s="116" t="s">
        <v>221</v>
      </c>
      <c r="AE49" s="243" t="s">
        <v>222</v>
      </c>
      <c r="AF49" s="196"/>
      <c r="AG49" s="196"/>
      <c r="AH49" s="140"/>
      <c r="AI49" s="140"/>
      <c r="AJ49" s="140"/>
      <c r="AK49" s="140"/>
      <c r="AL49" s="140"/>
      <c r="AM49" s="140"/>
      <c r="AN49" s="120"/>
      <c r="AO49" s="193" t="s">
        <v>233</v>
      </c>
      <c r="AP49" s="117" t="s">
        <v>1081</v>
      </c>
      <c r="AQ49" s="205"/>
      <c r="AR49" s="205"/>
      <c r="AS49" s="193"/>
      <c r="AT49" s="193"/>
      <c r="AU49" s="122" t="s">
        <v>1087</v>
      </c>
      <c r="AV49" s="205" t="s">
        <v>712</v>
      </c>
      <c r="AW49" s="116" t="s">
        <v>1086</v>
      </c>
      <c r="AX49" s="119">
        <v>2</v>
      </c>
      <c r="AY49" s="116">
        <f>AZ49*60</f>
        <v>30</v>
      </c>
      <c r="AZ49" s="138">
        <v>0.5</v>
      </c>
      <c r="BA49" s="229">
        <f t="shared" si="3"/>
        <v>1</v>
      </c>
      <c r="BB49" s="205" t="s">
        <v>519</v>
      </c>
      <c r="BC49" s="121" t="s">
        <v>1083</v>
      </c>
      <c r="BD49" s="207"/>
      <c r="BE49" s="207"/>
      <c r="BF49" s="207"/>
      <c r="BG49" s="122" t="s">
        <v>1082</v>
      </c>
      <c r="BH49" s="207"/>
      <c r="BI49" s="205" t="s">
        <v>223</v>
      </c>
      <c r="BJ49" s="208"/>
      <c r="BK49" s="208"/>
      <c r="BL49" s="207"/>
      <c r="BM49" s="207"/>
      <c r="BN49" s="207"/>
      <c r="BO49" s="207"/>
      <c r="BP49" s="207"/>
      <c r="BQ49" s="207"/>
      <c r="BR49" s="207"/>
      <c r="BS49" s="207"/>
      <c r="BT49" s="207"/>
      <c r="BU49" s="207"/>
      <c r="BV49" s="207"/>
      <c r="BW49" s="207"/>
      <c r="BX49" s="207"/>
      <c r="BY49" s="207"/>
    </row>
    <row r="50" spans="1:77" s="231" customFormat="1" ht="50.1" customHeight="1">
      <c r="A50" s="116">
        <v>181</v>
      </c>
      <c r="B50" s="116" t="s">
        <v>214</v>
      </c>
      <c r="C50" s="116"/>
      <c r="D50" s="116" t="s">
        <v>1028</v>
      </c>
      <c r="E50" s="116" t="s">
        <v>207</v>
      </c>
      <c r="F50" s="119" t="s">
        <v>207</v>
      </c>
      <c r="G50" s="116" t="s">
        <v>585</v>
      </c>
      <c r="H50" s="198"/>
      <c r="I50" s="193" t="s">
        <v>586</v>
      </c>
      <c r="J50" s="193" t="s">
        <v>587</v>
      </c>
      <c r="K50" s="203" t="s">
        <v>209</v>
      </c>
      <c r="L50" s="116" t="s">
        <v>210</v>
      </c>
      <c r="M50" s="119" t="s">
        <v>588</v>
      </c>
      <c r="N50" s="119" t="s">
        <v>1748</v>
      </c>
      <c r="O50" s="116" t="s">
        <v>597</v>
      </c>
      <c r="P50" s="193">
        <v>10142162</v>
      </c>
      <c r="Q50" s="122" t="s">
        <v>590</v>
      </c>
      <c r="R50" s="122" t="s">
        <v>591</v>
      </c>
      <c r="S50" s="295" t="s">
        <v>618</v>
      </c>
      <c r="T50" s="141" t="s">
        <v>1002</v>
      </c>
      <c r="U50" s="200">
        <v>4</v>
      </c>
      <c r="V50" s="193">
        <v>1</v>
      </c>
      <c r="W50" s="193">
        <v>1</v>
      </c>
      <c r="X50" s="193">
        <v>1</v>
      </c>
      <c r="Y50" s="116">
        <f t="shared" si="5"/>
        <v>4</v>
      </c>
      <c r="Z50" s="177">
        <v>4</v>
      </c>
      <c r="AA50" s="193">
        <v>4</v>
      </c>
      <c r="AB50" s="116">
        <f t="shared" si="6"/>
        <v>64</v>
      </c>
      <c r="AC50" s="116"/>
      <c r="AD50" s="205"/>
      <c r="AE50" s="119"/>
      <c r="AF50" s="205"/>
      <c r="AG50" s="205"/>
      <c r="AH50" s="140"/>
      <c r="AI50" s="140"/>
      <c r="AJ50" s="140"/>
      <c r="AK50" s="140"/>
      <c r="AL50" s="140"/>
      <c r="AM50" s="140"/>
      <c r="AN50" s="120"/>
      <c r="AO50" s="205"/>
      <c r="AP50" s="204"/>
      <c r="AQ50" s="160"/>
      <c r="AR50" s="205"/>
      <c r="AS50" s="193"/>
      <c r="AT50" s="193"/>
      <c r="AU50" s="117"/>
      <c r="AV50" s="138" t="s">
        <v>105</v>
      </c>
      <c r="AW50" s="193"/>
      <c r="AX50" s="205"/>
      <c r="AY50" s="116"/>
      <c r="AZ50" s="138"/>
      <c r="BA50" s="229">
        <f t="shared" si="3"/>
        <v>0</v>
      </c>
      <c r="BB50" s="116"/>
      <c r="BC50" s="206"/>
      <c r="BD50" s="207"/>
      <c r="BE50" s="207"/>
      <c r="BF50" s="207"/>
      <c r="BG50" s="118"/>
      <c r="BH50" s="207"/>
      <c r="BI50" s="138"/>
      <c r="BJ50" s="208"/>
      <c r="BK50" s="208"/>
      <c r="BL50" s="207"/>
      <c r="BM50" s="207"/>
      <c r="BN50" s="207"/>
      <c r="BO50" s="207"/>
      <c r="BP50" s="207"/>
      <c r="BQ50" s="207"/>
      <c r="BR50" s="207"/>
      <c r="BS50" s="207"/>
      <c r="BT50" s="207"/>
      <c r="BU50" s="207"/>
      <c r="BV50" s="207"/>
      <c r="BW50" s="207"/>
      <c r="BX50" s="207"/>
      <c r="BY50" s="207"/>
    </row>
    <row r="51" spans="1:77" s="231" customFormat="1" ht="50.1" customHeight="1">
      <c r="A51" s="116">
        <v>181</v>
      </c>
      <c r="B51" s="116" t="s">
        <v>214</v>
      </c>
      <c r="C51" s="116"/>
      <c r="D51" s="116" t="s">
        <v>1028</v>
      </c>
      <c r="E51" s="116" t="s">
        <v>207</v>
      </c>
      <c r="F51" s="119" t="s">
        <v>207</v>
      </c>
      <c r="G51" s="116" t="s">
        <v>585</v>
      </c>
      <c r="H51" s="198"/>
      <c r="I51" s="193" t="s">
        <v>586</v>
      </c>
      <c r="J51" s="193" t="s">
        <v>587</v>
      </c>
      <c r="K51" s="203" t="s">
        <v>209</v>
      </c>
      <c r="L51" s="116" t="s">
        <v>210</v>
      </c>
      <c r="M51" s="119" t="s">
        <v>588</v>
      </c>
      <c r="N51" s="119" t="s">
        <v>1748</v>
      </c>
      <c r="O51" s="116" t="s">
        <v>1826</v>
      </c>
      <c r="P51" s="193">
        <v>10142162</v>
      </c>
      <c r="Q51" s="122" t="s">
        <v>590</v>
      </c>
      <c r="R51" s="122" t="s">
        <v>591</v>
      </c>
      <c r="S51" s="183" t="s">
        <v>618</v>
      </c>
      <c r="T51" s="141" t="s">
        <v>1002</v>
      </c>
      <c r="U51" s="200">
        <v>4</v>
      </c>
      <c r="V51" s="193">
        <v>1</v>
      </c>
      <c r="W51" s="193">
        <v>1</v>
      </c>
      <c r="X51" s="193">
        <v>1</v>
      </c>
      <c r="Y51" s="116">
        <f t="shared" si="5"/>
        <v>4</v>
      </c>
      <c r="Z51" s="177">
        <v>4</v>
      </c>
      <c r="AA51" s="193">
        <v>4</v>
      </c>
      <c r="AB51" s="116">
        <f t="shared" si="6"/>
        <v>64</v>
      </c>
      <c r="AC51" s="116"/>
      <c r="AD51" s="205"/>
      <c r="AE51" s="119"/>
      <c r="AF51" s="205"/>
      <c r="AG51" s="205"/>
      <c r="AH51" s="140"/>
      <c r="AI51" s="140"/>
      <c r="AJ51" s="140"/>
      <c r="AK51" s="140"/>
      <c r="AL51" s="140"/>
      <c r="AM51" s="140"/>
      <c r="AN51" s="120"/>
      <c r="AO51" s="205"/>
      <c r="AP51" s="204"/>
      <c r="AQ51" s="160"/>
      <c r="AR51" s="205"/>
      <c r="AS51" s="193"/>
      <c r="AT51" s="193"/>
      <c r="AU51" s="117"/>
      <c r="AV51" s="138" t="s">
        <v>105</v>
      </c>
      <c r="AW51" s="193"/>
      <c r="AX51" s="205"/>
      <c r="AY51" s="116"/>
      <c r="AZ51" s="138"/>
      <c r="BA51" s="229">
        <f t="shared" si="3"/>
        <v>0</v>
      </c>
      <c r="BB51" s="116"/>
      <c r="BC51" s="206"/>
      <c r="BD51" s="207"/>
      <c r="BE51" s="207"/>
      <c r="BF51" s="207"/>
      <c r="BG51" s="118"/>
      <c r="BH51" s="207"/>
      <c r="BI51" s="138"/>
      <c r="BJ51" s="208"/>
      <c r="BK51" s="208"/>
      <c r="BL51" s="207"/>
      <c r="BM51" s="207"/>
      <c r="BN51" s="207"/>
      <c r="BO51" s="207"/>
      <c r="BP51" s="207"/>
      <c r="BQ51" s="207"/>
      <c r="BR51" s="207"/>
      <c r="BS51" s="207"/>
      <c r="BT51" s="207"/>
      <c r="BU51" s="207"/>
      <c r="BV51" s="207"/>
      <c r="BW51" s="207"/>
      <c r="BX51" s="207"/>
      <c r="BY51" s="207"/>
    </row>
    <row r="52" spans="1:77" s="231" customFormat="1" ht="50.1" customHeight="1">
      <c r="A52" s="116">
        <v>181</v>
      </c>
      <c r="B52" s="116" t="s">
        <v>214</v>
      </c>
      <c r="C52" s="116"/>
      <c r="D52" s="116" t="s">
        <v>1028</v>
      </c>
      <c r="E52" s="116" t="s">
        <v>207</v>
      </c>
      <c r="F52" s="119" t="s">
        <v>207</v>
      </c>
      <c r="G52" s="116" t="s">
        <v>585</v>
      </c>
      <c r="H52" s="198"/>
      <c r="I52" s="193" t="s">
        <v>586</v>
      </c>
      <c r="J52" s="193" t="s">
        <v>587</v>
      </c>
      <c r="K52" s="203" t="s">
        <v>209</v>
      </c>
      <c r="L52" s="116" t="s">
        <v>210</v>
      </c>
      <c r="M52" s="119" t="s">
        <v>588</v>
      </c>
      <c r="N52" s="119" t="s">
        <v>1748</v>
      </c>
      <c r="O52" s="116" t="s">
        <v>597</v>
      </c>
      <c r="P52" s="193">
        <v>10142162</v>
      </c>
      <c r="Q52" s="122" t="s">
        <v>590</v>
      </c>
      <c r="R52" s="122" t="s">
        <v>591</v>
      </c>
      <c r="S52" s="195" t="s">
        <v>238</v>
      </c>
      <c r="T52" s="141" t="s">
        <v>1000</v>
      </c>
      <c r="U52" s="200">
        <v>4</v>
      </c>
      <c r="V52" s="193">
        <v>1</v>
      </c>
      <c r="W52" s="193">
        <v>1</v>
      </c>
      <c r="X52" s="193">
        <v>1</v>
      </c>
      <c r="Y52" s="116">
        <f t="shared" si="5"/>
        <v>4</v>
      </c>
      <c r="Z52" s="193">
        <v>1</v>
      </c>
      <c r="AA52" s="193">
        <v>5</v>
      </c>
      <c r="AB52" s="116">
        <f t="shared" si="6"/>
        <v>20</v>
      </c>
      <c r="AC52" s="116"/>
      <c r="AD52" s="193" t="s">
        <v>221</v>
      </c>
      <c r="AE52" s="243" t="s">
        <v>222</v>
      </c>
      <c r="AF52" s="205" t="s">
        <v>224</v>
      </c>
      <c r="AG52" s="205" t="s">
        <v>224</v>
      </c>
      <c r="AH52" s="205" t="s">
        <v>224</v>
      </c>
      <c r="AI52" s="205" t="s">
        <v>224</v>
      </c>
      <c r="AJ52" s="205" t="s">
        <v>224</v>
      </c>
      <c r="AK52" s="205" t="s">
        <v>224</v>
      </c>
      <c r="AL52" s="205" t="s">
        <v>224</v>
      </c>
      <c r="AM52" s="205"/>
      <c r="AN52" s="205" t="s">
        <v>224</v>
      </c>
      <c r="AO52" s="193" t="s">
        <v>221</v>
      </c>
      <c r="AP52" s="198" t="s">
        <v>263</v>
      </c>
      <c r="AQ52" s="160"/>
      <c r="AR52" s="205"/>
      <c r="AS52" s="193"/>
      <c r="AT52" s="193"/>
      <c r="AU52" s="292" t="s">
        <v>264</v>
      </c>
      <c r="AV52" s="198" t="s">
        <v>264</v>
      </c>
      <c r="AW52" s="198" t="s">
        <v>264</v>
      </c>
      <c r="AX52" s="198" t="s">
        <v>264</v>
      </c>
      <c r="AY52" s="198" t="s">
        <v>264</v>
      </c>
      <c r="AZ52" s="198" t="s">
        <v>264</v>
      </c>
      <c r="BA52" s="198" t="s">
        <v>264</v>
      </c>
      <c r="BB52" s="198" t="s">
        <v>264</v>
      </c>
      <c r="BC52" s="206"/>
      <c r="BD52" s="207"/>
      <c r="BE52" s="207"/>
      <c r="BF52" s="207"/>
      <c r="BG52" s="198" t="s">
        <v>264</v>
      </c>
      <c r="BH52" s="207"/>
      <c r="BI52" s="138"/>
      <c r="BJ52" s="208"/>
      <c r="BK52" s="208"/>
      <c r="BL52" s="207"/>
      <c r="BM52" s="207"/>
      <c r="BN52" s="207"/>
      <c r="BO52" s="207"/>
      <c r="BP52" s="207"/>
      <c r="BQ52" s="207"/>
      <c r="BR52" s="207"/>
      <c r="BS52" s="207"/>
      <c r="BT52" s="207"/>
      <c r="BU52" s="207"/>
      <c r="BV52" s="207"/>
      <c r="BW52" s="207"/>
      <c r="BX52" s="207"/>
      <c r="BY52" s="207"/>
    </row>
    <row r="53" spans="1:77" s="231" customFormat="1" ht="50.1" customHeight="1">
      <c r="A53" s="116">
        <v>181</v>
      </c>
      <c r="B53" s="116" t="s">
        <v>214</v>
      </c>
      <c r="C53" s="116"/>
      <c r="D53" s="116" t="s">
        <v>1028</v>
      </c>
      <c r="E53" s="116" t="s">
        <v>207</v>
      </c>
      <c r="F53" s="119" t="s">
        <v>207</v>
      </c>
      <c r="G53" s="116" t="s">
        <v>585</v>
      </c>
      <c r="H53" s="198"/>
      <c r="I53" s="193" t="s">
        <v>586</v>
      </c>
      <c r="J53" s="193" t="s">
        <v>587</v>
      </c>
      <c r="K53" s="203" t="s">
        <v>209</v>
      </c>
      <c r="L53" s="116" t="s">
        <v>210</v>
      </c>
      <c r="M53" s="119" t="s">
        <v>588</v>
      </c>
      <c r="N53" s="119" t="s">
        <v>1748</v>
      </c>
      <c r="O53" s="116" t="s">
        <v>1826</v>
      </c>
      <c r="P53" s="193">
        <v>10142162</v>
      </c>
      <c r="Q53" s="122" t="s">
        <v>590</v>
      </c>
      <c r="R53" s="122" t="s">
        <v>591</v>
      </c>
      <c r="S53" s="195" t="s">
        <v>238</v>
      </c>
      <c r="T53" s="141" t="s">
        <v>1000</v>
      </c>
      <c r="U53" s="200">
        <v>4</v>
      </c>
      <c r="V53" s="193">
        <v>1</v>
      </c>
      <c r="W53" s="193">
        <v>1</v>
      </c>
      <c r="X53" s="193">
        <v>1</v>
      </c>
      <c r="Y53" s="116">
        <f t="shared" si="5"/>
        <v>4</v>
      </c>
      <c r="Z53" s="193">
        <v>1</v>
      </c>
      <c r="AA53" s="193">
        <v>5</v>
      </c>
      <c r="AB53" s="116">
        <f t="shared" si="6"/>
        <v>20</v>
      </c>
      <c r="AC53" s="116"/>
      <c r="AD53" s="193" t="s">
        <v>221</v>
      </c>
      <c r="AE53" s="243" t="s">
        <v>222</v>
      </c>
      <c r="AF53" s="205" t="s">
        <v>224</v>
      </c>
      <c r="AG53" s="205" t="s">
        <v>224</v>
      </c>
      <c r="AH53" s="205" t="s">
        <v>224</v>
      </c>
      <c r="AI53" s="205" t="s">
        <v>224</v>
      </c>
      <c r="AJ53" s="205" t="s">
        <v>224</v>
      </c>
      <c r="AK53" s="205" t="s">
        <v>224</v>
      </c>
      <c r="AL53" s="205" t="s">
        <v>224</v>
      </c>
      <c r="AM53" s="205"/>
      <c r="AN53" s="205" t="s">
        <v>224</v>
      </c>
      <c r="AO53" s="193" t="s">
        <v>221</v>
      </c>
      <c r="AP53" s="198" t="s">
        <v>263</v>
      </c>
      <c r="AQ53" s="160"/>
      <c r="AR53" s="205"/>
      <c r="AS53" s="193"/>
      <c r="AT53" s="193"/>
      <c r="AU53" s="292" t="s">
        <v>264</v>
      </c>
      <c r="AV53" s="198" t="s">
        <v>264</v>
      </c>
      <c r="AW53" s="198" t="s">
        <v>264</v>
      </c>
      <c r="AX53" s="198" t="s">
        <v>264</v>
      </c>
      <c r="AY53" s="198" t="s">
        <v>264</v>
      </c>
      <c r="AZ53" s="198" t="s">
        <v>264</v>
      </c>
      <c r="BA53" s="198" t="s">
        <v>264</v>
      </c>
      <c r="BB53" s="198" t="s">
        <v>264</v>
      </c>
      <c r="BC53" s="206"/>
      <c r="BD53" s="207"/>
      <c r="BE53" s="207"/>
      <c r="BF53" s="207"/>
      <c r="BG53" s="198" t="s">
        <v>264</v>
      </c>
      <c r="BH53" s="207"/>
      <c r="BI53" s="138"/>
      <c r="BJ53" s="208"/>
      <c r="BK53" s="208"/>
      <c r="BL53" s="207"/>
      <c r="BM53" s="207"/>
      <c r="BN53" s="207"/>
      <c r="BO53" s="207"/>
      <c r="BP53" s="207"/>
      <c r="BQ53" s="207"/>
      <c r="BR53" s="207"/>
      <c r="BS53" s="207"/>
      <c r="BT53" s="207"/>
      <c r="BU53" s="207"/>
      <c r="BV53" s="207"/>
      <c r="BW53" s="207"/>
      <c r="BX53" s="207"/>
      <c r="BY53" s="207"/>
    </row>
    <row r="54" spans="1:77" s="231" customFormat="1" ht="50.1" customHeight="1">
      <c r="A54" s="116">
        <v>181</v>
      </c>
      <c r="B54" s="116" t="s">
        <v>214</v>
      </c>
      <c r="C54" s="116"/>
      <c r="D54" s="116" t="s">
        <v>1028</v>
      </c>
      <c r="E54" s="116" t="s">
        <v>207</v>
      </c>
      <c r="F54" s="119" t="s">
        <v>207</v>
      </c>
      <c r="G54" s="116" t="s">
        <v>585</v>
      </c>
      <c r="H54" s="198"/>
      <c r="I54" s="193" t="s">
        <v>586</v>
      </c>
      <c r="J54" s="193" t="s">
        <v>587</v>
      </c>
      <c r="K54" s="203" t="s">
        <v>209</v>
      </c>
      <c r="L54" s="116" t="s">
        <v>210</v>
      </c>
      <c r="M54" s="119" t="s">
        <v>588</v>
      </c>
      <c r="N54" s="119" t="s">
        <v>1748</v>
      </c>
      <c r="O54" s="116" t="s">
        <v>597</v>
      </c>
      <c r="P54" s="193">
        <v>10142162</v>
      </c>
      <c r="Q54" s="122" t="s">
        <v>590</v>
      </c>
      <c r="R54" s="122" t="s">
        <v>591</v>
      </c>
      <c r="S54" s="141" t="s">
        <v>598</v>
      </c>
      <c r="T54" s="141" t="s">
        <v>1016</v>
      </c>
      <c r="U54" s="200">
        <v>4</v>
      </c>
      <c r="V54" s="193">
        <v>1</v>
      </c>
      <c r="W54" s="193">
        <v>1</v>
      </c>
      <c r="X54" s="193">
        <v>1</v>
      </c>
      <c r="Y54" s="116">
        <f t="shared" si="5"/>
        <v>4</v>
      </c>
      <c r="Z54" s="193">
        <v>1</v>
      </c>
      <c r="AA54" s="193">
        <v>4</v>
      </c>
      <c r="AB54" s="116">
        <f t="shared" si="6"/>
        <v>16</v>
      </c>
      <c r="AC54" s="116"/>
      <c r="AD54" s="116" t="s">
        <v>221</v>
      </c>
      <c r="AE54" s="243" t="s">
        <v>222</v>
      </c>
      <c r="AF54" s="205" t="s">
        <v>224</v>
      </c>
      <c r="AG54" s="205" t="s">
        <v>224</v>
      </c>
      <c r="AH54" s="205" t="s">
        <v>224</v>
      </c>
      <c r="AI54" s="205" t="s">
        <v>224</v>
      </c>
      <c r="AJ54" s="205" t="s">
        <v>224</v>
      </c>
      <c r="AK54" s="205" t="s">
        <v>224</v>
      </c>
      <c r="AL54" s="205" t="s">
        <v>224</v>
      </c>
      <c r="AM54" s="205"/>
      <c r="AN54" s="205" t="s">
        <v>224</v>
      </c>
      <c r="AO54" s="205" t="s">
        <v>15</v>
      </c>
      <c r="AP54" s="204" t="s">
        <v>1842</v>
      </c>
      <c r="AQ54" s="160"/>
      <c r="AR54" s="205"/>
      <c r="AS54" s="193"/>
      <c r="AT54" s="193"/>
      <c r="AU54" s="122" t="s">
        <v>1841</v>
      </c>
      <c r="AV54" s="197" t="s">
        <v>712</v>
      </c>
      <c r="AW54" s="193" t="s">
        <v>614</v>
      </c>
      <c r="AX54" s="205">
        <v>1</v>
      </c>
      <c r="AY54" s="116">
        <f>AZ54*60</f>
        <v>900</v>
      </c>
      <c r="AZ54" s="138">
        <v>15</v>
      </c>
      <c r="BA54" s="138">
        <f t="shared" ref="BA54:BA71" si="7">AZ54*AX54</f>
        <v>15</v>
      </c>
      <c r="BB54" s="116" t="s">
        <v>540</v>
      </c>
      <c r="BC54" s="206"/>
      <c r="BD54" s="207"/>
      <c r="BE54" s="207"/>
      <c r="BF54" s="207"/>
      <c r="BG54" s="118" t="s">
        <v>1843</v>
      </c>
      <c r="BH54" s="207"/>
      <c r="BI54" s="205" t="s">
        <v>712</v>
      </c>
      <c r="BJ54" s="208"/>
      <c r="BK54" s="208"/>
      <c r="BL54" s="207"/>
      <c r="BM54" s="207"/>
      <c r="BN54" s="207"/>
      <c r="BO54" s="207"/>
      <c r="BP54" s="207"/>
      <c r="BQ54" s="207"/>
      <c r="BR54" s="207"/>
      <c r="BS54" s="207"/>
      <c r="BT54" s="207"/>
      <c r="BU54" s="207"/>
      <c r="BV54" s="207"/>
      <c r="BW54" s="207"/>
      <c r="BX54" s="207"/>
      <c r="BY54" s="207"/>
    </row>
    <row r="55" spans="1:77" s="231" customFormat="1" ht="50.1" customHeight="1">
      <c r="A55" s="116">
        <v>181</v>
      </c>
      <c r="B55" s="116" t="s">
        <v>214</v>
      </c>
      <c r="C55" s="116"/>
      <c r="D55" s="116" t="s">
        <v>1028</v>
      </c>
      <c r="E55" s="116" t="s">
        <v>207</v>
      </c>
      <c r="F55" s="119" t="s">
        <v>207</v>
      </c>
      <c r="G55" s="116" t="s">
        <v>585</v>
      </c>
      <c r="H55" s="198"/>
      <c r="I55" s="193" t="s">
        <v>586</v>
      </c>
      <c r="J55" s="193" t="s">
        <v>587</v>
      </c>
      <c r="K55" s="203" t="s">
        <v>209</v>
      </c>
      <c r="L55" s="116" t="s">
        <v>210</v>
      </c>
      <c r="M55" s="119" t="s">
        <v>588</v>
      </c>
      <c r="N55" s="119" t="s">
        <v>1748</v>
      </c>
      <c r="O55" s="116" t="s">
        <v>597</v>
      </c>
      <c r="P55" s="193">
        <v>10142162</v>
      </c>
      <c r="Q55" s="122" t="s">
        <v>590</v>
      </c>
      <c r="R55" s="122" t="s">
        <v>591</v>
      </c>
      <c r="S55" s="141" t="s">
        <v>598</v>
      </c>
      <c r="T55" s="141" t="s">
        <v>1016</v>
      </c>
      <c r="U55" s="200">
        <v>4</v>
      </c>
      <c r="V55" s="193">
        <v>1</v>
      </c>
      <c r="W55" s="193">
        <v>1</v>
      </c>
      <c r="X55" s="193">
        <v>1</v>
      </c>
      <c r="Y55" s="116">
        <f t="shared" si="5"/>
        <v>4</v>
      </c>
      <c r="Z55" s="193">
        <v>1</v>
      </c>
      <c r="AA55" s="193">
        <v>4</v>
      </c>
      <c r="AB55" s="116">
        <f t="shared" si="6"/>
        <v>16</v>
      </c>
      <c r="AC55" s="116"/>
      <c r="AD55" s="116" t="s">
        <v>221</v>
      </c>
      <c r="AE55" s="243" t="s">
        <v>222</v>
      </c>
      <c r="AF55" s="205" t="s">
        <v>224</v>
      </c>
      <c r="AG55" s="205" t="s">
        <v>224</v>
      </c>
      <c r="AH55" s="205" t="s">
        <v>224</v>
      </c>
      <c r="AI55" s="205" t="s">
        <v>224</v>
      </c>
      <c r="AJ55" s="205" t="s">
        <v>224</v>
      </c>
      <c r="AK55" s="205" t="s">
        <v>224</v>
      </c>
      <c r="AL55" s="205" t="s">
        <v>224</v>
      </c>
      <c r="AM55" s="205"/>
      <c r="AN55" s="205" t="s">
        <v>224</v>
      </c>
      <c r="AO55" s="205" t="s">
        <v>233</v>
      </c>
      <c r="AP55" s="204" t="s">
        <v>1718</v>
      </c>
      <c r="AQ55" s="160"/>
      <c r="AR55" s="205"/>
      <c r="AS55" s="193"/>
      <c r="AT55" s="193"/>
      <c r="AU55" s="122" t="s">
        <v>1760</v>
      </c>
      <c r="AV55" s="197" t="s">
        <v>712</v>
      </c>
      <c r="AW55" s="193" t="s">
        <v>471</v>
      </c>
      <c r="AX55" s="205">
        <v>1</v>
      </c>
      <c r="AY55" s="116">
        <f>AZ55*60</f>
        <v>120</v>
      </c>
      <c r="AZ55" s="138">
        <v>2</v>
      </c>
      <c r="BA55" s="138">
        <f t="shared" si="7"/>
        <v>2</v>
      </c>
      <c r="BB55" s="116" t="s">
        <v>226</v>
      </c>
      <c r="BC55" s="206"/>
      <c r="BD55" s="207"/>
      <c r="BE55" s="207"/>
      <c r="BF55" s="207"/>
      <c r="BG55" s="118"/>
      <c r="BH55" s="207"/>
      <c r="BI55" s="205"/>
      <c r="BJ55" s="208"/>
      <c r="BK55" s="208"/>
      <c r="BL55" s="207"/>
      <c r="BM55" s="207"/>
      <c r="BN55" s="207"/>
      <c r="BO55" s="207"/>
      <c r="BP55" s="207"/>
      <c r="BQ55" s="207"/>
      <c r="BR55" s="207"/>
      <c r="BS55" s="207"/>
      <c r="BT55" s="207"/>
      <c r="BU55" s="207"/>
      <c r="BV55" s="207"/>
      <c r="BW55" s="207"/>
      <c r="BX55" s="207"/>
      <c r="BY55" s="207"/>
    </row>
    <row r="56" spans="1:77" s="231" customFormat="1" ht="50.1" customHeight="1">
      <c r="A56" s="116">
        <v>181</v>
      </c>
      <c r="B56" s="116" t="s">
        <v>214</v>
      </c>
      <c r="C56" s="116"/>
      <c r="D56" s="116" t="s">
        <v>1028</v>
      </c>
      <c r="E56" s="116" t="s">
        <v>207</v>
      </c>
      <c r="F56" s="119" t="s">
        <v>207</v>
      </c>
      <c r="G56" s="116" t="s">
        <v>585</v>
      </c>
      <c r="H56" s="198"/>
      <c r="I56" s="193" t="s">
        <v>586</v>
      </c>
      <c r="J56" s="193" t="s">
        <v>587</v>
      </c>
      <c r="K56" s="203" t="s">
        <v>209</v>
      </c>
      <c r="L56" s="116" t="s">
        <v>210</v>
      </c>
      <c r="M56" s="119" t="s">
        <v>588</v>
      </c>
      <c r="N56" s="119" t="s">
        <v>1748</v>
      </c>
      <c r="O56" s="116" t="s">
        <v>597</v>
      </c>
      <c r="P56" s="193">
        <v>10142162</v>
      </c>
      <c r="Q56" s="122" t="s">
        <v>590</v>
      </c>
      <c r="R56" s="122" t="s">
        <v>591</v>
      </c>
      <c r="S56" s="141" t="s">
        <v>241</v>
      </c>
      <c r="T56" s="141" t="s">
        <v>619</v>
      </c>
      <c r="U56" s="200">
        <v>1</v>
      </c>
      <c r="V56" s="193">
        <v>1</v>
      </c>
      <c r="W56" s="193">
        <v>1</v>
      </c>
      <c r="X56" s="193">
        <v>1</v>
      </c>
      <c r="Y56" s="116">
        <f t="shared" si="5"/>
        <v>1</v>
      </c>
      <c r="Z56" s="193">
        <v>4</v>
      </c>
      <c r="AA56" s="193">
        <v>4</v>
      </c>
      <c r="AB56" s="116">
        <f t="shared" si="6"/>
        <v>16</v>
      </c>
      <c r="AC56" s="116"/>
      <c r="AD56" s="193" t="s">
        <v>221</v>
      </c>
      <c r="AE56" s="243" t="s">
        <v>222</v>
      </c>
      <c r="AF56" s="205"/>
      <c r="AG56" s="205"/>
      <c r="AH56" s="140"/>
      <c r="AI56" s="140"/>
      <c r="AJ56" s="140"/>
      <c r="AK56" s="140"/>
      <c r="AL56" s="140"/>
      <c r="AM56" s="140"/>
      <c r="AN56" s="120"/>
      <c r="AO56" s="193" t="s">
        <v>233</v>
      </c>
      <c r="AP56" s="117" t="s">
        <v>1793</v>
      </c>
      <c r="AQ56" s="160"/>
      <c r="AR56" s="205"/>
      <c r="AS56" s="193"/>
      <c r="AT56" s="193"/>
      <c r="AU56" s="137" t="s">
        <v>1085</v>
      </c>
      <c r="AV56" s="138" t="s">
        <v>659</v>
      </c>
      <c r="AW56" s="193" t="s">
        <v>225</v>
      </c>
      <c r="AX56" s="193">
        <v>2</v>
      </c>
      <c r="AY56" s="193">
        <f>AZ56*60</f>
        <v>240</v>
      </c>
      <c r="AZ56" s="138">
        <v>4</v>
      </c>
      <c r="BA56" s="229">
        <f t="shared" si="7"/>
        <v>8</v>
      </c>
      <c r="BB56" s="193" t="s">
        <v>267</v>
      </c>
      <c r="BC56" s="206"/>
      <c r="BD56" s="207"/>
      <c r="BE56" s="207"/>
      <c r="BF56" s="207"/>
      <c r="BG56" s="198" t="s">
        <v>621</v>
      </c>
      <c r="BH56" s="198"/>
      <c r="BI56" s="193" t="s">
        <v>223</v>
      </c>
      <c r="BJ56" s="208"/>
      <c r="BK56" s="208"/>
      <c r="BL56" s="207"/>
      <c r="BM56" s="207"/>
      <c r="BN56" s="207"/>
      <c r="BO56" s="207"/>
      <c r="BP56" s="207"/>
      <c r="BQ56" s="207"/>
      <c r="BR56" s="207"/>
      <c r="BS56" s="207"/>
      <c r="BT56" s="207"/>
      <c r="BU56" s="207"/>
      <c r="BV56" s="207"/>
      <c r="BW56" s="207"/>
      <c r="BX56" s="207"/>
      <c r="BY56" s="207"/>
    </row>
    <row r="57" spans="1:77" s="231" customFormat="1" ht="50.1" customHeight="1">
      <c r="A57" s="116">
        <v>181</v>
      </c>
      <c r="B57" s="116" t="s">
        <v>214</v>
      </c>
      <c r="C57" s="116"/>
      <c r="D57" s="116" t="s">
        <v>1028</v>
      </c>
      <c r="E57" s="116" t="s">
        <v>207</v>
      </c>
      <c r="F57" s="119" t="s">
        <v>207</v>
      </c>
      <c r="G57" s="116" t="s">
        <v>585</v>
      </c>
      <c r="H57" s="198"/>
      <c r="I57" s="193" t="s">
        <v>586</v>
      </c>
      <c r="J57" s="193" t="s">
        <v>587</v>
      </c>
      <c r="K57" s="203" t="s">
        <v>209</v>
      </c>
      <c r="L57" s="116" t="s">
        <v>210</v>
      </c>
      <c r="M57" s="119" t="s">
        <v>588</v>
      </c>
      <c r="N57" s="119" t="s">
        <v>1748</v>
      </c>
      <c r="O57" s="116" t="s">
        <v>1826</v>
      </c>
      <c r="P57" s="193">
        <v>10142162</v>
      </c>
      <c r="Q57" s="122" t="s">
        <v>590</v>
      </c>
      <c r="R57" s="122" t="s">
        <v>591</v>
      </c>
      <c r="S57" s="141" t="s">
        <v>598</v>
      </c>
      <c r="T57" s="141" t="s">
        <v>1016</v>
      </c>
      <c r="U57" s="200">
        <v>4</v>
      </c>
      <c r="V57" s="193">
        <v>1</v>
      </c>
      <c r="W57" s="193">
        <v>1</v>
      </c>
      <c r="X57" s="193">
        <v>1</v>
      </c>
      <c r="Y57" s="116">
        <f t="shared" si="5"/>
        <v>4</v>
      </c>
      <c r="Z57" s="193">
        <v>1</v>
      </c>
      <c r="AA57" s="193">
        <v>4</v>
      </c>
      <c r="AB57" s="116">
        <f t="shared" si="6"/>
        <v>16</v>
      </c>
      <c r="AC57" s="116"/>
      <c r="AD57" s="116" t="s">
        <v>221</v>
      </c>
      <c r="AE57" s="243" t="s">
        <v>222</v>
      </c>
      <c r="AF57" s="205" t="s">
        <v>224</v>
      </c>
      <c r="AG57" s="205" t="s">
        <v>224</v>
      </c>
      <c r="AH57" s="205" t="s">
        <v>224</v>
      </c>
      <c r="AI57" s="205" t="s">
        <v>224</v>
      </c>
      <c r="AJ57" s="205" t="s">
        <v>224</v>
      </c>
      <c r="AK57" s="205" t="s">
        <v>224</v>
      </c>
      <c r="AL57" s="205" t="s">
        <v>224</v>
      </c>
      <c r="AM57" s="205"/>
      <c r="AN57" s="205" t="s">
        <v>224</v>
      </c>
      <c r="AO57" s="205" t="s">
        <v>15</v>
      </c>
      <c r="AP57" s="204" t="s">
        <v>1842</v>
      </c>
      <c r="AQ57" s="160"/>
      <c r="AR57" s="205"/>
      <c r="AS57" s="193"/>
      <c r="AT57" s="193"/>
      <c r="AU57" s="147" t="s">
        <v>1841</v>
      </c>
      <c r="AV57" s="197" t="s">
        <v>712</v>
      </c>
      <c r="AW57" s="193" t="s">
        <v>614</v>
      </c>
      <c r="AX57" s="205">
        <v>1</v>
      </c>
      <c r="AY57" s="116">
        <f>AZ57*60</f>
        <v>900</v>
      </c>
      <c r="AZ57" s="138">
        <v>15</v>
      </c>
      <c r="BA57" s="138">
        <f t="shared" si="7"/>
        <v>15</v>
      </c>
      <c r="BB57" s="116" t="s">
        <v>540</v>
      </c>
      <c r="BC57" s="206"/>
      <c r="BD57" s="207"/>
      <c r="BE57" s="207"/>
      <c r="BF57" s="207"/>
      <c r="BG57" s="118" t="s">
        <v>1843</v>
      </c>
      <c r="BH57" s="207"/>
      <c r="BI57" s="205" t="s">
        <v>712</v>
      </c>
      <c r="BJ57" s="208"/>
      <c r="BK57" s="208"/>
      <c r="BL57" s="207"/>
      <c r="BM57" s="207"/>
      <c r="BN57" s="207"/>
      <c r="BO57" s="207"/>
      <c r="BP57" s="207"/>
      <c r="BQ57" s="207"/>
      <c r="BR57" s="207"/>
      <c r="BS57" s="207"/>
      <c r="BT57" s="207"/>
      <c r="BU57" s="207"/>
      <c r="BV57" s="207"/>
      <c r="BW57" s="207"/>
      <c r="BX57" s="207"/>
      <c r="BY57" s="207"/>
    </row>
    <row r="58" spans="1:77" s="231" customFormat="1" ht="50.1" customHeight="1">
      <c r="A58" s="116">
        <v>181</v>
      </c>
      <c r="B58" s="116" t="s">
        <v>214</v>
      </c>
      <c r="C58" s="116"/>
      <c r="D58" s="116" t="s">
        <v>1028</v>
      </c>
      <c r="E58" s="116" t="s">
        <v>207</v>
      </c>
      <c r="F58" s="119" t="s">
        <v>207</v>
      </c>
      <c r="G58" s="116" t="s">
        <v>585</v>
      </c>
      <c r="H58" s="198"/>
      <c r="I58" s="193" t="s">
        <v>586</v>
      </c>
      <c r="J58" s="193" t="s">
        <v>587</v>
      </c>
      <c r="K58" s="203" t="s">
        <v>209</v>
      </c>
      <c r="L58" s="116" t="s">
        <v>210</v>
      </c>
      <c r="M58" s="119" t="s">
        <v>588</v>
      </c>
      <c r="N58" s="119" t="s">
        <v>1748</v>
      </c>
      <c r="O58" s="116" t="s">
        <v>1826</v>
      </c>
      <c r="P58" s="193">
        <v>10142162</v>
      </c>
      <c r="Q58" s="122" t="s">
        <v>590</v>
      </c>
      <c r="R58" s="122" t="s">
        <v>591</v>
      </c>
      <c r="S58" s="141" t="s">
        <v>598</v>
      </c>
      <c r="T58" s="141" t="s">
        <v>1016</v>
      </c>
      <c r="U58" s="200">
        <v>4</v>
      </c>
      <c r="V58" s="193">
        <v>1</v>
      </c>
      <c r="W58" s="193">
        <v>1</v>
      </c>
      <c r="X58" s="193">
        <v>1</v>
      </c>
      <c r="Y58" s="116">
        <f t="shared" si="5"/>
        <v>4</v>
      </c>
      <c r="Z58" s="193">
        <v>1</v>
      </c>
      <c r="AA58" s="193">
        <v>4</v>
      </c>
      <c r="AB58" s="116">
        <f t="shared" si="6"/>
        <v>16</v>
      </c>
      <c r="AC58" s="116"/>
      <c r="AD58" s="116" t="s">
        <v>221</v>
      </c>
      <c r="AE58" s="243" t="s">
        <v>222</v>
      </c>
      <c r="AF58" s="205" t="s">
        <v>224</v>
      </c>
      <c r="AG58" s="205" t="s">
        <v>224</v>
      </c>
      <c r="AH58" s="205" t="s">
        <v>224</v>
      </c>
      <c r="AI58" s="205" t="s">
        <v>224</v>
      </c>
      <c r="AJ58" s="205" t="s">
        <v>224</v>
      </c>
      <c r="AK58" s="205" t="s">
        <v>224</v>
      </c>
      <c r="AL58" s="205" t="s">
        <v>224</v>
      </c>
      <c r="AM58" s="205"/>
      <c r="AN58" s="205" t="s">
        <v>224</v>
      </c>
      <c r="AO58" s="205" t="s">
        <v>233</v>
      </c>
      <c r="AP58" s="204" t="s">
        <v>1718</v>
      </c>
      <c r="AQ58" s="160"/>
      <c r="AR58" s="205"/>
      <c r="AS58" s="193"/>
      <c r="AT58" s="193"/>
      <c r="AU58" s="147" t="s">
        <v>1760</v>
      </c>
      <c r="AV58" s="197" t="s">
        <v>712</v>
      </c>
      <c r="AW58" s="193" t="s">
        <v>471</v>
      </c>
      <c r="AX58" s="205">
        <v>1</v>
      </c>
      <c r="AY58" s="116">
        <v>2</v>
      </c>
      <c r="AZ58" s="138">
        <v>15</v>
      </c>
      <c r="BA58" s="138">
        <f t="shared" si="7"/>
        <v>15</v>
      </c>
      <c r="BB58" s="116" t="s">
        <v>226</v>
      </c>
      <c r="BC58" s="206"/>
      <c r="BD58" s="207"/>
      <c r="BE58" s="207"/>
      <c r="BF58" s="207"/>
      <c r="BG58" s="118"/>
      <c r="BH58" s="207"/>
      <c r="BI58" s="205"/>
      <c r="BJ58" s="208"/>
      <c r="BK58" s="208"/>
      <c r="BL58" s="207"/>
      <c r="BM58" s="207"/>
      <c r="BN58" s="207"/>
      <c r="BO58" s="207"/>
      <c r="BP58" s="207"/>
      <c r="BQ58" s="207"/>
      <c r="BR58" s="207"/>
      <c r="BS58" s="207"/>
      <c r="BT58" s="207"/>
      <c r="BU58" s="207"/>
      <c r="BV58" s="207"/>
      <c r="BW58" s="207"/>
      <c r="BX58" s="207"/>
      <c r="BY58" s="207"/>
    </row>
    <row r="59" spans="1:77" s="231" customFormat="1" ht="50.1" customHeight="1">
      <c r="A59" s="116">
        <v>181</v>
      </c>
      <c r="B59" s="116" t="s">
        <v>214</v>
      </c>
      <c r="C59" s="116"/>
      <c r="D59" s="116" t="s">
        <v>1028</v>
      </c>
      <c r="E59" s="116" t="s">
        <v>207</v>
      </c>
      <c r="F59" s="119" t="s">
        <v>207</v>
      </c>
      <c r="G59" s="116" t="s">
        <v>585</v>
      </c>
      <c r="H59" s="198"/>
      <c r="I59" s="193" t="s">
        <v>586</v>
      </c>
      <c r="J59" s="193" t="s">
        <v>587</v>
      </c>
      <c r="K59" s="203" t="s">
        <v>209</v>
      </c>
      <c r="L59" s="116" t="s">
        <v>210</v>
      </c>
      <c r="M59" s="119" t="s">
        <v>588</v>
      </c>
      <c r="N59" s="119" t="s">
        <v>1748</v>
      </c>
      <c r="O59" s="116" t="s">
        <v>1826</v>
      </c>
      <c r="P59" s="193">
        <v>10142162</v>
      </c>
      <c r="Q59" s="122" t="s">
        <v>590</v>
      </c>
      <c r="R59" s="122" t="s">
        <v>591</v>
      </c>
      <c r="S59" s="141" t="s">
        <v>241</v>
      </c>
      <c r="T59" s="141" t="s">
        <v>619</v>
      </c>
      <c r="U59" s="200">
        <v>1</v>
      </c>
      <c r="V59" s="193">
        <v>1</v>
      </c>
      <c r="W59" s="193">
        <v>1</v>
      </c>
      <c r="X59" s="193">
        <v>1</v>
      </c>
      <c r="Y59" s="116">
        <f t="shared" si="5"/>
        <v>1</v>
      </c>
      <c r="Z59" s="193">
        <v>4</v>
      </c>
      <c r="AA59" s="193">
        <v>4</v>
      </c>
      <c r="AB59" s="116">
        <f t="shared" si="6"/>
        <v>16</v>
      </c>
      <c r="AC59" s="116"/>
      <c r="AD59" s="193" t="s">
        <v>221</v>
      </c>
      <c r="AE59" s="243" t="s">
        <v>222</v>
      </c>
      <c r="AF59" s="205"/>
      <c r="AG59" s="205"/>
      <c r="AH59" s="140"/>
      <c r="AI59" s="140"/>
      <c r="AJ59" s="140"/>
      <c r="AK59" s="140"/>
      <c r="AL59" s="140"/>
      <c r="AM59" s="140"/>
      <c r="AN59" s="120"/>
      <c r="AO59" s="193" t="s">
        <v>233</v>
      </c>
      <c r="AP59" s="117" t="s">
        <v>1793</v>
      </c>
      <c r="AQ59" s="160"/>
      <c r="AR59" s="205"/>
      <c r="AS59" s="193"/>
      <c r="AT59" s="193"/>
      <c r="AU59" s="137" t="s">
        <v>1085</v>
      </c>
      <c r="AV59" s="138" t="s">
        <v>659</v>
      </c>
      <c r="AW59" s="193" t="s">
        <v>225</v>
      </c>
      <c r="AX59" s="193">
        <v>2</v>
      </c>
      <c r="AY59" s="193">
        <f>AZ59*60</f>
        <v>240</v>
      </c>
      <c r="AZ59" s="138">
        <v>4</v>
      </c>
      <c r="BA59" s="229">
        <f t="shared" si="7"/>
        <v>8</v>
      </c>
      <c r="BB59" s="193" t="s">
        <v>267</v>
      </c>
      <c r="BC59" s="206"/>
      <c r="BD59" s="207"/>
      <c r="BE59" s="207"/>
      <c r="BF59" s="207"/>
      <c r="BG59" s="198" t="s">
        <v>621</v>
      </c>
      <c r="BH59" s="198"/>
      <c r="BI59" s="193" t="s">
        <v>223</v>
      </c>
      <c r="BJ59" s="208"/>
      <c r="BK59" s="208"/>
      <c r="BL59" s="207"/>
      <c r="BM59" s="207"/>
      <c r="BN59" s="207"/>
      <c r="BO59" s="207"/>
      <c r="BP59" s="207"/>
      <c r="BQ59" s="207"/>
      <c r="BR59" s="207"/>
      <c r="BS59" s="207"/>
      <c r="BT59" s="207"/>
      <c r="BU59" s="207"/>
      <c r="BV59" s="207"/>
      <c r="BW59" s="207"/>
      <c r="BX59" s="207"/>
      <c r="BY59" s="207"/>
    </row>
    <row r="60" spans="1:77" s="231" customFormat="1" ht="50.1" customHeight="1">
      <c r="A60" s="116">
        <v>181</v>
      </c>
      <c r="B60" s="116" t="s">
        <v>214</v>
      </c>
      <c r="C60" s="116"/>
      <c r="D60" s="116" t="s">
        <v>1028</v>
      </c>
      <c r="E60" s="116" t="s">
        <v>207</v>
      </c>
      <c r="F60" s="119" t="s">
        <v>207</v>
      </c>
      <c r="G60" s="116" t="s">
        <v>585</v>
      </c>
      <c r="H60" s="198"/>
      <c r="I60" s="193" t="s">
        <v>586</v>
      </c>
      <c r="J60" s="193" t="s">
        <v>587</v>
      </c>
      <c r="K60" s="203" t="s">
        <v>209</v>
      </c>
      <c r="L60" s="116" t="s">
        <v>210</v>
      </c>
      <c r="M60" s="119" t="s">
        <v>588</v>
      </c>
      <c r="N60" s="119" t="s">
        <v>1748</v>
      </c>
      <c r="O60" s="116" t="s">
        <v>597</v>
      </c>
      <c r="P60" s="193">
        <v>10142162</v>
      </c>
      <c r="Q60" s="122" t="s">
        <v>590</v>
      </c>
      <c r="R60" s="122" t="s">
        <v>591</v>
      </c>
      <c r="S60" s="195" t="s">
        <v>1781</v>
      </c>
      <c r="T60" s="141" t="s">
        <v>1001</v>
      </c>
      <c r="U60" s="200">
        <v>4</v>
      </c>
      <c r="V60" s="193">
        <v>1</v>
      </c>
      <c r="W60" s="193">
        <v>1</v>
      </c>
      <c r="X60" s="193">
        <v>1</v>
      </c>
      <c r="Y60" s="116">
        <f t="shared" si="5"/>
        <v>4</v>
      </c>
      <c r="Z60" s="193">
        <v>1</v>
      </c>
      <c r="AA60" s="193">
        <v>2</v>
      </c>
      <c r="AB60" s="116">
        <f t="shared" si="6"/>
        <v>8</v>
      </c>
      <c r="AC60" s="116"/>
      <c r="AD60" s="193" t="s">
        <v>221</v>
      </c>
      <c r="AE60" s="243" t="s">
        <v>222</v>
      </c>
      <c r="AF60" s="205"/>
      <c r="AG60" s="205"/>
      <c r="AH60" s="140"/>
      <c r="AI60" s="140"/>
      <c r="AJ60" s="140"/>
      <c r="AK60" s="140"/>
      <c r="AL60" s="140"/>
      <c r="AM60" s="140"/>
      <c r="AN60" s="120"/>
      <c r="AO60" s="205"/>
      <c r="AP60" s="204"/>
      <c r="AQ60" s="160"/>
      <c r="AR60" s="205"/>
      <c r="AS60" s="193"/>
      <c r="AT60" s="193"/>
      <c r="AU60" s="137"/>
      <c r="AV60" s="138" t="s">
        <v>105</v>
      </c>
      <c r="AW60" s="193"/>
      <c r="AX60" s="205"/>
      <c r="AY60" s="116"/>
      <c r="AZ60" s="138"/>
      <c r="BA60" s="229">
        <f t="shared" si="7"/>
        <v>0</v>
      </c>
      <c r="BB60" s="116"/>
      <c r="BC60" s="206"/>
      <c r="BD60" s="207"/>
      <c r="BE60" s="207"/>
      <c r="BF60" s="207"/>
      <c r="BG60" s="118"/>
      <c r="BH60" s="207"/>
      <c r="BI60" s="138"/>
      <c r="BJ60" s="208"/>
      <c r="BK60" s="208"/>
      <c r="BL60" s="207"/>
      <c r="BM60" s="207"/>
      <c r="BN60" s="207"/>
      <c r="BO60" s="207"/>
      <c r="BP60" s="207"/>
      <c r="BQ60" s="207"/>
      <c r="BR60" s="207"/>
      <c r="BS60" s="207"/>
      <c r="BT60" s="207"/>
      <c r="BU60" s="207"/>
      <c r="BV60" s="207"/>
      <c r="BW60" s="207"/>
      <c r="BX60" s="207"/>
      <c r="BY60" s="207"/>
    </row>
    <row r="61" spans="1:77" s="231" customFormat="1" ht="50.1" customHeight="1">
      <c r="A61" s="116">
        <v>181</v>
      </c>
      <c r="B61" s="116" t="s">
        <v>214</v>
      </c>
      <c r="C61" s="116"/>
      <c r="D61" s="116" t="s">
        <v>1028</v>
      </c>
      <c r="E61" s="116" t="s">
        <v>207</v>
      </c>
      <c r="F61" s="119" t="s">
        <v>207</v>
      </c>
      <c r="G61" s="116" t="s">
        <v>585</v>
      </c>
      <c r="H61" s="198"/>
      <c r="I61" s="193" t="s">
        <v>586</v>
      </c>
      <c r="J61" s="193" t="s">
        <v>587</v>
      </c>
      <c r="K61" s="203" t="s">
        <v>209</v>
      </c>
      <c r="L61" s="116" t="s">
        <v>210</v>
      </c>
      <c r="M61" s="119" t="s">
        <v>588</v>
      </c>
      <c r="N61" s="119" t="s">
        <v>1748</v>
      </c>
      <c r="O61" s="116" t="s">
        <v>1826</v>
      </c>
      <c r="P61" s="193">
        <v>10142162</v>
      </c>
      <c r="Q61" s="122" t="s">
        <v>590</v>
      </c>
      <c r="R61" s="122" t="s">
        <v>591</v>
      </c>
      <c r="S61" s="195" t="s">
        <v>1781</v>
      </c>
      <c r="T61" s="141" t="s">
        <v>1001</v>
      </c>
      <c r="U61" s="200">
        <v>4</v>
      </c>
      <c r="V61" s="193">
        <v>1</v>
      </c>
      <c r="W61" s="193">
        <v>1</v>
      </c>
      <c r="X61" s="193">
        <v>1</v>
      </c>
      <c r="Y61" s="116">
        <f t="shared" si="5"/>
        <v>4</v>
      </c>
      <c r="Z61" s="193">
        <v>1</v>
      </c>
      <c r="AA61" s="193">
        <v>2</v>
      </c>
      <c r="AB61" s="116">
        <f t="shared" si="6"/>
        <v>8</v>
      </c>
      <c r="AC61" s="116"/>
      <c r="AD61" s="193" t="s">
        <v>221</v>
      </c>
      <c r="AE61" s="243" t="s">
        <v>222</v>
      </c>
      <c r="AF61" s="205"/>
      <c r="AG61" s="205"/>
      <c r="AH61" s="140"/>
      <c r="AI61" s="140"/>
      <c r="AJ61" s="140"/>
      <c r="AK61" s="140"/>
      <c r="AL61" s="140"/>
      <c r="AM61" s="140"/>
      <c r="AN61" s="120"/>
      <c r="AO61" s="205"/>
      <c r="AP61" s="204"/>
      <c r="AQ61" s="160"/>
      <c r="AR61" s="205"/>
      <c r="AS61" s="193"/>
      <c r="AT61" s="193"/>
      <c r="AU61" s="137"/>
      <c r="AV61" s="138" t="s">
        <v>105</v>
      </c>
      <c r="AW61" s="193"/>
      <c r="AX61" s="205"/>
      <c r="AY61" s="116"/>
      <c r="AZ61" s="138"/>
      <c r="BA61" s="229">
        <f t="shared" si="7"/>
        <v>0</v>
      </c>
      <c r="BB61" s="116"/>
      <c r="BC61" s="206"/>
      <c r="BD61" s="207"/>
      <c r="BE61" s="207"/>
      <c r="BF61" s="207"/>
      <c r="BG61" s="118"/>
      <c r="BH61" s="207"/>
      <c r="BI61" s="138"/>
      <c r="BJ61" s="208"/>
      <c r="BK61" s="208"/>
      <c r="BL61" s="207"/>
      <c r="BM61" s="207"/>
      <c r="BN61" s="207"/>
      <c r="BO61" s="207"/>
      <c r="BP61" s="207"/>
      <c r="BQ61" s="207"/>
      <c r="BR61" s="207"/>
      <c r="BS61" s="207"/>
      <c r="BT61" s="207"/>
      <c r="BU61" s="207"/>
      <c r="BV61" s="207"/>
      <c r="BW61" s="207"/>
      <c r="BX61" s="207"/>
      <c r="BY61" s="207"/>
    </row>
    <row r="62" spans="1:77" s="231" customFormat="1" ht="71.099999999999994" hidden="1" customHeight="1">
      <c r="A62" s="116">
        <v>180</v>
      </c>
      <c r="B62" s="116" t="s">
        <v>214</v>
      </c>
      <c r="C62" s="116"/>
      <c r="D62" s="116" t="s">
        <v>1665</v>
      </c>
      <c r="E62" s="116" t="s">
        <v>207</v>
      </c>
      <c r="F62" s="119" t="s">
        <v>207</v>
      </c>
      <c r="G62" s="116" t="s">
        <v>585</v>
      </c>
      <c r="H62" s="198"/>
      <c r="I62" s="193" t="s">
        <v>586</v>
      </c>
      <c r="J62" s="193" t="s">
        <v>587</v>
      </c>
      <c r="K62" s="203" t="s">
        <v>209</v>
      </c>
      <c r="L62" s="116" t="s">
        <v>210</v>
      </c>
      <c r="M62" s="119" t="s">
        <v>588</v>
      </c>
      <c r="N62" s="205" t="s">
        <v>1748</v>
      </c>
      <c r="O62" s="116" t="s">
        <v>589</v>
      </c>
      <c r="P62" s="193">
        <v>10142162</v>
      </c>
      <c r="Q62" s="122" t="s">
        <v>590</v>
      </c>
      <c r="R62" s="192" t="s">
        <v>591</v>
      </c>
      <c r="S62" s="141" t="s">
        <v>1088</v>
      </c>
      <c r="T62" s="141" t="s">
        <v>1015</v>
      </c>
      <c r="U62" s="135"/>
      <c r="V62" s="119"/>
      <c r="W62" s="119"/>
      <c r="X62" s="119"/>
      <c r="Y62" s="116">
        <f t="shared" ref="Y62:Y74" si="8">MAX(U62:X62)</f>
        <v>0</v>
      </c>
      <c r="Z62" s="119">
        <v>1</v>
      </c>
      <c r="AA62" s="119">
        <v>2</v>
      </c>
      <c r="AB62" s="116">
        <f t="shared" ref="AB62:AB92" si="9">Y62*Z62*AA62</f>
        <v>0</v>
      </c>
      <c r="AC62" s="116"/>
      <c r="AD62" s="205" t="s">
        <v>221</v>
      </c>
      <c r="AE62" s="243" t="s">
        <v>222</v>
      </c>
      <c r="AF62" s="205" t="s">
        <v>224</v>
      </c>
      <c r="AG62" s="205" t="s">
        <v>224</v>
      </c>
      <c r="AH62" s="140"/>
      <c r="AI62" s="140"/>
      <c r="AJ62" s="140"/>
      <c r="AK62" s="140"/>
      <c r="AL62" s="140"/>
      <c r="AM62" s="140"/>
      <c r="AN62" s="120"/>
      <c r="AO62" s="205" t="s">
        <v>233</v>
      </c>
      <c r="AP62" s="182" t="s">
        <v>594</v>
      </c>
      <c r="AQ62" s="205"/>
      <c r="AR62" s="205"/>
      <c r="AS62" s="193"/>
      <c r="AT62" s="193"/>
      <c r="AU62" s="290" t="s">
        <v>595</v>
      </c>
      <c r="AV62" s="138" t="s">
        <v>659</v>
      </c>
      <c r="AW62" s="193" t="s">
        <v>225</v>
      </c>
      <c r="AX62" s="205">
        <v>2</v>
      </c>
      <c r="AY62" s="116">
        <f t="shared" ref="AY62:AY74" si="10">AZ62*60</f>
        <v>60</v>
      </c>
      <c r="AZ62" s="138">
        <v>1</v>
      </c>
      <c r="BA62" s="229">
        <f t="shared" si="7"/>
        <v>2</v>
      </c>
      <c r="BB62" s="205" t="s">
        <v>519</v>
      </c>
      <c r="BC62" s="206"/>
      <c r="BD62" s="207"/>
      <c r="BE62" s="207"/>
      <c r="BF62" s="207"/>
      <c r="BG62" s="207"/>
      <c r="BH62" s="207"/>
      <c r="BI62" s="205"/>
      <c r="BJ62" s="208"/>
      <c r="BK62" s="208"/>
      <c r="BL62" s="207"/>
      <c r="BM62" s="207"/>
      <c r="BN62" s="207"/>
      <c r="BO62" s="207"/>
      <c r="BP62" s="207"/>
      <c r="BQ62" s="207"/>
      <c r="BR62" s="207"/>
      <c r="BS62" s="207"/>
      <c r="BT62" s="207"/>
      <c r="BU62" s="207"/>
      <c r="BV62" s="207"/>
      <c r="BW62" s="207"/>
      <c r="BX62" s="207"/>
      <c r="BY62" s="207"/>
    </row>
    <row r="63" spans="1:77" s="231" customFormat="1" ht="42.75" hidden="1" customHeight="1">
      <c r="A63" s="116">
        <v>179</v>
      </c>
      <c r="B63" s="116" t="s">
        <v>214</v>
      </c>
      <c r="C63" s="116"/>
      <c r="D63" s="116" t="s">
        <v>1665</v>
      </c>
      <c r="E63" s="116" t="s">
        <v>207</v>
      </c>
      <c r="F63" s="119" t="s">
        <v>207</v>
      </c>
      <c r="G63" s="116" t="s">
        <v>585</v>
      </c>
      <c r="H63" s="198"/>
      <c r="I63" s="193" t="s">
        <v>586</v>
      </c>
      <c r="J63" s="193" t="s">
        <v>587</v>
      </c>
      <c r="K63" s="203" t="s">
        <v>209</v>
      </c>
      <c r="L63" s="116" t="s">
        <v>210</v>
      </c>
      <c r="M63" s="119" t="s">
        <v>588</v>
      </c>
      <c r="N63" s="205" t="s">
        <v>1748</v>
      </c>
      <c r="O63" s="116" t="s">
        <v>589</v>
      </c>
      <c r="P63" s="193">
        <v>10142162</v>
      </c>
      <c r="Q63" s="122" t="s">
        <v>590</v>
      </c>
      <c r="R63" s="192" t="s">
        <v>591</v>
      </c>
      <c r="S63" s="141" t="s">
        <v>592</v>
      </c>
      <c r="T63" s="141" t="s">
        <v>593</v>
      </c>
      <c r="U63" s="135"/>
      <c r="V63" s="119"/>
      <c r="W63" s="119"/>
      <c r="X63" s="119"/>
      <c r="Y63" s="116">
        <f t="shared" si="8"/>
        <v>0</v>
      </c>
      <c r="Z63" s="119">
        <v>1</v>
      </c>
      <c r="AA63" s="119">
        <v>2</v>
      </c>
      <c r="AB63" s="116">
        <f t="shared" si="9"/>
        <v>0</v>
      </c>
      <c r="AC63" s="116"/>
      <c r="AD63" s="205" t="s">
        <v>221</v>
      </c>
      <c r="AE63" s="243" t="s">
        <v>222</v>
      </c>
      <c r="AF63" s="205" t="s">
        <v>224</v>
      </c>
      <c r="AG63" s="205" t="s">
        <v>224</v>
      </c>
      <c r="AH63" s="140"/>
      <c r="AI63" s="140"/>
      <c r="AJ63" s="140"/>
      <c r="AK63" s="140"/>
      <c r="AL63" s="140"/>
      <c r="AM63" s="140"/>
      <c r="AN63" s="120"/>
      <c r="AO63" s="205" t="s">
        <v>233</v>
      </c>
      <c r="AP63" s="182" t="s">
        <v>594</v>
      </c>
      <c r="AQ63" s="205"/>
      <c r="AR63" s="205"/>
      <c r="AS63" s="193"/>
      <c r="AT63" s="193"/>
      <c r="AU63" s="290" t="s">
        <v>595</v>
      </c>
      <c r="AV63" s="138" t="s">
        <v>659</v>
      </c>
      <c r="AW63" s="193" t="s">
        <v>225</v>
      </c>
      <c r="AX63" s="205">
        <v>2</v>
      </c>
      <c r="AY63" s="116">
        <f t="shared" si="10"/>
        <v>60</v>
      </c>
      <c r="AZ63" s="138">
        <v>1</v>
      </c>
      <c r="BA63" s="229">
        <f t="shared" si="7"/>
        <v>2</v>
      </c>
      <c r="BB63" s="205" t="s">
        <v>519</v>
      </c>
      <c r="BC63" s="206"/>
      <c r="BD63" s="207"/>
      <c r="BE63" s="207"/>
      <c r="BF63" s="207"/>
      <c r="BG63" s="118" t="s">
        <v>227</v>
      </c>
      <c r="BH63" s="207"/>
      <c r="BI63" s="205" t="s">
        <v>223</v>
      </c>
      <c r="BJ63" s="208"/>
      <c r="BK63" s="208"/>
      <c r="BL63" s="207"/>
      <c r="BM63" s="207"/>
      <c r="BN63" s="207"/>
      <c r="BO63" s="207"/>
      <c r="BP63" s="207"/>
      <c r="BQ63" s="207"/>
      <c r="BR63" s="207"/>
      <c r="BS63" s="207"/>
      <c r="BT63" s="207"/>
      <c r="BU63" s="207"/>
      <c r="BV63" s="207"/>
      <c r="BW63" s="207"/>
      <c r="BX63" s="207"/>
      <c r="BY63" s="207"/>
    </row>
    <row r="64" spans="1:77" s="231" customFormat="1" ht="52.5" customHeight="1">
      <c r="A64" s="116">
        <v>178</v>
      </c>
      <c r="B64" s="116" t="s">
        <v>214</v>
      </c>
      <c r="C64" s="116"/>
      <c r="D64" s="116"/>
      <c r="E64" s="116" t="s">
        <v>207</v>
      </c>
      <c r="F64" s="116" t="s">
        <v>207</v>
      </c>
      <c r="G64" s="117" t="s">
        <v>687</v>
      </c>
      <c r="H64" s="118"/>
      <c r="I64" s="116" t="s">
        <v>210</v>
      </c>
      <c r="J64" s="116" t="s">
        <v>255</v>
      </c>
      <c r="K64" s="203" t="s">
        <v>209</v>
      </c>
      <c r="L64" s="116" t="s">
        <v>210</v>
      </c>
      <c r="M64" s="119" t="s">
        <v>145</v>
      </c>
      <c r="N64" s="119" t="s">
        <v>1089</v>
      </c>
      <c r="O64" s="205"/>
      <c r="P64" s="116">
        <v>10104713</v>
      </c>
      <c r="Q64" s="204" t="s">
        <v>582</v>
      </c>
      <c r="R64" s="206" t="s">
        <v>583</v>
      </c>
      <c r="S64" s="141" t="s">
        <v>584</v>
      </c>
      <c r="T64" s="141" t="s">
        <v>1092</v>
      </c>
      <c r="U64" s="135">
        <v>4</v>
      </c>
      <c r="V64" s="119">
        <v>4</v>
      </c>
      <c r="W64" s="119">
        <v>4</v>
      </c>
      <c r="X64" s="119">
        <v>4</v>
      </c>
      <c r="Y64" s="116">
        <f t="shared" si="8"/>
        <v>4</v>
      </c>
      <c r="Z64" s="119">
        <v>1</v>
      </c>
      <c r="AA64" s="119">
        <v>3</v>
      </c>
      <c r="AB64" s="116">
        <f t="shared" si="9"/>
        <v>12</v>
      </c>
      <c r="AC64" s="116"/>
      <c r="AD64" s="119" t="s">
        <v>15</v>
      </c>
      <c r="AE64" s="122" t="s">
        <v>447</v>
      </c>
      <c r="AF64" s="120"/>
      <c r="AG64" s="120"/>
      <c r="AH64" s="120"/>
      <c r="AI64" s="120"/>
      <c r="AJ64" s="120"/>
      <c r="AK64" s="120"/>
      <c r="AL64" s="120"/>
      <c r="AM64" s="120"/>
      <c r="AN64" s="120"/>
      <c r="AO64" s="119" t="s">
        <v>15</v>
      </c>
      <c r="AP64" s="122" t="s">
        <v>1113</v>
      </c>
      <c r="AQ64" s="119" t="s">
        <v>1113</v>
      </c>
      <c r="AR64" s="205" t="s">
        <v>1089</v>
      </c>
      <c r="AS64" s="116"/>
      <c r="AT64" s="193"/>
      <c r="AU64" s="147" t="s">
        <v>1066</v>
      </c>
      <c r="AV64" s="119" t="s">
        <v>95</v>
      </c>
      <c r="AW64" s="116" t="s">
        <v>471</v>
      </c>
      <c r="AX64" s="119">
        <v>6</v>
      </c>
      <c r="AY64" s="119">
        <f t="shared" si="10"/>
        <v>480</v>
      </c>
      <c r="AZ64" s="138">
        <v>8</v>
      </c>
      <c r="BA64" s="229">
        <f t="shared" si="7"/>
        <v>48</v>
      </c>
      <c r="BB64" s="119" t="s">
        <v>226</v>
      </c>
      <c r="BC64" s="119" t="s">
        <v>1089</v>
      </c>
      <c r="BD64" s="120"/>
      <c r="BE64" s="120"/>
      <c r="BF64" s="120"/>
      <c r="BG64" s="119" t="s">
        <v>1812</v>
      </c>
      <c r="BH64" s="120"/>
      <c r="BI64" s="119" t="s">
        <v>99</v>
      </c>
      <c r="BJ64" s="144"/>
      <c r="BK64" s="144"/>
      <c r="BL64" s="120"/>
      <c r="BM64" s="120"/>
      <c r="BN64" s="120"/>
      <c r="BO64" s="120"/>
      <c r="BP64" s="120"/>
      <c r="BQ64" s="120"/>
      <c r="BR64" s="120"/>
      <c r="BS64" s="120"/>
      <c r="BT64" s="120"/>
      <c r="BU64" s="120"/>
      <c r="BV64" s="120"/>
      <c r="BW64" s="120"/>
      <c r="BX64" s="120"/>
      <c r="BY64" s="120"/>
    </row>
    <row r="65" spans="1:77" s="231" customFormat="1" ht="37.5" customHeight="1">
      <c r="A65" s="116">
        <v>178</v>
      </c>
      <c r="B65" s="116" t="s">
        <v>214</v>
      </c>
      <c r="C65" s="116"/>
      <c r="D65" s="116"/>
      <c r="E65" s="116" t="s">
        <v>207</v>
      </c>
      <c r="F65" s="116" t="s">
        <v>207</v>
      </c>
      <c r="G65" s="117" t="s">
        <v>687</v>
      </c>
      <c r="H65" s="118"/>
      <c r="I65" s="116" t="s">
        <v>210</v>
      </c>
      <c r="J65" s="116" t="s">
        <v>255</v>
      </c>
      <c r="K65" s="203" t="s">
        <v>209</v>
      </c>
      <c r="L65" s="116" t="s">
        <v>210</v>
      </c>
      <c r="M65" s="119" t="s">
        <v>145</v>
      </c>
      <c r="N65" s="119" t="s">
        <v>1089</v>
      </c>
      <c r="O65" s="205"/>
      <c r="P65" s="116">
        <v>10104713</v>
      </c>
      <c r="Q65" s="204" t="s">
        <v>582</v>
      </c>
      <c r="R65" s="206" t="s">
        <v>583</v>
      </c>
      <c r="S65" s="141" t="s">
        <v>584</v>
      </c>
      <c r="T65" s="141" t="s">
        <v>1092</v>
      </c>
      <c r="U65" s="135">
        <v>4</v>
      </c>
      <c r="V65" s="119">
        <v>4</v>
      </c>
      <c r="W65" s="119">
        <v>4</v>
      </c>
      <c r="X65" s="119">
        <v>4</v>
      </c>
      <c r="Y65" s="116">
        <f t="shared" si="8"/>
        <v>4</v>
      </c>
      <c r="Z65" s="119">
        <v>1</v>
      </c>
      <c r="AA65" s="119">
        <v>3</v>
      </c>
      <c r="AB65" s="116">
        <f t="shared" si="9"/>
        <v>12</v>
      </c>
      <c r="AC65" s="116"/>
      <c r="AD65" s="119" t="s">
        <v>15</v>
      </c>
      <c r="AE65" s="122" t="s">
        <v>1794</v>
      </c>
      <c r="AF65" s="120" t="s">
        <v>418</v>
      </c>
      <c r="AG65" s="120" t="s">
        <v>418</v>
      </c>
      <c r="AH65" s="120" t="s">
        <v>418</v>
      </c>
      <c r="AI65" s="120" t="s">
        <v>418</v>
      </c>
      <c r="AJ65" s="120" t="s">
        <v>418</v>
      </c>
      <c r="AK65" s="120" t="s">
        <v>418</v>
      </c>
      <c r="AL65" s="120"/>
      <c r="AM65" s="120"/>
      <c r="AN65" s="120"/>
      <c r="AO65" s="119" t="s">
        <v>15</v>
      </c>
      <c r="AP65" s="122" t="s">
        <v>1093</v>
      </c>
      <c r="AQ65" s="119" t="s">
        <v>1093</v>
      </c>
      <c r="AR65" s="205" t="s">
        <v>1089</v>
      </c>
      <c r="AS65" s="116"/>
      <c r="AT65" s="193"/>
      <c r="AU65" s="147" t="s">
        <v>1066</v>
      </c>
      <c r="AV65" s="119" t="s">
        <v>95</v>
      </c>
      <c r="AW65" s="116" t="s">
        <v>471</v>
      </c>
      <c r="AX65" s="119">
        <v>6</v>
      </c>
      <c r="AY65" s="119">
        <f t="shared" si="10"/>
        <v>180</v>
      </c>
      <c r="AZ65" s="138">
        <v>3</v>
      </c>
      <c r="BA65" s="229">
        <f t="shared" si="7"/>
        <v>18</v>
      </c>
      <c r="BB65" s="119" t="s">
        <v>226</v>
      </c>
      <c r="BC65" s="119" t="s">
        <v>1089</v>
      </c>
      <c r="BD65" s="120"/>
      <c r="BE65" s="120"/>
      <c r="BF65" s="120"/>
      <c r="BG65" s="119" t="s">
        <v>425</v>
      </c>
      <c r="BH65" s="120"/>
      <c r="BI65" s="119" t="s">
        <v>99</v>
      </c>
      <c r="BJ65" s="144"/>
      <c r="BK65" s="144"/>
      <c r="BL65" s="120"/>
      <c r="BM65" s="120"/>
      <c r="BN65" s="120"/>
      <c r="BO65" s="120"/>
      <c r="BP65" s="120"/>
      <c r="BQ65" s="120"/>
      <c r="BR65" s="120"/>
      <c r="BS65" s="120"/>
      <c r="BT65" s="120"/>
      <c r="BU65" s="120"/>
      <c r="BV65" s="120"/>
      <c r="BW65" s="120"/>
      <c r="BX65" s="120"/>
      <c r="BY65" s="120"/>
    </row>
    <row r="66" spans="1:77" s="231" customFormat="1" ht="39.950000000000003" customHeight="1">
      <c r="A66" s="116">
        <v>176</v>
      </c>
      <c r="B66" s="116" t="s">
        <v>214</v>
      </c>
      <c r="C66" s="116"/>
      <c r="D66" s="116"/>
      <c r="E66" s="116" t="s">
        <v>207</v>
      </c>
      <c r="F66" s="116" t="s">
        <v>207</v>
      </c>
      <c r="G66" s="194" t="s">
        <v>1029</v>
      </c>
      <c r="H66" s="198"/>
      <c r="I66" s="193" t="s">
        <v>1030</v>
      </c>
      <c r="J66" s="116" t="s">
        <v>512</v>
      </c>
      <c r="K66" s="203" t="s">
        <v>209</v>
      </c>
      <c r="L66" s="116" t="s">
        <v>208</v>
      </c>
      <c r="M66" s="116" t="s">
        <v>1749</v>
      </c>
      <c r="N66" s="193" t="s">
        <v>560</v>
      </c>
      <c r="O66" s="193" t="s">
        <v>579</v>
      </c>
      <c r="P66" s="116">
        <v>10105288</v>
      </c>
      <c r="Q66" s="194" t="s">
        <v>562</v>
      </c>
      <c r="R66" s="194" t="s">
        <v>563</v>
      </c>
      <c r="S66" s="195" t="s">
        <v>580</v>
      </c>
      <c r="T66" s="141" t="s">
        <v>1004</v>
      </c>
      <c r="U66" s="116">
        <v>1</v>
      </c>
      <c r="V66" s="116">
        <v>1</v>
      </c>
      <c r="W66" s="116">
        <v>2</v>
      </c>
      <c r="X66" s="116">
        <v>1</v>
      </c>
      <c r="Y66" s="116">
        <f t="shared" si="8"/>
        <v>2</v>
      </c>
      <c r="Z66" s="116">
        <v>1</v>
      </c>
      <c r="AA66" s="116">
        <v>2</v>
      </c>
      <c r="AB66" s="177">
        <f t="shared" si="9"/>
        <v>4</v>
      </c>
      <c r="AC66" s="177"/>
      <c r="AD66" s="193" t="s">
        <v>221</v>
      </c>
      <c r="AE66" s="243" t="s">
        <v>222</v>
      </c>
      <c r="AF66" s="140" t="s">
        <v>224</v>
      </c>
      <c r="AG66" s="196"/>
      <c r="AH66" s="196"/>
      <c r="AI66" s="197"/>
      <c r="AJ66" s="196"/>
      <c r="AK66" s="197"/>
      <c r="AL66" s="197"/>
      <c r="AM66" s="197"/>
      <c r="AN66" s="197"/>
      <c r="AO66" s="193" t="s">
        <v>15</v>
      </c>
      <c r="AP66" s="194" t="s">
        <v>581</v>
      </c>
      <c r="AQ66" s="279" t="s">
        <v>2009</v>
      </c>
      <c r="AR66" s="193" t="s">
        <v>2008</v>
      </c>
      <c r="AS66" s="193"/>
      <c r="AT66" s="193"/>
      <c r="AU66" s="194" t="s">
        <v>1995</v>
      </c>
      <c r="AV66" s="138" t="s">
        <v>659</v>
      </c>
      <c r="AW66" s="193" t="s">
        <v>225</v>
      </c>
      <c r="AX66" s="193">
        <v>2</v>
      </c>
      <c r="AY66" s="196">
        <f t="shared" si="10"/>
        <v>402</v>
      </c>
      <c r="AZ66" s="138">
        <v>6.7</v>
      </c>
      <c r="BA66" s="229">
        <f t="shared" si="7"/>
        <v>13.4</v>
      </c>
      <c r="BB66" s="193" t="s">
        <v>519</v>
      </c>
      <c r="BC66" s="198"/>
      <c r="BD66" s="193"/>
      <c r="BE66" s="193"/>
      <c r="BF66" s="199"/>
      <c r="BG66" s="198"/>
      <c r="BH66" s="198"/>
      <c r="BI66" s="198"/>
      <c r="BJ66" s="198"/>
      <c r="BK66" s="198"/>
      <c r="BL66" s="198"/>
      <c r="BM66" s="198"/>
      <c r="BN66" s="198"/>
      <c r="BO66" s="198"/>
      <c r="BP66" s="198"/>
      <c r="BQ66" s="198"/>
      <c r="BR66" s="198"/>
      <c r="BS66" s="198"/>
      <c r="BT66" s="198"/>
      <c r="BU66" s="198"/>
      <c r="BV66" s="198"/>
      <c r="BW66" s="198"/>
      <c r="BX66" s="198"/>
      <c r="BY66" s="198"/>
    </row>
    <row r="67" spans="1:77" s="231" customFormat="1" ht="39.950000000000003" customHeight="1">
      <c r="A67" s="116">
        <v>176</v>
      </c>
      <c r="B67" s="116" t="s">
        <v>214</v>
      </c>
      <c r="C67" s="116"/>
      <c r="D67" s="116"/>
      <c r="E67" s="116" t="s">
        <v>207</v>
      </c>
      <c r="F67" s="116" t="s">
        <v>207</v>
      </c>
      <c r="G67" s="194" t="s">
        <v>1029</v>
      </c>
      <c r="H67" s="198"/>
      <c r="I67" s="193" t="s">
        <v>1030</v>
      </c>
      <c r="J67" s="116" t="s">
        <v>512</v>
      </c>
      <c r="K67" s="203" t="s">
        <v>209</v>
      </c>
      <c r="L67" s="116" t="s">
        <v>208</v>
      </c>
      <c r="M67" s="116" t="s">
        <v>1749</v>
      </c>
      <c r="N67" s="193" t="s">
        <v>560</v>
      </c>
      <c r="O67" s="193" t="s">
        <v>579</v>
      </c>
      <c r="P67" s="116">
        <v>10105288</v>
      </c>
      <c r="Q67" s="194" t="s">
        <v>562</v>
      </c>
      <c r="R67" s="194" t="s">
        <v>563</v>
      </c>
      <c r="S67" s="195" t="s">
        <v>1732</v>
      </c>
      <c r="T67" s="141" t="s">
        <v>1004</v>
      </c>
      <c r="U67" s="136">
        <v>1</v>
      </c>
      <c r="V67" s="116">
        <v>1</v>
      </c>
      <c r="W67" s="116">
        <v>2</v>
      </c>
      <c r="X67" s="116">
        <v>1</v>
      </c>
      <c r="Y67" s="116">
        <f t="shared" si="8"/>
        <v>2</v>
      </c>
      <c r="Z67" s="116">
        <v>1</v>
      </c>
      <c r="AA67" s="116">
        <v>2</v>
      </c>
      <c r="AB67" s="177">
        <f t="shared" si="9"/>
        <v>4</v>
      </c>
      <c r="AC67" s="177"/>
      <c r="AD67" s="193" t="s">
        <v>221</v>
      </c>
      <c r="AE67" s="243" t="s">
        <v>222</v>
      </c>
      <c r="AF67" s="140" t="s">
        <v>224</v>
      </c>
      <c r="AG67" s="196"/>
      <c r="AH67" s="196"/>
      <c r="AI67" s="197"/>
      <c r="AJ67" s="196"/>
      <c r="AK67" s="197"/>
      <c r="AL67" s="197"/>
      <c r="AM67" s="197"/>
      <c r="AN67" s="197"/>
      <c r="AO67" s="193" t="s">
        <v>336</v>
      </c>
      <c r="AP67" s="194" t="s">
        <v>1733</v>
      </c>
      <c r="AQ67" s="279" t="s">
        <v>2009</v>
      </c>
      <c r="AR67" s="193" t="s">
        <v>2008</v>
      </c>
      <c r="AS67" s="193"/>
      <c r="AT67" s="193"/>
      <c r="AU67" s="217" t="s">
        <v>1741</v>
      </c>
      <c r="AV67" s="138" t="s">
        <v>659</v>
      </c>
      <c r="AW67" s="193" t="s">
        <v>225</v>
      </c>
      <c r="AX67" s="193">
        <v>2</v>
      </c>
      <c r="AY67" s="196">
        <f t="shared" si="10"/>
        <v>402</v>
      </c>
      <c r="AZ67" s="138">
        <v>6.7</v>
      </c>
      <c r="BA67" s="229">
        <f t="shared" si="7"/>
        <v>13.4</v>
      </c>
      <c r="BB67" s="193" t="s">
        <v>226</v>
      </c>
      <c r="BC67" s="198"/>
      <c r="BD67" s="193"/>
      <c r="BE67" s="193"/>
      <c r="BF67" s="199"/>
      <c r="BG67" s="198" t="s">
        <v>1734</v>
      </c>
      <c r="BH67" s="198"/>
      <c r="BI67" s="198" t="s">
        <v>223</v>
      </c>
      <c r="BJ67" s="198"/>
      <c r="BK67" s="198"/>
      <c r="BL67" s="198"/>
      <c r="BM67" s="198"/>
      <c r="BN67" s="198"/>
      <c r="BO67" s="198"/>
      <c r="BP67" s="198"/>
      <c r="BQ67" s="198"/>
      <c r="BR67" s="198"/>
      <c r="BS67" s="198"/>
      <c r="BT67" s="198"/>
      <c r="BU67" s="198"/>
      <c r="BV67" s="198"/>
      <c r="BW67" s="198"/>
      <c r="BX67" s="198"/>
      <c r="BY67" s="198"/>
    </row>
    <row r="68" spans="1:77" s="231" customFormat="1" ht="63" customHeight="1">
      <c r="A68" s="116">
        <v>176</v>
      </c>
      <c r="B68" s="116" t="s">
        <v>214</v>
      </c>
      <c r="C68" s="116"/>
      <c r="D68" s="116"/>
      <c r="E68" s="116" t="s">
        <v>207</v>
      </c>
      <c r="F68" s="116" t="s">
        <v>207</v>
      </c>
      <c r="G68" s="194" t="s">
        <v>1029</v>
      </c>
      <c r="H68" s="198"/>
      <c r="I68" s="193" t="s">
        <v>1030</v>
      </c>
      <c r="J68" s="116" t="s">
        <v>512</v>
      </c>
      <c r="K68" s="203" t="s">
        <v>209</v>
      </c>
      <c r="L68" s="116" t="s">
        <v>208</v>
      </c>
      <c r="M68" s="116" t="s">
        <v>1749</v>
      </c>
      <c r="N68" s="193" t="s">
        <v>560</v>
      </c>
      <c r="O68" s="193" t="s">
        <v>579</v>
      </c>
      <c r="P68" s="116">
        <v>10105288</v>
      </c>
      <c r="Q68" s="194" t="s">
        <v>562</v>
      </c>
      <c r="R68" s="194" t="s">
        <v>563</v>
      </c>
      <c r="S68" s="195" t="s">
        <v>1726</v>
      </c>
      <c r="T68" s="141" t="s">
        <v>1004</v>
      </c>
      <c r="U68" s="116">
        <v>1</v>
      </c>
      <c r="V68" s="116">
        <v>1</v>
      </c>
      <c r="W68" s="116">
        <v>2</v>
      </c>
      <c r="X68" s="116">
        <v>1</v>
      </c>
      <c r="Y68" s="116">
        <f t="shared" si="8"/>
        <v>2</v>
      </c>
      <c r="Z68" s="116">
        <v>1</v>
      </c>
      <c r="AA68" s="116">
        <v>2</v>
      </c>
      <c r="AB68" s="177">
        <f t="shared" si="9"/>
        <v>4</v>
      </c>
      <c r="AC68" s="177"/>
      <c r="AD68" s="193" t="s">
        <v>221</v>
      </c>
      <c r="AE68" s="243" t="s">
        <v>222</v>
      </c>
      <c r="AF68" s="196">
        <v>200581</v>
      </c>
      <c r="AG68" s="196" t="s">
        <v>534</v>
      </c>
      <c r="AH68" s="196" t="s">
        <v>577</v>
      </c>
      <c r="AI68" s="197" t="s">
        <v>576</v>
      </c>
      <c r="AJ68" s="196">
        <v>10</v>
      </c>
      <c r="AK68" s="197" t="s">
        <v>1797</v>
      </c>
      <c r="AL68" s="197" t="s">
        <v>712</v>
      </c>
      <c r="AM68" s="197" t="s">
        <v>1041</v>
      </c>
      <c r="AN68" s="197"/>
      <c r="AO68" s="193" t="s">
        <v>336</v>
      </c>
      <c r="AP68" s="194" t="s">
        <v>1804</v>
      </c>
      <c r="AQ68" s="275" t="s">
        <v>1937</v>
      </c>
      <c r="AR68" s="118" t="s">
        <v>2008</v>
      </c>
      <c r="AS68" s="193"/>
      <c r="AT68" s="193"/>
      <c r="AU68" s="194" t="s">
        <v>1727</v>
      </c>
      <c r="AV68" s="197" t="s">
        <v>712</v>
      </c>
      <c r="AW68" s="193" t="s">
        <v>1041</v>
      </c>
      <c r="AX68" s="193">
        <v>2</v>
      </c>
      <c r="AY68" s="196">
        <f t="shared" si="10"/>
        <v>4.8</v>
      </c>
      <c r="AZ68" s="138">
        <v>0.08</v>
      </c>
      <c r="BA68" s="229">
        <f t="shared" si="7"/>
        <v>0.16</v>
      </c>
      <c r="BB68" s="116" t="s">
        <v>540</v>
      </c>
      <c r="BC68" s="198"/>
      <c r="BD68" s="193"/>
      <c r="BE68" s="193"/>
      <c r="BF68" s="199"/>
      <c r="BG68" s="198" t="s">
        <v>1728</v>
      </c>
      <c r="BH68" s="198"/>
      <c r="BI68" s="198" t="s">
        <v>712</v>
      </c>
      <c r="BJ68" s="198"/>
      <c r="BK68" s="198"/>
      <c r="BL68" s="198"/>
      <c r="BM68" s="198"/>
      <c r="BN68" s="198"/>
      <c r="BO68" s="198"/>
      <c r="BP68" s="198"/>
      <c r="BQ68" s="198"/>
      <c r="BR68" s="198"/>
      <c r="BS68" s="198"/>
      <c r="BT68" s="198"/>
      <c r="BU68" s="198"/>
      <c r="BV68" s="198"/>
      <c r="BW68" s="198"/>
      <c r="BX68" s="198"/>
      <c r="BY68" s="198"/>
    </row>
    <row r="69" spans="1:77" s="231" customFormat="1" ht="34.5" customHeight="1">
      <c r="A69" s="116">
        <v>175</v>
      </c>
      <c r="B69" s="116" t="s">
        <v>214</v>
      </c>
      <c r="C69" s="116"/>
      <c r="D69" s="116"/>
      <c r="E69" s="116" t="s">
        <v>207</v>
      </c>
      <c r="F69" s="116" t="s">
        <v>207</v>
      </c>
      <c r="G69" s="194" t="s">
        <v>1029</v>
      </c>
      <c r="H69" s="198"/>
      <c r="I69" s="193" t="s">
        <v>1030</v>
      </c>
      <c r="J69" s="116" t="s">
        <v>512</v>
      </c>
      <c r="K69" s="203" t="s">
        <v>209</v>
      </c>
      <c r="L69" s="116" t="s">
        <v>208</v>
      </c>
      <c r="M69" s="116" t="s">
        <v>1749</v>
      </c>
      <c r="N69" s="193" t="s">
        <v>560</v>
      </c>
      <c r="O69" s="193" t="s">
        <v>575</v>
      </c>
      <c r="P69" s="116">
        <v>10105288</v>
      </c>
      <c r="Q69" s="194" t="s">
        <v>562</v>
      </c>
      <c r="R69" s="194" t="s">
        <v>563</v>
      </c>
      <c r="S69" s="195" t="s">
        <v>1042</v>
      </c>
      <c r="T69" s="141" t="s">
        <v>1004</v>
      </c>
      <c r="U69" s="116">
        <v>1</v>
      </c>
      <c r="V69" s="116">
        <v>1</v>
      </c>
      <c r="W69" s="116">
        <v>1</v>
      </c>
      <c r="X69" s="116">
        <v>1</v>
      </c>
      <c r="Y69" s="116">
        <f t="shared" si="8"/>
        <v>1</v>
      </c>
      <c r="Z69" s="116">
        <v>3</v>
      </c>
      <c r="AA69" s="116">
        <v>4</v>
      </c>
      <c r="AB69" s="116">
        <f t="shared" si="9"/>
        <v>12</v>
      </c>
      <c r="AC69" s="116"/>
      <c r="AD69" s="193" t="s">
        <v>221</v>
      </c>
      <c r="AE69" s="243" t="s">
        <v>222</v>
      </c>
      <c r="AF69" s="196">
        <v>200581</v>
      </c>
      <c r="AG69" s="196" t="s">
        <v>534</v>
      </c>
      <c r="AH69" s="196" t="s">
        <v>577</v>
      </c>
      <c r="AI69" s="197" t="s">
        <v>576</v>
      </c>
      <c r="AJ69" s="196">
        <v>10</v>
      </c>
      <c r="AK69" s="197" t="s">
        <v>1797</v>
      </c>
      <c r="AL69" s="197" t="s">
        <v>712</v>
      </c>
      <c r="AM69" s="197" t="s">
        <v>1041</v>
      </c>
      <c r="AN69" s="197">
        <v>0.4</v>
      </c>
      <c r="AO69" s="193" t="s">
        <v>336</v>
      </c>
      <c r="AP69" s="194" t="s">
        <v>1711</v>
      </c>
      <c r="AQ69" s="275" t="s">
        <v>1937</v>
      </c>
      <c r="AR69" s="118" t="s">
        <v>575</v>
      </c>
      <c r="AS69" s="193"/>
      <c r="AT69" s="193"/>
      <c r="AU69" s="122" t="s">
        <v>1760</v>
      </c>
      <c r="AV69" s="197" t="s">
        <v>712</v>
      </c>
      <c r="AW69" s="116" t="s">
        <v>1041</v>
      </c>
      <c r="AX69" s="116">
        <v>2</v>
      </c>
      <c r="AY69" s="193">
        <f t="shared" si="10"/>
        <v>24</v>
      </c>
      <c r="AZ69" s="138">
        <v>0.4</v>
      </c>
      <c r="BA69" s="229">
        <f t="shared" si="7"/>
        <v>0.8</v>
      </c>
      <c r="BB69" s="116" t="s">
        <v>540</v>
      </c>
      <c r="BC69" s="198"/>
      <c r="BD69" s="193"/>
      <c r="BE69" s="193"/>
      <c r="BF69" s="199"/>
      <c r="BG69" s="198" t="s">
        <v>1721</v>
      </c>
      <c r="BH69" s="198"/>
      <c r="BI69" s="198" t="s">
        <v>1725</v>
      </c>
      <c r="BJ69" s="198"/>
      <c r="BK69" s="198"/>
      <c r="BL69" s="198"/>
      <c r="BM69" s="198"/>
      <c r="BN69" s="198"/>
      <c r="BO69" s="198"/>
      <c r="BP69" s="198"/>
      <c r="BQ69" s="198"/>
      <c r="BR69" s="198"/>
      <c r="BS69" s="198"/>
      <c r="BT69" s="198"/>
      <c r="BU69" s="198"/>
      <c r="BV69" s="198"/>
      <c r="BW69" s="198"/>
      <c r="BX69" s="198"/>
      <c r="BY69" s="198"/>
    </row>
    <row r="70" spans="1:77" s="198" customFormat="1" ht="55.5" customHeight="1">
      <c r="A70" s="116">
        <v>175</v>
      </c>
      <c r="B70" s="116" t="s">
        <v>214</v>
      </c>
      <c r="C70" s="116"/>
      <c r="D70" s="116"/>
      <c r="E70" s="116" t="s">
        <v>207</v>
      </c>
      <c r="F70" s="116" t="s">
        <v>207</v>
      </c>
      <c r="G70" s="194" t="s">
        <v>1029</v>
      </c>
      <c r="I70" s="193" t="s">
        <v>1030</v>
      </c>
      <c r="J70" s="116" t="s">
        <v>512</v>
      </c>
      <c r="K70" s="203" t="s">
        <v>209</v>
      </c>
      <c r="L70" s="116" t="s">
        <v>208</v>
      </c>
      <c r="M70" s="116" t="s">
        <v>1749</v>
      </c>
      <c r="N70" s="193" t="s">
        <v>560</v>
      </c>
      <c r="O70" s="193" t="s">
        <v>575</v>
      </c>
      <c r="P70" s="116">
        <v>10105288</v>
      </c>
      <c r="Q70" s="217" t="s">
        <v>562</v>
      </c>
      <c r="R70" s="217" t="s">
        <v>563</v>
      </c>
      <c r="S70" s="195" t="s">
        <v>1738</v>
      </c>
      <c r="T70" s="141" t="s">
        <v>1004</v>
      </c>
      <c r="U70" s="116">
        <v>1</v>
      </c>
      <c r="V70" s="116">
        <v>1</v>
      </c>
      <c r="W70" s="116">
        <v>1</v>
      </c>
      <c r="X70" s="116">
        <v>1</v>
      </c>
      <c r="Y70" s="116">
        <f t="shared" si="8"/>
        <v>1</v>
      </c>
      <c r="Z70" s="116">
        <v>3</v>
      </c>
      <c r="AA70" s="116">
        <v>4</v>
      </c>
      <c r="AB70" s="116">
        <f t="shared" si="9"/>
        <v>12</v>
      </c>
      <c r="AC70" s="116"/>
      <c r="AD70" s="193" t="s">
        <v>221</v>
      </c>
      <c r="AE70" s="243" t="s">
        <v>222</v>
      </c>
      <c r="AF70" s="196">
        <v>200581</v>
      </c>
      <c r="AG70" s="196" t="s">
        <v>534</v>
      </c>
      <c r="AH70" s="196"/>
      <c r="AI70" s="197"/>
      <c r="AJ70" s="196"/>
      <c r="AK70" s="197"/>
      <c r="AL70" s="197"/>
      <c r="AM70" s="197"/>
      <c r="AN70" s="197"/>
      <c r="AO70" s="116" t="s">
        <v>266</v>
      </c>
      <c r="AP70" s="194" t="s">
        <v>1927</v>
      </c>
      <c r="AQ70" s="255" t="s">
        <v>447</v>
      </c>
      <c r="AR70" s="193" t="s">
        <v>575</v>
      </c>
      <c r="AS70" s="193"/>
      <c r="AT70" s="193"/>
      <c r="AU70" s="137" t="s">
        <v>1989</v>
      </c>
      <c r="AV70" s="138" t="s">
        <v>659</v>
      </c>
      <c r="AW70" s="116" t="s">
        <v>235</v>
      </c>
      <c r="AX70" s="116">
        <v>2</v>
      </c>
      <c r="AY70" s="193">
        <f t="shared" si="10"/>
        <v>4.8</v>
      </c>
      <c r="AZ70" s="138">
        <v>0.08</v>
      </c>
      <c r="BA70" s="229">
        <f t="shared" si="7"/>
        <v>0.16</v>
      </c>
      <c r="BB70" s="116" t="s">
        <v>540</v>
      </c>
      <c r="BD70" s="193"/>
      <c r="BE70" s="193"/>
      <c r="BF70" s="199"/>
      <c r="BG70" s="198" t="s">
        <v>1739</v>
      </c>
      <c r="BI70" s="179" t="s">
        <v>1740</v>
      </c>
    </row>
    <row r="71" spans="1:77" s="198" customFormat="1" ht="53.25" customHeight="1">
      <c r="A71" s="116">
        <v>175</v>
      </c>
      <c r="B71" s="116" t="s">
        <v>214</v>
      </c>
      <c r="C71" s="116"/>
      <c r="D71" s="116"/>
      <c r="E71" s="116" t="s">
        <v>207</v>
      </c>
      <c r="F71" s="116" t="s">
        <v>207</v>
      </c>
      <c r="G71" s="194" t="s">
        <v>1029</v>
      </c>
      <c r="I71" s="193" t="s">
        <v>1030</v>
      </c>
      <c r="J71" s="116" t="s">
        <v>512</v>
      </c>
      <c r="K71" s="203" t="s">
        <v>209</v>
      </c>
      <c r="L71" s="116" t="s">
        <v>208</v>
      </c>
      <c r="M71" s="116" t="s">
        <v>1749</v>
      </c>
      <c r="N71" s="193" t="s">
        <v>560</v>
      </c>
      <c r="O71" s="193" t="s">
        <v>575</v>
      </c>
      <c r="P71" s="116">
        <v>10105288</v>
      </c>
      <c r="Q71" s="217" t="s">
        <v>562</v>
      </c>
      <c r="R71" s="217" t="s">
        <v>563</v>
      </c>
      <c r="S71" s="195" t="s">
        <v>1048</v>
      </c>
      <c r="T71" s="141" t="s">
        <v>1004</v>
      </c>
      <c r="U71" s="136">
        <v>1</v>
      </c>
      <c r="V71" s="116">
        <v>1</v>
      </c>
      <c r="W71" s="116">
        <v>1</v>
      </c>
      <c r="X71" s="116">
        <v>1</v>
      </c>
      <c r="Y71" s="116">
        <f t="shared" si="8"/>
        <v>1</v>
      </c>
      <c r="Z71" s="116">
        <v>1</v>
      </c>
      <c r="AA71" s="116">
        <v>2</v>
      </c>
      <c r="AB71" s="116">
        <f t="shared" si="9"/>
        <v>2</v>
      </c>
      <c r="AC71" s="116"/>
      <c r="AD71" s="193" t="s">
        <v>221</v>
      </c>
      <c r="AE71" s="243" t="s">
        <v>222</v>
      </c>
      <c r="AF71" s="196">
        <v>201300</v>
      </c>
      <c r="AG71" s="196"/>
      <c r="AH71" s="196"/>
      <c r="AI71" s="197"/>
      <c r="AJ71" s="196"/>
      <c r="AK71" s="197"/>
      <c r="AL71" s="197"/>
      <c r="AM71" s="197"/>
      <c r="AN71" s="197"/>
      <c r="AO71" s="193" t="s">
        <v>336</v>
      </c>
      <c r="AP71" s="194" t="s">
        <v>1736</v>
      </c>
      <c r="AQ71" s="279" t="s">
        <v>2009</v>
      </c>
      <c r="AR71" s="193" t="s">
        <v>560</v>
      </c>
      <c r="AS71" s="193"/>
      <c r="AT71" s="193"/>
      <c r="AU71" s="147" t="s">
        <v>1049</v>
      </c>
      <c r="AV71" s="138" t="s">
        <v>659</v>
      </c>
      <c r="AW71" s="116" t="s">
        <v>225</v>
      </c>
      <c r="AX71" s="116">
        <v>2</v>
      </c>
      <c r="AY71" s="193">
        <f t="shared" si="10"/>
        <v>402</v>
      </c>
      <c r="AZ71" s="138">
        <v>6.7</v>
      </c>
      <c r="BA71" s="229">
        <f t="shared" si="7"/>
        <v>13.4</v>
      </c>
      <c r="BB71" s="116" t="s">
        <v>226</v>
      </c>
      <c r="BD71" s="193"/>
      <c r="BE71" s="193"/>
      <c r="BF71" s="199"/>
      <c r="BG71" s="198" t="s">
        <v>1050</v>
      </c>
      <c r="BI71" s="198" t="s">
        <v>223</v>
      </c>
    </row>
    <row r="72" spans="1:77" s="231" customFormat="1" ht="66.75" customHeight="1">
      <c r="A72" s="116">
        <v>174</v>
      </c>
      <c r="B72" s="116" t="s">
        <v>214</v>
      </c>
      <c r="C72" s="116"/>
      <c r="D72" s="116"/>
      <c r="E72" s="116" t="s">
        <v>207</v>
      </c>
      <c r="F72" s="116" t="s">
        <v>207</v>
      </c>
      <c r="G72" s="194" t="s">
        <v>1029</v>
      </c>
      <c r="H72" s="198"/>
      <c r="I72" s="193" t="s">
        <v>1030</v>
      </c>
      <c r="J72" s="116" t="s">
        <v>512</v>
      </c>
      <c r="K72" s="203" t="s">
        <v>209</v>
      </c>
      <c r="L72" s="116" t="s">
        <v>208</v>
      </c>
      <c r="M72" s="116" t="s">
        <v>1749</v>
      </c>
      <c r="N72" s="193" t="s">
        <v>560</v>
      </c>
      <c r="O72" s="193" t="s">
        <v>575</v>
      </c>
      <c r="P72" s="116">
        <v>10105288</v>
      </c>
      <c r="Q72" s="217" t="s">
        <v>562</v>
      </c>
      <c r="R72" s="217" t="s">
        <v>563</v>
      </c>
      <c r="S72" s="141" t="s">
        <v>1046</v>
      </c>
      <c r="T72" s="141" t="s">
        <v>1004</v>
      </c>
      <c r="U72" s="136">
        <v>1</v>
      </c>
      <c r="V72" s="116">
        <v>1</v>
      </c>
      <c r="W72" s="116">
        <v>1</v>
      </c>
      <c r="X72" s="116">
        <v>1</v>
      </c>
      <c r="Y72" s="116">
        <f t="shared" si="8"/>
        <v>1</v>
      </c>
      <c r="Z72" s="116">
        <v>1</v>
      </c>
      <c r="AA72" s="116">
        <v>2</v>
      </c>
      <c r="AB72" s="177">
        <f t="shared" si="9"/>
        <v>2</v>
      </c>
      <c r="AC72" s="177"/>
      <c r="AD72" s="116" t="s">
        <v>221</v>
      </c>
      <c r="AE72" s="243" t="s">
        <v>222</v>
      </c>
      <c r="AF72" s="196">
        <v>200581</v>
      </c>
      <c r="AG72" s="196" t="s">
        <v>534</v>
      </c>
      <c r="AH72" s="196" t="s">
        <v>577</v>
      </c>
      <c r="AI72" s="197" t="s">
        <v>576</v>
      </c>
      <c r="AJ72" s="196">
        <v>10</v>
      </c>
      <c r="AK72" s="197" t="s">
        <v>1797</v>
      </c>
      <c r="AL72" s="197" t="s">
        <v>712</v>
      </c>
      <c r="AM72" s="197" t="s">
        <v>1041</v>
      </c>
      <c r="AN72" s="197">
        <v>0.4</v>
      </c>
      <c r="AO72" s="193" t="s">
        <v>336</v>
      </c>
      <c r="AP72" s="194" t="s">
        <v>1711</v>
      </c>
      <c r="AQ72" s="275" t="s">
        <v>1937</v>
      </c>
      <c r="AR72" s="118" t="s">
        <v>575</v>
      </c>
      <c r="AS72" s="193"/>
      <c r="AT72" s="193"/>
      <c r="AU72" s="122" t="s">
        <v>1760</v>
      </c>
      <c r="AV72" s="197" t="s">
        <v>712</v>
      </c>
      <c r="AW72" s="116" t="s">
        <v>1041</v>
      </c>
      <c r="AX72" s="116">
        <v>2</v>
      </c>
      <c r="AY72" s="116">
        <f t="shared" si="10"/>
        <v>24</v>
      </c>
      <c r="AZ72" s="138">
        <v>0.4</v>
      </c>
      <c r="BA72" s="229">
        <f>AX72*AZ72</f>
        <v>0.8</v>
      </c>
      <c r="BB72" s="116" t="s">
        <v>540</v>
      </c>
      <c r="BC72" s="198"/>
      <c r="BD72" s="193"/>
      <c r="BE72" s="193"/>
      <c r="BF72" s="199"/>
      <c r="BG72" s="198" t="s">
        <v>1722</v>
      </c>
      <c r="BH72" s="198"/>
      <c r="BI72" s="198" t="s">
        <v>1724</v>
      </c>
      <c r="BJ72" s="198"/>
      <c r="BK72" s="198"/>
      <c r="BL72" s="198"/>
      <c r="BM72" s="198"/>
      <c r="BN72" s="198"/>
      <c r="BO72" s="198"/>
      <c r="BP72" s="198"/>
      <c r="BQ72" s="198"/>
      <c r="BR72" s="198"/>
      <c r="BS72" s="198"/>
      <c r="BT72" s="198"/>
      <c r="BU72" s="198"/>
      <c r="BV72" s="198"/>
      <c r="BW72" s="198"/>
      <c r="BX72" s="198"/>
      <c r="BY72" s="198"/>
    </row>
    <row r="73" spans="1:77" s="198" customFormat="1" ht="66.75" customHeight="1">
      <c r="A73" s="116">
        <v>174</v>
      </c>
      <c r="B73" s="116" t="s">
        <v>214</v>
      </c>
      <c r="C73" s="116"/>
      <c r="D73" s="116"/>
      <c r="E73" s="116" t="s">
        <v>207</v>
      </c>
      <c r="F73" s="116" t="s">
        <v>207</v>
      </c>
      <c r="G73" s="194" t="s">
        <v>1029</v>
      </c>
      <c r="I73" s="193" t="s">
        <v>1030</v>
      </c>
      <c r="J73" s="116" t="s">
        <v>512</v>
      </c>
      <c r="K73" s="203" t="s">
        <v>209</v>
      </c>
      <c r="L73" s="116" t="s">
        <v>208</v>
      </c>
      <c r="M73" s="116" t="s">
        <v>1749</v>
      </c>
      <c r="N73" s="193" t="s">
        <v>560</v>
      </c>
      <c r="O73" s="193" t="s">
        <v>575</v>
      </c>
      <c r="P73" s="116">
        <v>10105288</v>
      </c>
      <c r="Q73" s="217" t="s">
        <v>562</v>
      </c>
      <c r="R73" s="217" t="s">
        <v>563</v>
      </c>
      <c r="S73" s="141" t="s">
        <v>1737</v>
      </c>
      <c r="T73" s="141" t="s">
        <v>1004</v>
      </c>
      <c r="U73" s="136">
        <v>1</v>
      </c>
      <c r="V73" s="116">
        <v>1</v>
      </c>
      <c r="W73" s="116">
        <v>1</v>
      </c>
      <c r="X73" s="116">
        <v>1</v>
      </c>
      <c r="Y73" s="116">
        <f t="shared" si="8"/>
        <v>1</v>
      </c>
      <c r="Z73" s="116">
        <v>1</v>
      </c>
      <c r="AA73" s="116">
        <v>2</v>
      </c>
      <c r="AB73" s="177">
        <f t="shared" si="9"/>
        <v>2</v>
      </c>
      <c r="AC73" s="177"/>
      <c r="AD73" s="116" t="s">
        <v>233</v>
      </c>
      <c r="AE73" s="117" t="s">
        <v>1047</v>
      </c>
      <c r="AF73" s="140" t="s">
        <v>224</v>
      </c>
      <c r="AG73" s="196"/>
      <c r="AH73" s="196"/>
      <c r="AI73" s="197"/>
      <c r="AJ73" s="196"/>
      <c r="AK73" s="197"/>
      <c r="AL73" s="197"/>
      <c r="AM73" s="197"/>
      <c r="AN73" s="197"/>
      <c r="AO73" s="116" t="s">
        <v>233</v>
      </c>
      <c r="AP73" s="117" t="s">
        <v>2013</v>
      </c>
      <c r="AQ73" s="279" t="s">
        <v>2009</v>
      </c>
      <c r="AR73" s="116" t="s">
        <v>2011</v>
      </c>
      <c r="AS73" s="193"/>
      <c r="AT73" s="193"/>
      <c r="AU73" s="194" t="s">
        <v>2012</v>
      </c>
      <c r="AV73" s="138" t="s">
        <v>659</v>
      </c>
      <c r="AW73" s="193" t="s">
        <v>225</v>
      </c>
      <c r="AX73" s="193">
        <v>1</v>
      </c>
      <c r="AY73" s="197">
        <f t="shared" si="10"/>
        <v>402</v>
      </c>
      <c r="AZ73" s="138">
        <v>6.7</v>
      </c>
      <c r="BA73" s="229">
        <f>AZ73*AX73</f>
        <v>6.7</v>
      </c>
      <c r="BB73" s="116" t="s">
        <v>226</v>
      </c>
      <c r="BD73" s="193"/>
      <c r="BE73" s="193"/>
      <c r="BF73" s="199"/>
      <c r="BG73" s="198" t="s">
        <v>1735</v>
      </c>
      <c r="BI73" s="198" t="s">
        <v>223</v>
      </c>
      <c r="BO73" s="198" t="s">
        <v>2027</v>
      </c>
    </row>
    <row r="74" spans="1:77" s="198" customFormat="1" ht="66.75" customHeight="1">
      <c r="A74" s="116">
        <v>174</v>
      </c>
      <c r="B74" s="116" t="s">
        <v>214</v>
      </c>
      <c r="C74" s="116"/>
      <c r="D74" s="116"/>
      <c r="E74" s="116" t="s">
        <v>207</v>
      </c>
      <c r="F74" s="116" t="s">
        <v>207</v>
      </c>
      <c r="G74" s="194" t="s">
        <v>1029</v>
      </c>
      <c r="I74" s="193" t="s">
        <v>1030</v>
      </c>
      <c r="J74" s="116" t="s">
        <v>512</v>
      </c>
      <c r="K74" s="203" t="s">
        <v>209</v>
      </c>
      <c r="L74" s="116" t="s">
        <v>208</v>
      </c>
      <c r="M74" s="116" t="s">
        <v>1749</v>
      </c>
      <c r="N74" s="193" t="s">
        <v>560</v>
      </c>
      <c r="O74" s="193" t="s">
        <v>575</v>
      </c>
      <c r="P74" s="116">
        <v>10105288</v>
      </c>
      <c r="Q74" s="217" t="s">
        <v>562</v>
      </c>
      <c r="R74" s="217" t="s">
        <v>563</v>
      </c>
      <c r="S74" s="141" t="s">
        <v>1043</v>
      </c>
      <c r="T74" s="141" t="s">
        <v>1004</v>
      </c>
      <c r="U74" s="136">
        <v>1</v>
      </c>
      <c r="V74" s="116">
        <v>1</v>
      </c>
      <c r="W74" s="116">
        <v>2</v>
      </c>
      <c r="X74" s="116">
        <v>1</v>
      </c>
      <c r="Y74" s="116">
        <f t="shared" si="8"/>
        <v>2</v>
      </c>
      <c r="Z74" s="116">
        <v>1</v>
      </c>
      <c r="AA74" s="116">
        <v>1</v>
      </c>
      <c r="AB74" s="177">
        <f t="shared" si="9"/>
        <v>2</v>
      </c>
      <c r="AC74" s="177"/>
      <c r="AD74" s="116" t="s">
        <v>221</v>
      </c>
      <c r="AE74" s="243" t="s">
        <v>222</v>
      </c>
      <c r="AF74" s="196">
        <v>200581</v>
      </c>
      <c r="AG74" s="196" t="s">
        <v>534</v>
      </c>
      <c r="AH74" s="196" t="s">
        <v>577</v>
      </c>
      <c r="AI74" s="197" t="s">
        <v>576</v>
      </c>
      <c r="AJ74" s="196">
        <v>20</v>
      </c>
      <c r="AK74" s="197" t="s">
        <v>1796</v>
      </c>
      <c r="AL74" s="197" t="s">
        <v>712</v>
      </c>
      <c r="AM74" s="197" t="s">
        <v>1041</v>
      </c>
      <c r="AN74" s="197">
        <v>0.5</v>
      </c>
      <c r="AO74" s="116" t="s">
        <v>266</v>
      </c>
      <c r="AP74" s="194" t="s">
        <v>1927</v>
      </c>
      <c r="AQ74" s="255" t="s">
        <v>447</v>
      </c>
      <c r="AR74" s="193" t="s">
        <v>575</v>
      </c>
      <c r="AS74" s="193"/>
      <c r="AT74" s="193"/>
      <c r="AU74" s="194" t="s">
        <v>1044</v>
      </c>
      <c r="AV74" s="138" t="s">
        <v>659</v>
      </c>
      <c r="AW74" s="193" t="s">
        <v>235</v>
      </c>
      <c r="AX74" s="193">
        <v>2</v>
      </c>
      <c r="AY74" s="197">
        <f t="shared" si="10"/>
        <v>30</v>
      </c>
      <c r="AZ74" s="138">
        <v>0.5</v>
      </c>
      <c r="BA74" s="229">
        <f>AZ74*AX74</f>
        <v>1</v>
      </c>
      <c r="BB74" s="116" t="s">
        <v>540</v>
      </c>
      <c r="BD74" s="193"/>
      <c r="BE74" s="193"/>
      <c r="BF74" s="199"/>
      <c r="BG74" s="198" t="s">
        <v>1045</v>
      </c>
      <c r="BI74" s="198" t="s">
        <v>223</v>
      </c>
    </row>
    <row r="75" spans="1:77" s="198" customFormat="1" ht="66.75" hidden="1" customHeight="1">
      <c r="A75" s="116">
        <v>173</v>
      </c>
      <c r="B75" s="116" t="s">
        <v>214</v>
      </c>
      <c r="C75" s="116"/>
      <c r="D75" s="116" t="s">
        <v>1061</v>
      </c>
      <c r="E75" s="116" t="s">
        <v>207</v>
      </c>
      <c r="F75" s="116" t="s">
        <v>207</v>
      </c>
      <c r="G75" s="117" t="s">
        <v>710</v>
      </c>
      <c r="H75" s="118"/>
      <c r="I75" s="116" t="s">
        <v>1270</v>
      </c>
      <c r="J75" s="116" t="s">
        <v>512</v>
      </c>
      <c r="K75" s="203" t="s">
        <v>209</v>
      </c>
      <c r="L75" s="116" t="s">
        <v>208</v>
      </c>
      <c r="M75" s="116" t="s">
        <v>1749</v>
      </c>
      <c r="N75" s="116" t="s">
        <v>560</v>
      </c>
      <c r="O75" s="116" t="s">
        <v>571</v>
      </c>
      <c r="P75" s="116">
        <v>10105288</v>
      </c>
      <c r="Q75" s="217" t="s">
        <v>562</v>
      </c>
      <c r="R75" s="217" t="s">
        <v>563</v>
      </c>
      <c r="S75" s="233" t="s">
        <v>574</v>
      </c>
      <c r="T75" s="141" t="s">
        <v>1004</v>
      </c>
      <c r="U75" s="136"/>
      <c r="V75" s="116"/>
      <c r="W75" s="116"/>
      <c r="X75" s="116"/>
      <c r="Y75" s="116"/>
      <c r="Z75" s="116">
        <v>1</v>
      </c>
      <c r="AA75" s="116">
        <v>5</v>
      </c>
      <c r="AB75" s="116">
        <f t="shared" si="9"/>
        <v>0</v>
      </c>
      <c r="AC75" s="116"/>
      <c r="AD75" s="193" t="s">
        <v>221</v>
      </c>
      <c r="AE75" s="243" t="s">
        <v>222</v>
      </c>
      <c r="AF75" s="196"/>
      <c r="AG75" s="196"/>
      <c r="AH75" s="140"/>
      <c r="AI75" s="138"/>
      <c r="AJ75" s="140"/>
      <c r="AK75" s="138"/>
      <c r="AL75" s="138"/>
      <c r="AM75" s="138"/>
      <c r="AN75" s="138"/>
      <c r="AO75" s="116" t="s">
        <v>221</v>
      </c>
      <c r="AP75" s="117" t="s">
        <v>263</v>
      </c>
      <c r="AQ75" s="222"/>
      <c r="AR75" s="116"/>
      <c r="AS75" s="116"/>
      <c r="AT75" s="116"/>
      <c r="AU75" s="214"/>
      <c r="AV75" s="197"/>
      <c r="AW75" s="116"/>
      <c r="AX75" s="116"/>
      <c r="AY75" s="116"/>
      <c r="AZ75" s="138"/>
      <c r="BA75" s="229"/>
      <c r="BB75" s="116"/>
      <c r="BC75" s="118"/>
      <c r="BD75" s="116"/>
      <c r="BE75" s="116"/>
      <c r="BF75" s="139"/>
      <c r="BG75" s="118"/>
      <c r="BH75" s="118"/>
      <c r="BI75" s="118"/>
      <c r="BJ75" s="118"/>
      <c r="BK75" s="118"/>
      <c r="BL75" s="118"/>
      <c r="BM75" s="118"/>
      <c r="BN75" s="118"/>
      <c r="BO75" s="118"/>
      <c r="BP75" s="118"/>
      <c r="BQ75" s="118"/>
      <c r="BR75" s="118"/>
      <c r="BS75" s="118"/>
      <c r="BT75" s="118"/>
      <c r="BU75" s="118"/>
      <c r="BV75" s="118"/>
      <c r="BW75" s="118"/>
      <c r="BX75" s="118"/>
      <c r="BY75" s="118"/>
    </row>
    <row r="76" spans="1:77" s="198" customFormat="1" ht="66.75" hidden="1" customHeight="1">
      <c r="A76" s="116">
        <v>172</v>
      </c>
      <c r="B76" s="116" t="s">
        <v>214</v>
      </c>
      <c r="C76" s="116"/>
      <c r="D76" s="116"/>
      <c r="E76" s="116" t="s">
        <v>207</v>
      </c>
      <c r="F76" s="116" t="s">
        <v>207</v>
      </c>
      <c r="G76" s="117" t="s">
        <v>1029</v>
      </c>
      <c r="H76" s="118"/>
      <c r="I76" s="116" t="s">
        <v>1030</v>
      </c>
      <c r="J76" s="116" t="s">
        <v>512</v>
      </c>
      <c r="K76" s="203" t="s">
        <v>209</v>
      </c>
      <c r="L76" s="116" t="s">
        <v>208</v>
      </c>
      <c r="M76" s="116" t="s">
        <v>1749</v>
      </c>
      <c r="N76" s="116" t="s">
        <v>560</v>
      </c>
      <c r="O76" s="116" t="s">
        <v>571</v>
      </c>
      <c r="P76" s="116">
        <v>10105288</v>
      </c>
      <c r="Q76" s="194" t="s">
        <v>562</v>
      </c>
      <c r="R76" s="194" t="s">
        <v>563</v>
      </c>
      <c r="S76" s="233" t="s">
        <v>572</v>
      </c>
      <c r="T76" s="141" t="s">
        <v>1004</v>
      </c>
      <c r="U76" s="136"/>
      <c r="V76" s="116"/>
      <c r="W76" s="116"/>
      <c r="X76" s="116"/>
      <c r="Y76" s="116">
        <f t="shared" ref="Y76:Y81" si="11">MAX(U76:X76)</f>
        <v>0</v>
      </c>
      <c r="Z76" s="116">
        <v>1</v>
      </c>
      <c r="AA76" s="116">
        <v>5</v>
      </c>
      <c r="AB76" s="116">
        <f t="shared" si="9"/>
        <v>0</v>
      </c>
      <c r="AC76" s="116"/>
      <c r="AD76" s="116" t="s">
        <v>233</v>
      </c>
      <c r="AE76" s="117" t="s">
        <v>573</v>
      </c>
      <c r="AF76" s="196">
        <v>200581</v>
      </c>
      <c r="AG76" s="196" t="s">
        <v>534</v>
      </c>
      <c r="AH76" s="196" t="s">
        <v>577</v>
      </c>
      <c r="AI76" s="197" t="s">
        <v>576</v>
      </c>
      <c r="AJ76" s="196">
        <v>10</v>
      </c>
      <c r="AK76" s="197" t="s">
        <v>1797</v>
      </c>
      <c r="AL76" s="197" t="s">
        <v>712</v>
      </c>
      <c r="AM76" s="197" t="s">
        <v>1041</v>
      </c>
      <c r="AN76" s="197">
        <v>0.4</v>
      </c>
      <c r="AO76" s="116" t="s">
        <v>233</v>
      </c>
      <c r="AP76" s="194" t="s">
        <v>1711</v>
      </c>
      <c r="AQ76" s="275" t="s">
        <v>1937</v>
      </c>
      <c r="AR76" s="116" t="s">
        <v>1985</v>
      </c>
      <c r="AS76" s="116"/>
      <c r="AT76" s="116"/>
      <c r="AU76" s="122" t="s">
        <v>1760</v>
      </c>
      <c r="AV76" s="197" t="s">
        <v>712</v>
      </c>
      <c r="AW76" s="116" t="s">
        <v>1041</v>
      </c>
      <c r="AX76" s="116">
        <v>2</v>
      </c>
      <c r="AY76" s="193">
        <f>AZ76*60</f>
        <v>24</v>
      </c>
      <c r="AZ76" s="138">
        <v>0.4</v>
      </c>
      <c r="BA76" s="229">
        <f t="shared" ref="BA76:BA81" si="12">AZ76*AX76</f>
        <v>0.8</v>
      </c>
      <c r="BB76" s="116" t="s">
        <v>540</v>
      </c>
      <c r="BC76" s="118"/>
      <c r="BD76" s="116"/>
      <c r="BE76" s="116"/>
      <c r="BF76" s="139"/>
      <c r="BG76" s="118" t="s">
        <v>1720</v>
      </c>
      <c r="BH76" s="118"/>
      <c r="BI76" s="118" t="s">
        <v>1723</v>
      </c>
      <c r="BJ76" s="118"/>
      <c r="BK76" s="118"/>
      <c r="BL76" s="118"/>
      <c r="BM76" s="118"/>
      <c r="BN76" s="118"/>
      <c r="BO76" s="118"/>
      <c r="BP76" s="118"/>
      <c r="BQ76" s="118"/>
      <c r="BR76" s="118"/>
      <c r="BS76" s="118"/>
      <c r="BT76" s="118"/>
      <c r="BU76" s="118"/>
      <c r="BV76" s="118"/>
      <c r="BW76" s="118"/>
      <c r="BX76" s="118"/>
      <c r="BY76" s="118"/>
    </row>
    <row r="77" spans="1:77" s="198" customFormat="1" ht="66.75" customHeight="1">
      <c r="A77" s="116">
        <v>171</v>
      </c>
      <c r="B77" s="116" t="s">
        <v>214</v>
      </c>
      <c r="C77" s="116"/>
      <c r="D77" s="116"/>
      <c r="E77" s="116" t="s">
        <v>207</v>
      </c>
      <c r="F77" s="116" t="s">
        <v>207</v>
      </c>
      <c r="G77" s="117" t="s">
        <v>1029</v>
      </c>
      <c r="H77" s="118"/>
      <c r="I77" s="116" t="s">
        <v>1030</v>
      </c>
      <c r="J77" s="116" t="s">
        <v>512</v>
      </c>
      <c r="K77" s="203" t="s">
        <v>209</v>
      </c>
      <c r="L77" s="116" t="s">
        <v>208</v>
      </c>
      <c r="M77" s="116" t="s">
        <v>1749</v>
      </c>
      <c r="N77" s="116" t="s">
        <v>560</v>
      </c>
      <c r="O77" s="116" t="s">
        <v>571</v>
      </c>
      <c r="P77" s="116">
        <v>10105288</v>
      </c>
      <c r="Q77" s="217" t="s">
        <v>562</v>
      </c>
      <c r="R77" s="217" t="s">
        <v>563</v>
      </c>
      <c r="S77" s="201" t="s">
        <v>1039</v>
      </c>
      <c r="T77" s="141" t="s">
        <v>1004</v>
      </c>
      <c r="U77" s="136">
        <v>1</v>
      </c>
      <c r="V77" s="116">
        <v>1</v>
      </c>
      <c r="W77" s="116">
        <v>1</v>
      </c>
      <c r="X77" s="116">
        <v>1</v>
      </c>
      <c r="Y77" s="116">
        <f t="shared" si="11"/>
        <v>1</v>
      </c>
      <c r="Z77" s="116">
        <v>3</v>
      </c>
      <c r="AA77" s="116">
        <v>4</v>
      </c>
      <c r="AB77" s="116">
        <f t="shared" si="9"/>
        <v>12</v>
      </c>
      <c r="AC77" s="116"/>
      <c r="AD77" s="116" t="s">
        <v>221</v>
      </c>
      <c r="AE77" s="243" t="s">
        <v>222</v>
      </c>
      <c r="AF77" s="196" t="s">
        <v>224</v>
      </c>
      <c r="AG77" s="196"/>
      <c r="AH77" s="140"/>
      <c r="AI77" s="138"/>
      <c r="AJ77" s="140"/>
      <c r="AK77" s="138"/>
      <c r="AL77" s="138"/>
      <c r="AM77" s="138"/>
      <c r="AN77" s="138"/>
      <c r="AO77" s="116" t="s">
        <v>233</v>
      </c>
      <c r="AP77" s="204" t="s">
        <v>1715</v>
      </c>
      <c r="AQ77" s="255" t="s">
        <v>1996</v>
      </c>
      <c r="AR77" s="193" t="s">
        <v>571</v>
      </c>
      <c r="AS77" s="116"/>
      <c r="AT77" s="116"/>
      <c r="AU77" s="194" t="s">
        <v>1123</v>
      </c>
      <c r="AV77" s="138" t="s">
        <v>659</v>
      </c>
      <c r="AW77" s="116" t="s">
        <v>278</v>
      </c>
      <c r="AX77" s="116">
        <v>2</v>
      </c>
      <c r="AY77" s="193">
        <f>AZ77*60</f>
        <v>360</v>
      </c>
      <c r="AZ77" s="138">
        <v>6</v>
      </c>
      <c r="BA77" s="229">
        <f t="shared" si="12"/>
        <v>12</v>
      </c>
      <c r="BB77" s="116" t="s">
        <v>1759</v>
      </c>
      <c r="BC77" s="118"/>
      <c r="BD77" s="116"/>
      <c r="BE77" s="116"/>
      <c r="BF77" s="139"/>
      <c r="BG77" s="118" t="s">
        <v>1040</v>
      </c>
      <c r="BH77" s="118"/>
      <c r="BI77" s="118" t="s">
        <v>555</v>
      </c>
      <c r="BJ77" s="118"/>
      <c r="BK77" s="118"/>
      <c r="BL77" s="118"/>
      <c r="BM77" s="118"/>
      <c r="BN77" s="118"/>
      <c r="BO77" s="118"/>
      <c r="BP77" s="118"/>
      <c r="BQ77" s="118"/>
      <c r="BR77" s="118"/>
      <c r="BS77" s="118"/>
      <c r="BT77" s="118"/>
      <c r="BU77" s="118"/>
      <c r="BV77" s="118"/>
      <c r="BW77" s="118"/>
      <c r="BX77" s="118"/>
      <c r="BY77" s="118"/>
    </row>
    <row r="78" spans="1:77" s="198" customFormat="1" ht="66.75" customHeight="1">
      <c r="A78" s="116">
        <v>170</v>
      </c>
      <c r="B78" s="116" t="s">
        <v>214</v>
      </c>
      <c r="C78" s="116"/>
      <c r="D78" s="116"/>
      <c r="E78" s="116" t="s">
        <v>207</v>
      </c>
      <c r="F78" s="116" t="s">
        <v>207</v>
      </c>
      <c r="G78" s="117" t="s">
        <v>1029</v>
      </c>
      <c r="H78" s="118"/>
      <c r="I78" s="116" t="s">
        <v>1030</v>
      </c>
      <c r="J78" s="116" t="s">
        <v>512</v>
      </c>
      <c r="K78" s="203" t="s">
        <v>209</v>
      </c>
      <c r="L78" s="116" t="s">
        <v>208</v>
      </c>
      <c r="M78" s="116" t="s">
        <v>1749</v>
      </c>
      <c r="N78" s="116" t="s">
        <v>560</v>
      </c>
      <c r="O78" s="116" t="s">
        <v>568</v>
      </c>
      <c r="P78" s="116">
        <v>10105288</v>
      </c>
      <c r="Q78" s="217" t="s">
        <v>562</v>
      </c>
      <c r="R78" s="217" t="s">
        <v>563</v>
      </c>
      <c r="S78" s="201" t="s">
        <v>569</v>
      </c>
      <c r="T78" s="141" t="s">
        <v>1004</v>
      </c>
      <c r="U78" s="136">
        <v>1</v>
      </c>
      <c r="V78" s="116">
        <v>1</v>
      </c>
      <c r="W78" s="116">
        <v>1</v>
      </c>
      <c r="X78" s="116">
        <v>1</v>
      </c>
      <c r="Y78" s="116">
        <f t="shared" si="11"/>
        <v>1</v>
      </c>
      <c r="Z78" s="116">
        <v>3</v>
      </c>
      <c r="AA78" s="116">
        <v>4</v>
      </c>
      <c r="AB78" s="116">
        <f t="shared" si="9"/>
        <v>12</v>
      </c>
      <c r="AC78" s="116"/>
      <c r="AD78" s="116" t="s">
        <v>221</v>
      </c>
      <c r="AE78" s="243" t="s">
        <v>222</v>
      </c>
      <c r="AF78" s="140" t="s">
        <v>224</v>
      </c>
      <c r="AG78" s="196"/>
      <c r="AH78" s="140"/>
      <c r="AI78" s="138"/>
      <c r="AJ78" s="140"/>
      <c r="AK78" s="138"/>
      <c r="AL78" s="138"/>
      <c r="AM78" s="138"/>
      <c r="AN78" s="138"/>
      <c r="AO78" s="116" t="s">
        <v>266</v>
      </c>
      <c r="AP78" s="117" t="s">
        <v>1713</v>
      </c>
      <c r="AQ78" s="255" t="s">
        <v>447</v>
      </c>
      <c r="AR78" s="116" t="s">
        <v>447</v>
      </c>
      <c r="AS78" s="116"/>
      <c r="AT78" s="116"/>
      <c r="AU78" s="116" t="s">
        <v>1990</v>
      </c>
      <c r="AV78" s="138" t="s">
        <v>659</v>
      </c>
      <c r="AW78" s="116" t="s">
        <v>235</v>
      </c>
      <c r="AX78" s="116">
        <v>2</v>
      </c>
      <c r="AY78" s="116">
        <v>10</v>
      </c>
      <c r="AZ78" s="138">
        <v>0.16</v>
      </c>
      <c r="BA78" s="229">
        <f t="shared" si="12"/>
        <v>0.32</v>
      </c>
      <c r="BB78" s="116" t="s">
        <v>540</v>
      </c>
      <c r="BC78" s="118"/>
      <c r="BD78" s="116"/>
      <c r="BE78" s="116"/>
      <c r="BF78" s="139"/>
      <c r="BG78" s="118" t="s">
        <v>570</v>
      </c>
      <c r="BH78" s="118"/>
      <c r="BI78" s="118" t="s">
        <v>555</v>
      </c>
      <c r="BJ78" s="118"/>
      <c r="BK78" s="118"/>
      <c r="BL78" s="118"/>
      <c r="BM78" s="118"/>
      <c r="BN78" s="118"/>
      <c r="BO78" s="118"/>
      <c r="BP78" s="118"/>
      <c r="BQ78" s="118"/>
      <c r="BR78" s="118"/>
      <c r="BS78" s="118"/>
      <c r="BT78" s="118"/>
      <c r="BU78" s="118"/>
      <c r="BV78" s="118"/>
      <c r="BW78" s="118"/>
      <c r="BX78" s="118"/>
      <c r="BY78" s="118"/>
    </row>
    <row r="79" spans="1:77" s="198" customFormat="1" ht="66.75" customHeight="1">
      <c r="A79" s="116">
        <v>169</v>
      </c>
      <c r="B79" s="116" t="s">
        <v>214</v>
      </c>
      <c r="C79" s="193"/>
      <c r="D79" s="116"/>
      <c r="E79" s="116" t="s">
        <v>207</v>
      </c>
      <c r="F79" s="116" t="s">
        <v>207</v>
      </c>
      <c r="G79" s="117" t="s">
        <v>710</v>
      </c>
      <c r="I79" s="116" t="s">
        <v>1270</v>
      </c>
      <c r="J79" s="193" t="s">
        <v>512</v>
      </c>
      <c r="K79" s="203" t="s">
        <v>209</v>
      </c>
      <c r="L79" s="116" t="s">
        <v>208</v>
      </c>
      <c r="M79" s="116" t="s">
        <v>1749</v>
      </c>
      <c r="N79" s="193" t="s">
        <v>560</v>
      </c>
      <c r="O79" s="116" t="s">
        <v>568</v>
      </c>
      <c r="P79" s="116">
        <v>10105288</v>
      </c>
      <c r="Q79" s="217" t="s">
        <v>562</v>
      </c>
      <c r="R79" s="217" t="s">
        <v>563</v>
      </c>
      <c r="S79" s="223" t="s">
        <v>1761</v>
      </c>
      <c r="T79" s="141" t="s">
        <v>1004</v>
      </c>
      <c r="U79" s="136">
        <v>1</v>
      </c>
      <c r="V79" s="116">
        <v>1</v>
      </c>
      <c r="W79" s="116">
        <v>1</v>
      </c>
      <c r="X79" s="116">
        <v>1</v>
      </c>
      <c r="Y79" s="116">
        <f t="shared" si="11"/>
        <v>1</v>
      </c>
      <c r="Z79" s="116">
        <v>3</v>
      </c>
      <c r="AA79" s="116">
        <v>4</v>
      </c>
      <c r="AB79" s="116">
        <f t="shared" si="9"/>
        <v>12</v>
      </c>
      <c r="AC79" s="116"/>
      <c r="AD79" s="193" t="s">
        <v>221</v>
      </c>
      <c r="AE79" s="243" t="s">
        <v>222</v>
      </c>
      <c r="AF79" s="196"/>
      <c r="AG79" s="196"/>
      <c r="AH79" s="196"/>
      <c r="AI79" s="197"/>
      <c r="AJ79" s="196"/>
      <c r="AK79" s="197"/>
      <c r="AL79" s="197"/>
      <c r="AM79" s="197"/>
      <c r="AN79" s="197"/>
      <c r="AO79" s="116" t="s">
        <v>233</v>
      </c>
      <c r="AP79" s="117" t="s">
        <v>1992</v>
      </c>
      <c r="AQ79" s="255" t="s">
        <v>1993</v>
      </c>
      <c r="AR79" s="118" t="s">
        <v>1985</v>
      </c>
      <c r="AS79" s="193"/>
      <c r="AT79" s="193"/>
      <c r="AU79" s="116" t="s">
        <v>1762</v>
      </c>
      <c r="AV79" s="197" t="s">
        <v>712</v>
      </c>
      <c r="AW79" s="116" t="s">
        <v>1086</v>
      </c>
      <c r="AX79" s="193">
        <v>2</v>
      </c>
      <c r="AY79" s="193">
        <f>AZ79*60</f>
        <v>30</v>
      </c>
      <c r="AZ79" s="138">
        <v>0.5</v>
      </c>
      <c r="BA79" s="229">
        <f t="shared" si="12"/>
        <v>1</v>
      </c>
      <c r="BB79" s="116" t="s">
        <v>1759</v>
      </c>
      <c r="BD79" s="193"/>
      <c r="BE79" s="193"/>
      <c r="BF79" s="199"/>
      <c r="BG79" s="198" t="s">
        <v>1661</v>
      </c>
      <c r="BI79" s="118" t="s">
        <v>223</v>
      </c>
    </row>
    <row r="80" spans="1:77" s="198" customFormat="1" ht="66.75" customHeight="1">
      <c r="A80" s="116">
        <v>169</v>
      </c>
      <c r="B80" s="116" t="s">
        <v>214</v>
      </c>
      <c r="C80" s="193"/>
      <c r="D80" s="116" t="s">
        <v>1061</v>
      </c>
      <c r="E80" s="116" t="s">
        <v>207</v>
      </c>
      <c r="F80" s="116" t="s">
        <v>207</v>
      </c>
      <c r="G80" s="117" t="s">
        <v>710</v>
      </c>
      <c r="I80" s="116" t="s">
        <v>1270</v>
      </c>
      <c r="J80" s="193" t="s">
        <v>512</v>
      </c>
      <c r="K80" s="203" t="s">
        <v>209</v>
      </c>
      <c r="L80" s="116" t="s">
        <v>208</v>
      </c>
      <c r="M80" s="116" t="s">
        <v>1749</v>
      </c>
      <c r="N80" s="193" t="s">
        <v>560</v>
      </c>
      <c r="O80" s="116" t="s">
        <v>568</v>
      </c>
      <c r="P80" s="116">
        <v>10105288</v>
      </c>
      <c r="Q80" s="217" t="s">
        <v>562</v>
      </c>
      <c r="R80" s="217" t="s">
        <v>563</v>
      </c>
      <c r="S80" s="223" t="s">
        <v>1761</v>
      </c>
      <c r="T80" s="141" t="s">
        <v>1004</v>
      </c>
      <c r="U80" s="136">
        <v>1</v>
      </c>
      <c r="V80" s="116">
        <v>1</v>
      </c>
      <c r="W80" s="116">
        <v>1</v>
      </c>
      <c r="X80" s="116">
        <v>1</v>
      </c>
      <c r="Y80" s="116">
        <f t="shared" si="11"/>
        <v>1</v>
      </c>
      <c r="Z80" s="116">
        <v>3</v>
      </c>
      <c r="AA80" s="116">
        <v>4</v>
      </c>
      <c r="AB80" s="116">
        <f t="shared" si="9"/>
        <v>12</v>
      </c>
      <c r="AC80" s="116"/>
      <c r="AD80" s="193" t="s">
        <v>221</v>
      </c>
      <c r="AE80" s="243" t="s">
        <v>222</v>
      </c>
      <c r="AF80" s="196"/>
      <c r="AG80" s="196"/>
      <c r="AH80" s="196"/>
      <c r="AI80" s="197"/>
      <c r="AJ80" s="196"/>
      <c r="AK80" s="197"/>
      <c r="AL80" s="197"/>
      <c r="AM80" s="197"/>
      <c r="AN80" s="197"/>
      <c r="AO80" s="116" t="s">
        <v>266</v>
      </c>
      <c r="AP80" s="117" t="s">
        <v>1997</v>
      </c>
      <c r="AQ80" s="279" t="s">
        <v>1998</v>
      </c>
      <c r="AR80" s="116" t="s">
        <v>568</v>
      </c>
      <c r="AS80" s="193"/>
      <c r="AT80" s="193"/>
      <c r="AU80" s="116" t="s">
        <v>1659</v>
      </c>
      <c r="AV80" s="197" t="s">
        <v>87</v>
      </c>
      <c r="AW80" s="116" t="s">
        <v>278</v>
      </c>
      <c r="AX80" s="193">
        <v>2</v>
      </c>
      <c r="AY80" s="193">
        <v>7.5</v>
      </c>
      <c r="AZ80" s="138">
        <f>AY80/60</f>
        <v>0.125</v>
      </c>
      <c r="BA80" s="229">
        <f t="shared" si="12"/>
        <v>0.25</v>
      </c>
      <c r="BB80" s="116" t="s">
        <v>1759</v>
      </c>
      <c r="BD80" s="193"/>
      <c r="BE80" s="193"/>
      <c r="BF80" s="199"/>
      <c r="BG80" s="198" t="s">
        <v>1661</v>
      </c>
      <c r="BI80" s="118" t="s">
        <v>223</v>
      </c>
    </row>
    <row r="81" spans="1:77" s="231" customFormat="1" ht="39.950000000000003" customHeight="1">
      <c r="A81" s="116">
        <v>168</v>
      </c>
      <c r="B81" s="116" t="s">
        <v>214</v>
      </c>
      <c r="C81" s="116"/>
      <c r="D81" s="116" t="s">
        <v>1060</v>
      </c>
      <c r="E81" s="116" t="s">
        <v>207</v>
      </c>
      <c r="F81" s="116" t="s">
        <v>207</v>
      </c>
      <c r="G81" s="117" t="s">
        <v>710</v>
      </c>
      <c r="H81" s="118"/>
      <c r="I81" s="116" t="s">
        <v>1270</v>
      </c>
      <c r="J81" s="116" t="s">
        <v>512</v>
      </c>
      <c r="K81" s="203" t="s">
        <v>209</v>
      </c>
      <c r="L81" s="116" t="s">
        <v>208</v>
      </c>
      <c r="M81" s="116" t="s">
        <v>1749</v>
      </c>
      <c r="N81" s="116" t="s">
        <v>560</v>
      </c>
      <c r="O81" s="116" t="s">
        <v>568</v>
      </c>
      <c r="P81" s="116">
        <v>10105288</v>
      </c>
      <c r="Q81" s="117" t="s">
        <v>562</v>
      </c>
      <c r="R81" s="117" t="s">
        <v>563</v>
      </c>
      <c r="S81" s="201" t="s">
        <v>1752</v>
      </c>
      <c r="T81" s="141" t="s">
        <v>1004</v>
      </c>
      <c r="U81" s="136">
        <v>1</v>
      </c>
      <c r="V81" s="116">
        <v>1</v>
      </c>
      <c r="W81" s="116">
        <v>1</v>
      </c>
      <c r="X81" s="116">
        <v>1</v>
      </c>
      <c r="Y81" s="116">
        <f t="shared" si="11"/>
        <v>1</v>
      </c>
      <c r="Z81" s="116">
        <v>3</v>
      </c>
      <c r="AA81" s="116">
        <v>4</v>
      </c>
      <c r="AB81" s="116">
        <f t="shared" si="9"/>
        <v>12</v>
      </c>
      <c r="AC81" s="116"/>
      <c r="AD81" s="116" t="s">
        <v>221</v>
      </c>
      <c r="AE81" s="243" t="s">
        <v>222</v>
      </c>
      <c r="AF81" s="140" t="s">
        <v>224</v>
      </c>
      <c r="AG81" s="196" t="s">
        <v>224</v>
      </c>
      <c r="AH81" s="140" t="s">
        <v>224</v>
      </c>
      <c r="AI81" s="140" t="s">
        <v>224</v>
      </c>
      <c r="AJ81" s="140" t="s">
        <v>224</v>
      </c>
      <c r="AK81" s="140" t="s">
        <v>224</v>
      </c>
      <c r="AL81" s="140"/>
      <c r="AM81" s="140"/>
      <c r="AN81" s="140" t="s">
        <v>224</v>
      </c>
      <c r="AO81" s="116" t="s">
        <v>233</v>
      </c>
      <c r="AP81" s="117" t="s">
        <v>1907</v>
      </c>
      <c r="AQ81" s="279" t="s">
        <v>2009</v>
      </c>
      <c r="AR81" s="116" t="s">
        <v>560</v>
      </c>
      <c r="AS81" s="116"/>
      <c r="AT81" s="116"/>
      <c r="AU81" s="117" t="s">
        <v>1753</v>
      </c>
      <c r="AV81" s="138" t="s">
        <v>659</v>
      </c>
      <c r="AW81" s="116" t="s">
        <v>225</v>
      </c>
      <c r="AX81" s="116">
        <v>2</v>
      </c>
      <c r="AY81" s="116">
        <f>AZ81*60</f>
        <v>390</v>
      </c>
      <c r="AZ81" s="138">
        <v>6.5</v>
      </c>
      <c r="BA81" s="229">
        <f t="shared" si="12"/>
        <v>13</v>
      </c>
      <c r="BB81" s="193" t="s">
        <v>267</v>
      </c>
      <c r="BC81" s="225"/>
      <c r="BD81" s="116"/>
      <c r="BE81" s="116"/>
      <c r="BF81" s="139"/>
      <c r="BG81" s="118" t="s">
        <v>1754</v>
      </c>
      <c r="BH81" s="118"/>
      <c r="BI81" s="198" t="s">
        <v>223</v>
      </c>
      <c r="BJ81" s="118"/>
      <c r="BK81" s="118"/>
      <c r="BL81" s="118"/>
      <c r="BM81" s="118"/>
      <c r="BN81" s="118"/>
      <c r="BO81" s="118"/>
      <c r="BP81" s="118"/>
      <c r="BQ81" s="118"/>
      <c r="BR81" s="118"/>
      <c r="BS81" s="118"/>
      <c r="BT81" s="118"/>
      <c r="BU81" s="118"/>
      <c r="BV81" s="118"/>
      <c r="BW81" s="118"/>
      <c r="BX81" s="118"/>
      <c r="BY81" s="118"/>
    </row>
    <row r="82" spans="1:77" s="118" customFormat="1" ht="56.1" customHeight="1">
      <c r="A82" s="116">
        <v>166</v>
      </c>
      <c r="B82" s="116" t="s">
        <v>214</v>
      </c>
      <c r="C82" s="116"/>
      <c r="D82" s="116"/>
      <c r="E82" s="116" t="s">
        <v>207</v>
      </c>
      <c r="F82" s="116" t="s">
        <v>207</v>
      </c>
      <c r="G82" s="117" t="s">
        <v>1029</v>
      </c>
      <c r="I82" s="116" t="s">
        <v>1030</v>
      </c>
      <c r="J82" s="116" t="s">
        <v>512</v>
      </c>
      <c r="K82" s="203" t="s">
        <v>209</v>
      </c>
      <c r="L82" s="116" t="s">
        <v>208</v>
      </c>
      <c r="M82" s="116" t="s">
        <v>1749</v>
      </c>
      <c r="N82" s="116" t="s">
        <v>560</v>
      </c>
      <c r="O82" s="116" t="s">
        <v>561</v>
      </c>
      <c r="P82" s="116">
        <v>10105288</v>
      </c>
      <c r="Q82" s="194" t="s">
        <v>562</v>
      </c>
      <c r="R82" s="194" t="s">
        <v>563</v>
      </c>
      <c r="S82" s="201" t="s">
        <v>565</v>
      </c>
      <c r="T82" s="141" t="s">
        <v>1004</v>
      </c>
      <c r="U82" s="136">
        <v>1</v>
      </c>
      <c r="V82" s="116">
        <v>1</v>
      </c>
      <c r="W82" s="116">
        <v>1</v>
      </c>
      <c r="X82" s="116">
        <v>1</v>
      </c>
      <c r="Y82" s="116">
        <v>1</v>
      </c>
      <c r="Z82" s="116">
        <v>2</v>
      </c>
      <c r="AA82" s="116">
        <v>4</v>
      </c>
      <c r="AB82" s="116">
        <f t="shared" si="9"/>
        <v>8</v>
      </c>
      <c r="AC82" s="116"/>
      <c r="AD82" s="116" t="s">
        <v>221</v>
      </c>
      <c r="AE82" s="243" t="s">
        <v>222</v>
      </c>
      <c r="AF82" s="140" t="s">
        <v>224</v>
      </c>
      <c r="AG82" s="138"/>
      <c r="AH82" s="140"/>
      <c r="AI82" s="138"/>
      <c r="AJ82" s="140"/>
      <c r="AK82" s="138"/>
      <c r="AL82" s="138"/>
      <c r="AM82" s="138"/>
      <c r="AN82" s="138"/>
      <c r="AO82" s="116" t="s">
        <v>233</v>
      </c>
      <c r="AP82" s="117" t="s">
        <v>1907</v>
      </c>
      <c r="AQ82" s="279" t="s">
        <v>2009</v>
      </c>
      <c r="AR82" s="116" t="s">
        <v>560</v>
      </c>
      <c r="AS82" s="116"/>
      <c r="AT82" s="116"/>
      <c r="AU82" s="116" t="s">
        <v>1729</v>
      </c>
      <c r="AV82" s="138" t="s">
        <v>659</v>
      </c>
      <c r="AW82" s="116" t="s">
        <v>225</v>
      </c>
      <c r="AX82" s="116">
        <v>2</v>
      </c>
      <c r="AY82" s="193">
        <f>AZ82*60</f>
        <v>402</v>
      </c>
      <c r="AZ82" s="138">
        <v>6.7</v>
      </c>
      <c r="BA82" s="229">
        <f t="shared" ref="BA82:BA92" si="13">AZ82*AX82</f>
        <v>13.4</v>
      </c>
      <c r="BB82" s="116" t="s">
        <v>267</v>
      </c>
      <c r="BD82" s="116"/>
      <c r="BE82" s="116"/>
      <c r="BF82" s="139"/>
      <c r="BG82" s="118" t="s">
        <v>1731</v>
      </c>
      <c r="BI82" s="118" t="s">
        <v>555</v>
      </c>
    </row>
    <row r="83" spans="1:77" s="198" customFormat="1" ht="66.75" customHeight="1">
      <c r="A83" s="116">
        <v>166</v>
      </c>
      <c r="B83" s="116" t="s">
        <v>214</v>
      </c>
      <c r="C83" s="116"/>
      <c r="D83" s="116"/>
      <c r="E83" s="116" t="s">
        <v>207</v>
      </c>
      <c r="F83" s="116" t="s">
        <v>207</v>
      </c>
      <c r="G83" s="117" t="s">
        <v>1029</v>
      </c>
      <c r="H83" s="118"/>
      <c r="I83" s="116" t="s">
        <v>1030</v>
      </c>
      <c r="J83" s="116" t="s">
        <v>512</v>
      </c>
      <c r="K83" s="203" t="s">
        <v>209</v>
      </c>
      <c r="L83" s="116" t="s">
        <v>208</v>
      </c>
      <c r="M83" s="116" t="s">
        <v>1749</v>
      </c>
      <c r="N83" s="116" t="s">
        <v>560</v>
      </c>
      <c r="O83" s="116" t="s">
        <v>561</v>
      </c>
      <c r="P83" s="116">
        <v>10105288</v>
      </c>
      <c r="Q83" s="217" t="s">
        <v>562</v>
      </c>
      <c r="R83" s="217" t="s">
        <v>563</v>
      </c>
      <c r="S83" s="201" t="s">
        <v>565</v>
      </c>
      <c r="T83" s="141" t="s">
        <v>1004</v>
      </c>
      <c r="U83" s="136">
        <v>1</v>
      </c>
      <c r="V83" s="116">
        <v>1</v>
      </c>
      <c r="W83" s="116">
        <v>1</v>
      </c>
      <c r="X83" s="116">
        <v>1</v>
      </c>
      <c r="Y83" s="116">
        <f t="shared" ref="Y83:Y117" si="14">MAX(U83:X83)</f>
        <v>1</v>
      </c>
      <c r="Z83" s="116">
        <v>2</v>
      </c>
      <c r="AA83" s="116">
        <v>4</v>
      </c>
      <c r="AB83" s="116">
        <f t="shared" si="9"/>
        <v>8</v>
      </c>
      <c r="AC83" s="116"/>
      <c r="AD83" s="116" t="s">
        <v>221</v>
      </c>
      <c r="AE83" s="243" t="s">
        <v>222</v>
      </c>
      <c r="AF83" s="140" t="s">
        <v>224</v>
      </c>
      <c r="AG83" s="138"/>
      <c r="AH83" s="140"/>
      <c r="AI83" s="138"/>
      <c r="AJ83" s="140"/>
      <c r="AK83" s="138"/>
      <c r="AL83" s="138"/>
      <c r="AM83" s="138"/>
      <c r="AN83" s="138"/>
      <c r="AO83" s="116" t="s">
        <v>266</v>
      </c>
      <c r="AP83" s="117" t="s">
        <v>1926</v>
      </c>
      <c r="AQ83" s="255" t="s">
        <v>447</v>
      </c>
      <c r="AR83" s="116" t="s">
        <v>561</v>
      </c>
      <c r="AS83" s="116"/>
      <c r="AT83" s="116"/>
      <c r="AU83" s="116" t="s">
        <v>566</v>
      </c>
      <c r="AV83" s="138" t="s">
        <v>659</v>
      </c>
      <c r="AW83" s="116" t="s">
        <v>235</v>
      </c>
      <c r="AX83" s="116">
        <v>2</v>
      </c>
      <c r="AY83" s="193">
        <f>AZ83*60</f>
        <v>180</v>
      </c>
      <c r="AZ83" s="138">
        <v>3</v>
      </c>
      <c r="BA83" s="229">
        <f t="shared" si="13"/>
        <v>6</v>
      </c>
      <c r="BB83" s="116" t="s">
        <v>540</v>
      </c>
      <c r="BC83" s="118"/>
      <c r="BD83" s="116"/>
      <c r="BE83" s="116"/>
      <c r="BF83" s="139"/>
      <c r="BG83" s="118" t="s">
        <v>567</v>
      </c>
      <c r="BH83" s="118"/>
      <c r="BI83" s="118" t="s">
        <v>555</v>
      </c>
      <c r="BJ83" s="118"/>
      <c r="BK83" s="118"/>
      <c r="BL83" s="118"/>
      <c r="BM83" s="118"/>
      <c r="BN83" s="118"/>
      <c r="BO83" s="118"/>
      <c r="BP83" s="118"/>
      <c r="BQ83" s="118"/>
      <c r="BR83" s="118"/>
      <c r="BS83" s="118"/>
      <c r="BT83" s="118"/>
      <c r="BU83" s="118"/>
      <c r="BV83" s="118"/>
      <c r="BW83" s="118"/>
      <c r="BX83" s="118"/>
      <c r="BY83" s="118"/>
    </row>
    <row r="84" spans="1:77" s="118" customFormat="1" ht="39.950000000000003" customHeight="1">
      <c r="A84" s="116">
        <v>165</v>
      </c>
      <c r="B84" s="116" t="s">
        <v>214</v>
      </c>
      <c r="C84" s="116"/>
      <c r="D84" s="116" t="s">
        <v>1061</v>
      </c>
      <c r="E84" s="116" t="s">
        <v>207</v>
      </c>
      <c r="F84" s="116" t="s">
        <v>207</v>
      </c>
      <c r="G84" s="117" t="s">
        <v>710</v>
      </c>
      <c r="I84" s="116" t="s">
        <v>1270</v>
      </c>
      <c r="J84" s="116" t="s">
        <v>512</v>
      </c>
      <c r="K84" s="203" t="s">
        <v>209</v>
      </c>
      <c r="L84" s="116" t="s">
        <v>208</v>
      </c>
      <c r="M84" s="116" t="s">
        <v>1749</v>
      </c>
      <c r="N84" s="116" t="s">
        <v>560</v>
      </c>
      <c r="O84" s="116" t="s">
        <v>561</v>
      </c>
      <c r="P84" s="116">
        <v>10105288</v>
      </c>
      <c r="Q84" s="194" t="s">
        <v>562</v>
      </c>
      <c r="R84" s="194" t="s">
        <v>563</v>
      </c>
      <c r="S84" s="201" t="s">
        <v>564</v>
      </c>
      <c r="T84" s="141" t="s">
        <v>1004</v>
      </c>
      <c r="U84" s="136">
        <v>1</v>
      </c>
      <c r="V84" s="116">
        <v>1</v>
      </c>
      <c r="W84" s="116">
        <v>1</v>
      </c>
      <c r="X84" s="116">
        <v>1</v>
      </c>
      <c r="Y84" s="116">
        <f t="shared" si="14"/>
        <v>1</v>
      </c>
      <c r="Z84" s="116">
        <v>3</v>
      </c>
      <c r="AA84" s="116">
        <v>3</v>
      </c>
      <c r="AB84" s="116">
        <f t="shared" si="9"/>
        <v>9</v>
      </c>
      <c r="AC84" s="116"/>
      <c r="AD84" s="116" t="s">
        <v>221</v>
      </c>
      <c r="AE84" s="243" t="s">
        <v>222</v>
      </c>
      <c r="AF84" s="140"/>
      <c r="AG84" s="138"/>
      <c r="AH84" s="140"/>
      <c r="AI84" s="138"/>
      <c r="AJ84" s="140"/>
      <c r="AK84" s="138"/>
      <c r="AL84" s="138"/>
      <c r="AM84" s="138"/>
      <c r="AN84" s="138"/>
      <c r="AO84" s="116" t="s">
        <v>266</v>
      </c>
      <c r="AP84" s="117" t="s">
        <v>1997</v>
      </c>
      <c r="AQ84" s="279" t="s">
        <v>1998</v>
      </c>
      <c r="AR84" s="116" t="s">
        <v>561</v>
      </c>
      <c r="AS84" s="116"/>
      <c r="AT84" s="116"/>
      <c r="AU84" s="116" t="s">
        <v>1659</v>
      </c>
      <c r="AV84" s="197" t="s">
        <v>87</v>
      </c>
      <c r="AW84" s="116" t="s">
        <v>278</v>
      </c>
      <c r="AX84" s="116">
        <v>2</v>
      </c>
      <c r="AY84" s="116">
        <v>7.5</v>
      </c>
      <c r="AZ84" s="138">
        <f>AY84/60</f>
        <v>0.125</v>
      </c>
      <c r="BA84" s="229">
        <f t="shared" si="13"/>
        <v>0.25</v>
      </c>
      <c r="BB84" s="116" t="s">
        <v>1759</v>
      </c>
      <c r="BD84" s="116"/>
      <c r="BE84" s="116"/>
      <c r="BF84" s="139"/>
      <c r="BG84" s="118" t="s">
        <v>1660</v>
      </c>
      <c r="BI84" s="118" t="s">
        <v>223</v>
      </c>
    </row>
    <row r="85" spans="1:77" s="118" customFormat="1" ht="39.950000000000003" customHeight="1">
      <c r="A85" s="116">
        <v>164</v>
      </c>
      <c r="B85" s="116" t="s">
        <v>214</v>
      </c>
      <c r="C85" s="116"/>
      <c r="D85" s="116"/>
      <c r="E85" s="116" t="s">
        <v>207</v>
      </c>
      <c r="F85" s="116" t="s">
        <v>207</v>
      </c>
      <c r="G85" s="117" t="s">
        <v>710</v>
      </c>
      <c r="H85" s="198"/>
      <c r="I85" s="116" t="s">
        <v>1270</v>
      </c>
      <c r="J85" s="116" t="s">
        <v>512</v>
      </c>
      <c r="K85" s="203" t="s">
        <v>209</v>
      </c>
      <c r="L85" s="116" t="s">
        <v>208</v>
      </c>
      <c r="M85" s="116" t="s">
        <v>1749</v>
      </c>
      <c r="N85" s="193" t="s">
        <v>1745</v>
      </c>
      <c r="O85" s="193" t="s">
        <v>548</v>
      </c>
      <c r="P85" s="193">
        <v>10105288</v>
      </c>
      <c r="Q85" s="194" t="s">
        <v>549</v>
      </c>
      <c r="R85" s="194" t="s">
        <v>550</v>
      </c>
      <c r="S85" s="198" t="s">
        <v>559</v>
      </c>
      <c r="T85" s="141" t="s">
        <v>552</v>
      </c>
      <c r="U85" s="200">
        <v>1</v>
      </c>
      <c r="V85" s="193">
        <v>1</v>
      </c>
      <c r="W85" s="193">
        <v>1</v>
      </c>
      <c r="X85" s="193">
        <v>1</v>
      </c>
      <c r="Y85" s="116">
        <f t="shared" si="14"/>
        <v>1</v>
      </c>
      <c r="Z85" s="193">
        <v>3</v>
      </c>
      <c r="AA85" s="193">
        <v>4</v>
      </c>
      <c r="AB85" s="116">
        <f t="shared" si="9"/>
        <v>12</v>
      </c>
      <c r="AC85" s="116"/>
      <c r="AD85" s="116" t="s">
        <v>221</v>
      </c>
      <c r="AE85" s="243" t="s">
        <v>222</v>
      </c>
      <c r="AF85" s="197" t="s">
        <v>224</v>
      </c>
      <c r="AG85" s="196"/>
      <c r="AH85" s="197"/>
      <c r="AI85" s="197"/>
      <c r="AJ85" s="197"/>
      <c r="AK85" s="197"/>
      <c r="AL85" s="197"/>
      <c r="AM85" s="197"/>
      <c r="AN85" s="197"/>
      <c r="AO85" s="116" t="s">
        <v>233</v>
      </c>
      <c r="AP85" s="204" t="s">
        <v>1714</v>
      </c>
      <c r="AQ85" s="255" t="s">
        <v>1996</v>
      </c>
      <c r="AR85" s="193" t="s">
        <v>548</v>
      </c>
      <c r="AS85" s="193"/>
      <c r="AT85" s="193"/>
      <c r="AU85" s="217" t="s">
        <v>1123</v>
      </c>
      <c r="AV85" s="138" t="s">
        <v>659</v>
      </c>
      <c r="AW85" s="193" t="s">
        <v>278</v>
      </c>
      <c r="AX85" s="193">
        <v>2</v>
      </c>
      <c r="AY85" s="193">
        <f t="shared" ref="AY85:AY90" si="15">AZ85*60</f>
        <v>72</v>
      </c>
      <c r="AZ85" s="138">
        <f>6/5</f>
        <v>1.2</v>
      </c>
      <c r="BA85" s="229">
        <f t="shared" si="13"/>
        <v>2.4</v>
      </c>
      <c r="BB85" s="116" t="s">
        <v>1759</v>
      </c>
      <c r="BC85" s="221" t="s">
        <v>553</v>
      </c>
      <c r="BD85" s="193"/>
      <c r="BE85" s="193"/>
      <c r="BF85" s="199"/>
      <c r="BG85" s="198" t="s">
        <v>554</v>
      </c>
      <c r="BH85" s="198"/>
      <c r="BI85" s="198" t="s">
        <v>555</v>
      </c>
      <c r="BJ85" s="198"/>
      <c r="BK85" s="198"/>
      <c r="BL85" s="198"/>
      <c r="BM85" s="198"/>
      <c r="BN85" s="198"/>
      <c r="BO85" s="198"/>
      <c r="BP85" s="198"/>
      <c r="BQ85" s="198"/>
      <c r="BR85" s="198"/>
      <c r="BS85" s="198"/>
      <c r="BT85" s="198"/>
      <c r="BU85" s="198"/>
      <c r="BV85" s="198"/>
      <c r="BW85" s="198"/>
      <c r="BX85" s="198"/>
      <c r="BY85" s="198"/>
    </row>
    <row r="86" spans="1:77" s="118" customFormat="1" ht="39.950000000000003" customHeight="1">
      <c r="A86" s="116">
        <v>163</v>
      </c>
      <c r="B86" s="116" t="s">
        <v>214</v>
      </c>
      <c r="C86" s="116"/>
      <c r="D86" s="116"/>
      <c r="E86" s="116" t="s">
        <v>207</v>
      </c>
      <c r="F86" s="116" t="s">
        <v>207</v>
      </c>
      <c r="G86" s="117" t="s">
        <v>710</v>
      </c>
      <c r="H86" s="198"/>
      <c r="I86" s="116" t="s">
        <v>1270</v>
      </c>
      <c r="J86" s="116" t="s">
        <v>512</v>
      </c>
      <c r="K86" s="203" t="s">
        <v>209</v>
      </c>
      <c r="L86" s="116" t="s">
        <v>208</v>
      </c>
      <c r="M86" s="116" t="s">
        <v>1749</v>
      </c>
      <c r="N86" s="193" t="s">
        <v>1745</v>
      </c>
      <c r="O86" s="193" t="s">
        <v>548</v>
      </c>
      <c r="P86" s="193">
        <v>10105288</v>
      </c>
      <c r="Q86" s="194" t="s">
        <v>549</v>
      </c>
      <c r="R86" s="194" t="s">
        <v>550</v>
      </c>
      <c r="S86" s="198" t="s">
        <v>558</v>
      </c>
      <c r="T86" s="141" t="s">
        <v>552</v>
      </c>
      <c r="U86" s="200">
        <v>1</v>
      </c>
      <c r="V86" s="193">
        <v>1</v>
      </c>
      <c r="W86" s="193">
        <v>1</v>
      </c>
      <c r="X86" s="193">
        <v>1</v>
      </c>
      <c r="Y86" s="116">
        <f t="shared" si="14"/>
        <v>1</v>
      </c>
      <c r="Z86" s="193">
        <v>3</v>
      </c>
      <c r="AA86" s="193">
        <v>4</v>
      </c>
      <c r="AB86" s="116">
        <f t="shared" si="9"/>
        <v>12</v>
      </c>
      <c r="AC86" s="116"/>
      <c r="AD86" s="116" t="s">
        <v>221</v>
      </c>
      <c r="AE86" s="243" t="s">
        <v>222</v>
      </c>
      <c r="AF86" s="197" t="s">
        <v>224</v>
      </c>
      <c r="AG86" s="196"/>
      <c r="AH86" s="197"/>
      <c r="AI86" s="197"/>
      <c r="AJ86" s="197"/>
      <c r="AK86" s="197"/>
      <c r="AL86" s="197"/>
      <c r="AM86" s="197"/>
      <c r="AN86" s="197"/>
      <c r="AO86" s="116" t="s">
        <v>233</v>
      </c>
      <c r="AP86" s="204" t="s">
        <v>1714</v>
      </c>
      <c r="AQ86" s="255" t="s">
        <v>1996</v>
      </c>
      <c r="AR86" s="193" t="s">
        <v>548</v>
      </c>
      <c r="AS86" s="193"/>
      <c r="AT86" s="193"/>
      <c r="AU86" s="217" t="s">
        <v>1123</v>
      </c>
      <c r="AV86" s="138" t="s">
        <v>659</v>
      </c>
      <c r="AW86" s="193" t="s">
        <v>278</v>
      </c>
      <c r="AX86" s="193">
        <v>2</v>
      </c>
      <c r="AY86" s="193">
        <f t="shared" si="15"/>
        <v>72</v>
      </c>
      <c r="AZ86" s="138">
        <f>6/5</f>
        <v>1.2</v>
      </c>
      <c r="BA86" s="229">
        <f t="shared" si="13"/>
        <v>2.4</v>
      </c>
      <c r="BB86" s="116" t="s">
        <v>1759</v>
      </c>
      <c r="BC86" s="221" t="s">
        <v>553</v>
      </c>
      <c r="BD86" s="193"/>
      <c r="BE86" s="193"/>
      <c r="BF86" s="199"/>
      <c r="BG86" s="198" t="s">
        <v>554</v>
      </c>
      <c r="BH86" s="198"/>
      <c r="BI86" s="198" t="s">
        <v>555</v>
      </c>
      <c r="BJ86" s="198"/>
      <c r="BK86" s="198"/>
      <c r="BL86" s="198"/>
      <c r="BM86" s="198"/>
      <c r="BN86" s="198"/>
      <c r="BO86" s="198"/>
      <c r="BP86" s="198"/>
      <c r="BQ86" s="198"/>
      <c r="BR86" s="198"/>
      <c r="BS86" s="198"/>
      <c r="BT86" s="198"/>
      <c r="BU86" s="198"/>
      <c r="BV86" s="198"/>
      <c r="BW86" s="198"/>
      <c r="BX86" s="198"/>
      <c r="BY86" s="198"/>
    </row>
    <row r="87" spans="1:77" s="118" customFormat="1" ht="39.950000000000003" customHeight="1">
      <c r="A87" s="116">
        <v>162</v>
      </c>
      <c r="B87" s="116" t="s">
        <v>214</v>
      </c>
      <c r="C87" s="116"/>
      <c r="D87" s="116"/>
      <c r="E87" s="116" t="s">
        <v>207</v>
      </c>
      <c r="F87" s="116" t="s">
        <v>207</v>
      </c>
      <c r="G87" s="117" t="s">
        <v>710</v>
      </c>
      <c r="H87" s="198"/>
      <c r="I87" s="116" t="s">
        <v>1270</v>
      </c>
      <c r="J87" s="116" t="s">
        <v>512</v>
      </c>
      <c r="K87" s="203" t="s">
        <v>209</v>
      </c>
      <c r="L87" s="116" t="s">
        <v>208</v>
      </c>
      <c r="M87" s="116" t="s">
        <v>1749</v>
      </c>
      <c r="N87" s="193" t="s">
        <v>1745</v>
      </c>
      <c r="O87" s="193" t="s">
        <v>548</v>
      </c>
      <c r="P87" s="193">
        <v>10105288</v>
      </c>
      <c r="Q87" s="194" t="s">
        <v>549</v>
      </c>
      <c r="R87" s="194" t="s">
        <v>550</v>
      </c>
      <c r="S87" s="198" t="s">
        <v>557</v>
      </c>
      <c r="T87" s="141" t="s">
        <v>552</v>
      </c>
      <c r="U87" s="200">
        <v>1</v>
      </c>
      <c r="V87" s="193">
        <v>1</v>
      </c>
      <c r="W87" s="193">
        <v>1</v>
      </c>
      <c r="X87" s="193">
        <v>1</v>
      </c>
      <c r="Y87" s="116">
        <f t="shared" si="14"/>
        <v>1</v>
      </c>
      <c r="Z87" s="193">
        <v>3</v>
      </c>
      <c r="AA87" s="193">
        <v>4</v>
      </c>
      <c r="AB87" s="116">
        <f t="shared" si="9"/>
        <v>12</v>
      </c>
      <c r="AC87" s="116"/>
      <c r="AD87" s="116" t="s">
        <v>221</v>
      </c>
      <c r="AE87" s="243" t="s">
        <v>222</v>
      </c>
      <c r="AF87" s="197" t="s">
        <v>224</v>
      </c>
      <c r="AG87" s="196"/>
      <c r="AH87" s="197"/>
      <c r="AI87" s="197"/>
      <c r="AJ87" s="197"/>
      <c r="AK87" s="197"/>
      <c r="AL87" s="197"/>
      <c r="AM87" s="197"/>
      <c r="AN87" s="197"/>
      <c r="AO87" s="116" t="s">
        <v>233</v>
      </c>
      <c r="AP87" s="204" t="s">
        <v>1714</v>
      </c>
      <c r="AQ87" s="255" t="s">
        <v>1996</v>
      </c>
      <c r="AR87" s="193" t="s">
        <v>548</v>
      </c>
      <c r="AS87" s="193"/>
      <c r="AT87" s="193"/>
      <c r="AU87" s="194" t="s">
        <v>1123</v>
      </c>
      <c r="AV87" s="138" t="s">
        <v>659</v>
      </c>
      <c r="AW87" s="193" t="s">
        <v>278</v>
      </c>
      <c r="AX87" s="193">
        <v>2</v>
      </c>
      <c r="AY87" s="193">
        <f t="shared" si="15"/>
        <v>72</v>
      </c>
      <c r="AZ87" s="138">
        <f>6/5</f>
        <v>1.2</v>
      </c>
      <c r="BA87" s="229">
        <f t="shared" si="13"/>
        <v>2.4</v>
      </c>
      <c r="BB87" s="116" t="s">
        <v>1759</v>
      </c>
      <c r="BC87" s="221" t="s">
        <v>553</v>
      </c>
      <c r="BD87" s="193"/>
      <c r="BE87" s="193"/>
      <c r="BF87" s="199"/>
      <c r="BG87" s="198" t="s">
        <v>554</v>
      </c>
      <c r="BH87" s="198"/>
      <c r="BI87" s="198" t="s">
        <v>555</v>
      </c>
      <c r="BJ87" s="198"/>
      <c r="BK87" s="198"/>
      <c r="BL87" s="198"/>
      <c r="BM87" s="198"/>
      <c r="BN87" s="198"/>
      <c r="BO87" s="198"/>
      <c r="BP87" s="198"/>
      <c r="BQ87" s="198"/>
      <c r="BR87" s="198"/>
      <c r="BS87" s="198"/>
      <c r="BT87" s="198"/>
      <c r="BU87" s="198"/>
      <c r="BV87" s="198"/>
      <c r="BW87" s="198"/>
      <c r="BX87" s="198"/>
      <c r="BY87" s="198"/>
    </row>
    <row r="88" spans="1:77" s="198" customFormat="1" ht="66.75" customHeight="1">
      <c r="A88" s="116">
        <v>161</v>
      </c>
      <c r="B88" s="116" t="s">
        <v>214</v>
      </c>
      <c r="C88" s="116"/>
      <c r="D88" s="116"/>
      <c r="E88" s="116" t="s">
        <v>207</v>
      </c>
      <c r="F88" s="116" t="s">
        <v>207</v>
      </c>
      <c r="G88" s="117" t="s">
        <v>710</v>
      </c>
      <c r="I88" s="116" t="s">
        <v>1270</v>
      </c>
      <c r="J88" s="116" t="s">
        <v>512</v>
      </c>
      <c r="K88" s="203" t="s">
        <v>209</v>
      </c>
      <c r="L88" s="116" t="s">
        <v>208</v>
      </c>
      <c r="M88" s="116" t="s">
        <v>1749</v>
      </c>
      <c r="N88" s="193" t="s">
        <v>1745</v>
      </c>
      <c r="O88" s="193" t="s">
        <v>548</v>
      </c>
      <c r="P88" s="193">
        <v>10105288</v>
      </c>
      <c r="Q88" s="217" t="s">
        <v>549</v>
      </c>
      <c r="R88" s="217" t="s">
        <v>550</v>
      </c>
      <c r="S88" s="198" t="s">
        <v>556</v>
      </c>
      <c r="T88" s="141" t="s">
        <v>552</v>
      </c>
      <c r="U88" s="200">
        <v>1</v>
      </c>
      <c r="V88" s="193">
        <v>1</v>
      </c>
      <c r="W88" s="193">
        <v>1</v>
      </c>
      <c r="X88" s="193">
        <v>1</v>
      </c>
      <c r="Y88" s="116">
        <f t="shared" si="14"/>
        <v>1</v>
      </c>
      <c r="Z88" s="193">
        <v>3</v>
      </c>
      <c r="AA88" s="193">
        <v>4</v>
      </c>
      <c r="AB88" s="116">
        <f t="shared" si="9"/>
        <v>12</v>
      </c>
      <c r="AC88" s="116"/>
      <c r="AD88" s="116" t="s">
        <v>221</v>
      </c>
      <c r="AE88" s="243" t="s">
        <v>222</v>
      </c>
      <c r="AF88" s="197" t="s">
        <v>224</v>
      </c>
      <c r="AG88" s="196"/>
      <c r="AH88" s="197"/>
      <c r="AI88" s="197"/>
      <c r="AJ88" s="197"/>
      <c r="AK88" s="197"/>
      <c r="AL88" s="197"/>
      <c r="AM88" s="197"/>
      <c r="AN88" s="197"/>
      <c r="AO88" s="116" t="s">
        <v>233</v>
      </c>
      <c r="AP88" s="204" t="s">
        <v>1714</v>
      </c>
      <c r="AQ88" s="255" t="s">
        <v>1996</v>
      </c>
      <c r="AR88" s="193" t="s">
        <v>548</v>
      </c>
      <c r="AS88" s="193"/>
      <c r="AT88" s="193"/>
      <c r="AU88" s="194" t="s">
        <v>1123</v>
      </c>
      <c r="AV88" s="138" t="s">
        <v>659</v>
      </c>
      <c r="AW88" s="193" t="s">
        <v>278</v>
      </c>
      <c r="AX88" s="193">
        <v>2</v>
      </c>
      <c r="AY88" s="193">
        <f t="shared" si="15"/>
        <v>72</v>
      </c>
      <c r="AZ88" s="138">
        <f>6/5</f>
        <v>1.2</v>
      </c>
      <c r="BA88" s="229">
        <f t="shared" si="13"/>
        <v>2.4</v>
      </c>
      <c r="BB88" s="116" t="s">
        <v>1759</v>
      </c>
      <c r="BC88" s="221" t="s">
        <v>553</v>
      </c>
      <c r="BD88" s="193"/>
      <c r="BE88" s="193"/>
      <c r="BF88" s="199"/>
      <c r="BG88" s="198" t="s">
        <v>554</v>
      </c>
      <c r="BI88" s="198" t="s">
        <v>555</v>
      </c>
    </row>
    <row r="89" spans="1:77" s="231" customFormat="1" ht="39.950000000000003" customHeight="1">
      <c r="A89" s="116">
        <v>160</v>
      </c>
      <c r="B89" s="116" t="s">
        <v>214</v>
      </c>
      <c r="C89" s="116"/>
      <c r="D89" s="116"/>
      <c r="E89" s="116" t="s">
        <v>207</v>
      </c>
      <c r="F89" s="116" t="s">
        <v>207</v>
      </c>
      <c r="G89" s="117" t="s">
        <v>710</v>
      </c>
      <c r="H89" s="198"/>
      <c r="I89" s="116" t="s">
        <v>1270</v>
      </c>
      <c r="J89" s="116" t="s">
        <v>512</v>
      </c>
      <c r="K89" s="203" t="s">
        <v>209</v>
      </c>
      <c r="L89" s="116" t="s">
        <v>208</v>
      </c>
      <c r="M89" s="116" t="s">
        <v>1749</v>
      </c>
      <c r="N89" s="193" t="s">
        <v>1745</v>
      </c>
      <c r="O89" s="193" t="s">
        <v>548</v>
      </c>
      <c r="P89" s="193">
        <v>10105288</v>
      </c>
      <c r="Q89" s="194" t="s">
        <v>549</v>
      </c>
      <c r="R89" s="194" t="s">
        <v>550</v>
      </c>
      <c r="S89" s="198" t="s">
        <v>551</v>
      </c>
      <c r="T89" s="141" t="s">
        <v>552</v>
      </c>
      <c r="U89" s="200">
        <v>1</v>
      </c>
      <c r="V89" s="193">
        <v>1</v>
      </c>
      <c r="W89" s="193">
        <v>1</v>
      </c>
      <c r="X89" s="193">
        <v>1</v>
      </c>
      <c r="Y89" s="116">
        <f t="shared" si="14"/>
        <v>1</v>
      </c>
      <c r="Z89" s="193">
        <v>3</v>
      </c>
      <c r="AA89" s="193">
        <v>4</v>
      </c>
      <c r="AB89" s="116">
        <f t="shared" si="9"/>
        <v>12</v>
      </c>
      <c r="AC89" s="116"/>
      <c r="AD89" s="116" t="s">
        <v>233</v>
      </c>
      <c r="AE89" s="122" t="s">
        <v>1711</v>
      </c>
      <c r="AF89" s="197" t="s">
        <v>224</v>
      </c>
      <c r="AG89" s="196"/>
      <c r="AH89" s="197"/>
      <c r="AI89" s="197"/>
      <c r="AJ89" s="197"/>
      <c r="AK89" s="197"/>
      <c r="AL89" s="197"/>
      <c r="AM89" s="197"/>
      <c r="AN89" s="197"/>
      <c r="AO89" s="116" t="s">
        <v>233</v>
      </c>
      <c r="AP89" s="204" t="s">
        <v>1714</v>
      </c>
      <c r="AQ89" s="255" t="s">
        <v>1996</v>
      </c>
      <c r="AR89" s="193" t="s">
        <v>548</v>
      </c>
      <c r="AS89" s="193"/>
      <c r="AT89" s="193"/>
      <c r="AU89" s="217" t="s">
        <v>1123</v>
      </c>
      <c r="AV89" s="138" t="s">
        <v>659</v>
      </c>
      <c r="AW89" s="193" t="s">
        <v>278</v>
      </c>
      <c r="AX89" s="193">
        <v>2</v>
      </c>
      <c r="AY89" s="193">
        <f t="shared" si="15"/>
        <v>72</v>
      </c>
      <c r="AZ89" s="138">
        <f>6/5</f>
        <v>1.2</v>
      </c>
      <c r="BA89" s="229">
        <f t="shared" si="13"/>
        <v>2.4</v>
      </c>
      <c r="BB89" s="116" t="s">
        <v>1759</v>
      </c>
      <c r="BC89" s="221" t="s">
        <v>553</v>
      </c>
      <c r="BD89" s="193"/>
      <c r="BE89" s="193"/>
      <c r="BF89" s="199"/>
      <c r="BG89" s="198" t="s">
        <v>554</v>
      </c>
      <c r="BH89" s="198"/>
      <c r="BI89" s="198" t="s">
        <v>555</v>
      </c>
      <c r="BJ89" s="198"/>
      <c r="BK89" s="198"/>
      <c r="BL89" s="198"/>
      <c r="BM89" s="198"/>
      <c r="BN89" s="198"/>
      <c r="BO89" s="198"/>
      <c r="BP89" s="198"/>
      <c r="BQ89" s="198"/>
      <c r="BR89" s="198"/>
      <c r="BS89" s="198"/>
      <c r="BT89" s="198"/>
      <c r="BU89" s="198"/>
      <c r="BV89" s="198"/>
      <c r="BW89" s="198"/>
      <c r="BX89" s="198"/>
      <c r="BY89" s="198"/>
    </row>
    <row r="90" spans="1:77" s="118" customFormat="1" ht="51.95" customHeight="1">
      <c r="A90" s="116">
        <v>159</v>
      </c>
      <c r="B90" s="116" t="s">
        <v>214</v>
      </c>
      <c r="C90" s="116"/>
      <c r="D90" s="116"/>
      <c r="E90" s="116" t="s">
        <v>207</v>
      </c>
      <c r="F90" s="116" t="s">
        <v>207</v>
      </c>
      <c r="G90" s="117" t="s">
        <v>710</v>
      </c>
      <c r="H90" s="198"/>
      <c r="I90" s="116" t="s">
        <v>1270</v>
      </c>
      <c r="J90" s="116" t="s">
        <v>512</v>
      </c>
      <c r="K90" s="203" t="s">
        <v>209</v>
      </c>
      <c r="L90" s="116" t="s">
        <v>208</v>
      </c>
      <c r="M90" s="116" t="s">
        <v>1749</v>
      </c>
      <c r="N90" s="193" t="s">
        <v>1745</v>
      </c>
      <c r="O90" s="193" t="s">
        <v>1719</v>
      </c>
      <c r="P90" s="193">
        <v>10105288</v>
      </c>
      <c r="Q90" s="194" t="s">
        <v>543</v>
      </c>
      <c r="R90" s="194" t="s">
        <v>544</v>
      </c>
      <c r="S90" s="249" t="s">
        <v>545</v>
      </c>
      <c r="T90" s="141" t="s">
        <v>546</v>
      </c>
      <c r="U90" s="200">
        <v>1</v>
      </c>
      <c r="V90" s="193">
        <v>1</v>
      </c>
      <c r="W90" s="193">
        <v>1</v>
      </c>
      <c r="X90" s="193">
        <v>1</v>
      </c>
      <c r="Y90" s="116">
        <f t="shared" si="14"/>
        <v>1</v>
      </c>
      <c r="Z90" s="193">
        <v>2</v>
      </c>
      <c r="AA90" s="193">
        <v>4</v>
      </c>
      <c r="AB90" s="116">
        <f t="shared" si="9"/>
        <v>8</v>
      </c>
      <c r="AC90" s="116"/>
      <c r="AD90" s="116" t="s">
        <v>233</v>
      </c>
      <c r="AE90" s="194" t="s">
        <v>1711</v>
      </c>
      <c r="AF90" s="196">
        <v>200581</v>
      </c>
      <c r="AG90" s="196" t="s">
        <v>534</v>
      </c>
      <c r="AH90" s="196" t="s">
        <v>577</v>
      </c>
      <c r="AI90" s="197" t="s">
        <v>576</v>
      </c>
      <c r="AJ90" s="196">
        <v>10</v>
      </c>
      <c r="AK90" s="197" t="s">
        <v>1797</v>
      </c>
      <c r="AL90" s="197" t="s">
        <v>712</v>
      </c>
      <c r="AM90" s="197" t="s">
        <v>1041</v>
      </c>
      <c r="AN90" s="197">
        <v>0.4</v>
      </c>
      <c r="AO90" s="116" t="s">
        <v>233</v>
      </c>
      <c r="AP90" s="194" t="s">
        <v>1711</v>
      </c>
      <c r="AQ90" s="275" t="s">
        <v>1937</v>
      </c>
      <c r="AR90" s="116" t="s">
        <v>1719</v>
      </c>
      <c r="AS90" s="193"/>
      <c r="AT90" s="193"/>
      <c r="AU90" s="147" t="s">
        <v>1760</v>
      </c>
      <c r="AV90" s="197" t="s">
        <v>712</v>
      </c>
      <c r="AW90" s="193" t="s">
        <v>1041</v>
      </c>
      <c r="AX90" s="193">
        <v>2</v>
      </c>
      <c r="AY90" s="116">
        <f t="shared" si="15"/>
        <v>24</v>
      </c>
      <c r="AZ90" s="138">
        <v>0.4</v>
      </c>
      <c r="BA90" s="229">
        <f t="shared" si="13"/>
        <v>0.8</v>
      </c>
      <c r="BB90" s="193" t="s">
        <v>540</v>
      </c>
      <c r="BC90" s="198"/>
      <c r="BD90" s="193"/>
      <c r="BE90" s="193"/>
      <c r="BF90" s="199"/>
      <c r="BG90" s="118" t="s">
        <v>1718</v>
      </c>
      <c r="BH90" s="198"/>
      <c r="BI90" s="118" t="s">
        <v>712</v>
      </c>
      <c r="BJ90" s="198"/>
      <c r="BK90" s="198"/>
      <c r="BL90" s="198"/>
      <c r="BM90" s="198"/>
      <c r="BN90" s="198"/>
      <c r="BO90" s="198"/>
      <c r="BP90" s="198"/>
      <c r="BQ90" s="198"/>
      <c r="BR90" s="198"/>
      <c r="BS90" s="198"/>
      <c r="BT90" s="198"/>
      <c r="BU90" s="198"/>
      <c r="BV90" s="198"/>
      <c r="BW90" s="198"/>
      <c r="BX90" s="198"/>
      <c r="BY90" s="198"/>
    </row>
    <row r="91" spans="1:77" s="118" customFormat="1" ht="39" customHeight="1">
      <c r="A91" s="116">
        <v>158</v>
      </c>
      <c r="B91" s="116" t="s">
        <v>214</v>
      </c>
      <c r="C91" s="116"/>
      <c r="D91" s="116" t="s">
        <v>1077</v>
      </c>
      <c r="E91" s="116" t="s">
        <v>207</v>
      </c>
      <c r="F91" s="116" t="s">
        <v>207</v>
      </c>
      <c r="G91" s="117" t="s">
        <v>710</v>
      </c>
      <c r="I91" s="116" t="s">
        <v>1270</v>
      </c>
      <c r="J91" s="116" t="s">
        <v>512</v>
      </c>
      <c r="K91" s="203" t="s">
        <v>209</v>
      </c>
      <c r="L91" s="116" t="s">
        <v>208</v>
      </c>
      <c r="M91" s="116" t="s">
        <v>1749</v>
      </c>
      <c r="N91" s="116" t="s">
        <v>1746</v>
      </c>
      <c r="O91" s="116" t="s">
        <v>536</v>
      </c>
      <c r="P91" s="116">
        <v>10105288</v>
      </c>
      <c r="Q91" s="116" t="s">
        <v>537</v>
      </c>
      <c r="R91" s="117" t="s">
        <v>538</v>
      </c>
      <c r="S91" s="118" t="s">
        <v>539</v>
      </c>
      <c r="T91" s="141" t="s">
        <v>999</v>
      </c>
      <c r="U91" s="136">
        <v>4</v>
      </c>
      <c r="V91" s="116">
        <v>3</v>
      </c>
      <c r="W91" s="116">
        <v>3</v>
      </c>
      <c r="X91" s="116">
        <v>4</v>
      </c>
      <c r="Y91" s="116">
        <f t="shared" si="14"/>
        <v>4</v>
      </c>
      <c r="Z91" s="116">
        <v>1</v>
      </c>
      <c r="AA91" s="116">
        <v>4</v>
      </c>
      <c r="AB91" s="116">
        <f t="shared" si="9"/>
        <v>16</v>
      </c>
      <c r="AC91" s="116"/>
      <c r="AD91" s="116" t="s">
        <v>221</v>
      </c>
      <c r="AE91" s="243" t="s">
        <v>222</v>
      </c>
      <c r="AF91" s="138"/>
      <c r="AG91" s="196"/>
      <c r="AH91" s="138"/>
      <c r="AI91" s="138"/>
      <c r="AJ91" s="138"/>
      <c r="AK91" s="138"/>
      <c r="AL91" s="138"/>
      <c r="AM91" s="138"/>
      <c r="AN91" s="138"/>
      <c r="AO91" s="177" t="s">
        <v>233</v>
      </c>
      <c r="AP91" s="211" t="s">
        <v>1831</v>
      </c>
      <c r="AQ91" s="177"/>
      <c r="AR91" s="116"/>
      <c r="AS91" s="116"/>
      <c r="AT91" s="116"/>
      <c r="AU91" s="136"/>
      <c r="AV91" s="180" t="s">
        <v>99</v>
      </c>
      <c r="AW91" s="177" t="s">
        <v>278</v>
      </c>
      <c r="AX91" s="177"/>
      <c r="AY91" s="177"/>
      <c r="AZ91" s="180"/>
      <c r="BA91" s="229">
        <f t="shared" si="13"/>
        <v>0</v>
      </c>
      <c r="BB91" s="177" t="s">
        <v>540</v>
      </c>
      <c r="BD91" s="116"/>
      <c r="BE91" s="116"/>
      <c r="BF91" s="139"/>
    </row>
    <row r="92" spans="1:77" s="118" customFormat="1" ht="65.25" customHeight="1">
      <c r="A92" s="116">
        <v>158</v>
      </c>
      <c r="B92" s="116" t="s">
        <v>214</v>
      </c>
      <c r="C92" s="116"/>
      <c r="D92" s="116"/>
      <c r="E92" s="116" t="s">
        <v>207</v>
      </c>
      <c r="F92" s="116" t="s">
        <v>207</v>
      </c>
      <c r="G92" s="117" t="s">
        <v>710</v>
      </c>
      <c r="I92" s="116" t="s">
        <v>1270</v>
      </c>
      <c r="J92" s="116" t="s">
        <v>512</v>
      </c>
      <c r="K92" s="203" t="s">
        <v>209</v>
      </c>
      <c r="L92" s="116" t="s">
        <v>208</v>
      </c>
      <c r="M92" s="116" t="s">
        <v>1749</v>
      </c>
      <c r="N92" s="116" t="s">
        <v>1746</v>
      </c>
      <c r="O92" s="116" t="s">
        <v>536</v>
      </c>
      <c r="P92" s="116">
        <v>10105288</v>
      </c>
      <c r="Q92" s="116" t="s">
        <v>537</v>
      </c>
      <c r="R92" s="117" t="s">
        <v>538</v>
      </c>
      <c r="S92" s="118" t="s">
        <v>539</v>
      </c>
      <c r="T92" s="141" t="s">
        <v>999</v>
      </c>
      <c r="U92" s="136">
        <v>4</v>
      </c>
      <c r="V92" s="116">
        <v>3</v>
      </c>
      <c r="W92" s="116">
        <v>3</v>
      </c>
      <c r="X92" s="116">
        <v>4</v>
      </c>
      <c r="Y92" s="116">
        <f t="shared" si="14"/>
        <v>4</v>
      </c>
      <c r="Z92" s="116">
        <v>1</v>
      </c>
      <c r="AA92" s="116">
        <v>4</v>
      </c>
      <c r="AB92" s="116">
        <f t="shared" si="9"/>
        <v>16</v>
      </c>
      <c r="AC92" s="116"/>
      <c r="AD92" s="116" t="s">
        <v>221</v>
      </c>
      <c r="AE92" s="243" t="s">
        <v>222</v>
      </c>
      <c r="AF92" s="138"/>
      <c r="AG92" s="196"/>
      <c r="AH92" s="138"/>
      <c r="AI92" s="138"/>
      <c r="AJ92" s="138"/>
      <c r="AK92" s="138"/>
      <c r="AL92" s="138"/>
      <c r="AM92" s="138"/>
      <c r="AN92" s="138"/>
      <c r="AO92" s="116" t="s">
        <v>233</v>
      </c>
      <c r="AP92" s="122" t="s">
        <v>1936</v>
      </c>
      <c r="AQ92" s="255" t="s">
        <v>1787</v>
      </c>
      <c r="AR92" s="116" t="s">
        <v>1270</v>
      </c>
      <c r="AS92" s="116"/>
      <c r="AT92" s="116"/>
      <c r="AU92" s="136" t="s">
        <v>1742</v>
      </c>
      <c r="AV92" s="138" t="s">
        <v>659</v>
      </c>
      <c r="AW92" s="116" t="s">
        <v>471</v>
      </c>
      <c r="AX92" s="116">
        <v>2</v>
      </c>
      <c r="AY92" s="116">
        <f t="shared" ref="AY92:AY97" si="16">AZ92*60</f>
        <v>2880</v>
      </c>
      <c r="AZ92" s="138">
        <v>48</v>
      </c>
      <c r="BA92" s="229">
        <f t="shared" si="13"/>
        <v>96</v>
      </c>
      <c r="BB92" s="116" t="s">
        <v>226</v>
      </c>
      <c r="BD92" s="116"/>
      <c r="BE92" s="116"/>
      <c r="BF92" s="139"/>
      <c r="BG92" s="118" t="s">
        <v>1750</v>
      </c>
      <c r="BI92" s="118" t="s">
        <v>1751</v>
      </c>
    </row>
    <row r="93" spans="1:77" s="118" customFormat="1" ht="75.95" customHeight="1">
      <c r="A93" s="116">
        <v>156</v>
      </c>
      <c r="B93" s="116" t="s">
        <v>214</v>
      </c>
      <c r="C93" s="116"/>
      <c r="D93" s="116"/>
      <c r="E93" s="116" t="s">
        <v>207</v>
      </c>
      <c r="F93" s="116" t="s">
        <v>207</v>
      </c>
      <c r="G93" s="117" t="s">
        <v>710</v>
      </c>
      <c r="I93" s="116" t="s">
        <v>1270</v>
      </c>
      <c r="J93" s="116" t="s">
        <v>512</v>
      </c>
      <c r="K93" s="203" t="s">
        <v>209</v>
      </c>
      <c r="L93" s="116" t="s">
        <v>208</v>
      </c>
      <c r="M93" s="116" t="s">
        <v>1749</v>
      </c>
      <c r="N93" s="116" t="s">
        <v>1744</v>
      </c>
      <c r="O93" s="116" t="s">
        <v>530</v>
      </c>
      <c r="P93" s="116">
        <v>10105288</v>
      </c>
      <c r="Q93" s="117" t="s">
        <v>531</v>
      </c>
      <c r="R93" s="117" t="s">
        <v>532</v>
      </c>
      <c r="S93" s="118" t="s">
        <v>533</v>
      </c>
      <c r="T93" s="141" t="s">
        <v>1004</v>
      </c>
      <c r="U93" s="136">
        <v>1</v>
      </c>
      <c r="V93" s="116">
        <v>1</v>
      </c>
      <c r="W93" s="116">
        <v>1</v>
      </c>
      <c r="X93" s="116">
        <v>1</v>
      </c>
      <c r="Y93" s="116">
        <f t="shared" si="14"/>
        <v>1</v>
      </c>
      <c r="Z93" s="116">
        <v>2</v>
      </c>
      <c r="AA93" s="116">
        <v>4</v>
      </c>
      <c r="AB93" s="116">
        <f t="shared" ref="AB93:AB115" si="17">Y93*Z93*AA93</f>
        <v>8</v>
      </c>
      <c r="AC93" s="116"/>
      <c r="AD93" s="116" t="s">
        <v>233</v>
      </c>
      <c r="AE93" s="194" t="s">
        <v>1711</v>
      </c>
      <c r="AF93" s="140">
        <v>200581</v>
      </c>
      <c r="AG93" s="196" t="s">
        <v>534</v>
      </c>
      <c r="AH93" s="196" t="s">
        <v>577</v>
      </c>
      <c r="AI93" s="197" t="s">
        <v>576</v>
      </c>
      <c r="AJ93" s="196">
        <v>10</v>
      </c>
      <c r="AK93" s="197" t="s">
        <v>1797</v>
      </c>
      <c r="AL93" s="197" t="s">
        <v>712</v>
      </c>
      <c r="AM93" s="197" t="s">
        <v>1041</v>
      </c>
      <c r="AN93" s="197">
        <v>0.4</v>
      </c>
      <c r="AO93" s="116" t="s">
        <v>233</v>
      </c>
      <c r="AP93" s="122" t="s">
        <v>1711</v>
      </c>
      <c r="AQ93" s="275" t="s">
        <v>1937</v>
      </c>
      <c r="AR93" s="116" t="s">
        <v>1270</v>
      </c>
      <c r="AS93" s="116"/>
      <c r="AT93" s="116"/>
      <c r="AU93" s="147" t="s">
        <v>1760</v>
      </c>
      <c r="AV93" s="197" t="s">
        <v>712</v>
      </c>
      <c r="AW93" s="193" t="s">
        <v>1041</v>
      </c>
      <c r="AX93" s="193">
        <v>2</v>
      </c>
      <c r="AY93" s="116">
        <f t="shared" si="16"/>
        <v>24</v>
      </c>
      <c r="AZ93" s="138">
        <v>0.4</v>
      </c>
      <c r="BA93" s="229">
        <f>AZ93*AX93</f>
        <v>0.8</v>
      </c>
      <c r="BB93" s="116" t="s">
        <v>540</v>
      </c>
      <c r="BD93" s="116"/>
      <c r="BE93" s="116"/>
      <c r="BF93" s="139"/>
      <c r="BG93" s="118" t="s">
        <v>1718</v>
      </c>
      <c r="BI93" s="118" t="s">
        <v>712</v>
      </c>
    </row>
    <row r="94" spans="1:77" s="118" customFormat="1" ht="51.95" customHeight="1">
      <c r="A94" s="116">
        <v>155</v>
      </c>
      <c r="B94" s="116" t="s">
        <v>214</v>
      </c>
      <c r="C94" s="116"/>
      <c r="D94" s="116"/>
      <c r="E94" s="116" t="s">
        <v>207</v>
      </c>
      <c r="F94" s="116" t="s">
        <v>207</v>
      </c>
      <c r="G94" s="117" t="s">
        <v>710</v>
      </c>
      <c r="I94" s="116" t="s">
        <v>1270</v>
      </c>
      <c r="J94" s="116" t="s">
        <v>512</v>
      </c>
      <c r="K94" s="203" t="s">
        <v>209</v>
      </c>
      <c r="L94" s="116" t="s">
        <v>208</v>
      </c>
      <c r="M94" s="116" t="s">
        <v>1749</v>
      </c>
      <c r="N94" s="116" t="s">
        <v>1744</v>
      </c>
      <c r="O94" s="116" t="s">
        <v>525</v>
      </c>
      <c r="P94" s="116">
        <v>10105288</v>
      </c>
      <c r="Q94" s="117" t="s">
        <v>526</v>
      </c>
      <c r="R94" s="117" t="s">
        <v>527</v>
      </c>
      <c r="S94" s="118" t="s">
        <v>528</v>
      </c>
      <c r="T94" s="141" t="s">
        <v>1004</v>
      </c>
      <c r="U94" s="136">
        <v>1</v>
      </c>
      <c r="V94" s="116">
        <v>1</v>
      </c>
      <c r="W94" s="116">
        <v>2</v>
      </c>
      <c r="X94" s="116">
        <v>1</v>
      </c>
      <c r="Y94" s="116">
        <f t="shared" si="14"/>
        <v>2</v>
      </c>
      <c r="Z94" s="116">
        <v>2</v>
      </c>
      <c r="AA94" s="116">
        <v>4</v>
      </c>
      <c r="AB94" s="116">
        <f t="shared" si="17"/>
        <v>16</v>
      </c>
      <c r="AC94" s="116"/>
      <c r="AD94" s="116" t="s">
        <v>221</v>
      </c>
      <c r="AE94" s="243" t="s">
        <v>222</v>
      </c>
      <c r="AF94" s="140" t="s">
        <v>224</v>
      </c>
      <c r="AG94" s="196"/>
      <c r="AH94" s="138"/>
      <c r="AI94" s="138"/>
      <c r="AJ94" s="138"/>
      <c r="AK94" s="138"/>
      <c r="AL94" s="138"/>
      <c r="AM94" s="138"/>
      <c r="AN94" s="138"/>
      <c r="AO94" s="116" t="s">
        <v>15</v>
      </c>
      <c r="AP94" s="122" t="s">
        <v>1804</v>
      </c>
      <c r="AQ94" s="255" t="s">
        <v>447</v>
      </c>
      <c r="AR94" s="116" t="s">
        <v>1988</v>
      </c>
      <c r="AS94" s="116"/>
      <c r="AT94" s="116"/>
      <c r="AU94" s="137" t="s">
        <v>1991</v>
      </c>
      <c r="AV94" s="138" t="s">
        <v>659</v>
      </c>
      <c r="AW94" s="116" t="s">
        <v>235</v>
      </c>
      <c r="AX94" s="116">
        <v>2</v>
      </c>
      <c r="AY94" s="140">
        <f t="shared" si="16"/>
        <v>9.6</v>
      </c>
      <c r="AZ94" s="138">
        <v>0.16</v>
      </c>
      <c r="BA94" s="229">
        <f>AZ94*AX94</f>
        <v>0.32</v>
      </c>
      <c r="BB94" s="116" t="s">
        <v>540</v>
      </c>
      <c r="BD94" s="116"/>
      <c r="BE94" s="116"/>
      <c r="BF94" s="139"/>
    </row>
    <row r="95" spans="1:77" s="118" customFormat="1" ht="62.25" customHeight="1">
      <c r="A95" s="116">
        <v>154</v>
      </c>
      <c r="B95" s="116" t="s">
        <v>214</v>
      </c>
      <c r="C95" s="116"/>
      <c r="D95" s="116"/>
      <c r="E95" s="116" t="s">
        <v>207</v>
      </c>
      <c r="F95" s="116" t="s">
        <v>207</v>
      </c>
      <c r="G95" s="117" t="s">
        <v>710</v>
      </c>
      <c r="I95" s="116" t="s">
        <v>1270</v>
      </c>
      <c r="J95" s="116" t="s">
        <v>512</v>
      </c>
      <c r="K95" s="203" t="s">
        <v>209</v>
      </c>
      <c r="L95" s="116" t="s">
        <v>208</v>
      </c>
      <c r="M95" s="116" t="s">
        <v>1749</v>
      </c>
      <c r="N95" s="193" t="s">
        <v>560</v>
      </c>
      <c r="O95" s="116" t="s">
        <v>520</v>
      </c>
      <c r="P95" s="116">
        <v>10105288</v>
      </c>
      <c r="Q95" s="117" t="s">
        <v>521</v>
      </c>
      <c r="R95" s="117" t="s">
        <v>522</v>
      </c>
      <c r="S95" s="141" t="s">
        <v>523</v>
      </c>
      <c r="T95" s="141" t="s">
        <v>524</v>
      </c>
      <c r="U95" s="136">
        <v>1</v>
      </c>
      <c r="V95" s="116">
        <v>2</v>
      </c>
      <c r="W95" s="116">
        <v>1</v>
      </c>
      <c r="X95" s="116">
        <v>1</v>
      </c>
      <c r="Y95" s="116">
        <f t="shared" si="14"/>
        <v>2</v>
      </c>
      <c r="Z95" s="116">
        <v>2</v>
      </c>
      <c r="AA95" s="116">
        <v>5</v>
      </c>
      <c r="AB95" s="116">
        <f t="shared" si="17"/>
        <v>20</v>
      </c>
      <c r="AC95" s="116"/>
      <c r="AD95" s="116" t="s">
        <v>15</v>
      </c>
      <c r="AE95" s="117" t="s">
        <v>1121</v>
      </c>
      <c r="AF95" s="140">
        <v>200581</v>
      </c>
      <c r="AG95" s="196" t="s">
        <v>534</v>
      </c>
      <c r="AH95" s="196" t="s">
        <v>577</v>
      </c>
      <c r="AI95" s="197" t="s">
        <v>576</v>
      </c>
      <c r="AJ95" s="196">
        <v>30</v>
      </c>
      <c r="AK95" s="197" t="s">
        <v>578</v>
      </c>
      <c r="AL95" s="197" t="s">
        <v>659</v>
      </c>
      <c r="AM95" s="197" t="s">
        <v>225</v>
      </c>
      <c r="AN95" s="197">
        <v>8</v>
      </c>
      <c r="AO95" s="116" t="s">
        <v>336</v>
      </c>
      <c r="AP95" s="117" t="s">
        <v>1994</v>
      </c>
      <c r="AQ95" s="279" t="s">
        <v>2010</v>
      </c>
      <c r="AR95" s="116" t="s">
        <v>1270</v>
      </c>
      <c r="AS95" s="116"/>
      <c r="AT95" s="116"/>
      <c r="AU95" s="217" t="s">
        <v>1080</v>
      </c>
      <c r="AV95" s="138" t="s">
        <v>659</v>
      </c>
      <c r="AW95" s="116" t="s">
        <v>225</v>
      </c>
      <c r="AX95" s="116">
        <v>2</v>
      </c>
      <c r="AY95" s="116">
        <f t="shared" si="16"/>
        <v>480</v>
      </c>
      <c r="AZ95" s="138">
        <v>8</v>
      </c>
      <c r="BA95" s="229">
        <f>AZ95*AX95</f>
        <v>16</v>
      </c>
      <c r="BB95" s="193" t="s">
        <v>267</v>
      </c>
      <c r="BC95" s="118" t="s">
        <v>1078</v>
      </c>
      <c r="BD95" s="116"/>
      <c r="BE95" s="116"/>
      <c r="BF95" s="139"/>
    </row>
    <row r="96" spans="1:77" s="118" customFormat="1" ht="62.25" customHeight="1">
      <c r="A96" s="116">
        <v>154</v>
      </c>
      <c r="B96" s="116" t="s">
        <v>214</v>
      </c>
      <c r="C96" s="116"/>
      <c r="D96" s="116"/>
      <c r="E96" s="116" t="s">
        <v>207</v>
      </c>
      <c r="F96" s="116" t="s">
        <v>207</v>
      </c>
      <c r="G96" s="117" t="s">
        <v>710</v>
      </c>
      <c r="I96" s="116" t="s">
        <v>1270</v>
      </c>
      <c r="J96" s="116" t="s">
        <v>512</v>
      </c>
      <c r="K96" s="203" t="s">
        <v>209</v>
      </c>
      <c r="L96" s="116" t="s">
        <v>208</v>
      </c>
      <c r="M96" s="116" t="s">
        <v>1749</v>
      </c>
      <c r="N96" s="116" t="s">
        <v>1746</v>
      </c>
      <c r="O96" s="116" t="s">
        <v>520</v>
      </c>
      <c r="P96" s="116">
        <v>10105288</v>
      </c>
      <c r="Q96" s="117" t="s">
        <v>521</v>
      </c>
      <c r="R96" s="117" t="s">
        <v>522</v>
      </c>
      <c r="S96" s="141" t="s">
        <v>523</v>
      </c>
      <c r="T96" s="141" t="s">
        <v>524</v>
      </c>
      <c r="U96" s="136">
        <v>1</v>
      </c>
      <c r="V96" s="116">
        <v>2</v>
      </c>
      <c r="W96" s="116">
        <v>1</v>
      </c>
      <c r="X96" s="116">
        <v>1</v>
      </c>
      <c r="Y96" s="116">
        <f t="shared" si="14"/>
        <v>2</v>
      </c>
      <c r="Z96" s="116">
        <v>2</v>
      </c>
      <c r="AA96" s="116">
        <v>5</v>
      </c>
      <c r="AB96" s="116">
        <f t="shared" si="17"/>
        <v>20</v>
      </c>
      <c r="AC96" s="116"/>
      <c r="AD96" s="116" t="s">
        <v>15</v>
      </c>
      <c r="AE96" s="117" t="s">
        <v>1121</v>
      </c>
      <c r="AF96" s="140">
        <v>200581</v>
      </c>
      <c r="AG96" s="196" t="s">
        <v>534</v>
      </c>
      <c r="AH96" s="196" t="s">
        <v>577</v>
      </c>
      <c r="AI96" s="197" t="s">
        <v>576</v>
      </c>
      <c r="AJ96" s="196">
        <v>20</v>
      </c>
      <c r="AK96" s="197" t="s">
        <v>1796</v>
      </c>
      <c r="AL96" s="197" t="s">
        <v>712</v>
      </c>
      <c r="AM96" s="197" t="s">
        <v>1041</v>
      </c>
      <c r="AN96" s="197">
        <v>0.5</v>
      </c>
      <c r="AO96" s="116" t="s">
        <v>15</v>
      </c>
      <c r="AP96" s="117" t="s">
        <v>1984</v>
      </c>
      <c r="AQ96" s="255" t="s">
        <v>447</v>
      </c>
      <c r="AR96" s="116" t="s">
        <v>1987</v>
      </c>
      <c r="AS96" s="116"/>
      <c r="AT96" s="116"/>
      <c r="AU96" s="217" t="s">
        <v>1044</v>
      </c>
      <c r="AV96" s="138" t="s">
        <v>659</v>
      </c>
      <c r="AW96" s="116" t="s">
        <v>235</v>
      </c>
      <c r="AX96" s="116">
        <v>2</v>
      </c>
      <c r="AY96" s="116">
        <f t="shared" si="16"/>
        <v>60</v>
      </c>
      <c r="AZ96" s="138">
        <v>1</v>
      </c>
      <c r="BA96" s="229">
        <f>AZ96*AX96</f>
        <v>2</v>
      </c>
      <c r="BB96" s="116" t="s">
        <v>540</v>
      </c>
      <c r="BC96" s="118" t="s">
        <v>1078</v>
      </c>
      <c r="BD96" s="116"/>
      <c r="BE96" s="116"/>
      <c r="BF96" s="139"/>
      <c r="BG96" s="118" t="s">
        <v>1079</v>
      </c>
      <c r="BI96" s="118" t="s">
        <v>223</v>
      </c>
    </row>
    <row r="97" spans="1:77" s="118" customFormat="1" ht="66.95" customHeight="1">
      <c r="A97" s="116">
        <v>152</v>
      </c>
      <c r="B97" s="116" t="s">
        <v>214</v>
      </c>
      <c r="C97" s="116"/>
      <c r="D97" s="116" t="s">
        <v>307</v>
      </c>
      <c r="E97" s="116" t="s">
        <v>207</v>
      </c>
      <c r="F97" s="116" t="s">
        <v>207</v>
      </c>
      <c r="G97" s="117" t="s">
        <v>710</v>
      </c>
      <c r="I97" s="116" t="s">
        <v>1270</v>
      </c>
      <c r="J97" s="116" t="s">
        <v>512</v>
      </c>
      <c r="K97" s="203" t="s">
        <v>209</v>
      </c>
      <c r="L97" s="116" t="s">
        <v>208</v>
      </c>
      <c r="M97" s="116" t="s">
        <v>1749</v>
      </c>
      <c r="N97" s="116" t="s">
        <v>1744</v>
      </c>
      <c r="O97" s="116" t="s">
        <v>514</v>
      </c>
      <c r="P97" s="116">
        <v>10105288</v>
      </c>
      <c r="Q97" s="117" t="s">
        <v>515</v>
      </c>
      <c r="R97" s="117" t="s">
        <v>516</v>
      </c>
      <c r="S97" s="118" t="s">
        <v>517</v>
      </c>
      <c r="T97" s="141" t="s">
        <v>999</v>
      </c>
      <c r="U97" s="136">
        <v>4</v>
      </c>
      <c r="V97" s="116">
        <v>3</v>
      </c>
      <c r="W97" s="116">
        <v>3</v>
      </c>
      <c r="X97" s="116">
        <v>4</v>
      </c>
      <c r="Y97" s="116">
        <f t="shared" si="14"/>
        <v>4</v>
      </c>
      <c r="Z97" s="116">
        <v>1</v>
      </c>
      <c r="AA97" s="116">
        <v>4</v>
      </c>
      <c r="AB97" s="116">
        <f t="shared" si="17"/>
        <v>16</v>
      </c>
      <c r="AC97" s="116"/>
      <c r="AD97" s="116" t="s">
        <v>221</v>
      </c>
      <c r="AE97" s="243" t="s">
        <v>222</v>
      </c>
      <c r="AF97" s="116" t="s">
        <v>224</v>
      </c>
      <c r="AG97" s="196"/>
      <c r="AH97" s="116"/>
      <c r="AI97" s="138"/>
      <c r="AJ97" s="116"/>
      <c r="AK97" s="138"/>
      <c r="AL97" s="138"/>
      <c r="AM97" s="138"/>
      <c r="AN97" s="138"/>
      <c r="AO97" s="116" t="s">
        <v>233</v>
      </c>
      <c r="AP97" s="122" t="s">
        <v>1969</v>
      </c>
      <c r="AQ97" s="255" t="s">
        <v>1996</v>
      </c>
      <c r="AR97" s="116" t="s">
        <v>514</v>
      </c>
      <c r="AS97" s="116"/>
      <c r="AT97" s="116"/>
      <c r="AU97" s="137" t="s">
        <v>518</v>
      </c>
      <c r="AV97" s="138" t="s">
        <v>659</v>
      </c>
      <c r="AW97" s="116" t="s">
        <v>278</v>
      </c>
      <c r="AX97" s="116">
        <v>2</v>
      </c>
      <c r="AY97" s="116">
        <f t="shared" si="16"/>
        <v>180</v>
      </c>
      <c r="AZ97" s="138">
        <v>3</v>
      </c>
      <c r="BA97" s="229">
        <f>AZ97*AX97</f>
        <v>6</v>
      </c>
      <c r="BB97" s="116" t="s">
        <v>1759</v>
      </c>
      <c r="BC97" s="116" t="s">
        <v>250</v>
      </c>
      <c r="BD97" s="116"/>
      <c r="BE97" s="116"/>
      <c r="BF97" s="139"/>
      <c r="BG97" s="118" t="s">
        <v>1743</v>
      </c>
      <c r="BI97" s="118" t="s">
        <v>659</v>
      </c>
    </row>
    <row r="98" spans="1:77" s="118" customFormat="1" ht="54.6" customHeight="1">
      <c r="A98" s="116">
        <v>149</v>
      </c>
      <c r="B98" s="116" t="s">
        <v>214</v>
      </c>
      <c r="C98" s="116" t="s">
        <v>254</v>
      </c>
      <c r="D98" s="116"/>
      <c r="E98" s="116" t="s">
        <v>207</v>
      </c>
      <c r="F98" s="116" t="s">
        <v>207</v>
      </c>
      <c r="G98" s="117" t="s">
        <v>821</v>
      </c>
      <c r="I98" s="116" t="s">
        <v>821</v>
      </c>
      <c r="J98" s="116" t="s">
        <v>255</v>
      </c>
      <c r="K98" s="203" t="s">
        <v>209</v>
      </c>
      <c r="L98" s="116" t="s">
        <v>210</v>
      </c>
      <c r="M98" s="119" t="s">
        <v>213</v>
      </c>
      <c r="N98" s="119" t="s">
        <v>256</v>
      </c>
      <c r="O98" s="119" t="s">
        <v>495</v>
      </c>
      <c r="P98" s="116">
        <v>10055761</v>
      </c>
      <c r="Q98" s="122" t="s">
        <v>496</v>
      </c>
      <c r="R98" s="122" t="s">
        <v>497</v>
      </c>
      <c r="S98" s="141" t="s">
        <v>508</v>
      </c>
      <c r="T98" s="141" t="s">
        <v>1021</v>
      </c>
      <c r="U98" s="119">
        <v>2</v>
      </c>
      <c r="V98" s="119">
        <v>1</v>
      </c>
      <c r="W98" s="119">
        <v>1</v>
      </c>
      <c r="X98" s="119">
        <v>1</v>
      </c>
      <c r="Y98" s="116">
        <f t="shared" si="14"/>
        <v>2</v>
      </c>
      <c r="Z98" s="119">
        <v>4</v>
      </c>
      <c r="AA98" s="119">
        <v>4</v>
      </c>
      <c r="AB98" s="116">
        <f t="shared" si="17"/>
        <v>32</v>
      </c>
      <c r="AC98" s="116"/>
      <c r="AD98" s="119" t="s">
        <v>15</v>
      </c>
      <c r="AE98" s="204" t="s">
        <v>509</v>
      </c>
      <c r="AF98" s="119">
        <v>200087</v>
      </c>
      <c r="AG98" s="119" t="s">
        <v>326</v>
      </c>
      <c r="AH98" s="138" t="s">
        <v>1067</v>
      </c>
      <c r="AI98" s="138" t="s">
        <v>1068</v>
      </c>
      <c r="AJ98" s="242">
        <v>20</v>
      </c>
      <c r="AK98" s="241" t="s">
        <v>651</v>
      </c>
      <c r="AL98" s="230" t="s">
        <v>652</v>
      </c>
      <c r="AM98" s="230"/>
      <c r="AN98" s="138">
        <v>8</v>
      </c>
      <c r="AO98" s="119" t="s">
        <v>15</v>
      </c>
      <c r="AP98" s="122" t="s">
        <v>1921</v>
      </c>
      <c r="AQ98" s="122" t="s">
        <v>1918</v>
      </c>
      <c r="AR98" s="122" t="s">
        <v>1919</v>
      </c>
      <c r="AS98" s="116"/>
      <c r="AT98" s="116"/>
      <c r="AU98" s="119" t="s">
        <v>510</v>
      </c>
      <c r="AV98" s="119" t="s">
        <v>652</v>
      </c>
      <c r="AW98" s="116" t="s">
        <v>272</v>
      </c>
      <c r="AX98" s="119">
        <v>2</v>
      </c>
      <c r="AY98" s="116">
        <v>10</v>
      </c>
      <c r="AZ98" s="138">
        <v>0.16</v>
      </c>
      <c r="BA98" s="229">
        <f t="shared" ref="BA98:BA105" si="18">AZ98*AX98</f>
        <v>0.32</v>
      </c>
      <c r="BB98" s="119" t="s">
        <v>267</v>
      </c>
      <c r="BC98" s="121" t="s">
        <v>511</v>
      </c>
      <c r="BD98" s="120"/>
      <c r="BE98" s="120"/>
      <c r="BF98" s="120"/>
      <c r="BG98" s="121" t="s">
        <v>507</v>
      </c>
      <c r="BH98" s="120"/>
      <c r="BI98" s="119" t="s">
        <v>223</v>
      </c>
      <c r="BJ98" s="144"/>
      <c r="BK98" s="144"/>
      <c r="BL98" s="120"/>
      <c r="BM98" s="120"/>
      <c r="BN98" s="120"/>
      <c r="BO98" s="120"/>
      <c r="BP98" s="120"/>
      <c r="BQ98" s="120"/>
      <c r="BR98" s="120"/>
      <c r="BS98" s="120"/>
      <c r="BT98" s="120"/>
      <c r="BU98" s="120"/>
      <c r="BV98" s="120"/>
      <c r="BW98" s="120"/>
      <c r="BX98" s="120"/>
      <c r="BY98" s="120"/>
    </row>
    <row r="99" spans="1:77" s="198" customFormat="1" ht="66.75" customHeight="1">
      <c r="A99" s="116">
        <v>148</v>
      </c>
      <c r="B99" s="116" t="s">
        <v>214</v>
      </c>
      <c r="C99" s="116" t="s">
        <v>254</v>
      </c>
      <c r="D99" s="116"/>
      <c r="E99" s="116" t="s">
        <v>207</v>
      </c>
      <c r="F99" s="116" t="s">
        <v>207</v>
      </c>
      <c r="G99" s="117" t="s">
        <v>821</v>
      </c>
      <c r="H99" s="118"/>
      <c r="I99" s="116" t="s">
        <v>821</v>
      </c>
      <c r="J99" s="116" t="s">
        <v>255</v>
      </c>
      <c r="K99" s="203" t="s">
        <v>209</v>
      </c>
      <c r="L99" s="116" t="s">
        <v>210</v>
      </c>
      <c r="M99" s="119" t="s">
        <v>213</v>
      </c>
      <c r="N99" s="119" t="s">
        <v>256</v>
      </c>
      <c r="O99" s="119" t="s">
        <v>495</v>
      </c>
      <c r="P99" s="116">
        <v>10055761</v>
      </c>
      <c r="Q99" s="122" t="s">
        <v>496</v>
      </c>
      <c r="R99" s="122" t="s">
        <v>497</v>
      </c>
      <c r="S99" s="141" t="s">
        <v>503</v>
      </c>
      <c r="T99" s="122" t="s">
        <v>1011</v>
      </c>
      <c r="U99" s="135">
        <v>1</v>
      </c>
      <c r="V99" s="119">
        <v>1</v>
      </c>
      <c r="W99" s="119">
        <v>1</v>
      </c>
      <c r="X99" s="119">
        <v>1</v>
      </c>
      <c r="Y99" s="116">
        <f t="shared" si="14"/>
        <v>1</v>
      </c>
      <c r="Z99" s="119">
        <v>4</v>
      </c>
      <c r="AA99" s="119">
        <v>4</v>
      </c>
      <c r="AB99" s="116">
        <f t="shared" si="17"/>
        <v>16</v>
      </c>
      <c r="AC99" s="116"/>
      <c r="AD99" s="119" t="s">
        <v>233</v>
      </c>
      <c r="AE99" s="204" t="s">
        <v>504</v>
      </c>
      <c r="AF99" s="119">
        <v>200087</v>
      </c>
      <c r="AG99" s="119" t="s">
        <v>326</v>
      </c>
      <c r="AH99" s="138" t="s">
        <v>1067</v>
      </c>
      <c r="AI99" s="138" t="s">
        <v>1068</v>
      </c>
      <c r="AJ99" s="242">
        <v>20</v>
      </c>
      <c r="AK99" s="241" t="s">
        <v>651</v>
      </c>
      <c r="AL99" s="230" t="s">
        <v>652</v>
      </c>
      <c r="AM99" s="230"/>
      <c r="AN99" s="138">
        <v>8</v>
      </c>
      <c r="AO99" s="119" t="s">
        <v>233</v>
      </c>
      <c r="AP99" s="122" t="s">
        <v>1920</v>
      </c>
      <c r="AQ99" s="122" t="s">
        <v>1918</v>
      </c>
      <c r="AR99" s="122" t="s">
        <v>1919</v>
      </c>
      <c r="AS99" s="116"/>
      <c r="AT99" s="116"/>
      <c r="AU99" s="119" t="s">
        <v>505</v>
      </c>
      <c r="AV99" s="119" t="s">
        <v>652</v>
      </c>
      <c r="AW99" s="116" t="s">
        <v>272</v>
      </c>
      <c r="AX99" s="119">
        <v>2</v>
      </c>
      <c r="AY99" s="116">
        <v>20</v>
      </c>
      <c r="AZ99" s="138">
        <f>AY99/60</f>
        <v>0.33333333333333331</v>
      </c>
      <c r="BA99" s="229">
        <f t="shared" si="18"/>
        <v>0.66666666666666663</v>
      </c>
      <c r="BB99" s="119" t="s">
        <v>226</v>
      </c>
      <c r="BC99" s="121" t="s">
        <v>506</v>
      </c>
      <c r="BD99" s="120"/>
      <c r="BE99" s="120"/>
      <c r="BF99" s="120"/>
      <c r="BG99" s="121" t="s">
        <v>507</v>
      </c>
      <c r="BH99" s="120"/>
      <c r="BI99" s="119" t="s">
        <v>223</v>
      </c>
      <c r="BJ99" s="144"/>
      <c r="BK99" s="144"/>
      <c r="BL99" s="120"/>
      <c r="BM99" s="120"/>
      <c r="BN99" s="120"/>
      <c r="BO99" s="120"/>
      <c r="BP99" s="120"/>
      <c r="BQ99" s="120"/>
      <c r="BR99" s="120"/>
      <c r="BS99" s="120"/>
      <c r="BT99" s="120"/>
      <c r="BU99" s="120"/>
      <c r="BV99" s="120"/>
      <c r="BW99" s="120"/>
      <c r="BX99" s="120"/>
      <c r="BY99" s="120"/>
    </row>
    <row r="100" spans="1:77" s="118" customFormat="1" ht="39.950000000000003" customHeight="1">
      <c r="A100" s="116">
        <v>147</v>
      </c>
      <c r="B100" s="116" t="s">
        <v>214</v>
      </c>
      <c r="C100" s="116" t="s">
        <v>254</v>
      </c>
      <c r="D100" s="116"/>
      <c r="E100" s="116" t="s">
        <v>207</v>
      </c>
      <c r="F100" s="116" t="s">
        <v>207</v>
      </c>
      <c r="G100" s="117" t="s">
        <v>821</v>
      </c>
      <c r="I100" s="116" t="s">
        <v>821</v>
      </c>
      <c r="J100" s="116" t="s">
        <v>255</v>
      </c>
      <c r="K100" s="203" t="s">
        <v>209</v>
      </c>
      <c r="L100" s="116" t="s">
        <v>210</v>
      </c>
      <c r="M100" s="119" t="s">
        <v>213</v>
      </c>
      <c r="N100" s="119" t="s">
        <v>256</v>
      </c>
      <c r="O100" s="119" t="s">
        <v>495</v>
      </c>
      <c r="P100" s="116">
        <v>10055761</v>
      </c>
      <c r="Q100" s="122" t="s">
        <v>496</v>
      </c>
      <c r="R100" s="122" t="s">
        <v>497</v>
      </c>
      <c r="S100" s="141" t="s">
        <v>498</v>
      </c>
      <c r="T100" s="141" t="s">
        <v>996</v>
      </c>
      <c r="U100" s="119">
        <v>2</v>
      </c>
      <c r="V100" s="119">
        <v>1</v>
      </c>
      <c r="W100" s="119">
        <v>1</v>
      </c>
      <c r="X100" s="119">
        <v>1</v>
      </c>
      <c r="Y100" s="116">
        <f t="shared" si="14"/>
        <v>2</v>
      </c>
      <c r="Z100" s="119">
        <v>1</v>
      </c>
      <c r="AA100" s="119">
        <v>1</v>
      </c>
      <c r="AB100" s="116">
        <f t="shared" si="17"/>
        <v>2</v>
      </c>
      <c r="AC100" s="116"/>
      <c r="AD100" s="205" t="s">
        <v>233</v>
      </c>
      <c r="AE100" s="204" t="s">
        <v>499</v>
      </c>
      <c r="AF100" s="119">
        <v>200087</v>
      </c>
      <c r="AG100" s="119" t="s">
        <v>326</v>
      </c>
      <c r="AH100" s="138" t="s">
        <v>1067</v>
      </c>
      <c r="AI100" s="138" t="s">
        <v>1068</v>
      </c>
      <c r="AJ100" s="242">
        <v>20</v>
      </c>
      <c r="AK100" s="241" t="s">
        <v>651</v>
      </c>
      <c r="AL100" s="230" t="s">
        <v>652</v>
      </c>
      <c r="AM100" s="230"/>
      <c r="AN100" s="138">
        <v>8</v>
      </c>
      <c r="AO100" s="205" t="s">
        <v>15</v>
      </c>
      <c r="AP100" s="122" t="s">
        <v>1076</v>
      </c>
      <c r="AQ100" s="122" t="s">
        <v>1918</v>
      </c>
      <c r="AR100" s="122" t="s">
        <v>1919</v>
      </c>
      <c r="AS100" s="116"/>
      <c r="AT100" s="116"/>
      <c r="AU100" s="119" t="s">
        <v>500</v>
      </c>
      <c r="AV100" s="119" t="s">
        <v>652</v>
      </c>
      <c r="AW100" s="116" t="s">
        <v>272</v>
      </c>
      <c r="AX100" s="119">
        <v>2</v>
      </c>
      <c r="AY100" s="116">
        <v>10</v>
      </c>
      <c r="AZ100" s="138">
        <f>AY100/60</f>
        <v>0.16666666666666666</v>
      </c>
      <c r="BA100" s="229">
        <f t="shared" si="18"/>
        <v>0.33333333333333331</v>
      </c>
      <c r="BB100" s="119" t="s">
        <v>226</v>
      </c>
      <c r="BC100" s="121" t="s">
        <v>501</v>
      </c>
      <c r="BD100" s="120"/>
      <c r="BE100" s="120"/>
      <c r="BF100" s="120"/>
      <c r="BG100" s="121" t="s">
        <v>502</v>
      </c>
      <c r="BH100" s="120"/>
      <c r="BI100" s="119" t="s">
        <v>223</v>
      </c>
      <c r="BJ100" s="144"/>
      <c r="BK100" s="144"/>
      <c r="BL100" s="120"/>
      <c r="BM100" s="120"/>
      <c r="BN100" s="120"/>
      <c r="BO100" s="120"/>
      <c r="BP100" s="120"/>
      <c r="BQ100" s="120"/>
      <c r="BR100" s="120"/>
      <c r="BS100" s="120"/>
      <c r="BT100" s="120"/>
      <c r="BU100" s="120"/>
      <c r="BV100" s="120"/>
      <c r="BW100" s="120"/>
      <c r="BX100" s="120"/>
      <c r="BY100" s="120"/>
    </row>
    <row r="101" spans="1:77" s="118" customFormat="1" ht="39.950000000000003" hidden="1" customHeight="1">
      <c r="A101" s="116">
        <v>146</v>
      </c>
      <c r="B101" s="116" t="s">
        <v>214</v>
      </c>
      <c r="C101" s="116" t="s">
        <v>369</v>
      </c>
      <c r="D101" s="116"/>
      <c r="E101" s="116" t="s">
        <v>207</v>
      </c>
      <c r="F101" s="116" t="s">
        <v>207</v>
      </c>
      <c r="G101" s="117" t="s">
        <v>374</v>
      </c>
      <c r="I101" s="116" t="s">
        <v>374</v>
      </c>
      <c r="J101" s="116" t="s">
        <v>255</v>
      </c>
      <c r="K101" s="203" t="s">
        <v>209</v>
      </c>
      <c r="L101" s="116" t="s">
        <v>210</v>
      </c>
      <c r="M101" s="119" t="s">
        <v>213</v>
      </c>
      <c r="N101" s="116" t="s">
        <v>353</v>
      </c>
      <c r="O101" s="119" t="s">
        <v>482</v>
      </c>
      <c r="P101" s="116">
        <v>10104579</v>
      </c>
      <c r="Q101" s="118" t="s">
        <v>355</v>
      </c>
      <c r="R101" s="118" t="s">
        <v>356</v>
      </c>
      <c r="S101" s="141" t="s">
        <v>1134</v>
      </c>
      <c r="T101" s="141" t="s">
        <v>1135</v>
      </c>
      <c r="U101" s="116">
        <v>1</v>
      </c>
      <c r="V101" s="116">
        <v>1</v>
      </c>
      <c r="W101" s="116">
        <v>1</v>
      </c>
      <c r="X101" s="116">
        <v>1</v>
      </c>
      <c r="Y101" s="116">
        <f t="shared" si="14"/>
        <v>1</v>
      </c>
      <c r="Z101" s="119"/>
      <c r="AA101" s="119"/>
      <c r="AB101" s="116">
        <f t="shared" si="17"/>
        <v>0</v>
      </c>
      <c r="AC101" s="116"/>
      <c r="AD101" s="205" t="s">
        <v>15</v>
      </c>
      <c r="AE101" s="122" t="s">
        <v>299</v>
      </c>
      <c r="AF101" s="119">
        <v>200087</v>
      </c>
      <c r="AG101" s="119" t="s">
        <v>326</v>
      </c>
      <c r="AH101" s="138" t="s">
        <v>1067</v>
      </c>
      <c r="AI101" s="138" t="s">
        <v>1068</v>
      </c>
      <c r="AJ101" s="242">
        <v>20</v>
      </c>
      <c r="AK101" s="241" t="s">
        <v>651</v>
      </c>
      <c r="AL101" s="230" t="s">
        <v>652</v>
      </c>
      <c r="AM101" s="230"/>
      <c r="AN101" s="138">
        <v>8</v>
      </c>
      <c r="AO101" s="205" t="s">
        <v>15</v>
      </c>
      <c r="AP101" s="204" t="s">
        <v>299</v>
      </c>
      <c r="AQ101" s="122" t="s">
        <v>1918</v>
      </c>
      <c r="AR101" s="122" t="s">
        <v>482</v>
      </c>
      <c r="AS101" s="116"/>
      <c r="AT101" s="116"/>
      <c r="AU101" s="121" t="s">
        <v>494</v>
      </c>
      <c r="AV101" s="119" t="s">
        <v>652</v>
      </c>
      <c r="AW101" s="116" t="s">
        <v>272</v>
      </c>
      <c r="AX101" s="119">
        <v>2</v>
      </c>
      <c r="AY101" s="116">
        <f>AZ101*60</f>
        <v>9.6</v>
      </c>
      <c r="AZ101" s="138">
        <v>0.16</v>
      </c>
      <c r="BA101" s="229">
        <f t="shared" si="18"/>
        <v>0.32</v>
      </c>
      <c r="BB101" s="119" t="s">
        <v>226</v>
      </c>
      <c r="BC101" s="121"/>
      <c r="BD101" s="120"/>
      <c r="BE101" s="120"/>
      <c r="BF101" s="120"/>
      <c r="BG101" s="121" t="s">
        <v>489</v>
      </c>
      <c r="BH101" s="120"/>
      <c r="BI101" s="122" t="s">
        <v>223</v>
      </c>
      <c r="BJ101" s="144"/>
      <c r="BK101" s="144"/>
      <c r="BL101" s="120"/>
      <c r="BM101" s="120"/>
      <c r="BN101" s="120"/>
      <c r="BO101" s="120"/>
      <c r="BP101" s="120"/>
      <c r="BQ101" s="120"/>
      <c r="BR101" s="120"/>
      <c r="BS101" s="120"/>
      <c r="BT101" s="120"/>
      <c r="BU101" s="120"/>
      <c r="BV101" s="120"/>
      <c r="BW101" s="120"/>
      <c r="BX101" s="120"/>
      <c r="BY101" s="120"/>
    </row>
    <row r="102" spans="1:77" s="118" customFormat="1" ht="66.599999999999994" hidden="1" customHeight="1">
      <c r="A102" s="116">
        <v>145</v>
      </c>
      <c r="B102" s="116" t="s">
        <v>214</v>
      </c>
      <c r="C102" s="116" t="s">
        <v>369</v>
      </c>
      <c r="D102" s="116"/>
      <c r="E102" s="116" t="s">
        <v>207</v>
      </c>
      <c r="F102" s="116" t="s">
        <v>207</v>
      </c>
      <c r="G102" s="117" t="s">
        <v>374</v>
      </c>
      <c r="I102" s="116" t="s">
        <v>374</v>
      </c>
      <c r="J102" s="116" t="s">
        <v>255</v>
      </c>
      <c r="K102" s="203" t="s">
        <v>209</v>
      </c>
      <c r="L102" s="116" t="s">
        <v>210</v>
      </c>
      <c r="M102" s="119" t="s">
        <v>213</v>
      </c>
      <c r="N102" s="116" t="s">
        <v>353</v>
      </c>
      <c r="O102" s="119" t="s">
        <v>482</v>
      </c>
      <c r="P102" s="116">
        <v>10104579</v>
      </c>
      <c r="Q102" s="118" t="s">
        <v>355</v>
      </c>
      <c r="R102" s="118" t="s">
        <v>356</v>
      </c>
      <c r="S102" s="141" t="s">
        <v>493</v>
      </c>
      <c r="T102" s="141" t="s">
        <v>1132</v>
      </c>
      <c r="U102" s="116">
        <v>1</v>
      </c>
      <c r="V102" s="116">
        <v>1</v>
      </c>
      <c r="W102" s="116">
        <v>1</v>
      </c>
      <c r="X102" s="116">
        <v>1</v>
      </c>
      <c r="Y102" s="116">
        <f t="shared" si="14"/>
        <v>1</v>
      </c>
      <c r="Z102" s="119"/>
      <c r="AA102" s="119"/>
      <c r="AB102" s="116">
        <f t="shared" si="17"/>
        <v>0</v>
      </c>
      <c r="AC102" s="116"/>
      <c r="AD102" s="205" t="s">
        <v>15</v>
      </c>
      <c r="AE102" s="122" t="s">
        <v>299</v>
      </c>
      <c r="AF102" s="119">
        <v>200087</v>
      </c>
      <c r="AG102" s="119" t="s">
        <v>326</v>
      </c>
      <c r="AH102" s="138" t="s">
        <v>1067</v>
      </c>
      <c r="AI102" s="138" t="s">
        <v>1068</v>
      </c>
      <c r="AJ102" s="242">
        <v>20</v>
      </c>
      <c r="AK102" s="241" t="s">
        <v>651</v>
      </c>
      <c r="AL102" s="230" t="s">
        <v>652</v>
      </c>
      <c r="AM102" s="230"/>
      <c r="AN102" s="138">
        <v>8</v>
      </c>
      <c r="AO102" s="205" t="s">
        <v>15</v>
      </c>
      <c r="AP102" s="204" t="s">
        <v>299</v>
      </c>
      <c r="AQ102" s="122" t="s">
        <v>1918</v>
      </c>
      <c r="AR102" s="122" t="s">
        <v>482</v>
      </c>
      <c r="AS102" s="116"/>
      <c r="AT102" s="116"/>
      <c r="AU102" s="121" t="s">
        <v>494</v>
      </c>
      <c r="AV102" s="119" t="s">
        <v>652</v>
      </c>
      <c r="AW102" s="116" t="s">
        <v>272</v>
      </c>
      <c r="AX102" s="119">
        <v>2</v>
      </c>
      <c r="AY102" s="116">
        <f>AZ102*60</f>
        <v>9.6</v>
      </c>
      <c r="AZ102" s="138">
        <v>0.16</v>
      </c>
      <c r="BA102" s="229">
        <f t="shared" si="18"/>
        <v>0.32</v>
      </c>
      <c r="BB102" s="119" t="s">
        <v>226</v>
      </c>
      <c r="BC102" s="121"/>
      <c r="BD102" s="120"/>
      <c r="BE102" s="120"/>
      <c r="BF102" s="120"/>
      <c r="BG102" s="122" t="s">
        <v>489</v>
      </c>
      <c r="BH102" s="120"/>
      <c r="BI102" s="122" t="s">
        <v>223</v>
      </c>
      <c r="BJ102" s="144"/>
      <c r="BK102" s="144"/>
      <c r="BL102" s="120"/>
      <c r="BM102" s="120"/>
      <c r="BN102" s="120"/>
      <c r="BO102" s="120"/>
      <c r="BP102" s="120"/>
      <c r="BQ102" s="120"/>
      <c r="BR102" s="120"/>
      <c r="BS102" s="120"/>
      <c r="BT102" s="120"/>
      <c r="BU102" s="120"/>
      <c r="BV102" s="120"/>
      <c r="BW102" s="120"/>
      <c r="BX102" s="120"/>
      <c r="BY102" s="120"/>
    </row>
    <row r="103" spans="1:77" s="118" customFormat="1" ht="39.950000000000003" hidden="1" customHeight="1">
      <c r="A103" s="116">
        <v>144</v>
      </c>
      <c r="B103" s="116" t="s">
        <v>214</v>
      </c>
      <c r="C103" s="116" t="s">
        <v>369</v>
      </c>
      <c r="D103" s="116"/>
      <c r="E103" s="116" t="s">
        <v>207</v>
      </c>
      <c r="F103" s="116" t="s">
        <v>207</v>
      </c>
      <c r="G103" s="117" t="s">
        <v>374</v>
      </c>
      <c r="I103" s="116" t="s">
        <v>374</v>
      </c>
      <c r="J103" s="116" t="s">
        <v>255</v>
      </c>
      <c r="K103" s="203" t="s">
        <v>209</v>
      </c>
      <c r="L103" s="116" t="s">
        <v>210</v>
      </c>
      <c r="M103" s="119" t="s">
        <v>213</v>
      </c>
      <c r="N103" s="116" t="s">
        <v>353</v>
      </c>
      <c r="O103" s="119" t="s">
        <v>482</v>
      </c>
      <c r="P103" s="116">
        <v>10104579</v>
      </c>
      <c r="Q103" s="118" t="s">
        <v>355</v>
      </c>
      <c r="R103" s="118" t="s">
        <v>356</v>
      </c>
      <c r="S103" s="141" t="s">
        <v>492</v>
      </c>
      <c r="T103" s="141" t="s">
        <v>1133</v>
      </c>
      <c r="U103" s="119">
        <v>4</v>
      </c>
      <c r="V103" s="119">
        <v>5</v>
      </c>
      <c r="W103" s="119">
        <v>1</v>
      </c>
      <c r="X103" s="119">
        <v>3</v>
      </c>
      <c r="Y103" s="116">
        <f t="shared" si="14"/>
        <v>5</v>
      </c>
      <c r="Z103" s="119">
        <v>1</v>
      </c>
      <c r="AA103" s="119"/>
      <c r="AB103" s="116">
        <f t="shared" si="17"/>
        <v>0</v>
      </c>
      <c r="AC103" s="116"/>
      <c r="AD103" s="205" t="s">
        <v>15</v>
      </c>
      <c r="AE103" s="122" t="s">
        <v>299</v>
      </c>
      <c r="AF103" s="119">
        <v>200087</v>
      </c>
      <c r="AG103" s="119" t="s">
        <v>326</v>
      </c>
      <c r="AH103" s="138" t="s">
        <v>1067</v>
      </c>
      <c r="AI103" s="138" t="s">
        <v>1068</v>
      </c>
      <c r="AJ103" s="242">
        <v>20</v>
      </c>
      <c r="AK103" s="241" t="s">
        <v>651</v>
      </c>
      <c r="AL103" s="230" t="s">
        <v>652</v>
      </c>
      <c r="AM103" s="230"/>
      <c r="AN103" s="138">
        <v>8</v>
      </c>
      <c r="AO103" s="205" t="s">
        <v>15</v>
      </c>
      <c r="AP103" s="204" t="s">
        <v>299</v>
      </c>
      <c r="AQ103" s="122" t="s">
        <v>1918</v>
      </c>
      <c r="AR103" s="122" t="s">
        <v>482</v>
      </c>
      <c r="AS103" s="116"/>
      <c r="AT103" s="116"/>
      <c r="AU103" s="121" t="s">
        <v>491</v>
      </c>
      <c r="AV103" s="119" t="s">
        <v>652</v>
      </c>
      <c r="AW103" s="116" t="s">
        <v>272</v>
      </c>
      <c r="AX103" s="119">
        <v>2</v>
      </c>
      <c r="AY103" s="116">
        <f>AZ103*60</f>
        <v>9.6</v>
      </c>
      <c r="AZ103" s="138">
        <v>0.16</v>
      </c>
      <c r="BA103" s="229">
        <f t="shared" si="18"/>
        <v>0.32</v>
      </c>
      <c r="BB103" s="119" t="s">
        <v>226</v>
      </c>
      <c r="BC103" s="121"/>
      <c r="BD103" s="120"/>
      <c r="BE103" s="120"/>
      <c r="BF103" s="120"/>
      <c r="BG103" s="122" t="s">
        <v>489</v>
      </c>
      <c r="BH103" s="120"/>
      <c r="BI103" s="122" t="s">
        <v>223</v>
      </c>
      <c r="BJ103" s="144"/>
      <c r="BK103" s="144"/>
      <c r="BL103" s="120"/>
      <c r="BM103" s="120"/>
      <c r="BN103" s="120"/>
      <c r="BO103" s="120"/>
      <c r="BP103" s="120"/>
      <c r="BQ103" s="120"/>
      <c r="BR103" s="120"/>
      <c r="BS103" s="120"/>
      <c r="BT103" s="120"/>
      <c r="BU103" s="120"/>
      <c r="BV103" s="120"/>
      <c r="BW103" s="120"/>
      <c r="BX103" s="120"/>
      <c r="BY103" s="120"/>
    </row>
    <row r="104" spans="1:77" s="118" customFormat="1" ht="39.950000000000003" hidden="1" customHeight="1">
      <c r="A104" s="116">
        <v>143</v>
      </c>
      <c r="B104" s="116" t="s">
        <v>214</v>
      </c>
      <c r="C104" s="116" t="s">
        <v>369</v>
      </c>
      <c r="D104" s="116"/>
      <c r="E104" s="116" t="s">
        <v>207</v>
      </c>
      <c r="F104" s="116" t="s">
        <v>207</v>
      </c>
      <c r="G104" s="117" t="s">
        <v>374</v>
      </c>
      <c r="I104" s="116" t="s">
        <v>374</v>
      </c>
      <c r="J104" s="116" t="s">
        <v>255</v>
      </c>
      <c r="K104" s="203" t="s">
        <v>209</v>
      </c>
      <c r="L104" s="116" t="s">
        <v>210</v>
      </c>
      <c r="M104" s="119" t="s">
        <v>213</v>
      </c>
      <c r="N104" s="116" t="s">
        <v>353</v>
      </c>
      <c r="O104" s="119" t="s">
        <v>482</v>
      </c>
      <c r="P104" s="116">
        <v>10104579</v>
      </c>
      <c r="Q104" s="118" t="s">
        <v>355</v>
      </c>
      <c r="R104" s="118" t="s">
        <v>356</v>
      </c>
      <c r="S104" s="141" t="s">
        <v>490</v>
      </c>
      <c r="T104" s="141" t="s">
        <v>1132</v>
      </c>
      <c r="U104" s="116">
        <v>1</v>
      </c>
      <c r="V104" s="116">
        <v>1</v>
      </c>
      <c r="W104" s="116">
        <v>1</v>
      </c>
      <c r="X104" s="116">
        <v>1</v>
      </c>
      <c r="Y104" s="116">
        <f t="shared" si="14"/>
        <v>1</v>
      </c>
      <c r="Z104" s="119"/>
      <c r="AA104" s="119"/>
      <c r="AB104" s="116">
        <f t="shared" si="17"/>
        <v>0</v>
      </c>
      <c r="AC104" s="116"/>
      <c r="AD104" s="205" t="s">
        <v>15</v>
      </c>
      <c r="AE104" s="122" t="s">
        <v>299</v>
      </c>
      <c r="AF104" s="119">
        <v>200087</v>
      </c>
      <c r="AG104" s="119" t="s">
        <v>326</v>
      </c>
      <c r="AH104" s="138" t="s">
        <v>1067</v>
      </c>
      <c r="AI104" s="138" t="s">
        <v>1068</v>
      </c>
      <c r="AJ104" s="242">
        <v>20</v>
      </c>
      <c r="AK104" s="241" t="s">
        <v>651</v>
      </c>
      <c r="AL104" s="230" t="s">
        <v>652</v>
      </c>
      <c r="AM104" s="230"/>
      <c r="AN104" s="138">
        <v>8</v>
      </c>
      <c r="AO104" s="205" t="s">
        <v>15</v>
      </c>
      <c r="AP104" s="204" t="s">
        <v>299</v>
      </c>
      <c r="AQ104" s="122" t="s">
        <v>1918</v>
      </c>
      <c r="AR104" s="122" t="s">
        <v>482</v>
      </c>
      <c r="AS104" s="116"/>
      <c r="AT104" s="116"/>
      <c r="AU104" s="121" t="s">
        <v>491</v>
      </c>
      <c r="AV104" s="119" t="s">
        <v>652</v>
      </c>
      <c r="AW104" s="116" t="s">
        <v>272</v>
      </c>
      <c r="AX104" s="119">
        <v>2</v>
      </c>
      <c r="AY104" s="116">
        <f>AZ104*60</f>
        <v>9.6</v>
      </c>
      <c r="AZ104" s="138">
        <v>0.16</v>
      </c>
      <c r="BA104" s="229">
        <f t="shared" si="18"/>
        <v>0.32</v>
      </c>
      <c r="BB104" s="119" t="s">
        <v>226</v>
      </c>
      <c r="BC104" s="121"/>
      <c r="BD104" s="120"/>
      <c r="BE104" s="120"/>
      <c r="BF104" s="120"/>
      <c r="BG104" s="122" t="s">
        <v>489</v>
      </c>
      <c r="BH104" s="120"/>
      <c r="BI104" s="122" t="s">
        <v>223</v>
      </c>
      <c r="BJ104" s="144"/>
      <c r="BK104" s="144"/>
      <c r="BL104" s="120"/>
      <c r="BM104" s="120"/>
      <c r="BN104" s="120"/>
      <c r="BO104" s="120"/>
      <c r="BP104" s="120"/>
      <c r="BQ104" s="120"/>
      <c r="BR104" s="120"/>
      <c r="BS104" s="120"/>
      <c r="BT104" s="120"/>
      <c r="BU104" s="120"/>
      <c r="BV104" s="120"/>
      <c r="BW104" s="120"/>
      <c r="BX104" s="120"/>
      <c r="BY104" s="120"/>
    </row>
    <row r="105" spans="1:77" s="118" customFormat="1" ht="39.950000000000003" hidden="1" customHeight="1">
      <c r="A105" s="116">
        <v>142</v>
      </c>
      <c r="B105" s="116" t="s">
        <v>214</v>
      </c>
      <c r="C105" s="116" t="s">
        <v>369</v>
      </c>
      <c r="D105" s="116"/>
      <c r="E105" s="116" t="s">
        <v>207</v>
      </c>
      <c r="F105" s="116" t="s">
        <v>207</v>
      </c>
      <c r="G105" s="117" t="s">
        <v>374</v>
      </c>
      <c r="I105" s="116" t="s">
        <v>374</v>
      </c>
      <c r="J105" s="116" t="s">
        <v>255</v>
      </c>
      <c r="K105" s="203" t="s">
        <v>209</v>
      </c>
      <c r="L105" s="116" t="s">
        <v>210</v>
      </c>
      <c r="M105" s="119" t="s">
        <v>213</v>
      </c>
      <c r="N105" s="116" t="s">
        <v>353</v>
      </c>
      <c r="O105" s="119" t="s">
        <v>482</v>
      </c>
      <c r="P105" s="116">
        <v>10104579</v>
      </c>
      <c r="Q105" s="122" t="s">
        <v>483</v>
      </c>
      <c r="R105" s="121" t="s">
        <v>484</v>
      </c>
      <c r="S105" s="141" t="s">
        <v>485</v>
      </c>
      <c r="T105" s="141" t="s">
        <v>1131</v>
      </c>
      <c r="U105" s="119">
        <v>2</v>
      </c>
      <c r="V105" s="119">
        <v>1</v>
      </c>
      <c r="W105" s="119">
        <v>1</v>
      </c>
      <c r="X105" s="119">
        <v>1</v>
      </c>
      <c r="Y105" s="116">
        <f t="shared" si="14"/>
        <v>2</v>
      </c>
      <c r="Z105" s="119"/>
      <c r="AA105" s="119"/>
      <c r="AB105" s="116">
        <f t="shared" si="17"/>
        <v>0</v>
      </c>
      <c r="AC105" s="116"/>
      <c r="AD105" s="119" t="s">
        <v>233</v>
      </c>
      <c r="AE105" s="204" t="s">
        <v>486</v>
      </c>
      <c r="AF105" s="138" t="s">
        <v>224</v>
      </c>
      <c r="AG105" s="138" t="s">
        <v>224</v>
      </c>
      <c r="AH105" s="138"/>
      <c r="AI105" s="138"/>
      <c r="AJ105" s="138"/>
      <c r="AK105" s="138"/>
      <c r="AL105" s="138"/>
      <c r="AM105" s="138"/>
      <c r="AN105" s="120"/>
      <c r="AO105" s="119" t="s">
        <v>233</v>
      </c>
      <c r="AP105" s="204" t="s">
        <v>1934</v>
      </c>
      <c r="AQ105" s="119" t="s">
        <v>1935</v>
      </c>
      <c r="AR105" s="122" t="s">
        <v>482</v>
      </c>
      <c r="AS105" s="116"/>
      <c r="AT105" s="116"/>
      <c r="AU105" s="121" t="s">
        <v>487</v>
      </c>
      <c r="AV105" s="138" t="s">
        <v>659</v>
      </c>
      <c r="AW105" s="116" t="s">
        <v>278</v>
      </c>
      <c r="AX105" s="119">
        <v>2</v>
      </c>
      <c r="AY105" s="116">
        <v>40</v>
      </c>
      <c r="AZ105" s="138">
        <f>AY105/60</f>
        <v>0.66666666666666663</v>
      </c>
      <c r="BA105" s="229">
        <f t="shared" si="18"/>
        <v>1.3333333333333333</v>
      </c>
      <c r="BB105" s="119" t="s">
        <v>267</v>
      </c>
      <c r="BC105" s="121" t="s">
        <v>488</v>
      </c>
      <c r="BD105" s="120"/>
      <c r="BE105" s="120"/>
      <c r="BF105" s="120"/>
      <c r="BG105" s="119" t="s">
        <v>489</v>
      </c>
      <c r="BH105" s="119"/>
      <c r="BI105" s="119" t="s">
        <v>223</v>
      </c>
      <c r="BJ105" s="144"/>
      <c r="BK105" s="144"/>
      <c r="BL105" s="120"/>
      <c r="BM105" s="120"/>
      <c r="BN105" s="120"/>
      <c r="BO105" s="120"/>
      <c r="BP105" s="120"/>
      <c r="BQ105" s="120"/>
      <c r="BR105" s="120"/>
      <c r="BS105" s="120"/>
      <c r="BT105" s="120"/>
      <c r="BU105" s="120"/>
      <c r="BV105" s="120"/>
      <c r="BW105" s="120"/>
      <c r="BX105" s="120"/>
      <c r="BY105" s="120"/>
    </row>
    <row r="106" spans="1:77" s="198" customFormat="1" ht="39.950000000000003" hidden="1" customHeight="1">
      <c r="A106" s="116">
        <v>140</v>
      </c>
      <c r="B106" s="116" t="s">
        <v>214</v>
      </c>
      <c r="C106" s="116" t="s">
        <v>285</v>
      </c>
      <c r="D106" s="116"/>
      <c r="E106" s="116" t="s">
        <v>207</v>
      </c>
      <c r="F106" s="116" t="s">
        <v>207</v>
      </c>
      <c r="G106" s="117" t="s">
        <v>374</v>
      </c>
      <c r="H106" s="118"/>
      <c r="I106" s="116" t="s">
        <v>374</v>
      </c>
      <c r="J106" s="116" t="s">
        <v>255</v>
      </c>
      <c r="K106" s="203" t="s">
        <v>209</v>
      </c>
      <c r="L106" s="116" t="s">
        <v>210</v>
      </c>
      <c r="M106" s="119" t="s">
        <v>213</v>
      </c>
      <c r="N106" s="116" t="s">
        <v>353</v>
      </c>
      <c r="O106" s="119" t="s">
        <v>477</v>
      </c>
      <c r="P106" s="116">
        <v>10104579</v>
      </c>
      <c r="Q106" s="118" t="s">
        <v>355</v>
      </c>
      <c r="R106" s="118" t="s">
        <v>356</v>
      </c>
      <c r="S106" s="141" t="s">
        <v>478</v>
      </c>
      <c r="T106" s="117" t="s">
        <v>1137</v>
      </c>
      <c r="U106" s="119">
        <v>1</v>
      </c>
      <c r="V106" s="119">
        <v>1</v>
      </c>
      <c r="W106" s="119">
        <v>1</v>
      </c>
      <c r="X106" s="119">
        <v>1</v>
      </c>
      <c r="Y106" s="116">
        <f t="shared" si="14"/>
        <v>1</v>
      </c>
      <c r="Z106" s="119"/>
      <c r="AA106" s="119"/>
      <c r="AB106" s="116">
        <f t="shared" si="17"/>
        <v>0</v>
      </c>
      <c r="AC106" s="116"/>
      <c r="AD106" s="116" t="s">
        <v>15</v>
      </c>
      <c r="AE106" s="122" t="s">
        <v>479</v>
      </c>
      <c r="AF106" s="119">
        <v>200087</v>
      </c>
      <c r="AG106" s="119" t="s">
        <v>326</v>
      </c>
      <c r="AH106" s="138" t="s">
        <v>1067</v>
      </c>
      <c r="AI106" s="138" t="s">
        <v>1068</v>
      </c>
      <c r="AJ106" s="242">
        <v>20</v>
      </c>
      <c r="AK106" s="241" t="s">
        <v>651</v>
      </c>
      <c r="AL106" s="230" t="s">
        <v>652</v>
      </c>
      <c r="AM106" s="230"/>
      <c r="AN106" s="138">
        <v>8</v>
      </c>
      <c r="AO106" s="116" t="s">
        <v>15</v>
      </c>
      <c r="AP106" s="122" t="s">
        <v>1849</v>
      </c>
      <c r="AQ106" s="122" t="s">
        <v>1918</v>
      </c>
      <c r="AR106" s="117" t="s">
        <v>353</v>
      </c>
      <c r="AS106" s="116"/>
      <c r="AT106" s="116"/>
      <c r="AU106" s="118" t="s">
        <v>480</v>
      </c>
      <c r="AV106" s="119" t="s">
        <v>652</v>
      </c>
      <c r="AW106" s="116" t="s">
        <v>272</v>
      </c>
      <c r="AX106" s="116">
        <v>2</v>
      </c>
      <c r="AY106" s="116">
        <v>10</v>
      </c>
      <c r="AZ106" s="138">
        <v>0.16</v>
      </c>
      <c r="BA106" s="229">
        <f t="shared" ref="BA106:BA111" si="19">AZ106*AX106</f>
        <v>0.32</v>
      </c>
      <c r="BB106" s="116" t="s">
        <v>226</v>
      </c>
      <c r="BC106" s="121"/>
      <c r="BD106" s="120"/>
      <c r="BE106" s="120"/>
      <c r="BF106" s="120"/>
      <c r="BG106" s="118" t="s">
        <v>481</v>
      </c>
      <c r="BH106" s="120"/>
      <c r="BI106" s="118" t="s">
        <v>223</v>
      </c>
      <c r="BJ106" s="144"/>
      <c r="BK106" s="144"/>
      <c r="BL106" s="120"/>
      <c r="BM106" s="120"/>
      <c r="BN106" s="120"/>
      <c r="BO106" s="120"/>
      <c r="BP106" s="120"/>
      <c r="BQ106" s="120"/>
      <c r="BR106" s="120"/>
      <c r="BS106" s="120"/>
      <c r="BT106" s="120"/>
      <c r="BU106" s="120"/>
      <c r="BV106" s="120"/>
      <c r="BW106" s="120"/>
      <c r="BX106" s="120"/>
      <c r="BY106" s="120"/>
    </row>
    <row r="107" spans="1:77" s="198" customFormat="1" ht="76.5" hidden="1" customHeight="1">
      <c r="A107" s="116">
        <v>139</v>
      </c>
      <c r="B107" s="116" t="s">
        <v>214</v>
      </c>
      <c r="C107" s="116" t="s">
        <v>369</v>
      </c>
      <c r="D107" s="116"/>
      <c r="E107" s="116" t="s">
        <v>207</v>
      </c>
      <c r="F107" s="116" t="s">
        <v>207</v>
      </c>
      <c r="G107" s="117" t="s">
        <v>374</v>
      </c>
      <c r="H107" s="118"/>
      <c r="I107" s="116" t="s">
        <v>374</v>
      </c>
      <c r="J107" s="116" t="s">
        <v>255</v>
      </c>
      <c r="K107" s="203" t="s">
        <v>209</v>
      </c>
      <c r="L107" s="116" t="s">
        <v>210</v>
      </c>
      <c r="M107" s="119" t="s">
        <v>213</v>
      </c>
      <c r="N107" s="116" t="s">
        <v>353</v>
      </c>
      <c r="O107" s="119" t="s">
        <v>474</v>
      </c>
      <c r="P107" s="116">
        <v>10104579</v>
      </c>
      <c r="Q107" s="118" t="s">
        <v>355</v>
      </c>
      <c r="R107" s="118" t="s">
        <v>356</v>
      </c>
      <c r="S107" s="141" t="s">
        <v>1129</v>
      </c>
      <c r="T107" s="141" t="s">
        <v>1130</v>
      </c>
      <c r="U107" s="135">
        <v>2</v>
      </c>
      <c r="V107" s="119">
        <v>1</v>
      </c>
      <c r="W107" s="119">
        <v>1</v>
      </c>
      <c r="X107" s="119">
        <v>1</v>
      </c>
      <c r="Y107" s="116">
        <f t="shared" si="14"/>
        <v>2</v>
      </c>
      <c r="Z107" s="119"/>
      <c r="AA107" s="119"/>
      <c r="AB107" s="116">
        <f t="shared" si="17"/>
        <v>0</v>
      </c>
      <c r="AC107" s="116"/>
      <c r="AD107" s="119" t="s">
        <v>15</v>
      </c>
      <c r="AE107" s="122" t="s">
        <v>299</v>
      </c>
      <c r="AF107" s="119">
        <v>200087</v>
      </c>
      <c r="AG107" s="119" t="s">
        <v>326</v>
      </c>
      <c r="AH107" s="138" t="s">
        <v>1067</v>
      </c>
      <c r="AI107" s="138" t="s">
        <v>1068</v>
      </c>
      <c r="AJ107" s="242">
        <v>20</v>
      </c>
      <c r="AK107" s="241" t="s">
        <v>651</v>
      </c>
      <c r="AL107" s="230" t="s">
        <v>652</v>
      </c>
      <c r="AM107" s="230"/>
      <c r="AN107" s="138">
        <v>8</v>
      </c>
      <c r="AO107" s="119" t="s">
        <v>15</v>
      </c>
      <c r="AP107" s="122" t="s">
        <v>298</v>
      </c>
      <c r="AQ107" s="122" t="s">
        <v>1918</v>
      </c>
      <c r="AR107" s="117" t="s">
        <v>1915</v>
      </c>
      <c r="AS107" s="116"/>
      <c r="AT107" s="116"/>
      <c r="AU107" s="266" t="s">
        <v>475</v>
      </c>
      <c r="AV107" s="119" t="s">
        <v>652</v>
      </c>
      <c r="AW107" s="116" t="s">
        <v>272</v>
      </c>
      <c r="AX107" s="119">
        <v>2</v>
      </c>
      <c r="AY107" s="116">
        <v>20</v>
      </c>
      <c r="AZ107" s="138">
        <f>AY107/60</f>
        <v>0.33333333333333331</v>
      </c>
      <c r="BA107" s="229">
        <f t="shared" si="19"/>
        <v>0.66666666666666663</v>
      </c>
      <c r="BB107" s="119" t="s">
        <v>267</v>
      </c>
      <c r="BC107" s="121"/>
      <c r="BD107" s="120"/>
      <c r="BE107" s="120"/>
      <c r="BF107" s="120"/>
      <c r="BG107" s="121" t="s">
        <v>476</v>
      </c>
      <c r="BH107" s="120"/>
      <c r="BI107" s="119"/>
      <c r="BJ107" s="144"/>
      <c r="BK107" s="144"/>
      <c r="BL107" s="120"/>
      <c r="BM107" s="120"/>
      <c r="BN107" s="120"/>
      <c r="BO107" s="120"/>
      <c r="BP107" s="120"/>
      <c r="BQ107" s="120"/>
      <c r="BR107" s="120"/>
      <c r="BS107" s="120"/>
      <c r="BT107" s="120"/>
      <c r="BU107" s="120"/>
      <c r="BV107" s="120"/>
      <c r="BW107" s="120"/>
      <c r="BX107" s="120"/>
      <c r="BY107" s="120"/>
    </row>
    <row r="108" spans="1:77" s="198" customFormat="1" ht="76.5" customHeight="1">
      <c r="A108" s="116">
        <v>136</v>
      </c>
      <c r="B108" s="116" t="s">
        <v>214</v>
      </c>
      <c r="C108" s="193"/>
      <c r="D108" s="193" t="s">
        <v>1063</v>
      </c>
      <c r="E108" s="116" t="s">
        <v>207</v>
      </c>
      <c r="F108" s="116" t="s">
        <v>207</v>
      </c>
      <c r="G108" s="117" t="s">
        <v>687</v>
      </c>
      <c r="I108" s="116" t="s">
        <v>210</v>
      </c>
      <c r="J108" s="116" t="s">
        <v>255</v>
      </c>
      <c r="K108" s="203" t="s">
        <v>209</v>
      </c>
      <c r="L108" s="116" t="s">
        <v>210</v>
      </c>
      <c r="M108" s="205" t="s">
        <v>143</v>
      </c>
      <c r="N108" s="119" t="s">
        <v>443</v>
      </c>
      <c r="O108" s="205"/>
      <c r="P108" s="116">
        <v>10104713</v>
      </c>
      <c r="Q108" s="117" t="s">
        <v>444</v>
      </c>
      <c r="R108" s="52" t="s">
        <v>445</v>
      </c>
      <c r="S108" s="141" t="s">
        <v>473</v>
      </c>
      <c r="T108" s="51" t="s">
        <v>991</v>
      </c>
      <c r="U108" s="209">
        <v>4</v>
      </c>
      <c r="V108" s="119">
        <v>4</v>
      </c>
      <c r="W108" s="119">
        <v>4</v>
      </c>
      <c r="X108" s="119">
        <v>4</v>
      </c>
      <c r="Y108" s="116">
        <f t="shared" si="14"/>
        <v>4</v>
      </c>
      <c r="Z108" s="205">
        <v>1</v>
      </c>
      <c r="AA108" s="205">
        <v>3</v>
      </c>
      <c r="AB108" s="116">
        <f t="shared" si="17"/>
        <v>12</v>
      </c>
      <c r="AC108" s="116"/>
      <c r="AD108" s="205" t="s">
        <v>221</v>
      </c>
      <c r="AE108" s="204" t="s">
        <v>1846</v>
      </c>
      <c r="AF108" s="205" t="s">
        <v>224</v>
      </c>
      <c r="AG108" s="205" t="s">
        <v>224</v>
      </c>
      <c r="AH108" s="205" t="s">
        <v>224</v>
      </c>
      <c r="AI108" s="205" t="s">
        <v>224</v>
      </c>
      <c r="AJ108" s="205" t="s">
        <v>224</v>
      </c>
      <c r="AK108" s="205" t="s">
        <v>224</v>
      </c>
      <c r="AL108" s="205" t="s">
        <v>224</v>
      </c>
      <c r="AM108" s="205" t="s">
        <v>224</v>
      </c>
      <c r="AN108" s="205" t="s">
        <v>224</v>
      </c>
      <c r="AO108" s="119" t="s">
        <v>266</v>
      </c>
      <c r="AP108" s="122" t="s">
        <v>1799</v>
      </c>
      <c r="AQ108" s="119" t="s">
        <v>1800</v>
      </c>
      <c r="AR108" s="116" t="s">
        <v>443</v>
      </c>
      <c r="AS108" s="116" t="s">
        <v>1112</v>
      </c>
      <c r="AT108" s="193"/>
      <c r="AU108" s="204" t="s">
        <v>1845</v>
      </c>
      <c r="AV108" s="119" t="s">
        <v>95</v>
      </c>
      <c r="AW108" s="193" t="s">
        <v>278</v>
      </c>
      <c r="AX108" s="205">
        <v>2</v>
      </c>
      <c r="AY108" s="193">
        <f>AZ108*60</f>
        <v>480</v>
      </c>
      <c r="AZ108" s="138">
        <v>8</v>
      </c>
      <c r="BA108" s="229">
        <f t="shared" si="19"/>
        <v>16</v>
      </c>
      <c r="BB108" s="205" t="s">
        <v>1759</v>
      </c>
      <c r="BC108" s="207"/>
      <c r="BD108" s="207"/>
      <c r="BE108" s="207"/>
      <c r="BF108" s="207"/>
      <c r="BG108" s="205" t="s">
        <v>1801</v>
      </c>
      <c r="BH108" s="207"/>
      <c r="BI108" s="205" t="s">
        <v>99</v>
      </c>
      <c r="BJ108" s="208"/>
      <c r="BK108" s="208"/>
      <c r="BL108" s="207"/>
      <c r="BM108" s="207"/>
      <c r="BN108" s="207"/>
      <c r="BO108" s="207"/>
      <c r="BP108" s="207"/>
      <c r="BQ108" s="207"/>
      <c r="BR108" s="207"/>
      <c r="BS108" s="207"/>
      <c r="BT108" s="207"/>
      <c r="BU108" s="207"/>
      <c r="BV108" s="207"/>
      <c r="BW108" s="207"/>
      <c r="BX108" s="207"/>
      <c r="BY108" s="207"/>
    </row>
    <row r="109" spans="1:77" s="198" customFormat="1" ht="76.5" customHeight="1">
      <c r="A109" s="116">
        <v>135</v>
      </c>
      <c r="B109" s="116" t="s">
        <v>214</v>
      </c>
      <c r="C109" s="116"/>
      <c r="D109" s="116" t="s">
        <v>1063</v>
      </c>
      <c r="E109" s="116" t="s">
        <v>207</v>
      </c>
      <c r="F109" s="116" t="s">
        <v>207</v>
      </c>
      <c r="G109" s="117" t="s">
        <v>687</v>
      </c>
      <c r="H109" s="118"/>
      <c r="I109" s="193" t="s">
        <v>210</v>
      </c>
      <c r="J109" s="116" t="s">
        <v>255</v>
      </c>
      <c r="K109" s="203" t="s">
        <v>209</v>
      </c>
      <c r="L109" s="116" t="s">
        <v>210</v>
      </c>
      <c r="M109" s="119" t="s">
        <v>143</v>
      </c>
      <c r="N109" s="119" t="s">
        <v>467</v>
      </c>
      <c r="O109" s="119"/>
      <c r="P109" s="116">
        <v>10104713</v>
      </c>
      <c r="Q109" s="122" t="s">
        <v>468</v>
      </c>
      <c r="R109" s="122" t="s">
        <v>469</v>
      </c>
      <c r="S109" s="122" t="s">
        <v>470</v>
      </c>
      <c r="T109" s="141" t="s">
        <v>1010</v>
      </c>
      <c r="U109" s="135">
        <v>4</v>
      </c>
      <c r="V109" s="119">
        <v>4</v>
      </c>
      <c r="W109" s="119">
        <v>4</v>
      </c>
      <c r="X109" s="119">
        <v>4</v>
      </c>
      <c r="Y109" s="116">
        <f t="shared" si="14"/>
        <v>4</v>
      </c>
      <c r="Z109" s="119">
        <v>1</v>
      </c>
      <c r="AA109" s="119">
        <v>3</v>
      </c>
      <c r="AB109" s="116">
        <f t="shared" si="17"/>
        <v>12</v>
      </c>
      <c r="AC109" s="116"/>
      <c r="AD109" s="119" t="s">
        <v>15</v>
      </c>
      <c r="AE109" s="122" t="s">
        <v>1794</v>
      </c>
      <c r="AF109" s="120" t="s">
        <v>418</v>
      </c>
      <c r="AG109" s="120" t="s">
        <v>418</v>
      </c>
      <c r="AH109" s="120" t="s">
        <v>418</v>
      </c>
      <c r="AI109" s="120" t="s">
        <v>418</v>
      </c>
      <c r="AJ109" s="120" t="s">
        <v>418</v>
      </c>
      <c r="AK109" s="120" t="s">
        <v>418</v>
      </c>
      <c r="AL109" s="120"/>
      <c r="AM109" s="120"/>
      <c r="AN109" s="120"/>
      <c r="AO109" s="119" t="s">
        <v>266</v>
      </c>
      <c r="AP109" s="122" t="s">
        <v>1059</v>
      </c>
      <c r="AQ109" s="119" t="s">
        <v>1802</v>
      </c>
      <c r="AR109" s="119"/>
      <c r="AS109" s="116"/>
      <c r="AT109" s="116"/>
      <c r="AU109" s="122" t="s">
        <v>1065</v>
      </c>
      <c r="AV109" s="119" t="s">
        <v>95</v>
      </c>
      <c r="AW109" s="116" t="s">
        <v>471</v>
      </c>
      <c r="AX109" s="119">
        <v>3</v>
      </c>
      <c r="AY109" s="119">
        <f>AZ109*60</f>
        <v>480</v>
      </c>
      <c r="AZ109" s="138">
        <v>8</v>
      </c>
      <c r="BA109" s="229">
        <f t="shared" si="19"/>
        <v>24</v>
      </c>
      <c r="BB109" s="119" t="s">
        <v>226</v>
      </c>
      <c r="BC109" s="120"/>
      <c r="BD109" s="120"/>
      <c r="BE109" s="120"/>
      <c r="BF109" s="120"/>
      <c r="BG109" s="119" t="s">
        <v>425</v>
      </c>
      <c r="BH109" s="120"/>
      <c r="BI109" s="119" t="s">
        <v>472</v>
      </c>
      <c r="BJ109" s="144"/>
      <c r="BK109" s="144"/>
      <c r="BL109" s="120"/>
      <c r="BM109" s="120"/>
      <c r="BN109" s="120"/>
      <c r="BO109" s="120"/>
      <c r="BP109" s="120"/>
      <c r="BQ109" s="120"/>
      <c r="BR109" s="120"/>
      <c r="BS109" s="120"/>
      <c r="BT109" s="120"/>
      <c r="BU109" s="120"/>
      <c r="BV109" s="120"/>
      <c r="BW109" s="120"/>
      <c r="BX109" s="120"/>
      <c r="BY109" s="120"/>
    </row>
    <row r="110" spans="1:77" s="198" customFormat="1" ht="51.95" customHeight="1">
      <c r="A110" s="116">
        <v>134</v>
      </c>
      <c r="B110" s="116" t="s">
        <v>214</v>
      </c>
      <c r="C110" s="116"/>
      <c r="D110" s="193" t="s">
        <v>1063</v>
      </c>
      <c r="E110" s="116" t="s">
        <v>207</v>
      </c>
      <c r="F110" s="116" t="s">
        <v>207</v>
      </c>
      <c r="G110" s="117" t="s">
        <v>687</v>
      </c>
      <c r="H110" s="118"/>
      <c r="I110" s="193" t="s">
        <v>210</v>
      </c>
      <c r="J110" s="116" t="s">
        <v>255</v>
      </c>
      <c r="K110" s="203" t="s">
        <v>209</v>
      </c>
      <c r="L110" s="116" t="s">
        <v>210</v>
      </c>
      <c r="M110" s="119" t="s">
        <v>143</v>
      </c>
      <c r="N110" s="119" t="s">
        <v>390</v>
      </c>
      <c r="O110" s="119"/>
      <c r="P110" s="116">
        <v>10104713</v>
      </c>
      <c r="Q110" s="122" t="s">
        <v>465</v>
      </c>
      <c r="R110" s="122" t="s">
        <v>458</v>
      </c>
      <c r="S110" s="122" t="s">
        <v>466</v>
      </c>
      <c r="T110" s="141" t="s">
        <v>995</v>
      </c>
      <c r="U110" s="135">
        <v>1</v>
      </c>
      <c r="V110" s="119">
        <v>1</v>
      </c>
      <c r="W110" s="119">
        <v>1</v>
      </c>
      <c r="X110" s="119">
        <v>1</v>
      </c>
      <c r="Y110" s="116">
        <f t="shared" si="14"/>
        <v>1</v>
      </c>
      <c r="Z110" s="119">
        <v>1</v>
      </c>
      <c r="AA110" s="119">
        <v>1</v>
      </c>
      <c r="AB110" s="116">
        <f t="shared" si="17"/>
        <v>1</v>
      </c>
      <c r="AC110" s="116"/>
      <c r="AD110" s="119"/>
      <c r="AE110" s="122"/>
      <c r="AF110" s="119"/>
      <c r="AG110" s="122"/>
      <c r="AH110" s="119"/>
      <c r="AI110" s="122"/>
      <c r="AJ110" s="119"/>
      <c r="AK110" s="122"/>
      <c r="AL110" s="122"/>
      <c r="AM110" s="122"/>
      <c r="AN110" s="120"/>
      <c r="AO110" s="119" t="s">
        <v>266</v>
      </c>
      <c r="AP110" s="122" t="s">
        <v>1805</v>
      </c>
      <c r="AQ110" s="119" t="s">
        <v>1803</v>
      </c>
      <c r="AR110" s="119" t="s">
        <v>1847</v>
      </c>
      <c r="AS110" s="116" t="s">
        <v>58</v>
      </c>
      <c r="AT110" s="116"/>
      <c r="AU110" s="122"/>
      <c r="AV110" s="119" t="s">
        <v>95</v>
      </c>
      <c r="AW110" s="116"/>
      <c r="AX110" s="119"/>
      <c r="AY110" s="116"/>
      <c r="AZ110" s="138"/>
      <c r="BA110" s="229">
        <f t="shared" si="19"/>
        <v>0</v>
      </c>
      <c r="BB110" s="142"/>
      <c r="BC110" s="120"/>
      <c r="BD110" s="120"/>
      <c r="BE110" s="120"/>
      <c r="BF110" s="120"/>
      <c r="BG110" s="119" t="s">
        <v>456</v>
      </c>
      <c r="BH110" s="120"/>
      <c r="BI110" s="119" t="s">
        <v>99</v>
      </c>
      <c r="BJ110" s="144"/>
      <c r="BK110" s="119" t="s">
        <v>457</v>
      </c>
      <c r="BL110" s="120"/>
      <c r="BM110" s="120"/>
      <c r="BN110" s="120"/>
      <c r="BO110" s="120"/>
      <c r="BP110" s="120"/>
      <c r="BQ110" s="120"/>
      <c r="BR110" s="120"/>
      <c r="BS110" s="120"/>
      <c r="BT110" s="120"/>
      <c r="BU110" s="120"/>
      <c r="BV110" s="120"/>
      <c r="BW110" s="120"/>
      <c r="BX110" s="120"/>
      <c r="BY110" s="120"/>
    </row>
    <row r="111" spans="1:77" s="118" customFormat="1" ht="66.599999999999994" customHeight="1">
      <c r="A111" s="116">
        <v>133</v>
      </c>
      <c r="B111" s="116" t="s">
        <v>214</v>
      </c>
      <c r="C111" s="116"/>
      <c r="D111" s="193" t="s">
        <v>1063</v>
      </c>
      <c r="E111" s="116" t="s">
        <v>207</v>
      </c>
      <c r="F111" s="116" t="s">
        <v>207</v>
      </c>
      <c r="G111" s="117" t="s">
        <v>687</v>
      </c>
      <c r="I111" s="193" t="s">
        <v>210</v>
      </c>
      <c r="J111" s="116" t="s">
        <v>255</v>
      </c>
      <c r="K111" s="203" t="s">
        <v>209</v>
      </c>
      <c r="L111" s="116" t="s">
        <v>210</v>
      </c>
      <c r="M111" s="119" t="s">
        <v>143</v>
      </c>
      <c r="N111" s="119" t="s">
        <v>390</v>
      </c>
      <c r="O111" s="119"/>
      <c r="P111" s="116">
        <v>10104713</v>
      </c>
      <c r="Q111" s="122" t="s">
        <v>463</v>
      </c>
      <c r="R111" s="122" t="s">
        <v>458</v>
      </c>
      <c r="S111" s="122" t="s">
        <v>464</v>
      </c>
      <c r="T111" s="141" t="s">
        <v>995</v>
      </c>
      <c r="U111" s="119">
        <v>1</v>
      </c>
      <c r="V111" s="119">
        <v>1</v>
      </c>
      <c r="W111" s="119">
        <v>1</v>
      </c>
      <c r="X111" s="119">
        <v>1</v>
      </c>
      <c r="Y111" s="116">
        <f t="shared" si="14"/>
        <v>1</v>
      </c>
      <c r="Z111" s="119">
        <v>1</v>
      </c>
      <c r="AA111" s="119">
        <v>1</v>
      </c>
      <c r="AB111" s="116">
        <f t="shared" si="17"/>
        <v>1</v>
      </c>
      <c r="AC111" s="116"/>
      <c r="AD111" s="119"/>
      <c r="AE111" s="122"/>
      <c r="AF111" s="119"/>
      <c r="AG111" s="122"/>
      <c r="AH111" s="119"/>
      <c r="AI111" s="122"/>
      <c r="AJ111" s="119"/>
      <c r="AK111" s="122"/>
      <c r="AL111" s="122"/>
      <c r="AM111" s="122"/>
      <c r="AN111" s="120"/>
      <c r="AO111" s="119" t="s">
        <v>266</v>
      </c>
      <c r="AP111" s="122" t="s">
        <v>447</v>
      </c>
      <c r="AQ111" s="119" t="s">
        <v>1803</v>
      </c>
      <c r="AR111" s="119" t="s">
        <v>1847</v>
      </c>
      <c r="AS111" s="116" t="s">
        <v>58</v>
      </c>
      <c r="AT111" s="116"/>
      <c r="AU111" s="122"/>
      <c r="AV111" s="119" t="s">
        <v>95</v>
      </c>
      <c r="AW111" s="116"/>
      <c r="AX111" s="119"/>
      <c r="AY111" s="116"/>
      <c r="AZ111" s="138"/>
      <c r="BA111" s="229">
        <f t="shared" si="19"/>
        <v>0</v>
      </c>
      <c r="BB111" s="142"/>
      <c r="BC111" s="120"/>
      <c r="BD111" s="120"/>
      <c r="BE111" s="120"/>
      <c r="BF111" s="120"/>
      <c r="BG111" s="119" t="s">
        <v>456</v>
      </c>
      <c r="BH111" s="120"/>
      <c r="BI111" s="119" t="s">
        <v>99</v>
      </c>
      <c r="BJ111" s="144"/>
      <c r="BK111" s="119" t="s">
        <v>457</v>
      </c>
      <c r="BL111" s="120"/>
      <c r="BM111" s="120"/>
      <c r="BN111" s="120"/>
      <c r="BO111" s="120"/>
      <c r="BP111" s="120"/>
      <c r="BQ111" s="120"/>
      <c r="BR111" s="120"/>
      <c r="BS111" s="120"/>
      <c r="BT111" s="120"/>
      <c r="BU111" s="120"/>
      <c r="BV111" s="120"/>
      <c r="BW111" s="120"/>
      <c r="BX111" s="120"/>
      <c r="BY111" s="120"/>
    </row>
    <row r="112" spans="1:77" s="118" customFormat="1" ht="39.950000000000003" customHeight="1">
      <c r="A112" s="116">
        <v>132</v>
      </c>
      <c r="B112" s="116" t="s">
        <v>214</v>
      </c>
      <c r="C112" s="116"/>
      <c r="D112" s="193" t="s">
        <v>1063</v>
      </c>
      <c r="E112" s="116" t="s">
        <v>207</v>
      </c>
      <c r="F112" s="116" t="s">
        <v>207</v>
      </c>
      <c r="G112" s="117" t="s">
        <v>687</v>
      </c>
      <c r="I112" s="193" t="s">
        <v>210</v>
      </c>
      <c r="J112" s="116" t="s">
        <v>255</v>
      </c>
      <c r="K112" s="203" t="s">
        <v>209</v>
      </c>
      <c r="L112" s="116" t="s">
        <v>210</v>
      </c>
      <c r="M112" s="119" t="s">
        <v>143</v>
      </c>
      <c r="N112" s="119" t="s">
        <v>390</v>
      </c>
      <c r="O112" s="119"/>
      <c r="P112" s="116">
        <v>10104713</v>
      </c>
      <c r="Q112" s="122" t="s">
        <v>453</v>
      </c>
      <c r="R112" s="122" t="s">
        <v>458</v>
      </c>
      <c r="S112" s="141" t="s">
        <v>460</v>
      </c>
      <c r="T112" s="141" t="s">
        <v>1024</v>
      </c>
      <c r="U112" s="135">
        <v>1</v>
      </c>
      <c r="V112" s="119">
        <v>1</v>
      </c>
      <c r="W112" s="119">
        <v>1</v>
      </c>
      <c r="X112" s="119">
        <v>1</v>
      </c>
      <c r="Y112" s="116">
        <f t="shared" si="14"/>
        <v>1</v>
      </c>
      <c r="Z112" s="119">
        <v>2</v>
      </c>
      <c r="AA112" s="119">
        <v>5</v>
      </c>
      <c r="AB112" s="116">
        <f t="shared" si="17"/>
        <v>10</v>
      </c>
      <c r="AC112" s="116"/>
      <c r="AD112" s="119"/>
      <c r="AE112" s="122"/>
      <c r="AF112" s="119"/>
      <c r="AG112" s="122"/>
      <c r="AH112" s="119"/>
      <c r="AI112" s="122"/>
      <c r="AJ112" s="119"/>
      <c r="AK112" s="122"/>
      <c r="AL112" s="122"/>
      <c r="AM112" s="122"/>
      <c r="AN112" s="120"/>
      <c r="AO112" s="119" t="s">
        <v>266</v>
      </c>
      <c r="AP112" s="122" t="s">
        <v>461</v>
      </c>
      <c r="AQ112" s="119" t="s">
        <v>1803</v>
      </c>
      <c r="AR112" s="119" t="s">
        <v>1847</v>
      </c>
      <c r="AS112" s="116" t="s">
        <v>58</v>
      </c>
      <c r="AT112" s="116"/>
      <c r="AU112" s="122"/>
      <c r="AV112" s="119" t="s">
        <v>95</v>
      </c>
      <c r="AW112" s="116"/>
      <c r="AX112" s="119"/>
      <c r="AY112" s="116"/>
      <c r="AZ112" s="138"/>
      <c r="BA112" s="229"/>
      <c r="BB112" s="142"/>
      <c r="BC112" s="186"/>
      <c r="BD112" s="186"/>
      <c r="BE112" s="186"/>
      <c r="BF112" s="186"/>
      <c r="BG112" s="119" t="s">
        <v>462</v>
      </c>
      <c r="BH112" s="120"/>
      <c r="BI112" s="119" t="s">
        <v>99</v>
      </c>
      <c r="BJ112" s="144"/>
      <c r="BK112" s="119"/>
      <c r="BL112" s="120"/>
      <c r="BM112" s="120"/>
      <c r="BN112" s="120"/>
      <c r="BO112" s="120"/>
      <c r="BP112" s="120"/>
      <c r="BQ112" s="120"/>
      <c r="BR112" s="120"/>
      <c r="BS112" s="120"/>
      <c r="BT112" s="120"/>
      <c r="BU112" s="120"/>
      <c r="BV112" s="120"/>
      <c r="BW112" s="120"/>
      <c r="BX112" s="120"/>
      <c r="BY112" s="120"/>
    </row>
    <row r="113" spans="1:77" s="118" customFormat="1" ht="39.950000000000003" customHeight="1">
      <c r="A113" s="116">
        <v>131</v>
      </c>
      <c r="B113" s="116" t="s">
        <v>214</v>
      </c>
      <c r="C113" s="116"/>
      <c r="D113" s="193" t="s">
        <v>1063</v>
      </c>
      <c r="E113" s="116" t="s">
        <v>207</v>
      </c>
      <c r="F113" s="116" t="s">
        <v>207</v>
      </c>
      <c r="G113" s="117" t="s">
        <v>687</v>
      </c>
      <c r="I113" s="193" t="s">
        <v>210</v>
      </c>
      <c r="J113" s="116" t="s">
        <v>255</v>
      </c>
      <c r="K113" s="203" t="s">
        <v>209</v>
      </c>
      <c r="L113" s="116" t="s">
        <v>210</v>
      </c>
      <c r="M113" s="119" t="s">
        <v>143</v>
      </c>
      <c r="N113" s="119" t="s">
        <v>390</v>
      </c>
      <c r="O113" s="119"/>
      <c r="P113" s="116">
        <v>10104713</v>
      </c>
      <c r="Q113" s="122" t="s">
        <v>453</v>
      </c>
      <c r="R113" s="122" t="s">
        <v>458</v>
      </c>
      <c r="S113" s="141" t="s">
        <v>459</v>
      </c>
      <c r="T113" s="141" t="s">
        <v>1024</v>
      </c>
      <c r="U113" s="135">
        <v>1</v>
      </c>
      <c r="V113" s="119">
        <v>1</v>
      </c>
      <c r="W113" s="119">
        <v>1</v>
      </c>
      <c r="X113" s="119">
        <v>1</v>
      </c>
      <c r="Y113" s="116">
        <f t="shared" si="14"/>
        <v>1</v>
      </c>
      <c r="Z113" s="119">
        <v>2</v>
      </c>
      <c r="AA113" s="119">
        <v>5</v>
      </c>
      <c r="AB113" s="116">
        <f t="shared" si="17"/>
        <v>10</v>
      </c>
      <c r="AC113" s="116"/>
      <c r="AD113" s="119"/>
      <c r="AE113" s="122"/>
      <c r="AF113" s="119"/>
      <c r="AG113" s="122"/>
      <c r="AH113" s="119"/>
      <c r="AI113" s="122"/>
      <c r="AJ113" s="119"/>
      <c r="AK113" s="122"/>
      <c r="AL113" s="122"/>
      <c r="AM113" s="122"/>
      <c r="AN113" s="120"/>
      <c r="AO113" s="119" t="s">
        <v>266</v>
      </c>
      <c r="AP113" s="122" t="s">
        <v>447</v>
      </c>
      <c r="AQ113" s="119" t="s">
        <v>1803</v>
      </c>
      <c r="AR113" s="119" t="s">
        <v>1847</v>
      </c>
      <c r="AS113" s="116" t="s">
        <v>58</v>
      </c>
      <c r="AT113" s="116"/>
      <c r="AU113" s="122"/>
      <c r="AV113" s="119" t="s">
        <v>95</v>
      </c>
      <c r="AW113" s="116"/>
      <c r="AX113" s="119"/>
      <c r="AY113" s="116"/>
      <c r="AZ113" s="138"/>
      <c r="BA113" s="229">
        <f t="shared" ref="BA113:BA119" si="20">AZ113*AX113</f>
        <v>0</v>
      </c>
      <c r="BB113" s="142"/>
      <c r="BC113" s="186"/>
      <c r="BD113" s="186"/>
      <c r="BE113" s="186"/>
      <c r="BF113" s="186"/>
      <c r="BG113" s="119" t="s">
        <v>456</v>
      </c>
      <c r="BH113" s="120"/>
      <c r="BI113" s="119" t="s">
        <v>99</v>
      </c>
      <c r="BJ113" s="144"/>
      <c r="BK113" s="119" t="s">
        <v>457</v>
      </c>
      <c r="BL113" s="120"/>
      <c r="BM113" s="120"/>
      <c r="BN113" s="120"/>
      <c r="BO113" s="120"/>
      <c r="BP113" s="120"/>
      <c r="BQ113" s="120"/>
      <c r="BR113" s="120"/>
      <c r="BS113" s="120"/>
      <c r="BT113" s="120"/>
      <c r="BU113" s="120"/>
      <c r="BV113" s="120"/>
      <c r="BW113" s="120"/>
      <c r="BX113" s="120"/>
      <c r="BY113" s="120"/>
    </row>
    <row r="114" spans="1:77" s="118" customFormat="1" ht="39.950000000000003" customHeight="1">
      <c r="A114" s="116">
        <v>130</v>
      </c>
      <c r="B114" s="116" t="s">
        <v>214</v>
      </c>
      <c r="C114" s="116"/>
      <c r="D114" s="193" t="s">
        <v>1063</v>
      </c>
      <c r="E114" s="116" t="s">
        <v>207</v>
      </c>
      <c r="F114" s="116" t="s">
        <v>207</v>
      </c>
      <c r="G114" s="117" t="s">
        <v>687</v>
      </c>
      <c r="I114" s="193" t="s">
        <v>210</v>
      </c>
      <c r="J114" s="116" t="s">
        <v>255</v>
      </c>
      <c r="K114" s="203" t="s">
        <v>209</v>
      </c>
      <c r="L114" s="116" t="s">
        <v>210</v>
      </c>
      <c r="M114" s="119" t="s">
        <v>143</v>
      </c>
      <c r="N114" s="119" t="s">
        <v>390</v>
      </c>
      <c r="O114" s="119"/>
      <c r="P114" s="116">
        <v>10104713</v>
      </c>
      <c r="Q114" s="122" t="s">
        <v>453</v>
      </c>
      <c r="R114" s="121" t="s">
        <v>454</v>
      </c>
      <c r="S114" s="141" t="s">
        <v>1009</v>
      </c>
      <c r="T114" s="141" t="s">
        <v>455</v>
      </c>
      <c r="U114" s="135">
        <v>1</v>
      </c>
      <c r="V114" s="119">
        <v>1</v>
      </c>
      <c r="W114" s="119">
        <v>1</v>
      </c>
      <c r="X114" s="119">
        <v>1</v>
      </c>
      <c r="Y114" s="116">
        <f t="shared" si="14"/>
        <v>1</v>
      </c>
      <c r="Z114" s="119">
        <v>1</v>
      </c>
      <c r="AA114" s="119">
        <v>1</v>
      </c>
      <c r="AB114" s="116">
        <f t="shared" si="17"/>
        <v>1</v>
      </c>
      <c r="AC114" s="116"/>
      <c r="AD114" s="119"/>
      <c r="AE114" s="122"/>
      <c r="AF114" s="120"/>
      <c r="AG114" s="120"/>
      <c r="AH114" s="120"/>
      <c r="AI114" s="120"/>
      <c r="AJ114" s="120"/>
      <c r="AK114" s="120"/>
      <c r="AL114" s="120"/>
      <c r="AM114" s="120"/>
      <c r="AN114" s="120"/>
      <c r="AO114" s="119" t="s">
        <v>266</v>
      </c>
      <c r="AP114" s="122" t="s">
        <v>1804</v>
      </c>
      <c r="AQ114" s="119" t="s">
        <v>1803</v>
      </c>
      <c r="AR114" s="119" t="s">
        <v>1847</v>
      </c>
      <c r="AS114" s="116" t="s">
        <v>58</v>
      </c>
      <c r="AT114" s="116"/>
      <c r="AU114" s="143"/>
      <c r="AV114" s="119" t="s">
        <v>95</v>
      </c>
      <c r="AW114" s="120"/>
      <c r="AX114" s="142"/>
      <c r="AY114" s="119"/>
      <c r="AZ114" s="138"/>
      <c r="BA114" s="229">
        <f t="shared" si="20"/>
        <v>0</v>
      </c>
      <c r="BB114" s="145"/>
      <c r="BC114" s="120"/>
      <c r="BD114" s="120"/>
      <c r="BE114" s="120"/>
      <c r="BF114" s="120"/>
      <c r="BG114" s="119" t="s">
        <v>456</v>
      </c>
      <c r="BH114" s="120"/>
      <c r="BI114" s="119" t="s">
        <v>99</v>
      </c>
      <c r="BJ114" s="144"/>
      <c r="BK114" s="119" t="s">
        <v>457</v>
      </c>
      <c r="BL114" s="120"/>
      <c r="BM114" s="120"/>
      <c r="BN114" s="120"/>
      <c r="BO114" s="120"/>
      <c r="BP114" s="120"/>
      <c r="BQ114" s="120"/>
      <c r="BR114" s="120"/>
      <c r="BS114" s="120"/>
      <c r="BT114" s="120"/>
      <c r="BU114" s="120"/>
      <c r="BV114" s="120"/>
      <c r="BW114" s="120"/>
      <c r="BX114" s="120"/>
      <c r="BY114" s="120"/>
    </row>
    <row r="115" spans="1:77" s="198" customFormat="1" ht="51.95" hidden="1" customHeight="1">
      <c r="A115" s="116">
        <v>127</v>
      </c>
      <c r="B115" s="116" t="s">
        <v>214</v>
      </c>
      <c r="C115" s="116"/>
      <c r="D115" s="116" t="s">
        <v>1077</v>
      </c>
      <c r="E115" s="116" t="s">
        <v>207</v>
      </c>
      <c r="F115" s="116" t="s">
        <v>207</v>
      </c>
      <c r="G115" s="194" t="s">
        <v>683</v>
      </c>
      <c r="H115" s="118"/>
      <c r="I115" s="193" t="s">
        <v>210</v>
      </c>
      <c r="J115" s="193" t="s">
        <v>255</v>
      </c>
      <c r="K115" s="203" t="s">
        <v>209</v>
      </c>
      <c r="L115" s="116" t="s">
        <v>210</v>
      </c>
      <c r="M115" s="119" t="s">
        <v>213</v>
      </c>
      <c r="N115" s="177" t="s">
        <v>1138</v>
      </c>
      <c r="O115" s="116"/>
      <c r="P115" s="116">
        <v>10050151</v>
      </c>
      <c r="Q115" s="117" t="s">
        <v>449</v>
      </c>
      <c r="R115" s="117" t="s">
        <v>450</v>
      </c>
      <c r="S115" s="141" t="s">
        <v>452</v>
      </c>
      <c r="T115" s="183" t="s">
        <v>994</v>
      </c>
      <c r="U115" s="135"/>
      <c r="V115" s="119"/>
      <c r="W115" s="119"/>
      <c r="X115" s="119"/>
      <c r="Y115" s="116">
        <f t="shared" si="14"/>
        <v>0</v>
      </c>
      <c r="Z115" s="119"/>
      <c r="AA115" s="119"/>
      <c r="AB115" s="116">
        <f t="shared" si="17"/>
        <v>0</v>
      </c>
      <c r="AC115" s="116"/>
      <c r="AD115" s="119"/>
      <c r="AE115" s="122"/>
      <c r="AF115" s="120"/>
      <c r="AG115" s="120"/>
      <c r="AH115" s="120"/>
      <c r="AI115" s="120"/>
      <c r="AJ115" s="120"/>
      <c r="AK115" s="120"/>
      <c r="AL115" s="120"/>
      <c r="AM115" s="120"/>
      <c r="AN115" s="120"/>
      <c r="AO115" s="142"/>
      <c r="AP115" s="122"/>
      <c r="AQ115" s="119"/>
      <c r="AR115" s="119"/>
      <c r="AS115" s="116"/>
      <c r="AT115" s="116"/>
      <c r="AU115" s="143"/>
      <c r="AV115" s="119" t="s">
        <v>99</v>
      </c>
      <c r="AW115" s="120"/>
      <c r="AX115" s="142"/>
      <c r="AY115" s="119"/>
      <c r="AZ115" s="138"/>
      <c r="BA115" s="229">
        <f t="shared" si="20"/>
        <v>0</v>
      </c>
      <c r="BB115" s="142"/>
      <c r="BC115" s="120"/>
      <c r="BD115" s="120"/>
      <c r="BE115" s="120"/>
      <c r="BF115" s="120"/>
      <c r="BG115" s="120"/>
      <c r="BH115" s="120"/>
      <c r="BI115" s="119"/>
      <c r="BJ115" s="144"/>
      <c r="BK115" s="144"/>
      <c r="BL115" s="120"/>
      <c r="BM115" s="120"/>
      <c r="BN115" s="120"/>
      <c r="BO115" s="120"/>
      <c r="BP115" s="120"/>
      <c r="BQ115" s="120"/>
      <c r="BR115" s="120"/>
      <c r="BS115" s="120"/>
      <c r="BT115" s="120"/>
      <c r="BU115" s="120"/>
      <c r="BV115" s="120"/>
      <c r="BW115" s="120"/>
      <c r="BX115" s="120"/>
      <c r="BY115" s="120"/>
    </row>
    <row r="116" spans="1:77" s="198" customFormat="1" ht="59.45" hidden="1" customHeight="1">
      <c r="A116" s="116">
        <v>126</v>
      </c>
      <c r="B116" s="116" t="s">
        <v>214</v>
      </c>
      <c r="C116" s="116"/>
      <c r="D116" s="116" t="s">
        <v>1077</v>
      </c>
      <c r="E116" s="116" t="s">
        <v>207</v>
      </c>
      <c r="F116" s="116" t="s">
        <v>207</v>
      </c>
      <c r="G116" s="194" t="s">
        <v>683</v>
      </c>
      <c r="H116" s="118"/>
      <c r="I116" s="193" t="s">
        <v>210</v>
      </c>
      <c r="J116" s="193" t="s">
        <v>255</v>
      </c>
      <c r="K116" s="203" t="s">
        <v>209</v>
      </c>
      <c r="L116" s="116" t="s">
        <v>210</v>
      </c>
      <c r="M116" s="119" t="s">
        <v>213</v>
      </c>
      <c r="N116" s="177" t="s">
        <v>1138</v>
      </c>
      <c r="O116" s="116"/>
      <c r="P116" s="116">
        <v>10050151</v>
      </c>
      <c r="Q116" s="117" t="s">
        <v>449</v>
      </c>
      <c r="R116" s="117" t="s">
        <v>450</v>
      </c>
      <c r="S116" s="117" t="s">
        <v>451</v>
      </c>
      <c r="T116" s="183" t="s">
        <v>993</v>
      </c>
      <c r="U116" s="135"/>
      <c r="V116" s="119"/>
      <c r="W116" s="119"/>
      <c r="X116" s="119"/>
      <c r="Y116" s="116">
        <f t="shared" si="14"/>
        <v>0</v>
      </c>
      <c r="Z116" s="119"/>
      <c r="AA116" s="119"/>
      <c r="AB116" s="116">
        <f t="shared" ref="AB116:AB117" si="21">Y116*Z116*AA116</f>
        <v>0</v>
      </c>
      <c r="AC116" s="116"/>
      <c r="AD116" s="119"/>
      <c r="AE116" s="122"/>
      <c r="AF116" s="119"/>
      <c r="AG116" s="119"/>
      <c r="AH116" s="119"/>
      <c r="AI116" s="119"/>
      <c r="AJ116" s="119"/>
      <c r="AK116" s="119"/>
      <c r="AL116" s="119"/>
      <c r="AM116" s="119"/>
      <c r="AN116" s="120"/>
      <c r="AO116" s="119"/>
      <c r="AP116" s="122"/>
      <c r="AQ116" s="119"/>
      <c r="AR116" s="119"/>
      <c r="AS116" s="116"/>
      <c r="AT116" s="116"/>
      <c r="AU116" s="143"/>
      <c r="AV116" s="119" t="s">
        <v>99</v>
      </c>
      <c r="AW116" s="120"/>
      <c r="AX116" s="142"/>
      <c r="AY116" s="119"/>
      <c r="AZ116" s="138"/>
      <c r="BA116" s="229">
        <f t="shared" si="20"/>
        <v>0</v>
      </c>
      <c r="BB116" s="142"/>
      <c r="BC116" s="120"/>
      <c r="BD116" s="120"/>
      <c r="BE116" s="120"/>
      <c r="BF116" s="120"/>
      <c r="BG116" s="120"/>
      <c r="BH116" s="120"/>
      <c r="BI116" s="119"/>
      <c r="BJ116" s="144"/>
      <c r="BK116" s="144"/>
      <c r="BL116" s="120"/>
      <c r="BM116" s="120"/>
      <c r="BN116" s="120"/>
      <c r="BO116" s="120"/>
      <c r="BP116" s="120"/>
      <c r="BQ116" s="120"/>
      <c r="BR116" s="120"/>
      <c r="BS116" s="120"/>
      <c r="BT116" s="120"/>
      <c r="BU116" s="120"/>
      <c r="BV116" s="120"/>
      <c r="BW116" s="120"/>
      <c r="BX116" s="120"/>
      <c r="BY116" s="120"/>
    </row>
    <row r="117" spans="1:77" s="198" customFormat="1" ht="39.950000000000003" customHeight="1">
      <c r="A117" s="116">
        <v>125</v>
      </c>
      <c r="B117" s="116" t="s">
        <v>214</v>
      </c>
      <c r="C117" s="116"/>
      <c r="D117" s="193" t="s">
        <v>1063</v>
      </c>
      <c r="E117" s="116" t="s">
        <v>207</v>
      </c>
      <c r="F117" s="116" t="s">
        <v>207</v>
      </c>
      <c r="G117" s="117" t="s">
        <v>687</v>
      </c>
      <c r="H117" s="118"/>
      <c r="I117" s="116" t="s">
        <v>210</v>
      </c>
      <c r="J117" s="116" t="s">
        <v>255</v>
      </c>
      <c r="K117" s="203" t="s">
        <v>209</v>
      </c>
      <c r="L117" s="116" t="s">
        <v>210</v>
      </c>
      <c r="M117" s="119" t="s">
        <v>143</v>
      </c>
      <c r="N117" s="116" t="s">
        <v>443</v>
      </c>
      <c r="O117" s="116"/>
      <c r="P117" s="116">
        <v>10104713</v>
      </c>
      <c r="Q117" s="117" t="s">
        <v>444</v>
      </c>
      <c r="R117" s="52" t="s">
        <v>445</v>
      </c>
      <c r="S117" s="141" t="s">
        <v>448</v>
      </c>
      <c r="T117" s="51" t="s">
        <v>991</v>
      </c>
      <c r="U117" s="135">
        <v>4</v>
      </c>
      <c r="V117" s="119">
        <v>4</v>
      </c>
      <c r="W117" s="119">
        <v>4</v>
      </c>
      <c r="X117" s="119">
        <v>4</v>
      </c>
      <c r="Y117" s="116">
        <f t="shared" si="14"/>
        <v>4</v>
      </c>
      <c r="Z117" s="119">
        <v>1</v>
      </c>
      <c r="AA117" s="119">
        <v>1</v>
      </c>
      <c r="AB117" s="116">
        <f t="shared" si="21"/>
        <v>4</v>
      </c>
      <c r="AC117" s="116"/>
      <c r="AD117" s="119" t="s">
        <v>15</v>
      </c>
      <c r="AE117" s="122" t="s">
        <v>447</v>
      </c>
      <c r="AF117" s="120"/>
      <c r="AG117" s="120"/>
      <c r="AH117" s="120"/>
      <c r="AI117" s="120"/>
      <c r="AJ117" s="120"/>
      <c r="AK117" s="120"/>
      <c r="AL117" s="120"/>
      <c r="AM117" s="120"/>
      <c r="AN117" s="120"/>
      <c r="AO117" s="119" t="s">
        <v>15</v>
      </c>
      <c r="AP117" s="122" t="s">
        <v>1804</v>
      </c>
      <c r="AQ117" s="119" t="s">
        <v>1804</v>
      </c>
      <c r="AR117" s="116" t="s">
        <v>443</v>
      </c>
      <c r="AS117" s="116" t="s">
        <v>1112</v>
      </c>
      <c r="AT117" s="116"/>
      <c r="AU117" s="122" t="s">
        <v>1823</v>
      </c>
      <c r="AV117" s="119" t="s">
        <v>95</v>
      </c>
      <c r="AW117" s="119" t="s">
        <v>471</v>
      </c>
      <c r="AX117" s="142"/>
      <c r="AY117" s="119"/>
      <c r="AZ117" s="138"/>
      <c r="BA117" s="229">
        <f t="shared" si="20"/>
        <v>0</v>
      </c>
      <c r="BB117" s="119" t="s">
        <v>226</v>
      </c>
      <c r="BC117" s="120"/>
      <c r="BD117" s="120"/>
      <c r="BE117" s="120"/>
      <c r="BF117" s="120"/>
      <c r="BG117" s="119" t="s">
        <v>1813</v>
      </c>
      <c r="BH117" s="120"/>
      <c r="BI117" s="205" t="s">
        <v>99</v>
      </c>
      <c r="BJ117" s="144"/>
      <c r="BK117" s="144"/>
      <c r="BL117" s="120"/>
      <c r="BM117" s="120"/>
      <c r="BN117" s="120"/>
      <c r="BO117" s="120"/>
      <c r="BP117" s="120"/>
      <c r="BQ117" s="120"/>
      <c r="BR117" s="120"/>
      <c r="BS117" s="120"/>
      <c r="BT117" s="120"/>
      <c r="BU117" s="120"/>
      <c r="BV117" s="120"/>
      <c r="BW117" s="120"/>
      <c r="BX117" s="120"/>
      <c r="BY117" s="120"/>
    </row>
    <row r="118" spans="1:77" s="231" customFormat="1" ht="66.599999999999994" customHeight="1">
      <c r="A118" s="116">
        <v>124</v>
      </c>
      <c r="B118" s="116" t="s">
        <v>214</v>
      </c>
      <c r="C118" s="116"/>
      <c r="D118" s="193" t="s">
        <v>1063</v>
      </c>
      <c r="E118" s="116" t="s">
        <v>207</v>
      </c>
      <c r="F118" s="116" t="s">
        <v>207</v>
      </c>
      <c r="G118" s="117" t="s">
        <v>687</v>
      </c>
      <c r="H118" s="118"/>
      <c r="I118" s="116" t="s">
        <v>210</v>
      </c>
      <c r="J118" s="116" t="s">
        <v>255</v>
      </c>
      <c r="K118" s="203" t="s">
        <v>209</v>
      </c>
      <c r="L118" s="116" t="s">
        <v>210</v>
      </c>
      <c r="M118" s="119" t="s">
        <v>143</v>
      </c>
      <c r="N118" s="116" t="s">
        <v>443</v>
      </c>
      <c r="O118" s="116"/>
      <c r="P118" s="116">
        <v>10104713</v>
      </c>
      <c r="Q118" s="117" t="s">
        <v>444</v>
      </c>
      <c r="R118" s="52" t="s">
        <v>445</v>
      </c>
      <c r="S118" s="141" t="s">
        <v>446</v>
      </c>
      <c r="T118" s="51" t="s">
        <v>991</v>
      </c>
      <c r="U118" s="119">
        <v>4</v>
      </c>
      <c r="V118" s="119">
        <v>4</v>
      </c>
      <c r="W118" s="119">
        <v>4</v>
      </c>
      <c r="X118" s="119">
        <v>4</v>
      </c>
      <c r="Y118" s="116">
        <f>MAX(U118:X118)</f>
        <v>4</v>
      </c>
      <c r="Z118" s="119">
        <v>1</v>
      </c>
      <c r="AA118" s="119">
        <v>1</v>
      </c>
      <c r="AB118" s="116">
        <f>Y118*Z118*AA118</f>
        <v>4</v>
      </c>
      <c r="AC118" s="116"/>
      <c r="AD118" s="119" t="s">
        <v>15</v>
      </c>
      <c r="AE118" s="122" t="s">
        <v>447</v>
      </c>
      <c r="AF118" s="120"/>
      <c r="AG118" s="120"/>
      <c r="AH118" s="120"/>
      <c r="AI118" s="120"/>
      <c r="AJ118" s="120"/>
      <c r="AK118" s="120"/>
      <c r="AL118" s="120"/>
      <c r="AM118" s="120"/>
      <c r="AN118" s="120"/>
      <c r="AO118" s="119" t="s">
        <v>15</v>
      </c>
      <c r="AP118" s="122" t="s">
        <v>1113</v>
      </c>
      <c r="AQ118" s="119" t="s">
        <v>1113</v>
      </c>
      <c r="AR118" s="116" t="s">
        <v>443</v>
      </c>
      <c r="AS118" s="116" t="s">
        <v>1112</v>
      </c>
      <c r="AT118" s="116"/>
      <c r="AU118" s="122" t="s">
        <v>1811</v>
      </c>
      <c r="AV118" s="119" t="s">
        <v>95</v>
      </c>
      <c r="AW118" s="119" t="s">
        <v>471</v>
      </c>
      <c r="AX118" s="142"/>
      <c r="AY118" s="119"/>
      <c r="AZ118" s="138"/>
      <c r="BA118" s="229">
        <f t="shared" si="20"/>
        <v>0</v>
      </c>
      <c r="BB118" s="119" t="s">
        <v>226</v>
      </c>
      <c r="BC118" s="120"/>
      <c r="BD118" s="120"/>
      <c r="BE118" s="120"/>
      <c r="BF118" s="120"/>
      <c r="BG118" s="119" t="s">
        <v>1813</v>
      </c>
      <c r="BH118" s="120"/>
      <c r="BI118" s="205" t="s">
        <v>99</v>
      </c>
      <c r="BJ118" s="144"/>
      <c r="BK118" s="144"/>
      <c r="BL118" s="120"/>
      <c r="BM118" s="120"/>
      <c r="BN118" s="120"/>
      <c r="BO118" s="120"/>
      <c r="BP118" s="120"/>
      <c r="BQ118" s="120"/>
      <c r="BR118" s="120"/>
      <c r="BS118" s="120"/>
      <c r="BT118" s="120"/>
      <c r="BU118" s="120"/>
      <c r="BV118" s="120"/>
      <c r="BW118" s="120"/>
      <c r="BX118" s="120"/>
      <c r="BY118" s="120"/>
    </row>
    <row r="119" spans="1:77" s="198" customFormat="1" ht="78" customHeight="1">
      <c r="A119" s="116">
        <v>123</v>
      </c>
      <c r="B119" s="116" t="s">
        <v>214</v>
      </c>
      <c r="C119" s="116"/>
      <c r="D119" s="193" t="s">
        <v>1063</v>
      </c>
      <c r="E119" s="116" t="s">
        <v>207</v>
      </c>
      <c r="F119" s="116" t="s">
        <v>207</v>
      </c>
      <c r="G119" s="117" t="s">
        <v>687</v>
      </c>
      <c r="H119" s="118"/>
      <c r="I119" s="116" t="s">
        <v>210</v>
      </c>
      <c r="J119" s="116" t="s">
        <v>255</v>
      </c>
      <c r="K119" s="203" t="s">
        <v>209</v>
      </c>
      <c r="L119" s="116" t="s">
        <v>210</v>
      </c>
      <c r="M119" s="116" t="s">
        <v>135</v>
      </c>
      <c r="N119" s="119" t="s">
        <v>1821</v>
      </c>
      <c r="O119" s="119"/>
      <c r="P119" s="116">
        <v>10104713</v>
      </c>
      <c r="Q119" s="122" t="s">
        <v>439</v>
      </c>
      <c r="R119" s="121" t="s">
        <v>440</v>
      </c>
      <c r="S119" s="141" t="s">
        <v>1025</v>
      </c>
      <c r="T119" s="141" t="s">
        <v>1026</v>
      </c>
      <c r="U119" s="184">
        <v>2</v>
      </c>
      <c r="V119" s="119">
        <v>1</v>
      </c>
      <c r="W119" s="119">
        <v>1</v>
      </c>
      <c r="X119" s="119">
        <v>1</v>
      </c>
      <c r="Y119" s="116">
        <f>MAX(U119:X119)</f>
        <v>2</v>
      </c>
      <c r="Z119" s="119">
        <v>2</v>
      </c>
      <c r="AA119" s="119">
        <v>5</v>
      </c>
      <c r="AB119" s="116">
        <f>Y119*Z119*AA119</f>
        <v>20</v>
      </c>
      <c r="AC119" s="116"/>
      <c r="AD119" s="119" t="s">
        <v>15</v>
      </c>
      <c r="AE119" s="122" t="s">
        <v>447</v>
      </c>
      <c r="AF119" s="120"/>
      <c r="AG119" s="120"/>
      <c r="AH119" s="120"/>
      <c r="AI119" s="120"/>
      <c r="AJ119" s="120"/>
      <c r="AK119" s="120"/>
      <c r="AL119" s="120"/>
      <c r="AM119" s="120"/>
      <c r="AN119" s="120"/>
      <c r="AO119" s="119" t="s">
        <v>15</v>
      </c>
      <c r="AP119" s="122" t="s">
        <v>1822</v>
      </c>
      <c r="AQ119" s="119" t="s">
        <v>447</v>
      </c>
      <c r="AR119" s="119" t="s">
        <v>1809</v>
      </c>
      <c r="AS119" s="116" t="s">
        <v>1112</v>
      </c>
      <c r="AT119" s="116"/>
      <c r="AU119" s="143" t="s">
        <v>1819</v>
      </c>
      <c r="AV119" s="119" t="s">
        <v>95</v>
      </c>
      <c r="AW119" s="119" t="s">
        <v>471</v>
      </c>
      <c r="AX119" s="119">
        <v>2</v>
      </c>
      <c r="AY119" s="119"/>
      <c r="AZ119" s="138"/>
      <c r="BA119" s="229">
        <f t="shared" si="20"/>
        <v>0</v>
      </c>
      <c r="BB119" s="119" t="s">
        <v>226</v>
      </c>
      <c r="BC119" s="120"/>
      <c r="BD119" s="120"/>
      <c r="BE119" s="120"/>
      <c r="BF119" s="120"/>
      <c r="BG119" s="119" t="s">
        <v>1810</v>
      </c>
      <c r="BH119" s="120"/>
      <c r="BI119" s="119" t="s">
        <v>442</v>
      </c>
      <c r="BJ119" s="144"/>
      <c r="BK119" s="144"/>
      <c r="BL119" s="120"/>
      <c r="BM119" s="120"/>
      <c r="BN119" s="120"/>
      <c r="BO119" s="120"/>
      <c r="BP119" s="120"/>
      <c r="BQ119" s="120"/>
      <c r="BR119" s="120"/>
      <c r="BS119" s="120"/>
      <c r="BT119" s="120"/>
      <c r="BU119" s="120"/>
      <c r="BV119" s="120"/>
      <c r="BW119" s="120"/>
      <c r="BX119" s="120"/>
      <c r="BY119" s="120"/>
    </row>
    <row r="120" spans="1:77" s="198" customFormat="1" ht="51" customHeight="1">
      <c r="A120" s="116">
        <v>123</v>
      </c>
      <c r="B120" s="116" t="s">
        <v>214</v>
      </c>
      <c r="C120" s="116"/>
      <c r="D120" s="193" t="s">
        <v>1063</v>
      </c>
      <c r="E120" s="116" t="s">
        <v>207</v>
      </c>
      <c r="F120" s="116" t="s">
        <v>207</v>
      </c>
      <c r="G120" s="117" t="s">
        <v>687</v>
      </c>
      <c r="H120" s="118"/>
      <c r="I120" s="116" t="s">
        <v>210</v>
      </c>
      <c r="J120" s="116" t="s">
        <v>255</v>
      </c>
      <c r="K120" s="203" t="s">
        <v>209</v>
      </c>
      <c r="L120" s="116" t="s">
        <v>210</v>
      </c>
      <c r="M120" s="116" t="s">
        <v>135</v>
      </c>
      <c r="N120" s="119" t="s">
        <v>1821</v>
      </c>
      <c r="O120" s="119"/>
      <c r="P120" s="116">
        <v>10104713</v>
      </c>
      <c r="Q120" s="122" t="s">
        <v>439</v>
      </c>
      <c r="R120" s="121" t="s">
        <v>440</v>
      </c>
      <c r="S120" s="141" t="s">
        <v>1025</v>
      </c>
      <c r="T120" s="141" t="s">
        <v>1026</v>
      </c>
      <c r="U120" s="184">
        <v>2</v>
      </c>
      <c r="V120" s="119">
        <v>1</v>
      </c>
      <c r="W120" s="119">
        <v>1</v>
      </c>
      <c r="X120" s="119">
        <v>1</v>
      </c>
      <c r="Y120" s="116">
        <f>MAX(U120:X120)</f>
        <v>2</v>
      </c>
      <c r="Z120" s="119">
        <v>2</v>
      </c>
      <c r="AA120" s="119">
        <v>5</v>
      </c>
      <c r="AB120" s="116">
        <f>Y120*Z120*AA120</f>
        <v>20</v>
      </c>
      <c r="AC120" s="116"/>
      <c r="AD120" s="119" t="s">
        <v>15</v>
      </c>
      <c r="AE120" s="122" t="s">
        <v>447</v>
      </c>
      <c r="AF120" s="120"/>
      <c r="AG120" s="120"/>
      <c r="AH120" s="120"/>
      <c r="AI120" s="120"/>
      <c r="AJ120" s="120"/>
      <c r="AK120" s="120"/>
      <c r="AL120" s="120"/>
      <c r="AM120" s="120"/>
      <c r="AN120" s="120"/>
      <c r="AO120" s="119" t="s">
        <v>15</v>
      </c>
      <c r="AP120" s="122" t="s">
        <v>1820</v>
      </c>
      <c r="AQ120" s="122"/>
      <c r="AR120" s="119" t="s">
        <v>1809</v>
      </c>
      <c r="AS120" s="116" t="s">
        <v>1112</v>
      </c>
      <c r="AT120" s="116"/>
      <c r="AU120" s="143"/>
      <c r="AV120" s="119"/>
      <c r="AW120" s="119"/>
      <c r="AX120" s="119"/>
      <c r="AY120" s="119"/>
      <c r="AZ120" s="138"/>
      <c r="BA120" s="229"/>
      <c r="BB120" s="119"/>
      <c r="BC120" s="120"/>
      <c r="BD120" s="120"/>
      <c r="BE120" s="120"/>
      <c r="BF120" s="120"/>
      <c r="BG120" s="119"/>
      <c r="BH120" s="120"/>
      <c r="BI120" s="119"/>
      <c r="BJ120" s="144"/>
      <c r="BK120" s="144"/>
      <c r="BL120" s="120"/>
      <c r="BM120" s="120"/>
      <c r="BN120" s="120"/>
      <c r="BO120" s="120"/>
      <c r="BP120" s="120"/>
      <c r="BQ120" s="120"/>
      <c r="BR120" s="120"/>
      <c r="BS120" s="120"/>
      <c r="BT120" s="120"/>
      <c r="BU120" s="120"/>
      <c r="BV120" s="120"/>
      <c r="BW120" s="120"/>
      <c r="BX120" s="120"/>
      <c r="BY120" s="120"/>
    </row>
    <row r="121" spans="1:77" s="198" customFormat="1" ht="51.95" customHeight="1">
      <c r="A121" s="116">
        <v>122</v>
      </c>
      <c r="B121" s="116" t="s">
        <v>214</v>
      </c>
      <c r="C121" s="116"/>
      <c r="D121" s="193" t="s">
        <v>1063</v>
      </c>
      <c r="E121" s="116" t="s">
        <v>207</v>
      </c>
      <c r="F121" s="116" t="s">
        <v>207</v>
      </c>
      <c r="G121" s="117" t="s">
        <v>687</v>
      </c>
      <c r="H121" s="118"/>
      <c r="I121" s="116" t="s">
        <v>210</v>
      </c>
      <c r="J121" s="116" t="s">
        <v>255</v>
      </c>
      <c r="K121" s="203" t="s">
        <v>209</v>
      </c>
      <c r="L121" s="116" t="s">
        <v>210</v>
      </c>
      <c r="M121" s="116" t="s">
        <v>135</v>
      </c>
      <c r="N121" s="119" t="s">
        <v>1821</v>
      </c>
      <c r="O121" s="119"/>
      <c r="P121" s="116">
        <v>10104713</v>
      </c>
      <c r="Q121" s="122" t="s">
        <v>439</v>
      </c>
      <c r="R121" s="121" t="s">
        <v>440</v>
      </c>
      <c r="S121" s="141" t="s">
        <v>441</v>
      </c>
      <c r="T121" s="141" t="s">
        <v>1026</v>
      </c>
      <c r="U121" s="184">
        <v>2</v>
      </c>
      <c r="V121" s="119">
        <v>1</v>
      </c>
      <c r="W121" s="119">
        <v>1</v>
      </c>
      <c r="X121" s="119">
        <v>1</v>
      </c>
      <c r="Y121" s="116">
        <f>MAX(U121:X121)</f>
        <v>2</v>
      </c>
      <c r="Z121" s="119">
        <v>2</v>
      </c>
      <c r="AA121" s="119">
        <v>5</v>
      </c>
      <c r="AB121" s="116">
        <f>Y121*Z121*AA121</f>
        <v>20</v>
      </c>
      <c r="AC121" s="116"/>
      <c r="AD121" s="119" t="s">
        <v>15</v>
      </c>
      <c r="AE121" s="122" t="s">
        <v>447</v>
      </c>
      <c r="AF121" s="120"/>
      <c r="AG121" s="120"/>
      <c r="AH121" s="120"/>
      <c r="AI121" s="120"/>
      <c r="AJ121" s="120"/>
      <c r="AK121" s="120"/>
      <c r="AL121" s="120"/>
      <c r="AM121" s="120"/>
      <c r="AN121" s="120"/>
      <c r="AO121" s="119" t="s">
        <v>15</v>
      </c>
      <c r="AP121" s="204" t="s">
        <v>1808</v>
      </c>
      <c r="AQ121" s="119" t="s">
        <v>1113</v>
      </c>
      <c r="AR121" s="119" t="s">
        <v>1809</v>
      </c>
      <c r="AS121" s="116" t="s">
        <v>1112</v>
      </c>
      <c r="AT121" s="116"/>
      <c r="AU121" s="122" t="s">
        <v>1811</v>
      </c>
      <c r="AV121" s="119" t="s">
        <v>95</v>
      </c>
      <c r="AW121" s="119" t="s">
        <v>471</v>
      </c>
      <c r="AX121" s="119">
        <v>2</v>
      </c>
      <c r="AY121" s="119"/>
      <c r="AZ121" s="138"/>
      <c r="BA121" s="229">
        <f>AZ121*AX121</f>
        <v>0</v>
      </c>
      <c r="BB121" s="119" t="s">
        <v>226</v>
      </c>
      <c r="BC121" s="120"/>
      <c r="BD121" s="120"/>
      <c r="BE121" s="120"/>
      <c r="BF121" s="120"/>
      <c r="BG121" s="119" t="s">
        <v>1810</v>
      </c>
      <c r="BH121" s="120"/>
      <c r="BI121" s="119" t="s">
        <v>99</v>
      </c>
      <c r="BJ121" s="144"/>
      <c r="BK121" s="144"/>
      <c r="BL121" s="120"/>
      <c r="BM121" s="120"/>
      <c r="BN121" s="120"/>
      <c r="BO121" s="120"/>
      <c r="BP121" s="120"/>
      <c r="BQ121" s="120"/>
      <c r="BR121" s="120"/>
      <c r="BS121" s="120"/>
      <c r="BT121" s="120"/>
      <c r="BU121" s="120"/>
      <c r="BV121" s="120"/>
      <c r="BW121" s="120"/>
      <c r="BX121" s="120"/>
      <c r="BY121" s="120"/>
    </row>
    <row r="122" spans="1:77" s="198" customFormat="1" ht="39.950000000000003" customHeight="1">
      <c r="A122" s="116">
        <v>121</v>
      </c>
      <c r="B122" s="116" t="s">
        <v>214</v>
      </c>
      <c r="C122" s="116"/>
      <c r="D122" s="116" t="s">
        <v>1077</v>
      </c>
      <c r="E122" s="116" t="s">
        <v>207</v>
      </c>
      <c r="F122" s="116" t="s">
        <v>207</v>
      </c>
      <c r="G122" s="117" t="s">
        <v>687</v>
      </c>
      <c r="H122" s="118"/>
      <c r="I122" s="116" t="s">
        <v>210</v>
      </c>
      <c r="J122" s="116" t="s">
        <v>255</v>
      </c>
      <c r="K122" s="203" t="s">
        <v>209</v>
      </c>
      <c r="L122" s="116" t="s">
        <v>210</v>
      </c>
      <c r="M122" s="119" t="s">
        <v>143</v>
      </c>
      <c r="N122" s="116" t="s">
        <v>435</v>
      </c>
      <c r="O122" s="116"/>
      <c r="P122" s="116">
        <v>10104713</v>
      </c>
      <c r="Q122" s="117" t="s">
        <v>436</v>
      </c>
      <c r="R122" s="117" t="s">
        <v>437</v>
      </c>
      <c r="S122" s="141" t="s">
        <v>438</v>
      </c>
      <c r="T122" s="183"/>
      <c r="U122" s="119">
        <v>4</v>
      </c>
      <c r="V122" s="119">
        <v>1</v>
      </c>
      <c r="W122" s="119">
        <v>1</v>
      </c>
      <c r="X122" s="119">
        <v>1</v>
      </c>
      <c r="Y122" s="116">
        <f>MAX(U122:X122)</f>
        <v>4</v>
      </c>
      <c r="Z122" s="119">
        <v>4</v>
      </c>
      <c r="AA122" s="119">
        <v>2</v>
      </c>
      <c r="AB122" s="116">
        <f>Y122*Z122*AA122</f>
        <v>32</v>
      </c>
      <c r="AC122" s="116"/>
      <c r="AD122" s="119"/>
      <c r="AE122" s="122"/>
      <c r="AF122" s="120"/>
      <c r="AG122" s="120"/>
      <c r="AH122" s="120"/>
      <c r="AI122" s="120"/>
      <c r="AJ122" s="120"/>
      <c r="AK122" s="120"/>
      <c r="AL122" s="120"/>
      <c r="AM122" s="120"/>
      <c r="AN122" s="120"/>
      <c r="AO122" s="119"/>
      <c r="AP122" s="122"/>
      <c r="AQ122" s="119"/>
      <c r="AR122" s="119"/>
      <c r="AS122" s="116"/>
      <c r="AT122" s="116"/>
      <c r="AU122" s="119"/>
      <c r="AV122" s="119" t="s">
        <v>99</v>
      </c>
      <c r="AW122" s="119"/>
      <c r="AX122" s="119"/>
      <c r="AY122" s="119"/>
      <c r="AZ122" s="138"/>
      <c r="BA122" s="229"/>
      <c r="BB122" s="142"/>
      <c r="BC122" s="120"/>
      <c r="BD122" s="120"/>
      <c r="BE122" s="120"/>
      <c r="BF122" s="120"/>
      <c r="BG122" s="120"/>
      <c r="BH122" s="120"/>
      <c r="BI122" s="119"/>
      <c r="BJ122" s="144"/>
      <c r="BK122" s="144"/>
      <c r="BL122" s="120"/>
      <c r="BM122" s="120"/>
      <c r="BN122" s="120"/>
      <c r="BO122" s="120"/>
      <c r="BP122" s="120"/>
      <c r="BQ122" s="120"/>
      <c r="BR122" s="120"/>
      <c r="BS122" s="120"/>
      <c r="BT122" s="120"/>
      <c r="BU122" s="120"/>
      <c r="BV122" s="120"/>
      <c r="BW122" s="120"/>
      <c r="BX122" s="120"/>
      <c r="BY122" s="120"/>
    </row>
    <row r="123" spans="1:77" s="118" customFormat="1" ht="50.1" customHeight="1">
      <c r="A123" s="116">
        <v>119</v>
      </c>
      <c r="B123" s="116" t="s">
        <v>214</v>
      </c>
      <c r="C123" s="116"/>
      <c r="D123" s="116" t="s">
        <v>1063</v>
      </c>
      <c r="E123" s="116" t="s">
        <v>207</v>
      </c>
      <c r="F123" s="116" t="s">
        <v>207</v>
      </c>
      <c r="G123" s="117" t="s">
        <v>687</v>
      </c>
      <c r="I123" s="116" t="s">
        <v>210</v>
      </c>
      <c r="J123" s="116" t="s">
        <v>255</v>
      </c>
      <c r="K123" s="203" t="s">
        <v>209</v>
      </c>
      <c r="L123" s="116" t="s">
        <v>210</v>
      </c>
      <c r="M123" s="119" t="s">
        <v>143</v>
      </c>
      <c r="N123" s="119" t="s">
        <v>415</v>
      </c>
      <c r="O123" s="116"/>
      <c r="P123" s="116">
        <v>10104713</v>
      </c>
      <c r="Q123" s="117" t="s">
        <v>416</v>
      </c>
      <c r="R123" s="117" t="s">
        <v>423</v>
      </c>
      <c r="S123" s="141" t="s">
        <v>434</v>
      </c>
      <c r="T123" s="141" t="s">
        <v>1008</v>
      </c>
      <c r="U123" s="119">
        <v>4</v>
      </c>
      <c r="V123" s="119">
        <v>4</v>
      </c>
      <c r="W123" s="119">
        <v>4</v>
      </c>
      <c r="X123" s="119">
        <v>4</v>
      </c>
      <c r="Y123" s="116">
        <f t="shared" ref="Y123:Y137" si="22">MAX(U123:X123)</f>
        <v>4</v>
      </c>
      <c r="Z123" s="119">
        <v>2</v>
      </c>
      <c r="AA123" s="119">
        <v>3</v>
      </c>
      <c r="AB123" s="116">
        <f t="shared" ref="AB123:AB164" si="23">Y123*Z123*AA123</f>
        <v>24</v>
      </c>
      <c r="AC123" s="116"/>
      <c r="AD123" s="119"/>
      <c r="AE123" s="122"/>
      <c r="AF123" s="120"/>
      <c r="AG123" s="120"/>
      <c r="AH123" s="120"/>
      <c r="AI123" s="120"/>
      <c r="AJ123" s="120"/>
      <c r="AK123" s="120"/>
      <c r="AL123" s="120"/>
      <c r="AM123" s="120"/>
      <c r="AN123" s="120"/>
      <c r="AO123" s="119" t="s">
        <v>15</v>
      </c>
      <c r="AP123" s="122" t="s">
        <v>1096</v>
      </c>
      <c r="AQ123" s="119" t="s">
        <v>1110</v>
      </c>
      <c r="AR123" s="119" t="s">
        <v>415</v>
      </c>
      <c r="AS123" s="116" t="s">
        <v>1112</v>
      </c>
      <c r="AT123" s="116"/>
      <c r="AU123" s="147" t="s">
        <v>1815</v>
      </c>
      <c r="AV123" s="119" t="s">
        <v>95</v>
      </c>
      <c r="AW123" s="119" t="s">
        <v>225</v>
      </c>
      <c r="AX123" s="119">
        <v>4</v>
      </c>
      <c r="AY123" s="119">
        <f>AZ123*60</f>
        <v>60</v>
      </c>
      <c r="AZ123" s="138">
        <v>1</v>
      </c>
      <c r="BA123" s="229">
        <f>AZ123*AX123</f>
        <v>4</v>
      </c>
      <c r="BB123" s="119" t="s">
        <v>226</v>
      </c>
      <c r="BC123" s="120"/>
      <c r="BD123" s="120"/>
      <c r="BE123" s="120"/>
      <c r="BF123" s="120"/>
      <c r="BG123" s="119" t="s">
        <v>1816</v>
      </c>
      <c r="BH123" s="120"/>
      <c r="BI123" s="119" t="s">
        <v>99</v>
      </c>
      <c r="BJ123" s="144"/>
      <c r="BK123" s="144"/>
      <c r="BL123" s="120"/>
      <c r="BM123" s="120"/>
      <c r="BN123" s="120"/>
      <c r="BO123" s="120"/>
      <c r="BP123" s="120"/>
      <c r="BQ123" s="120"/>
      <c r="BR123" s="120"/>
      <c r="BS123" s="120"/>
      <c r="BT123" s="120"/>
      <c r="BU123" s="120"/>
      <c r="BV123" s="120"/>
      <c r="BW123" s="120"/>
      <c r="BX123" s="120"/>
      <c r="BY123" s="120"/>
    </row>
    <row r="124" spans="1:77" s="118" customFormat="1" ht="50.1" customHeight="1">
      <c r="A124" s="116">
        <v>118</v>
      </c>
      <c r="B124" s="116" t="s">
        <v>214</v>
      </c>
      <c r="C124" s="193"/>
      <c r="D124" s="116" t="s">
        <v>1063</v>
      </c>
      <c r="E124" s="116" t="s">
        <v>207</v>
      </c>
      <c r="F124" s="116" t="s">
        <v>207</v>
      </c>
      <c r="G124" s="117" t="s">
        <v>687</v>
      </c>
      <c r="H124" s="198"/>
      <c r="I124" s="116" t="s">
        <v>210</v>
      </c>
      <c r="J124" s="116" t="s">
        <v>255</v>
      </c>
      <c r="K124" s="203" t="s">
        <v>209</v>
      </c>
      <c r="L124" s="116" t="s">
        <v>210</v>
      </c>
      <c r="M124" s="119" t="s">
        <v>143</v>
      </c>
      <c r="N124" s="193" t="s">
        <v>415</v>
      </c>
      <c r="O124" s="116"/>
      <c r="P124" s="116">
        <v>10104713</v>
      </c>
      <c r="Q124" s="117" t="s">
        <v>416</v>
      </c>
      <c r="R124" s="117" t="s">
        <v>423</v>
      </c>
      <c r="S124" s="195" t="s">
        <v>426</v>
      </c>
      <c r="T124" s="141" t="s">
        <v>992</v>
      </c>
      <c r="U124" s="205">
        <v>4</v>
      </c>
      <c r="V124" s="205">
        <v>4</v>
      </c>
      <c r="W124" s="205">
        <v>4</v>
      </c>
      <c r="X124" s="205">
        <v>4</v>
      </c>
      <c r="Y124" s="116">
        <f t="shared" si="22"/>
        <v>4</v>
      </c>
      <c r="Z124" s="205">
        <v>1</v>
      </c>
      <c r="AA124" s="205">
        <v>3</v>
      </c>
      <c r="AB124" s="116">
        <f t="shared" si="23"/>
        <v>12</v>
      </c>
      <c r="AC124" s="116"/>
      <c r="AD124" s="205"/>
      <c r="AE124" s="204"/>
      <c r="AF124" s="207"/>
      <c r="AG124" s="207"/>
      <c r="AH124" s="207"/>
      <c r="AI124" s="207"/>
      <c r="AJ124" s="207"/>
      <c r="AK124" s="207"/>
      <c r="AL124" s="207"/>
      <c r="AM124" s="207"/>
      <c r="AN124" s="207"/>
      <c r="AO124" s="205" t="s">
        <v>15</v>
      </c>
      <c r="AP124" s="122" t="s">
        <v>1096</v>
      </c>
      <c r="AQ124" s="119" t="s">
        <v>1110</v>
      </c>
      <c r="AR124" s="119" t="s">
        <v>415</v>
      </c>
      <c r="AS124" s="116" t="s">
        <v>1112</v>
      </c>
      <c r="AT124" s="116"/>
      <c r="AU124" s="147" t="s">
        <v>1815</v>
      </c>
      <c r="AV124" s="205" t="s">
        <v>95</v>
      </c>
      <c r="AW124" s="205" t="s">
        <v>225</v>
      </c>
      <c r="AX124" s="205">
        <v>4</v>
      </c>
      <c r="AY124" s="119">
        <f>AZ124*60</f>
        <v>60</v>
      </c>
      <c r="AZ124" s="138">
        <v>1</v>
      </c>
      <c r="BA124" s="229">
        <f>AZ124*AX124</f>
        <v>4</v>
      </c>
      <c r="BB124" s="119" t="s">
        <v>226</v>
      </c>
      <c r="BC124" s="207"/>
      <c r="BD124" s="207"/>
      <c r="BE124" s="207"/>
      <c r="BF124" s="207"/>
      <c r="BG124" s="119" t="s">
        <v>1816</v>
      </c>
      <c r="BH124" s="207"/>
      <c r="BI124" s="119" t="s">
        <v>99</v>
      </c>
      <c r="BJ124" s="208"/>
      <c r="BK124" s="208"/>
      <c r="BL124" s="207"/>
      <c r="BM124" s="207"/>
      <c r="BN124" s="207"/>
      <c r="BO124" s="207"/>
      <c r="BP124" s="207"/>
      <c r="BQ124" s="207"/>
      <c r="BR124" s="207"/>
      <c r="BS124" s="207"/>
      <c r="BT124" s="207"/>
      <c r="BU124" s="207"/>
      <c r="BV124" s="207"/>
      <c r="BW124" s="207"/>
      <c r="BX124" s="207"/>
      <c r="BY124" s="207"/>
    </row>
    <row r="125" spans="1:77" s="118" customFormat="1" ht="66.599999999999994" customHeight="1">
      <c r="A125" s="116">
        <v>111</v>
      </c>
      <c r="B125" s="116" t="s">
        <v>214</v>
      </c>
      <c r="C125" s="116"/>
      <c r="D125" s="116" t="s">
        <v>1063</v>
      </c>
      <c r="E125" s="116" t="s">
        <v>207</v>
      </c>
      <c r="F125" s="116" t="s">
        <v>207</v>
      </c>
      <c r="G125" s="117" t="s">
        <v>687</v>
      </c>
      <c r="I125" s="116" t="s">
        <v>210</v>
      </c>
      <c r="J125" s="116" t="s">
        <v>255</v>
      </c>
      <c r="K125" s="203" t="s">
        <v>209</v>
      </c>
      <c r="L125" s="116" t="s">
        <v>210</v>
      </c>
      <c r="M125" s="119" t="s">
        <v>143</v>
      </c>
      <c r="N125" s="116" t="s">
        <v>430</v>
      </c>
      <c r="O125" s="116"/>
      <c r="P125" s="116">
        <v>10104713</v>
      </c>
      <c r="Q125" s="117" t="s">
        <v>1806</v>
      </c>
      <c r="R125" s="117" t="s">
        <v>431</v>
      </c>
      <c r="S125" s="141" t="s">
        <v>433</v>
      </c>
      <c r="T125" s="141" t="s">
        <v>1014</v>
      </c>
      <c r="U125" s="119">
        <v>4</v>
      </c>
      <c r="V125" s="119">
        <v>2</v>
      </c>
      <c r="W125" s="119">
        <v>2</v>
      </c>
      <c r="X125" s="119">
        <v>2</v>
      </c>
      <c r="Y125" s="116">
        <f t="shared" si="22"/>
        <v>4</v>
      </c>
      <c r="Z125" s="119">
        <v>1</v>
      </c>
      <c r="AA125" s="119">
        <v>3</v>
      </c>
      <c r="AB125" s="116">
        <f t="shared" si="23"/>
        <v>12</v>
      </c>
      <c r="AC125" s="116"/>
      <c r="AD125" s="119" t="s">
        <v>15</v>
      </c>
      <c r="AE125" s="122" t="s">
        <v>1794</v>
      </c>
      <c r="AF125" s="205" t="s">
        <v>224</v>
      </c>
      <c r="AG125" s="205" t="s">
        <v>224</v>
      </c>
      <c r="AH125" s="205" t="s">
        <v>224</v>
      </c>
      <c r="AI125" s="205" t="s">
        <v>224</v>
      </c>
      <c r="AJ125" s="205" t="s">
        <v>224</v>
      </c>
      <c r="AK125" s="205" t="s">
        <v>224</v>
      </c>
      <c r="AL125" s="205" t="s">
        <v>224</v>
      </c>
      <c r="AM125" s="205" t="s">
        <v>224</v>
      </c>
      <c r="AN125" s="205" t="s">
        <v>224</v>
      </c>
      <c r="AO125" s="119" t="s">
        <v>15</v>
      </c>
      <c r="AP125" s="122" t="s">
        <v>447</v>
      </c>
      <c r="AQ125" s="119"/>
      <c r="AR125" s="116" t="s">
        <v>430</v>
      </c>
      <c r="AS125" s="116" t="s">
        <v>1112</v>
      </c>
      <c r="AT125" s="116"/>
      <c r="AU125" s="122" t="s">
        <v>1064</v>
      </c>
      <c r="AV125" s="119" t="s">
        <v>95</v>
      </c>
      <c r="AW125" s="119" t="s">
        <v>471</v>
      </c>
      <c r="AX125" s="119">
        <v>4</v>
      </c>
      <c r="AY125" s="119">
        <f t="shared" ref="AY125:AY166" si="24">AZ125*60</f>
        <v>480</v>
      </c>
      <c r="AZ125" s="138">
        <v>8</v>
      </c>
      <c r="BA125" s="229">
        <f t="shared" ref="BA125:BA156" si="25">AZ125*AX125</f>
        <v>32</v>
      </c>
      <c r="BB125" s="119" t="s">
        <v>226</v>
      </c>
      <c r="BC125" s="120"/>
      <c r="BD125" s="120"/>
      <c r="BE125" s="120"/>
      <c r="BF125" s="120"/>
      <c r="BG125" s="119" t="s">
        <v>1824</v>
      </c>
      <c r="BH125" s="120"/>
      <c r="BI125" s="119" t="s">
        <v>99</v>
      </c>
      <c r="BJ125" s="144"/>
      <c r="BK125" s="144"/>
      <c r="BL125" s="120"/>
      <c r="BM125" s="120"/>
      <c r="BN125" s="120"/>
      <c r="BO125" s="120"/>
      <c r="BP125" s="120"/>
      <c r="BQ125" s="120"/>
      <c r="BR125" s="120"/>
      <c r="BS125" s="120"/>
      <c r="BT125" s="120"/>
      <c r="BU125" s="120"/>
      <c r="BV125" s="120"/>
      <c r="BW125" s="120"/>
      <c r="BX125" s="120"/>
      <c r="BY125" s="120"/>
    </row>
    <row r="126" spans="1:77" s="198" customFormat="1" ht="61.5" customHeight="1">
      <c r="A126" s="116">
        <v>110</v>
      </c>
      <c r="B126" s="116" t="s">
        <v>214</v>
      </c>
      <c r="C126" s="116"/>
      <c r="D126" s="116" t="s">
        <v>1063</v>
      </c>
      <c r="E126" s="116" t="s">
        <v>207</v>
      </c>
      <c r="F126" s="116" t="s">
        <v>207</v>
      </c>
      <c r="G126" s="117" t="s">
        <v>687</v>
      </c>
      <c r="H126" s="118"/>
      <c r="I126" s="116" t="s">
        <v>210</v>
      </c>
      <c r="J126" s="116" t="s">
        <v>255</v>
      </c>
      <c r="K126" s="203" t="s">
        <v>209</v>
      </c>
      <c r="L126" s="116" t="s">
        <v>210</v>
      </c>
      <c r="M126" s="119" t="s">
        <v>143</v>
      </c>
      <c r="N126" s="116" t="s">
        <v>430</v>
      </c>
      <c r="O126" s="116"/>
      <c r="P126" s="116">
        <v>10104713</v>
      </c>
      <c r="Q126" s="117" t="s">
        <v>1806</v>
      </c>
      <c r="R126" s="117" t="s">
        <v>431</v>
      </c>
      <c r="S126" s="141" t="s">
        <v>432</v>
      </c>
      <c r="T126" s="141" t="s">
        <v>1014</v>
      </c>
      <c r="U126" s="119">
        <v>4</v>
      </c>
      <c r="V126" s="119">
        <v>2</v>
      </c>
      <c r="W126" s="119">
        <v>2</v>
      </c>
      <c r="X126" s="119">
        <v>2</v>
      </c>
      <c r="Y126" s="116">
        <f t="shared" si="22"/>
        <v>4</v>
      </c>
      <c r="Z126" s="119">
        <v>1</v>
      </c>
      <c r="AA126" s="119">
        <v>3</v>
      </c>
      <c r="AB126" s="116">
        <f t="shared" si="23"/>
        <v>12</v>
      </c>
      <c r="AC126" s="116"/>
      <c r="AD126" s="214"/>
      <c r="AE126" s="215"/>
      <c r="AF126" s="122"/>
      <c r="AG126" s="122"/>
      <c r="AH126" s="122"/>
      <c r="AI126" s="122"/>
      <c r="AJ126" s="122"/>
      <c r="AK126" s="122"/>
      <c r="AL126" s="122"/>
      <c r="AM126" s="122"/>
      <c r="AN126" s="120"/>
      <c r="AO126" s="119" t="s">
        <v>15</v>
      </c>
      <c r="AP126" s="122" t="s">
        <v>1096</v>
      </c>
      <c r="AQ126" s="119" t="s">
        <v>1110</v>
      </c>
      <c r="AR126" s="116" t="s">
        <v>430</v>
      </c>
      <c r="AS126" s="116" t="s">
        <v>1112</v>
      </c>
      <c r="AT126" s="116"/>
      <c r="AU126" s="122" t="s">
        <v>1814</v>
      </c>
      <c r="AV126" s="119" t="s">
        <v>95</v>
      </c>
      <c r="AW126" s="119" t="s">
        <v>225</v>
      </c>
      <c r="AX126" s="119">
        <v>4</v>
      </c>
      <c r="AY126" s="119">
        <f t="shared" si="24"/>
        <v>60</v>
      </c>
      <c r="AZ126" s="138">
        <v>1</v>
      </c>
      <c r="BA126" s="229">
        <f t="shared" si="25"/>
        <v>4</v>
      </c>
      <c r="BB126" s="119" t="s">
        <v>226</v>
      </c>
      <c r="BC126" s="120"/>
      <c r="BD126" s="120"/>
      <c r="BE126" s="120"/>
      <c r="BF126" s="120"/>
      <c r="BG126" s="119" t="s">
        <v>1818</v>
      </c>
      <c r="BH126" s="120"/>
      <c r="BI126" s="119" t="s">
        <v>99</v>
      </c>
      <c r="BJ126" s="144"/>
      <c r="BK126" s="144"/>
      <c r="BL126" s="120"/>
      <c r="BM126" s="120"/>
      <c r="BN126" s="120"/>
      <c r="BO126" s="120"/>
      <c r="BP126" s="120"/>
      <c r="BQ126" s="120"/>
      <c r="BR126" s="120"/>
      <c r="BS126" s="120"/>
      <c r="BT126" s="120"/>
      <c r="BU126" s="120"/>
      <c r="BV126" s="120"/>
      <c r="BW126" s="120"/>
      <c r="BX126" s="120"/>
      <c r="BY126" s="120"/>
    </row>
    <row r="127" spans="1:77" s="198" customFormat="1" ht="39" customHeight="1">
      <c r="A127" s="116">
        <v>109</v>
      </c>
      <c r="B127" s="116" t="s">
        <v>214</v>
      </c>
      <c r="C127" s="193"/>
      <c r="D127" s="193" t="s">
        <v>1063</v>
      </c>
      <c r="E127" s="116" t="s">
        <v>207</v>
      </c>
      <c r="F127" s="116" t="s">
        <v>207</v>
      </c>
      <c r="G127" s="117" t="s">
        <v>687</v>
      </c>
      <c r="I127" s="116" t="s">
        <v>210</v>
      </c>
      <c r="J127" s="116" t="s">
        <v>255</v>
      </c>
      <c r="K127" s="203" t="s">
        <v>209</v>
      </c>
      <c r="L127" s="116" t="s">
        <v>210</v>
      </c>
      <c r="M127" s="205" t="s">
        <v>143</v>
      </c>
      <c r="N127" s="193" t="s">
        <v>409</v>
      </c>
      <c r="O127" s="248"/>
      <c r="P127" s="116">
        <v>10104713</v>
      </c>
      <c r="Q127" s="252" t="s">
        <v>410</v>
      </c>
      <c r="R127" s="194" t="s">
        <v>413</v>
      </c>
      <c r="S127" s="216" t="s">
        <v>429</v>
      </c>
      <c r="T127" s="51" t="s">
        <v>990</v>
      </c>
      <c r="U127" s="119">
        <v>4</v>
      </c>
      <c r="V127" s="119">
        <v>4</v>
      </c>
      <c r="W127" s="119">
        <v>4</v>
      </c>
      <c r="X127" s="119">
        <v>4</v>
      </c>
      <c r="Y127" s="116">
        <f t="shared" si="22"/>
        <v>4</v>
      </c>
      <c r="Z127" s="119">
        <v>1</v>
      </c>
      <c r="AA127" s="119">
        <v>1</v>
      </c>
      <c r="AB127" s="116">
        <f t="shared" si="23"/>
        <v>4</v>
      </c>
      <c r="AC127" s="116"/>
      <c r="AD127" s="205"/>
      <c r="AE127" s="204"/>
      <c r="AF127" s="120"/>
      <c r="AG127" s="120"/>
      <c r="AH127" s="120"/>
      <c r="AI127" s="120"/>
      <c r="AJ127" s="120"/>
      <c r="AK127" s="120"/>
      <c r="AL127" s="120"/>
      <c r="AM127" s="120"/>
      <c r="AN127" s="207"/>
      <c r="AO127" s="119" t="s">
        <v>15</v>
      </c>
      <c r="AP127" s="122" t="s">
        <v>1096</v>
      </c>
      <c r="AQ127" s="119" t="s">
        <v>1110</v>
      </c>
      <c r="AR127" s="193" t="s">
        <v>409</v>
      </c>
      <c r="AS127" s="116" t="s">
        <v>1112</v>
      </c>
      <c r="AT127" s="116"/>
      <c r="AU127" s="122" t="s">
        <v>1815</v>
      </c>
      <c r="AV127" s="116" t="s">
        <v>95</v>
      </c>
      <c r="AW127" s="119" t="s">
        <v>225</v>
      </c>
      <c r="AX127" s="119">
        <v>4</v>
      </c>
      <c r="AY127" s="119">
        <f t="shared" si="24"/>
        <v>60</v>
      </c>
      <c r="AZ127" s="138">
        <v>1</v>
      </c>
      <c r="BA127" s="229">
        <f t="shared" si="25"/>
        <v>4</v>
      </c>
      <c r="BB127" s="119" t="s">
        <v>226</v>
      </c>
      <c r="BC127" s="207"/>
      <c r="BD127" s="207"/>
      <c r="BE127" s="207"/>
      <c r="BF127" s="207"/>
      <c r="BG127" s="119" t="s">
        <v>1817</v>
      </c>
      <c r="BH127" s="207"/>
      <c r="BI127" s="119" t="s">
        <v>99</v>
      </c>
      <c r="BJ127" s="208"/>
      <c r="BK127" s="208"/>
      <c r="BL127" s="207"/>
      <c r="BM127" s="207"/>
      <c r="BN127" s="207"/>
      <c r="BO127" s="207"/>
      <c r="BP127" s="207"/>
      <c r="BQ127" s="207"/>
      <c r="BR127" s="207"/>
      <c r="BS127" s="207"/>
      <c r="BT127" s="207"/>
      <c r="BU127" s="207"/>
      <c r="BV127" s="207"/>
      <c r="BW127" s="207"/>
      <c r="BX127" s="207"/>
      <c r="BY127" s="207"/>
    </row>
    <row r="128" spans="1:77" s="118" customFormat="1" ht="39" customHeight="1">
      <c r="A128" s="116">
        <v>108</v>
      </c>
      <c r="B128" s="116" t="s">
        <v>214</v>
      </c>
      <c r="C128" s="116"/>
      <c r="D128" s="193" t="s">
        <v>1063</v>
      </c>
      <c r="E128" s="116" t="s">
        <v>207</v>
      </c>
      <c r="F128" s="116" t="s">
        <v>207</v>
      </c>
      <c r="G128" s="117" t="s">
        <v>687</v>
      </c>
      <c r="I128" s="116" t="s">
        <v>210</v>
      </c>
      <c r="J128" s="116" t="s">
        <v>255</v>
      </c>
      <c r="K128" s="203" t="s">
        <v>209</v>
      </c>
      <c r="L128" s="116" t="s">
        <v>210</v>
      </c>
      <c r="M128" s="119" t="s">
        <v>143</v>
      </c>
      <c r="N128" s="116" t="s">
        <v>415</v>
      </c>
      <c r="O128" s="116"/>
      <c r="P128" s="116">
        <v>10104713</v>
      </c>
      <c r="Q128" s="117" t="s">
        <v>416</v>
      </c>
      <c r="R128" s="117" t="s">
        <v>423</v>
      </c>
      <c r="S128" s="195" t="s">
        <v>426</v>
      </c>
      <c r="T128" s="141" t="s">
        <v>992</v>
      </c>
      <c r="U128" s="119">
        <v>4</v>
      </c>
      <c r="V128" s="119">
        <v>4</v>
      </c>
      <c r="W128" s="119">
        <v>4</v>
      </c>
      <c r="X128" s="119">
        <v>4</v>
      </c>
      <c r="Y128" s="116">
        <f t="shared" si="22"/>
        <v>4</v>
      </c>
      <c r="Z128" s="119">
        <v>1</v>
      </c>
      <c r="AA128" s="119">
        <v>1</v>
      </c>
      <c r="AB128" s="116">
        <f t="shared" si="23"/>
        <v>4</v>
      </c>
      <c r="AC128" s="116"/>
      <c r="AD128" s="119"/>
      <c r="AE128" s="122"/>
      <c r="AF128" s="122"/>
      <c r="AG128" s="122"/>
      <c r="AH128" s="122"/>
      <c r="AI128" s="122"/>
      <c r="AJ128" s="122"/>
      <c r="AK128" s="122"/>
      <c r="AL128" s="122"/>
      <c r="AM128" s="122"/>
      <c r="AN128" s="120"/>
      <c r="AO128" s="119" t="s">
        <v>15</v>
      </c>
      <c r="AP128" s="204" t="s">
        <v>52</v>
      </c>
      <c r="AQ128" s="119" t="s">
        <v>1798</v>
      </c>
      <c r="AR128" s="119" t="s">
        <v>415</v>
      </c>
      <c r="AS128" s="116" t="s">
        <v>1112</v>
      </c>
      <c r="AT128" s="116"/>
      <c r="AU128" s="122" t="s">
        <v>427</v>
      </c>
      <c r="AV128" s="119" t="s">
        <v>95</v>
      </c>
      <c r="AW128" s="119" t="s">
        <v>225</v>
      </c>
      <c r="AX128" s="119">
        <v>2</v>
      </c>
      <c r="AY128" s="119">
        <f t="shared" si="24"/>
        <v>180</v>
      </c>
      <c r="AZ128" s="138">
        <v>3</v>
      </c>
      <c r="BA128" s="229">
        <f t="shared" si="25"/>
        <v>6</v>
      </c>
      <c r="BB128" s="119" t="s">
        <v>419</v>
      </c>
      <c r="BC128" s="120"/>
      <c r="BD128" s="120"/>
      <c r="BE128" s="120"/>
      <c r="BF128" s="120"/>
      <c r="BG128" s="119" t="s">
        <v>428</v>
      </c>
      <c r="BH128" s="120"/>
      <c r="BI128" s="119" t="s">
        <v>99</v>
      </c>
      <c r="BJ128" s="144"/>
      <c r="BK128" s="144"/>
      <c r="BL128" s="120"/>
      <c r="BM128" s="120"/>
      <c r="BN128" s="120"/>
      <c r="BO128" s="120"/>
      <c r="BP128" s="120"/>
      <c r="BQ128" s="120"/>
      <c r="BR128" s="120"/>
      <c r="BS128" s="120"/>
      <c r="BT128" s="120"/>
      <c r="BU128" s="120"/>
      <c r="BV128" s="120"/>
      <c r="BW128" s="120"/>
      <c r="BX128" s="120"/>
      <c r="BY128" s="120"/>
    </row>
    <row r="129" spans="1:77" s="118" customFormat="1" ht="69.95" customHeight="1">
      <c r="A129" s="116">
        <v>107</v>
      </c>
      <c r="B129" s="116" t="s">
        <v>214</v>
      </c>
      <c r="C129" s="116"/>
      <c r="D129" s="116" t="s">
        <v>1063</v>
      </c>
      <c r="E129" s="116" t="s">
        <v>207</v>
      </c>
      <c r="F129" s="116" t="s">
        <v>207</v>
      </c>
      <c r="G129" s="117" t="s">
        <v>687</v>
      </c>
      <c r="I129" s="116" t="s">
        <v>210</v>
      </c>
      <c r="J129" s="116" t="s">
        <v>255</v>
      </c>
      <c r="K129" s="203" t="s">
        <v>209</v>
      </c>
      <c r="L129" s="116" t="s">
        <v>210</v>
      </c>
      <c r="M129" s="119" t="s">
        <v>143</v>
      </c>
      <c r="N129" s="116" t="s">
        <v>415</v>
      </c>
      <c r="O129" s="116"/>
      <c r="P129" s="116">
        <v>10104713</v>
      </c>
      <c r="Q129" s="117" t="s">
        <v>416</v>
      </c>
      <c r="R129" s="117" t="s">
        <v>423</v>
      </c>
      <c r="S129" s="141" t="s">
        <v>424</v>
      </c>
      <c r="T129" s="141" t="s">
        <v>1007</v>
      </c>
      <c r="U129" s="119">
        <v>4</v>
      </c>
      <c r="V129" s="119">
        <v>4</v>
      </c>
      <c r="W129" s="119">
        <v>4</v>
      </c>
      <c r="X129" s="119">
        <v>4</v>
      </c>
      <c r="Y129" s="116">
        <f t="shared" si="22"/>
        <v>4</v>
      </c>
      <c r="Z129" s="119">
        <v>2</v>
      </c>
      <c r="AA129" s="119">
        <v>3</v>
      </c>
      <c r="AB129" s="116">
        <f t="shared" si="23"/>
        <v>24</v>
      </c>
      <c r="AC129" s="116"/>
      <c r="AD129" s="119"/>
      <c r="AE129" s="122"/>
      <c r="AF129" s="122"/>
      <c r="AG129" s="122"/>
      <c r="AH129" s="122"/>
      <c r="AI129" s="122"/>
      <c r="AJ129" s="122"/>
      <c r="AK129" s="122"/>
      <c r="AL129" s="122"/>
      <c r="AM129" s="122"/>
      <c r="AN129" s="120"/>
      <c r="AO129" s="119" t="s">
        <v>15</v>
      </c>
      <c r="AP129" s="122" t="s">
        <v>1096</v>
      </c>
      <c r="AQ129" s="119" t="s">
        <v>1110</v>
      </c>
      <c r="AR129" s="119" t="s">
        <v>415</v>
      </c>
      <c r="AS129" s="116" t="s">
        <v>1112</v>
      </c>
      <c r="AT129" s="116"/>
      <c r="AU129" s="122" t="s">
        <v>1815</v>
      </c>
      <c r="AV129" s="119" t="s">
        <v>95</v>
      </c>
      <c r="AW129" s="119" t="s">
        <v>225</v>
      </c>
      <c r="AX129" s="119">
        <v>4</v>
      </c>
      <c r="AY129" s="119">
        <f t="shared" si="24"/>
        <v>60</v>
      </c>
      <c r="AZ129" s="138">
        <v>1</v>
      </c>
      <c r="BA129" s="229">
        <f t="shared" si="25"/>
        <v>4</v>
      </c>
      <c r="BB129" s="119" t="s">
        <v>226</v>
      </c>
      <c r="BC129" s="120"/>
      <c r="BD129" s="120"/>
      <c r="BE129" s="120"/>
      <c r="BF129" s="120"/>
      <c r="BG129" s="119" t="s">
        <v>1816</v>
      </c>
      <c r="BH129" s="120"/>
      <c r="BI129" s="119" t="s">
        <v>99</v>
      </c>
      <c r="BJ129" s="144"/>
      <c r="BK129" s="144"/>
      <c r="BL129" s="120"/>
      <c r="BM129" s="120"/>
      <c r="BN129" s="120"/>
      <c r="BO129" s="120"/>
      <c r="BP129" s="120"/>
      <c r="BQ129" s="120"/>
      <c r="BR129" s="120"/>
      <c r="BS129" s="120"/>
      <c r="BT129" s="120"/>
      <c r="BU129" s="120"/>
      <c r="BV129" s="120"/>
      <c r="BW129" s="120"/>
      <c r="BX129" s="120"/>
      <c r="BY129" s="120"/>
    </row>
    <row r="130" spans="1:77" s="118" customFormat="1" ht="51.95" customHeight="1">
      <c r="A130" s="116">
        <v>106</v>
      </c>
      <c r="B130" s="116" t="s">
        <v>214</v>
      </c>
      <c r="C130" s="116"/>
      <c r="D130" s="116" t="s">
        <v>1063</v>
      </c>
      <c r="E130" s="116" t="s">
        <v>207</v>
      </c>
      <c r="F130" s="116" t="s">
        <v>207</v>
      </c>
      <c r="G130" s="117" t="s">
        <v>687</v>
      </c>
      <c r="I130" s="116" t="s">
        <v>210</v>
      </c>
      <c r="J130" s="116" t="s">
        <v>255</v>
      </c>
      <c r="K130" s="203" t="s">
        <v>209</v>
      </c>
      <c r="L130" s="116" t="s">
        <v>210</v>
      </c>
      <c r="M130" s="119" t="s">
        <v>143</v>
      </c>
      <c r="N130" s="116" t="s">
        <v>415</v>
      </c>
      <c r="O130" s="116"/>
      <c r="P130" s="116">
        <v>10104713</v>
      </c>
      <c r="Q130" s="117" t="s">
        <v>416</v>
      </c>
      <c r="R130" s="117" t="s">
        <v>417</v>
      </c>
      <c r="S130" s="141" t="s">
        <v>420</v>
      </c>
      <c r="T130" s="141" t="s">
        <v>1006</v>
      </c>
      <c r="U130" s="119">
        <v>4</v>
      </c>
      <c r="V130" s="119">
        <v>4</v>
      </c>
      <c r="W130" s="119">
        <v>4</v>
      </c>
      <c r="X130" s="119">
        <v>4</v>
      </c>
      <c r="Y130" s="116">
        <f t="shared" si="22"/>
        <v>4</v>
      </c>
      <c r="Z130" s="119">
        <v>1</v>
      </c>
      <c r="AA130" s="119">
        <v>1</v>
      </c>
      <c r="AB130" s="116">
        <f t="shared" si="23"/>
        <v>4</v>
      </c>
      <c r="AC130" s="116"/>
      <c r="AD130" s="119" t="s">
        <v>15</v>
      </c>
      <c r="AE130" s="122" t="s">
        <v>1794</v>
      </c>
      <c r="AF130" s="122" t="s">
        <v>418</v>
      </c>
      <c r="AG130" s="122" t="s">
        <v>418</v>
      </c>
      <c r="AH130" s="122" t="s">
        <v>418</v>
      </c>
      <c r="AI130" s="122" t="s">
        <v>418</v>
      </c>
      <c r="AJ130" s="122" t="s">
        <v>418</v>
      </c>
      <c r="AK130" s="122" t="s">
        <v>418</v>
      </c>
      <c r="AL130" s="122"/>
      <c r="AM130" s="122"/>
      <c r="AN130" s="120"/>
      <c r="AO130" s="119" t="s">
        <v>15</v>
      </c>
      <c r="AP130" s="254" t="s">
        <v>1111</v>
      </c>
      <c r="AQ130" s="119" t="s">
        <v>1111</v>
      </c>
      <c r="AR130" s="119" t="s">
        <v>415</v>
      </c>
      <c r="AS130" s="116" t="s">
        <v>1112</v>
      </c>
      <c r="AT130" s="116"/>
      <c r="AU130" s="204" t="s">
        <v>421</v>
      </c>
      <c r="AV130" s="119" t="s">
        <v>95</v>
      </c>
      <c r="AW130" s="119" t="s">
        <v>471</v>
      </c>
      <c r="AX130" s="119">
        <v>10</v>
      </c>
      <c r="AY130" s="119">
        <f t="shared" si="24"/>
        <v>1920</v>
      </c>
      <c r="AZ130" s="138">
        <v>32</v>
      </c>
      <c r="BA130" s="229">
        <f t="shared" si="25"/>
        <v>320</v>
      </c>
      <c r="BB130" s="119" t="s">
        <v>226</v>
      </c>
      <c r="BC130" s="120"/>
      <c r="BD130" s="120"/>
      <c r="BE130" s="120"/>
      <c r="BF130" s="120"/>
      <c r="BG130" s="119"/>
      <c r="BH130" s="120"/>
      <c r="BI130" s="119"/>
      <c r="BJ130" s="144"/>
      <c r="BK130" s="144"/>
      <c r="BL130" s="120"/>
      <c r="BM130" s="120"/>
      <c r="BN130" s="120"/>
      <c r="BO130" s="120"/>
      <c r="BP130" s="120"/>
      <c r="BQ130" s="120"/>
      <c r="BR130" s="120"/>
      <c r="BS130" s="120"/>
      <c r="BT130" s="120"/>
      <c r="BU130" s="120"/>
      <c r="BV130" s="120"/>
      <c r="BW130" s="120"/>
      <c r="BX130" s="120"/>
      <c r="BY130" s="120"/>
    </row>
    <row r="131" spans="1:77" s="118" customFormat="1" ht="39" customHeight="1">
      <c r="A131" s="116">
        <v>105</v>
      </c>
      <c r="B131" s="116" t="s">
        <v>214</v>
      </c>
      <c r="C131" s="116"/>
      <c r="D131" s="116"/>
      <c r="E131" s="116" t="s">
        <v>207</v>
      </c>
      <c r="F131" s="116" t="s">
        <v>207</v>
      </c>
      <c r="G131" s="117" t="s">
        <v>687</v>
      </c>
      <c r="I131" s="116" t="s">
        <v>210</v>
      </c>
      <c r="J131" s="116" t="s">
        <v>255</v>
      </c>
      <c r="K131" s="203" t="s">
        <v>209</v>
      </c>
      <c r="L131" s="116" t="s">
        <v>210</v>
      </c>
      <c r="M131" s="119" t="s">
        <v>143</v>
      </c>
      <c r="N131" s="116" t="s">
        <v>415</v>
      </c>
      <c r="O131" s="116"/>
      <c r="P131" s="116">
        <v>10104713</v>
      </c>
      <c r="Q131" s="117" t="s">
        <v>416</v>
      </c>
      <c r="R131" s="117" t="s">
        <v>417</v>
      </c>
      <c r="S131" s="195" t="s">
        <v>1095</v>
      </c>
      <c r="T131" s="141" t="s">
        <v>992</v>
      </c>
      <c r="U131" s="119">
        <v>4</v>
      </c>
      <c r="V131" s="119">
        <v>4</v>
      </c>
      <c r="W131" s="119">
        <v>4</v>
      </c>
      <c r="X131" s="119">
        <v>4</v>
      </c>
      <c r="Y131" s="116">
        <f t="shared" si="22"/>
        <v>4</v>
      </c>
      <c r="Z131" s="119">
        <v>2</v>
      </c>
      <c r="AA131" s="119">
        <v>3</v>
      </c>
      <c r="AB131" s="116">
        <f t="shared" si="23"/>
        <v>24</v>
      </c>
      <c r="AC131" s="116"/>
      <c r="AD131" s="119" t="s">
        <v>15</v>
      </c>
      <c r="AE131" s="122" t="s">
        <v>1794</v>
      </c>
      <c r="AF131" s="122" t="s">
        <v>418</v>
      </c>
      <c r="AG131" s="122" t="s">
        <v>418</v>
      </c>
      <c r="AH131" s="122" t="s">
        <v>418</v>
      </c>
      <c r="AI131" s="122" t="s">
        <v>418</v>
      </c>
      <c r="AJ131" s="122" t="s">
        <v>418</v>
      </c>
      <c r="AK131" s="122" t="s">
        <v>418</v>
      </c>
      <c r="AL131" s="122"/>
      <c r="AM131" s="122"/>
      <c r="AN131" s="120"/>
      <c r="AO131" s="119" t="s">
        <v>15</v>
      </c>
      <c r="AP131" s="254" t="s">
        <v>1807</v>
      </c>
      <c r="AQ131" s="119" t="s">
        <v>1059</v>
      </c>
      <c r="AR131" s="119" t="s">
        <v>415</v>
      </c>
      <c r="AS131" s="116" t="s">
        <v>1112</v>
      </c>
      <c r="AT131" s="116"/>
      <c r="AU131" s="122" t="s">
        <v>1097</v>
      </c>
      <c r="AV131" s="119" t="s">
        <v>95</v>
      </c>
      <c r="AW131" s="119" t="s">
        <v>471</v>
      </c>
      <c r="AX131" s="119">
        <v>3</v>
      </c>
      <c r="AY131" s="119">
        <f t="shared" si="24"/>
        <v>480</v>
      </c>
      <c r="AZ131" s="138">
        <v>8</v>
      </c>
      <c r="BA131" s="229">
        <f t="shared" si="25"/>
        <v>24</v>
      </c>
      <c r="BB131" s="119" t="s">
        <v>226</v>
      </c>
      <c r="BC131" s="116" t="s">
        <v>415</v>
      </c>
      <c r="BD131" s="120"/>
      <c r="BE131" s="120"/>
      <c r="BF131" s="120"/>
      <c r="BG131" s="119" t="s">
        <v>425</v>
      </c>
      <c r="BH131" s="120"/>
      <c r="BI131" s="119" t="s">
        <v>265</v>
      </c>
      <c r="BJ131" s="144"/>
      <c r="BK131" s="144"/>
      <c r="BL131" s="120"/>
      <c r="BM131" s="120"/>
      <c r="BN131" s="120"/>
      <c r="BO131" s="120"/>
      <c r="BP131" s="120"/>
      <c r="BQ131" s="120"/>
      <c r="BR131" s="120"/>
      <c r="BS131" s="120"/>
      <c r="BT131" s="120"/>
      <c r="BU131" s="120"/>
      <c r="BV131" s="120"/>
      <c r="BW131" s="120"/>
      <c r="BX131" s="120"/>
      <c r="BY131" s="120"/>
    </row>
    <row r="132" spans="1:77" s="118" customFormat="1" ht="51.95" customHeight="1">
      <c r="A132" s="116">
        <v>105</v>
      </c>
      <c r="B132" s="116" t="s">
        <v>214</v>
      </c>
      <c r="C132" s="116"/>
      <c r="D132" s="116"/>
      <c r="E132" s="116" t="s">
        <v>207</v>
      </c>
      <c r="F132" s="116" t="s">
        <v>207</v>
      </c>
      <c r="G132" s="117" t="s">
        <v>687</v>
      </c>
      <c r="I132" s="116" t="s">
        <v>210</v>
      </c>
      <c r="J132" s="116" t="s">
        <v>255</v>
      </c>
      <c r="K132" s="203" t="s">
        <v>209</v>
      </c>
      <c r="L132" s="116" t="s">
        <v>210</v>
      </c>
      <c r="M132" s="119" t="s">
        <v>143</v>
      </c>
      <c r="N132" s="116" t="s">
        <v>415</v>
      </c>
      <c r="O132" s="116"/>
      <c r="P132" s="116">
        <v>10104713</v>
      </c>
      <c r="Q132" s="117" t="s">
        <v>416</v>
      </c>
      <c r="R132" s="117" t="s">
        <v>417</v>
      </c>
      <c r="S132" s="195" t="s">
        <v>1094</v>
      </c>
      <c r="T132" s="141" t="s">
        <v>992</v>
      </c>
      <c r="U132" s="119">
        <v>4</v>
      </c>
      <c r="V132" s="119">
        <v>4</v>
      </c>
      <c r="W132" s="119">
        <v>4</v>
      </c>
      <c r="X132" s="119">
        <v>4</v>
      </c>
      <c r="Y132" s="116">
        <f t="shared" si="22"/>
        <v>4</v>
      </c>
      <c r="Z132" s="119">
        <v>2</v>
      </c>
      <c r="AA132" s="119">
        <v>3</v>
      </c>
      <c r="AB132" s="116">
        <f t="shared" si="23"/>
        <v>24</v>
      </c>
      <c r="AC132" s="116"/>
      <c r="AD132" s="119" t="s">
        <v>15</v>
      </c>
      <c r="AE132" s="122" t="s">
        <v>1096</v>
      </c>
      <c r="AF132" s="119">
        <v>201300</v>
      </c>
      <c r="AG132" s="119" t="s">
        <v>1075</v>
      </c>
      <c r="AH132" s="119" t="s">
        <v>1100</v>
      </c>
      <c r="AI132" s="119"/>
      <c r="AJ132" s="119">
        <v>20</v>
      </c>
      <c r="AK132" s="119" t="s">
        <v>1101</v>
      </c>
      <c r="AL132" s="119" t="s">
        <v>95</v>
      </c>
      <c r="AM132" s="119" t="s">
        <v>225</v>
      </c>
      <c r="AN132" s="119"/>
      <c r="AO132" s="119" t="s">
        <v>15</v>
      </c>
      <c r="AP132" s="122" t="s">
        <v>1096</v>
      </c>
      <c r="AQ132" s="119" t="s">
        <v>1110</v>
      </c>
      <c r="AR132" s="119" t="s">
        <v>415</v>
      </c>
      <c r="AS132" s="116" t="s">
        <v>1112</v>
      </c>
      <c r="AT132" s="116"/>
      <c r="AU132" s="122" t="s">
        <v>1815</v>
      </c>
      <c r="AV132" s="119" t="s">
        <v>95</v>
      </c>
      <c r="AW132" s="119" t="s">
        <v>225</v>
      </c>
      <c r="AX132" s="119">
        <v>4</v>
      </c>
      <c r="AY132" s="119">
        <f t="shared" si="24"/>
        <v>60</v>
      </c>
      <c r="AZ132" s="138">
        <v>1</v>
      </c>
      <c r="BA132" s="229">
        <f t="shared" si="25"/>
        <v>4</v>
      </c>
      <c r="BB132" s="119" t="s">
        <v>226</v>
      </c>
      <c r="BC132" s="116" t="s">
        <v>415</v>
      </c>
      <c r="BD132" s="120"/>
      <c r="BE132" s="120"/>
      <c r="BF132" s="120"/>
      <c r="BG132" s="119" t="s">
        <v>1816</v>
      </c>
      <c r="BH132" s="120"/>
      <c r="BI132" s="119" t="s">
        <v>99</v>
      </c>
      <c r="BJ132" s="144"/>
      <c r="BK132" s="144"/>
      <c r="BL132" s="120"/>
      <c r="BM132" s="120"/>
      <c r="BN132" s="120"/>
      <c r="BO132" s="120"/>
      <c r="BP132" s="120"/>
      <c r="BQ132" s="120"/>
      <c r="BR132" s="120"/>
      <c r="BS132" s="120"/>
      <c r="BT132" s="120"/>
      <c r="BU132" s="120"/>
      <c r="BV132" s="120"/>
      <c r="BW132" s="120"/>
      <c r="BX132" s="120"/>
      <c r="BY132" s="120"/>
    </row>
    <row r="133" spans="1:77" s="198" customFormat="1" ht="39" customHeight="1">
      <c r="A133" s="116">
        <v>104</v>
      </c>
      <c r="B133" s="116" t="s">
        <v>214</v>
      </c>
      <c r="C133" s="193"/>
      <c r="D133" s="193" t="s">
        <v>1063</v>
      </c>
      <c r="E133" s="116" t="s">
        <v>207</v>
      </c>
      <c r="F133" s="116" t="s">
        <v>207</v>
      </c>
      <c r="G133" s="117" t="s">
        <v>687</v>
      </c>
      <c r="I133" s="116" t="s">
        <v>210</v>
      </c>
      <c r="J133" s="116" t="s">
        <v>255</v>
      </c>
      <c r="K133" s="203" t="s">
        <v>209</v>
      </c>
      <c r="L133" s="116" t="s">
        <v>210</v>
      </c>
      <c r="M133" s="205" t="s">
        <v>143</v>
      </c>
      <c r="N133" s="193" t="s">
        <v>409</v>
      </c>
      <c r="O133" s="193"/>
      <c r="P133" s="116">
        <v>10104713</v>
      </c>
      <c r="Q133" s="251" t="s">
        <v>410</v>
      </c>
      <c r="R133" s="194" t="s">
        <v>413</v>
      </c>
      <c r="S133" s="216" t="s">
        <v>414</v>
      </c>
      <c r="T133" s="51" t="s">
        <v>991</v>
      </c>
      <c r="U133" s="119">
        <v>4</v>
      </c>
      <c r="V133" s="119">
        <v>4</v>
      </c>
      <c r="W133" s="119">
        <v>4</v>
      </c>
      <c r="X133" s="119">
        <v>4</v>
      </c>
      <c r="Y133" s="116">
        <f t="shared" si="22"/>
        <v>4</v>
      </c>
      <c r="Z133" s="119">
        <v>1</v>
      </c>
      <c r="AA133" s="119">
        <v>1</v>
      </c>
      <c r="AB133" s="116">
        <f t="shared" si="23"/>
        <v>4</v>
      </c>
      <c r="AC133" s="116"/>
      <c r="AD133" s="205"/>
      <c r="AE133" s="204"/>
      <c r="AF133" s="120"/>
      <c r="AG133" s="120"/>
      <c r="AH133" s="120"/>
      <c r="AI133" s="120"/>
      <c r="AJ133" s="120"/>
      <c r="AK133" s="120"/>
      <c r="AL133" s="120"/>
      <c r="AM133" s="120"/>
      <c r="AN133" s="207"/>
      <c r="AO133" s="119" t="s">
        <v>15</v>
      </c>
      <c r="AP133" s="122" t="s">
        <v>1096</v>
      </c>
      <c r="AQ133" s="119" t="s">
        <v>1110</v>
      </c>
      <c r="AR133" s="193" t="s">
        <v>409</v>
      </c>
      <c r="AS133" s="116" t="s">
        <v>1112</v>
      </c>
      <c r="AT133" s="116"/>
      <c r="AU133" s="122" t="s">
        <v>1815</v>
      </c>
      <c r="AV133" s="116" t="s">
        <v>95</v>
      </c>
      <c r="AW133" s="119" t="s">
        <v>225</v>
      </c>
      <c r="AX133" s="119">
        <v>4</v>
      </c>
      <c r="AY133" s="119">
        <f t="shared" si="24"/>
        <v>60</v>
      </c>
      <c r="AZ133" s="138">
        <v>1</v>
      </c>
      <c r="BA133" s="229">
        <f t="shared" si="25"/>
        <v>4</v>
      </c>
      <c r="BB133" s="119" t="s">
        <v>226</v>
      </c>
      <c r="BC133" s="207"/>
      <c r="BD133" s="207"/>
      <c r="BE133" s="207"/>
      <c r="BF133" s="207"/>
      <c r="BG133" s="119" t="s">
        <v>1817</v>
      </c>
      <c r="BH133" s="207"/>
      <c r="BI133" s="119" t="s">
        <v>99</v>
      </c>
      <c r="BJ133" s="208"/>
      <c r="BK133" s="208"/>
      <c r="BL133" s="207"/>
      <c r="BM133" s="207"/>
      <c r="BN133" s="207"/>
      <c r="BO133" s="207"/>
      <c r="BP133" s="207"/>
      <c r="BQ133" s="207"/>
      <c r="BR133" s="207"/>
      <c r="BS133" s="207"/>
      <c r="BT133" s="207"/>
      <c r="BU133" s="207"/>
      <c r="BV133" s="207"/>
      <c r="BW133" s="207"/>
      <c r="BX133" s="207"/>
      <c r="BY133" s="207"/>
    </row>
    <row r="134" spans="1:77" s="118" customFormat="1" ht="39" customHeight="1">
      <c r="A134" s="116">
        <v>103</v>
      </c>
      <c r="B134" s="116" t="s">
        <v>214</v>
      </c>
      <c r="C134" s="193"/>
      <c r="D134" s="193" t="s">
        <v>1063</v>
      </c>
      <c r="E134" s="116" t="s">
        <v>207</v>
      </c>
      <c r="F134" s="116" t="s">
        <v>207</v>
      </c>
      <c r="G134" s="117" t="s">
        <v>687</v>
      </c>
      <c r="H134" s="198"/>
      <c r="I134" s="116" t="s">
        <v>210</v>
      </c>
      <c r="J134" s="116" t="s">
        <v>255</v>
      </c>
      <c r="K134" s="203" t="s">
        <v>209</v>
      </c>
      <c r="L134" s="116" t="s">
        <v>210</v>
      </c>
      <c r="M134" s="205" t="s">
        <v>143</v>
      </c>
      <c r="N134" s="193" t="s">
        <v>409</v>
      </c>
      <c r="O134" s="248"/>
      <c r="P134" s="116">
        <v>10104713</v>
      </c>
      <c r="Q134" s="251" t="s">
        <v>410</v>
      </c>
      <c r="R134" s="216" t="s">
        <v>411</v>
      </c>
      <c r="S134" s="228" t="s">
        <v>412</v>
      </c>
      <c r="T134" s="51" t="s">
        <v>990</v>
      </c>
      <c r="U134" s="119">
        <v>4</v>
      </c>
      <c r="V134" s="119">
        <v>4</v>
      </c>
      <c r="W134" s="119">
        <v>4</v>
      </c>
      <c r="X134" s="119">
        <v>4</v>
      </c>
      <c r="Y134" s="116">
        <f t="shared" si="22"/>
        <v>4</v>
      </c>
      <c r="Z134" s="119">
        <v>1</v>
      </c>
      <c r="AA134" s="119">
        <v>3</v>
      </c>
      <c r="AB134" s="116">
        <f t="shared" si="23"/>
        <v>12</v>
      </c>
      <c r="AC134" s="116"/>
      <c r="AD134" s="205"/>
      <c r="AE134" s="204"/>
      <c r="AF134" s="120"/>
      <c r="AG134" s="120"/>
      <c r="AH134" s="120"/>
      <c r="AI134" s="120"/>
      <c r="AJ134" s="120"/>
      <c r="AK134" s="120"/>
      <c r="AL134" s="120"/>
      <c r="AM134" s="120"/>
      <c r="AN134" s="207"/>
      <c r="AO134" s="119" t="s">
        <v>15</v>
      </c>
      <c r="AP134" s="122" t="s">
        <v>1096</v>
      </c>
      <c r="AQ134" s="119" t="s">
        <v>1110</v>
      </c>
      <c r="AR134" s="193" t="s">
        <v>409</v>
      </c>
      <c r="AS134" s="116" t="s">
        <v>1112</v>
      </c>
      <c r="AT134" s="116"/>
      <c r="AU134" s="122" t="s">
        <v>1815</v>
      </c>
      <c r="AV134" s="116" t="s">
        <v>95</v>
      </c>
      <c r="AW134" s="119" t="s">
        <v>225</v>
      </c>
      <c r="AX134" s="119">
        <v>4</v>
      </c>
      <c r="AY134" s="119">
        <f t="shared" si="24"/>
        <v>60</v>
      </c>
      <c r="AZ134" s="138">
        <v>1</v>
      </c>
      <c r="BA134" s="229">
        <f t="shared" si="25"/>
        <v>4</v>
      </c>
      <c r="BB134" s="119" t="s">
        <v>226</v>
      </c>
      <c r="BC134" s="207"/>
      <c r="BD134" s="207"/>
      <c r="BE134" s="207"/>
      <c r="BF134" s="207"/>
      <c r="BG134" s="119" t="s">
        <v>1817</v>
      </c>
      <c r="BH134" s="207"/>
      <c r="BI134" s="119" t="s">
        <v>99</v>
      </c>
      <c r="BJ134" s="208"/>
      <c r="BK134" s="208"/>
      <c r="BL134" s="207"/>
      <c r="BM134" s="207"/>
      <c r="BN134" s="207"/>
      <c r="BO134" s="207"/>
      <c r="BP134" s="207"/>
      <c r="BQ134" s="207"/>
      <c r="BR134" s="207"/>
      <c r="BS134" s="207"/>
      <c r="BT134" s="207"/>
      <c r="BU134" s="207"/>
      <c r="BV134" s="207"/>
      <c r="BW134" s="207"/>
      <c r="BX134" s="207"/>
      <c r="BY134" s="207"/>
    </row>
    <row r="135" spans="1:77" s="118" customFormat="1" ht="39" hidden="1" customHeight="1">
      <c r="A135" s="116">
        <v>102</v>
      </c>
      <c r="B135" s="116" t="s">
        <v>214</v>
      </c>
      <c r="C135" s="116"/>
      <c r="D135" s="232" t="s">
        <v>1028</v>
      </c>
      <c r="E135" s="116" t="s">
        <v>207</v>
      </c>
      <c r="F135" s="116" t="s">
        <v>207</v>
      </c>
      <c r="G135" s="117" t="s">
        <v>820</v>
      </c>
      <c r="I135" s="116" t="s">
        <v>408</v>
      </c>
      <c r="J135" s="116" t="s">
        <v>1268</v>
      </c>
      <c r="K135" s="203" t="s">
        <v>209</v>
      </c>
      <c r="L135" s="116" t="s">
        <v>211</v>
      </c>
      <c r="M135" s="116" t="s">
        <v>132</v>
      </c>
      <c r="N135" s="233" t="s">
        <v>1269</v>
      </c>
      <c r="O135" s="233"/>
      <c r="P135" s="116">
        <v>10056227</v>
      </c>
      <c r="Q135" s="118" t="s">
        <v>398</v>
      </c>
      <c r="R135" s="118" t="s">
        <v>399</v>
      </c>
      <c r="S135" s="159" t="s">
        <v>1103</v>
      </c>
      <c r="T135" s="159" t="s">
        <v>989</v>
      </c>
      <c r="U135" s="116"/>
      <c r="V135" s="116"/>
      <c r="W135" s="116"/>
      <c r="X135" s="116"/>
      <c r="Y135" s="116">
        <f t="shared" si="22"/>
        <v>0</v>
      </c>
      <c r="Z135" s="116"/>
      <c r="AA135" s="116"/>
      <c r="AB135" s="116">
        <f t="shared" si="23"/>
        <v>0</v>
      </c>
      <c r="AC135" s="116"/>
      <c r="AD135" s="116" t="s">
        <v>221</v>
      </c>
      <c r="AE135" s="243" t="s">
        <v>222</v>
      </c>
      <c r="AF135" s="140" t="s">
        <v>418</v>
      </c>
      <c r="AG135" s="140" t="s">
        <v>418</v>
      </c>
      <c r="AH135" s="140" t="s">
        <v>418</v>
      </c>
      <c r="AI135" s="140" t="s">
        <v>418</v>
      </c>
      <c r="AJ135" s="140" t="s">
        <v>418</v>
      </c>
      <c r="AK135" s="140" t="s">
        <v>418</v>
      </c>
      <c r="AL135" s="140" t="s">
        <v>418</v>
      </c>
      <c r="AM135" s="140"/>
      <c r="AN135" s="140" t="s">
        <v>418</v>
      </c>
      <c r="AO135" s="116" t="s">
        <v>233</v>
      </c>
      <c r="AP135" s="117" t="s">
        <v>1673</v>
      </c>
      <c r="AQ135" s="119" t="s">
        <v>1683</v>
      </c>
      <c r="AR135" s="116" t="s">
        <v>408</v>
      </c>
      <c r="AS135" s="116"/>
      <c r="AT135" s="116"/>
      <c r="AU135" s="117" t="s">
        <v>1684</v>
      </c>
      <c r="AV135" s="116" t="s">
        <v>1657</v>
      </c>
      <c r="AW135" s="116" t="s">
        <v>471</v>
      </c>
      <c r="AX135" s="116">
        <v>2</v>
      </c>
      <c r="AY135" s="116">
        <f t="shared" si="24"/>
        <v>48</v>
      </c>
      <c r="AZ135" s="138">
        <v>0.8</v>
      </c>
      <c r="BA135" s="229">
        <f t="shared" si="25"/>
        <v>1.6</v>
      </c>
      <c r="BB135" s="193" t="s">
        <v>267</v>
      </c>
      <c r="BD135" s="116"/>
      <c r="BE135" s="116"/>
      <c r="BF135" s="139"/>
    </row>
    <row r="136" spans="1:77" s="231" customFormat="1" ht="39" hidden="1" customHeight="1">
      <c r="A136" s="116">
        <v>101</v>
      </c>
      <c r="B136" s="116" t="s">
        <v>214</v>
      </c>
      <c r="C136" s="116"/>
      <c r="D136" s="232" t="s">
        <v>1028</v>
      </c>
      <c r="E136" s="116" t="s">
        <v>207</v>
      </c>
      <c r="F136" s="116" t="s">
        <v>207</v>
      </c>
      <c r="G136" s="117" t="s">
        <v>820</v>
      </c>
      <c r="H136" s="118"/>
      <c r="I136" s="116" t="s">
        <v>408</v>
      </c>
      <c r="J136" s="116" t="s">
        <v>1268</v>
      </c>
      <c r="K136" s="203" t="s">
        <v>209</v>
      </c>
      <c r="L136" s="116" t="s">
        <v>211</v>
      </c>
      <c r="M136" s="116" t="s">
        <v>132</v>
      </c>
      <c r="N136" s="233" t="s">
        <v>1269</v>
      </c>
      <c r="O136" s="233"/>
      <c r="P136" s="116">
        <v>10056227</v>
      </c>
      <c r="Q136" s="118" t="s">
        <v>398</v>
      </c>
      <c r="R136" s="118" t="s">
        <v>399</v>
      </c>
      <c r="S136" s="52" t="s">
        <v>400</v>
      </c>
      <c r="T136" s="159" t="s">
        <v>989</v>
      </c>
      <c r="U136" s="116"/>
      <c r="V136" s="116"/>
      <c r="W136" s="116"/>
      <c r="X136" s="116"/>
      <c r="Y136" s="116">
        <f t="shared" si="22"/>
        <v>0</v>
      </c>
      <c r="Z136" s="116"/>
      <c r="AA136" s="116"/>
      <c r="AB136" s="116">
        <f t="shared" si="23"/>
        <v>0</v>
      </c>
      <c r="AC136" s="116"/>
      <c r="AD136" s="116" t="s">
        <v>221</v>
      </c>
      <c r="AE136" s="243" t="s">
        <v>222</v>
      </c>
      <c r="AF136" s="140" t="s">
        <v>418</v>
      </c>
      <c r="AG136" s="140" t="s">
        <v>418</v>
      </c>
      <c r="AH136" s="140" t="s">
        <v>418</v>
      </c>
      <c r="AI136" s="140" t="s">
        <v>418</v>
      </c>
      <c r="AJ136" s="140" t="s">
        <v>418</v>
      </c>
      <c r="AK136" s="140" t="s">
        <v>418</v>
      </c>
      <c r="AL136" s="140" t="s">
        <v>418</v>
      </c>
      <c r="AM136" s="140"/>
      <c r="AN136" s="140" t="s">
        <v>418</v>
      </c>
      <c r="AO136" s="116" t="s">
        <v>233</v>
      </c>
      <c r="AP136" s="117" t="s">
        <v>1673</v>
      </c>
      <c r="AQ136" s="119" t="s">
        <v>1683</v>
      </c>
      <c r="AR136" s="116" t="s">
        <v>408</v>
      </c>
      <c r="AS136" s="116"/>
      <c r="AT136" s="116"/>
      <c r="AU136" s="117" t="s">
        <v>1684</v>
      </c>
      <c r="AV136" s="116" t="s">
        <v>1657</v>
      </c>
      <c r="AW136" s="116" t="s">
        <v>471</v>
      </c>
      <c r="AX136" s="116">
        <v>2</v>
      </c>
      <c r="AY136" s="116">
        <f t="shared" si="24"/>
        <v>48</v>
      </c>
      <c r="AZ136" s="138">
        <v>0.8</v>
      </c>
      <c r="BA136" s="229">
        <f t="shared" si="25"/>
        <v>1.6</v>
      </c>
      <c r="BB136" s="193" t="s">
        <v>267</v>
      </c>
      <c r="BC136" s="118"/>
      <c r="BD136" s="116"/>
      <c r="BE136" s="116"/>
      <c r="BF136" s="139"/>
      <c r="BG136" s="118"/>
      <c r="BH136" s="118"/>
      <c r="BI136" s="118"/>
      <c r="BJ136" s="118"/>
      <c r="BK136" s="118"/>
      <c r="BL136" s="118"/>
      <c r="BM136" s="118"/>
      <c r="BN136" s="118"/>
      <c r="BO136" s="118"/>
      <c r="BP136" s="118"/>
      <c r="BQ136" s="118"/>
      <c r="BR136" s="118"/>
      <c r="BS136" s="118"/>
      <c r="BT136" s="118"/>
      <c r="BU136" s="118"/>
      <c r="BV136" s="118"/>
      <c r="BW136" s="118"/>
      <c r="BX136" s="118"/>
      <c r="BY136" s="118"/>
    </row>
    <row r="137" spans="1:77" s="231" customFormat="1" ht="63.75" hidden="1" customHeight="1">
      <c r="A137" s="116">
        <v>100</v>
      </c>
      <c r="B137" s="116" t="s">
        <v>214</v>
      </c>
      <c r="C137" s="116"/>
      <c r="D137" s="232" t="s">
        <v>1028</v>
      </c>
      <c r="E137" s="116" t="s">
        <v>207</v>
      </c>
      <c r="F137" s="116" t="s">
        <v>207</v>
      </c>
      <c r="G137" s="117" t="s">
        <v>820</v>
      </c>
      <c r="H137" s="118"/>
      <c r="I137" s="116" t="s">
        <v>408</v>
      </c>
      <c r="J137" s="116" t="s">
        <v>1268</v>
      </c>
      <c r="K137" s="203" t="s">
        <v>209</v>
      </c>
      <c r="L137" s="116" t="s">
        <v>211</v>
      </c>
      <c r="M137" s="116" t="s">
        <v>132</v>
      </c>
      <c r="N137" s="233" t="s">
        <v>1269</v>
      </c>
      <c r="O137" s="233"/>
      <c r="P137" s="116">
        <v>10056227</v>
      </c>
      <c r="Q137" s="289" t="s">
        <v>398</v>
      </c>
      <c r="R137" s="118" t="s">
        <v>399</v>
      </c>
      <c r="S137" s="52" t="s">
        <v>1668</v>
      </c>
      <c r="T137" s="159" t="s">
        <v>1670</v>
      </c>
      <c r="U137" s="136"/>
      <c r="V137" s="116"/>
      <c r="W137" s="116"/>
      <c r="X137" s="116"/>
      <c r="Y137" s="116">
        <f t="shared" si="22"/>
        <v>0</v>
      </c>
      <c r="Z137" s="116"/>
      <c r="AA137" s="116"/>
      <c r="AB137" s="116">
        <f t="shared" si="23"/>
        <v>0</v>
      </c>
      <c r="AC137" s="116"/>
      <c r="AD137" s="116" t="s">
        <v>221</v>
      </c>
      <c r="AE137" s="243" t="s">
        <v>222</v>
      </c>
      <c r="AF137" s="140" t="s">
        <v>418</v>
      </c>
      <c r="AG137" s="140" t="s">
        <v>418</v>
      </c>
      <c r="AH137" s="140" t="s">
        <v>418</v>
      </c>
      <c r="AI137" s="140" t="s">
        <v>418</v>
      </c>
      <c r="AJ137" s="140" t="s">
        <v>418</v>
      </c>
      <c r="AK137" s="140" t="s">
        <v>418</v>
      </c>
      <c r="AL137" s="140" t="s">
        <v>418</v>
      </c>
      <c r="AM137" s="140"/>
      <c r="AN137" s="140" t="s">
        <v>418</v>
      </c>
      <c r="AO137" s="116" t="s">
        <v>233</v>
      </c>
      <c r="AP137" s="117" t="s">
        <v>1673</v>
      </c>
      <c r="AQ137" s="119" t="s">
        <v>1683</v>
      </c>
      <c r="AR137" s="116" t="s">
        <v>408</v>
      </c>
      <c r="AS137" s="116"/>
      <c r="AT137" s="116"/>
      <c r="AU137" s="117" t="s">
        <v>1684</v>
      </c>
      <c r="AV137" s="116" t="s">
        <v>1657</v>
      </c>
      <c r="AW137" s="116" t="s">
        <v>471</v>
      </c>
      <c r="AX137" s="116">
        <v>2</v>
      </c>
      <c r="AY137" s="116">
        <f t="shared" si="24"/>
        <v>48</v>
      </c>
      <c r="AZ137" s="138">
        <v>0.8</v>
      </c>
      <c r="BA137" s="229">
        <f t="shared" si="25"/>
        <v>1.6</v>
      </c>
      <c r="BB137" s="193" t="s">
        <v>267</v>
      </c>
      <c r="BC137" s="118"/>
      <c r="BD137" s="116"/>
      <c r="BE137" s="116"/>
      <c r="BF137" s="139"/>
      <c r="BG137" s="118"/>
      <c r="BH137" s="118"/>
      <c r="BI137" s="118"/>
      <c r="BJ137" s="118"/>
      <c r="BK137" s="118"/>
      <c r="BL137" s="118"/>
      <c r="BM137" s="118"/>
      <c r="BN137" s="118"/>
      <c r="BO137" s="118"/>
      <c r="BP137" s="118"/>
      <c r="BQ137" s="118"/>
      <c r="BR137" s="118"/>
      <c r="BS137" s="118"/>
      <c r="BT137" s="118"/>
      <c r="BU137" s="118"/>
      <c r="BV137" s="118"/>
      <c r="BW137" s="118"/>
      <c r="BX137" s="118"/>
      <c r="BY137" s="118"/>
    </row>
    <row r="138" spans="1:77" s="231" customFormat="1" ht="39" hidden="1" customHeight="1">
      <c r="A138" s="116">
        <v>99</v>
      </c>
      <c r="B138" s="116" t="s">
        <v>214</v>
      </c>
      <c r="C138" s="116"/>
      <c r="D138" s="232" t="s">
        <v>1028</v>
      </c>
      <c r="E138" s="116" t="s">
        <v>207</v>
      </c>
      <c r="F138" s="116" t="s">
        <v>207</v>
      </c>
      <c r="G138" s="117" t="s">
        <v>406</v>
      </c>
      <c r="H138" s="118"/>
      <c r="I138" s="116" t="s">
        <v>407</v>
      </c>
      <c r="J138" s="116" t="s">
        <v>1267</v>
      </c>
      <c r="K138" s="203" t="s">
        <v>209</v>
      </c>
      <c r="L138" s="116" t="s">
        <v>210</v>
      </c>
      <c r="M138" s="116" t="s">
        <v>132</v>
      </c>
      <c r="N138" s="233" t="s">
        <v>406</v>
      </c>
      <c r="O138" s="233"/>
      <c r="P138" s="116">
        <v>10056225</v>
      </c>
      <c r="Q138" s="118" t="s">
        <v>398</v>
      </c>
      <c r="R138" s="118" t="s">
        <v>399</v>
      </c>
      <c r="S138" s="159" t="s">
        <v>1103</v>
      </c>
      <c r="T138" s="159" t="s">
        <v>989</v>
      </c>
      <c r="U138" s="136"/>
      <c r="V138" s="116"/>
      <c r="W138" s="116"/>
      <c r="X138" s="116"/>
      <c r="Y138" s="116"/>
      <c r="Z138" s="116">
        <v>3</v>
      </c>
      <c r="AA138" s="116"/>
      <c r="AB138" s="116">
        <f t="shared" si="23"/>
        <v>0</v>
      </c>
      <c r="AC138" s="116"/>
      <c r="AD138" s="116" t="s">
        <v>221</v>
      </c>
      <c r="AE138" s="243" t="s">
        <v>222</v>
      </c>
      <c r="AF138" s="140" t="s">
        <v>418</v>
      </c>
      <c r="AG138" s="140" t="s">
        <v>418</v>
      </c>
      <c r="AH138" s="140" t="s">
        <v>418</v>
      </c>
      <c r="AI138" s="140" t="s">
        <v>418</v>
      </c>
      <c r="AJ138" s="140" t="s">
        <v>418</v>
      </c>
      <c r="AK138" s="140" t="s">
        <v>418</v>
      </c>
      <c r="AL138" s="140" t="s">
        <v>418</v>
      </c>
      <c r="AM138" s="140"/>
      <c r="AN138" s="140" t="s">
        <v>418</v>
      </c>
      <c r="AO138" s="116" t="s">
        <v>233</v>
      </c>
      <c r="AP138" s="117" t="s">
        <v>1673</v>
      </c>
      <c r="AQ138" s="119" t="s">
        <v>1679</v>
      </c>
      <c r="AR138" s="116" t="s">
        <v>1678</v>
      </c>
      <c r="AS138" s="116"/>
      <c r="AT138" s="116"/>
      <c r="AU138" s="117" t="s">
        <v>1703</v>
      </c>
      <c r="AV138" s="116" t="s">
        <v>1657</v>
      </c>
      <c r="AW138" s="116" t="s">
        <v>471</v>
      </c>
      <c r="AX138" s="116">
        <v>2</v>
      </c>
      <c r="AY138" s="116">
        <f t="shared" si="24"/>
        <v>48</v>
      </c>
      <c r="AZ138" s="138">
        <v>0.8</v>
      </c>
      <c r="BA138" s="229">
        <f t="shared" si="25"/>
        <v>1.6</v>
      </c>
      <c r="BB138" s="193" t="s">
        <v>267</v>
      </c>
      <c r="BC138" s="118"/>
      <c r="BD138" s="116"/>
      <c r="BE138" s="116"/>
      <c r="BF138" s="139"/>
      <c r="BG138" s="118"/>
      <c r="BH138" s="118"/>
      <c r="BI138" s="118"/>
      <c r="BJ138" s="118"/>
      <c r="BK138" s="118"/>
      <c r="BL138" s="118"/>
      <c r="BM138" s="118"/>
      <c r="BN138" s="118"/>
      <c r="BO138" s="118"/>
      <c r="BP138" s="118"/>
      <c r="BQ138" s="118"/>
      <c r="BR138" s="118"/>
      <c r="BS138" s="118"/>
      <c r="BT138" s="118"/>
      <c r="BU138" s="118"/>
      <c r="BV138" s="118"/>
      <c r="BW138" s="118"/>
      <c r="BX138" s="118"/>
      <c r="BY138" s="118"/>
    </row>
    <row r="139" spans="1:77" s="231" customFormat="1" ht="63.75" hidden="1" customHeight="1">
      <c r="A139" s="116">
        <v>98</v>
      </c>
      <c r="B139" s="116" t="s">
        <v>214</v>
      </c>
      <c r="C139" s="116"/>
      <c r="D139" s="232" t="s">
        <v>1028</v>
      </c>
      <c r="E139" s="116" t="s">
        <v>207</v>
      </c>
      <c r="F139" s="116" t="s">
        <v>207</v>
      </c>
      <c r="G139" s="117" t="s">
        <v>406</v>
      </c>
      <c r="H139" s="118"/>
      <c r="I139" s="116" t="s">
        <v>407</v>
      </c>
      <c r="J139" s="116" t="s">
        <v>1267</v>
      </c>
      <c r="K139" s="203" t="s">
        <v>209</v>
      </c>
      <c r="L139" s="116" t="s">
        <v>210</v>
      </c>
      <c r="M139" s="116" t="s">
        <v>132</v>
      </c>
      <c r="N139" s="233" t="s">
        <v>406</v>
      </c>
      <c r="O139" s="233"/>
      <c r="P139" s="116">
        <v>10056225</v>
      </c>
      <c r="Q139" s="118" t="s">
        <v>398</v>
      </c>
      <c r="R139" s="118" t="s">
        <v>399</v>
      </c>
      <c r="S139" s="52" t="s">
        <v>400</v>
      </c>
      <c r="T139" s="159" t="s">
        <v>989</v>
      </c>
      <c r="U139" s="136"/>
      <c r="V139" s="116"/>
      <c r="W139" s="116"/>
      <c r="X139" s="116"/>
      <c r="Y139" s="116"/>
      <c r="Z139" s="116">
        <v>3</v>
      </c>
      <c r="AA139" s="116"/>
      <c r="AB139" s="116">
        <f t="shared" si="23"/>
        <v>0</v>
      </c>
      <c r="AC139" s="116"/>
      <c r="AD139" s="116" t="s">
        <v>221</v>
      </c>
      <c r="AE139" s="243" t="s">
        <v>222</v>
      </c>
      <c r="AF139" s="140" t="s">
        <v>418</v>
      </c>
      <c r="AG139" s="140" t="s">
        <v>418</v>
      </c>
      <c r="AH139" s="140" t="s">
        <v>418</v>
      </c>
      <c r="AI139" s="140" t="s">
        <v>418</v>
      </c>
      <c r="AJ139" s="140" t="s">
        <v>418</v>
      </c>
      <c r="AK139" s="140" t="s">
        <v>418</v>
      </c>
      <c r="AL139" s="140" t="s">
        <v>418</v>
      </c>
      <c r="AM139" s="140"/>
      <c r="AN139" s="140" t="s">
        <v>418</v>
      </c>
      <c r="AO139" s="116" t="s">
        <v>233</v>
      </c>
      <c r="AP139" s="117" t="s">
        <v>1673</v>
      </c>
      <c r="AQ139" s="119" t="s">
        <v>1679</v>
      </c>
      <c r="AR139" s="116" t="s">
        <v>1678</v>
      </c>
      <c r="AS139" s="116"/>
      <c r="AT139" s="116"/>
      <c r="AU139" s="117" t="s">
        <v>1703</v>
      </c>
      <c r="AV139" s="116" t="s">
        <v>1657</v>
      </c>
      <c r="AW139" s="116" t="s">
        <v>471</v>
      </c>
      <c r="AX139" s="116">
        <v>2</v>
      </c>
      <c r="AY139" s="116">
        <f t="shared" si="24"/>
        <v>48</v>
      </c>
      <c r="AZ139" s="138">
        <v>0.8</v>
      </c>
      <c r="BA139" s="229">
        <f t="shared" si="25"/>
        <v>1.6</v>
      </c>
      <c r="BB139" s="193" t="s">
        <v>267</v>
      </c>
      <c r="BC139" s="118"/>
      <c r="BD139" s="116"/>
      <c r="BE139" s="116"/>
      <c r="BF139" s="139"/>
      <c r="BG139" s="118"/>
      <c r="BH139" s="118"/>
      <c r="BI139" s="118"/>
      <c r="BJ139" s="118"/>
      <c r="BK139" s="118"/>
      <c r="BL139" s="118"/>
      <c r="BM139" s="118"/>
      <c r="BN139" s="118"/>
      <c r="BO139" s="118"/>
      <c r="BP139" s="118"/>
      <c r="BQ139" s="118"/>
      <c r="BR139" s="118"/>
      <c r="BS139" s="118"/>
      <c r="BT139" s="118"/>
      <c r="BU139" s="118"/>
      <c r="BV139" s="118"/>
      <c r="BW139" s="118"/>
      <c r="BX139" s="118"/>
      <c r="BY139" s="118"/>
    </row>
    <row r="140" spans="1:77" s="231" customFormat="1" ht="69.75" hidden="1" customHeight="1">
      <c r="A140" s="116">
        <v>97</v>
      </c>
      <c r="B140" s="116" t="s">
        <v>214</v>
      </c>
      <c r="C140" s="116"/>
      <c r="D140" s="232" t="s">
        <v>1028</v>
      </c>
      <c r="E140" s="116" t="s">
        <v>207</v>
      </c>
      <c r="F140" s="116" t="s">
        <v>207</v>
      </c>
      <c r="G140" s="117" t="s">
        <v>406</v>
      </c>
      <c r="H140" s="118"/>
      <c r="I140" s="116" t="s">
        <v>407</v>
      </c>
      <c r="J140" s="116" t="s">
        <v>1267</v>
      </c>
      <c r="K140" s="203" t="s">
        <v>209</v>
      </c>
      <c r="L140" s="116" t="s">
        <v>210</v>
      </c>
      <c r="M140" s="116" t="s">
        <v>132</v>
      </c>
      <c r="N140" s="233" t="s">
        <v>406</v>
      </c>
      <c r="O140" s="233"/>
      <c r="P140" s="116">
        <v>10056225</v>
      </c>
      <c r="Q140" s="118" t="s">
        <v>398</v>
      </c>
      <c r="R140" s="118" t="s">
        <v>399</v>
      </c>
      <c r="S140" s="52" t="s">
        <v>1668</v>
      </c>
      <c r="T140" s="159" t="s">
        <v>1670</v>
      </c>
      <c r="U140" s="136"/>
      <c r="V140" s="116"/>
      <c r="W140" s="116"/>
      <c r="X140" s="116"/>
      <c r="Y140" s="116">
        <f t="shared" ref="Y140:Y164" si="26">MAX(U140:X140)</f>
        <v>0</v>
      </c>
      <c r="Z140" s="116">
        <v>1</v>
      </c>
      <c r="AA140" s="116"/>
      <c r="AB140" s="116">
        <f t="shared" si="23"/>
        <v>0</v>
      </c>
      <c r="AC140" s="116"/>
      <c r="AD140" s="116" t="s">
        <v>221</v>
      </c>
      <c r="AE140" s="243" t="s">
        <v>222</v>
      </c>
      <c r="AF140" s="140" t="s">
        <v>418</v>
      </c>
      <c r="AG140" s="140" t="s">
        <v>418</v>
      </c>
      <c r="AH140" s="140" t="s">
        <v>418</v>
      </c>
      <c r="AI140" s="140" t="s">
        <v>418</v>
      </c>
      <c r="AJ140" s="140" t="s">
        <v>418</v>
      </c>
      <c r="AK140" s="140" t="s">
        <v>418</v>
      </c>
      <c r="AL140" s="140" t="s">
        <v>418</v>
      </c>
      <c r="AM140" s="140"/>
      <c r="AN140" s="140" t="s">
        <v>418</v>
      </c>
      <c r="AO140" s="116" t="s">
        <v>233</v>
      </c>
      <c r="AP140" s="117" t="s">
        <v>1673</v>
      </c>
      <c r="AQ140" s="119" t="s">
        <v>1679</v>
      </c>
      <c r="AR140" s="116" t="s">
        <v>1678</v>
      </c>
      <c r="AS140" s="116"/>
      <c r="AT140" s="116"/>
      <c r="AU140" s="117" t="s">
        <v>1703</v>
      </c>
      <c r="AV140" s="116" t="s">
        <v>1657</v>
      </c>
      <c r="AW140" s="116" t="s">
        <v>471</v>
      </c>
      <c r="AX140" s="116">
        <v>2</v>
      </c>
      <c r="AY140" s="116">
        <f t="shared" si="24"/>
        <v>48</v>
      </c>
      <c r="AZ140" s="138">
        <v>0.8</v>
      </c>
      <c r="BA140" s="229">
        <f t="shared" si="25"/>
        <v>1.6</v>
      </c>
      <c r="BB140" s="193" t="s">
        <v>267</v>
      </c>
      <c r="BC140" s="118"/>
      <c r="BD140" s="116"/>
      <c r="BE140" s="116"/>
      <c r="BF140" s="139"/>
      <c r="BG140" s="118"/>
      <c r="BH140" s="118"/>
      <c r="BI140" s="118"/>
      <c r="BJ140" s="118"/>
      <c r="BK140" s="118"/>
      <c r="BL140" s="118"/>
      <c r="BM140" s="118"/>
      <c r="BN140" s="118"/>
      <c r="BO140" s="118"/>
      <c r="BP140" s="118"/>
      <c r="BQ140" s="118"/>
      <c r="BR140" s="118"/>
      <c r="BS140" s="118"/>
      <c r="BT140" s="118"/>
      <c r="BU140" s="118"/>
      <c r="BV140" s="118"/>
      <c r="BW140" s="118"/>
      <c r="BX140" s="118"/>
      <c r="BY140" s="118"/>
    </row>
    <row r="141" spans="1:77" s="231" customFormat="1" ht="39" hidden="1" customHeight="1">
      <c r="A141" s="116">
        <v>96</v>
      </c>
      <c r="B141" s="116" t="s">
        <v>214</v>
      </c>
      <c r="C141" s="193"/>
      <c r="D141" s="232" t="s">
        <v>1028</v>
      </c>
      <c r="E141" s="116" t="s">
        <v>207</v>
      </c>
      <c r="F141" s="116" t="s">
        <v>207</v>
      </c>
      <c r="G141" s="117" t="s">
        <v>1698</v>
      </c>
      <c r="H141" s="118"/>
      <c r="I141" s="116" t="s">
        <v>1701</v>
      </c>
      <c r="J141" s="193" t="s">
        <v>1109</v>
      </c>
      <c r="K141" s="203" t="s">
        <v>209</v>
      </c>
      <c r="L141" s="116" t="s">
        <v>211</v>
      </c>
      <c r="M141" s="193" t="s">
        <v>132</v>
      </c>
      <c r="N141" s="116" t="s">
        <v>1699</v>
      </c>
      <c r="O141" s="193"/>
      <c r="P141" s="193">
        <v>10141291</v>
      </c>
      <c r="Q141" s="118" t="s">
        <v>398</v>
      </c>
      <c r="R141" s="118" t="s">
        <v>399</v>
      </c>
      <c r="S141" s="159" t="s">
        <v>1103</v>
      </c>
      <c r="T141" s="159" t="s">
        <v>989</v>
      </c>
      <c r="U141" s="135"/>
      <c r="V141" s="119"/>
      <c r="W141" s="119"/>
      <c r="X141" s="119"/>
      <c r="Y141" s="116">
        <f t="shared" si="26"/>
        <v>0</v>
      </c>
      <c r="Z141" s="119"/>
      <c r="AA141" s="119"/>
      <c r="AB141" s="116">
        <f t="shared" si="23"/>
        <v>0</v>
      </c>
      <c r="AC141" s="116"/>
      <c r="AD141" s="116" t="s">
        <v>221</v>
      </c>
      <c r="AE141" s="243" t="s">
        <v>222</v>
      </c>
      <c r="AF141" s="140" t="s">
        <v>418</v>
      </c>
      <c r="AG141" s="140" t="s">
        <v>418</v>
      </c>
      <c r="AH141" s="140" t="s">
        <v>418</v>
      </c>
      <c r="AI141" s="140" t="s">
        <v>418</v>
      </c>
      <c r="AJ141" s="140" t="s">
        <v>418</v>
      </c>
      <c r="AK141" s="140" t="s">
        <v>418</v>
      </c>
      <c r="AL141" s="140" t="s">
        <v>418</v>
      </c>
      <c r="AM141" s="140"/>
      <c r="AN141" s="140" t="s">
        <v>418</v>
      </c>
      <c r="AO141" s="116" t="s">
        <v>233</v>
      </c>
      <c r="AP141" s="117" t="s">
        <v>1673</v>
      </c>
      <c r="AQ141" s="119" t="s">
        <v>1700</v>
      </c>
      <c r="AR141" s="119" t="s">
        <v>1701</v>
      </c>
      <c r="AS141" s="116"/>
      <c r="AT141" s="116"/>
      <c r="AU141" s="117" t="s">
        <v>1693</v>
      </c>
      <c r="AV141" s="116" t="s">
        <v>1657</v>
      </c>
      <c r="AW141" s="116" t="s">
        <v>471</v>
      </c>
      <c r="AX141" s="205">
        <v>2</v>
      </c>
      <c r="AY141" s="205">
        <f t="shared" si="24"/>
        <v>120</v>
      </c>
      <c r="AZ141" s="138">
        <v>2</v>
      </c>
      <c r="BA141" s="229">
        <f t="shared" si="25"/>
        <v>4</v>
      </c>
      <c r="BB141" s="193" t="s">
        <v>267</v>
      </c>
      <c r="BC141" s="207"/>
      <c r="BD141" s="207"/>
      <c r="BE141" s="207"/>
      <c r="BF141" s="207"/>
      <c r="BG141" s="207"/>
      <c r="BH141" s="207"/>
      <c r="BI141" s="205"/>
      <c r="BJ141" s="208"/>
      <c r="BK141" s="208"/>
      <c r="BL141" s="207"/>
      <c r="BM141" s="207"/>
      <c r="BN141" s="207"/>
      <c r="BO141" s="207"/>
      <c r="BP141" s="207"/>
      <c r="BQ141" s="207"/>
      <c r="BR141" s="207"/>
      <c r="BS141" s="207"/>
      <c r="BT141" s="207"/>
      <c r="BU141" s="207"/>
      <c r="BV141" s="207"/>
      <c r="BW141" s="207"/>
      <c r="BX141" s="207"/>
      <c r="BY141" s="207"/>
    </row>
    <row r="142" spans="1:77" s="231" customFormat="1" ht="69.75" hidden="1" customHeight="1">
      <c r="A142" s="116">
        <v>95</v>
      </c>
      <c r="B142" s="116" t="s">
        <v>214</v>
      </c>
      <c r="C142" s="193"/>
      <c r="D142" s="232" t="s">
        <v>1028</v>
      </c>
      <c r="E142" s="116" t="s">
        <v>207</v>
      </c>
      <c r="F142" s="116" t="s">
        <v>207</v>
      </c>
      <c r="G142" s="117" t="s">
        <v>1698</v>
      </c>
      <c r="H142" s="118"/>
      <c r="I142" s="116" t="s">
        <v>1701</v>
      </c>
      <c r="J142" s="193" t="s">
        <v>1109</v>
      </c>
      <c r="K142" s="203" t="s">
        <v>209</v>
      </c>
      <c r="L142" s="116" t="s">
        <v>211</v>
      </c>
      <c r="M142" s="193" t="s">
        <v>132</v>
      </c>
      <c r="N142" s="116" t="s">
        <v>1699</v>
      </c>
      <c r="O142" s="193"/>
      <c r="P142" s="193">
        <v>10141291</v>
      </c>
      <c r="Q142" s="118" t="s">
        <v>398</v>
      </c>
      <c r="R142" s="118" t="s">
        <v>399</v>
      </c>
      <c r="S142" s="52" t="s">
        <v>400</v>
      </c>
      <c r="T142" s="159" t="s">
        <v>989</v>
      </c>
      <c r="U142" s="136"/>
      <c r="V142" s="116"/>
      <c r="W142" s="116"/>
      <c r="X142" s="116"/>
      <c r="Y142" s="116">
        <f t="shared" si="26"/>
        <v>0</v>
      </c>
      <c r="Z142" s="116"/>
      <c r="AA142" s="116"/>
      <c r="AB142" s="116">
        <f t="shared" si="23"/>
        <v>0</v>
      </c>
      <c r="AC142" s="116"/>
      <c r="AD142" s="116" t="s">
        <v>221</v>
      </c>
      <c r="AE142" s="243" t="s">
        <v>222</v>
      </c>
      <c r="AF142" s="140" t="s">
        <v>418</v>
      </c>
      <c r="AG142" s="140" t="s">
        <v>418</v>
      </c>
      <c r="AH142" s="140" t="s">
        <v>418</v>
      </c>
      <c r="AI142" s="140" t="s">
        <v>418</v>
      </c>
      <c r="AJ142" s="140" t="s">
        <v>418</v>
      </c>
      <c r="AK142" s="140" t="s">
        <v>418</v>
      </c>
      <c r="AL142" s="140" t="s">
        <v>418</v>
      </c>
      <c r="AM142" s="140"/>
      <c r="AN142" s="140" t="s">
        <v>418</v>
      </c>
      <c r="AO142" s="116" t="s">
        <v>233</v>
      </c>
      <c r="AP142" s="117" t="s">
        <v>1673</v>
      </c>
      <c r="AQ142" s="119" t="s">
        <v>1700</v>
      </c>
      <c r="AR142" s="116" t="s">
        <v>1701</v>
      </c>
      <c r="AS142" s="116"/>
      <c r="AT142" s="116"/>
      <c r="AU142" s="117" t="s">
        <v>1693</v>
      </c>
      <c r="AV142" s="116" t="s">
        <v>1657</v>
      </c>
      <c r="AW142" s="116" t="s">
        <v>471</v>
      </c>
      <c r="AX142" s="205">
        <v>2</v>
      </c>
      <c r="AY142" s="205">
        <f t="shared" si="24"/>
        <v>120</v>
      </c>
      <c r="AZ142" s="138">
        <v>2</v>
      </c>
      <c r="BA142" s="229">
        <f t="shared" si="25"/>
        <v>4</v>
      </c>
      <c r="BB142" s="193" t="s">
        <v>267</v>
      </c>
      <c r="BC142" s="198"/>
      <c r="BD142" s="193"/>
      <c r="BE142" s="193"/>
      <c r="BF142" s="199"/>
      <c r="BG142" s="198"/>
      <c r="BH142" s="198"/>
      <c r="BI142" s="198"/>
      <c r="BJ142" s="198"/>
      <c r="BK142" s="198"/>
      <c r="BL142" s="198"/>
      <c r="BM142" s="198"/>
      <c r="BN142" s="198"/>
      <c r="BO142" s="198"/>
      <c r="BP142" s="198"/>
      <c r="BQ142" s="198"/>
      <c r="BR142" s="198"/>
      <c r="BS142" s="198"/>
      <c r="BT142" s="198"/>
      <c r="BU142" s="198"/>
      <c r="BV142" s="198"/>
      <c r="BW142" s="198"/>
      <c r="BX142" s="198"/>
      <c r="BY142" s="198"/>
    </row>
    <row r="143" spans="1:77" s="231" customFormat="1" ht="69.75" hidden="1" customHeight="1">
      <c r="A143" s="116">
        <v>94</v>
      </c>
      <c r="B143" s="116" t="s">
        <v>214</v>
      </c>
      <c r="C143" s="193"/>
      <c r="D143" s="232" t="s">
        <v>1028</v>
      </c>
      <c r="E143" s="116" t="s">
        <v>207</v>
      </c>
      <c r="F143" s="116" t="s">
        <v>207</v>
      </c>
      <c r="G143" s="117" t="s">
        <v>1698</v>
      </c>
      <c r="H143" s="118"/>
      <c r="I143" s="116" t="s">
        <v>1701</v>
      </c>
      <c r="J143" s="193" t="s">
        <v>1109</v>
      </c>
      <c r="K143" s="203" t="s">
        <v>209</v>
      </c>
      <c r="L143" s="116" t="s">
        <v>211</v>
      </c>
      <c r="M143" s="193" t="s">
        <v>132</v>
      </c>
      <c r="N143" s="116" t="s">
        <v>1699</v>
      </c>
      <c r="O143" s="193"/>
      <c r="P143" s="193">
        <v>10141291</v>
      </c>
      <c r="Q143" s="118" t="s">
        <v>398</v>
      </c>
      <c r="R143" s="118" t="s">
        <v>399</v>
      </c>
      <c r="S143" s="52" t="s">
        <v>1668</v>
      </c>
      <c r="T143" s="159" t="s">
        <v>1670</v>
      </c>
      <c r="U143" s="136"/>
      <c r="V143" s="116"/>
      <c r="W143" s="116"/>
      <c r="X143" s="116"/>
      <c r="Y143" s="116">
        <f t="shared" si="26"/>
        <v>0</v>
      </c>
      <c r="Z143" s="116"/>
      <c r="AA143" s="116"/>
      <c r="AB143" s="116">
        <f t="shared" si="23"/>
        <v>0</v>
      </c>
      <c r="AC143" s="116"/>
      <c r="AD143" s="116" t="s">
        <v>221</v>
      </c>
      <c r="AE143" s="243" t="s">
        <v>222</v>
      </c>
      <c r="AF143" s="140" t="s">
        <v>418</v>
      </c>
      <c r="AG143" s="140" t="s">
        <v>418</v>
      </c>
      <c r="AH143" s="140" t="s">
        <v>418</v>
      </c>
      <c r="AI143" s="140" t="s">
        <v>418</v>
      </c>
      <c r="AJ143" s="140" t="s">
        <v>418</v>
      </c>
      <c r="AK143" s="140" t="s">
        <v>418</v>
      </c>
      <c r="AL143" s="140" t="s">
        <v>418</v>
      </c>
      <c r="AM143" s="140"/>
      <c r="AN143" s="140" t="s">
        <v>418</v>
      </c>
      <c r="AO143" s="116" t="s">
        <v>233</v>
      </c>
      <c r="AP143" s="117" t="s">
        <v>1673</v>
      </c>
      <c r="AQ143" s="119" t="s">
        <v>1700</v>
      </c>
      <c r="AR143" s="116" t="s">
        <v>1701</v>
      </c>
      <c r="AS143" s="116"/>
      <c r="AT143" s="116"/>
      <c r="AU143" s="117" t="s">
        <v>1693</v>
      </c>
      <c r="AV143" s="116" t="s">
        <v>1657</v>
      </c>
      <c r="AW143" s="116" t="s">
        <v>471</v>
      </c>
      <c r="AX143" s="205">
        <v>2</v>
      </c>
      <c r="AY143" s="205">
        <f t="shared" si="24"/>
        <v>120</v>
      </c>
      <c r="AZ143" s="138">
        <v>2</v>
      </c>
      <c r="BA143" s="229">
        <f t="shared" si="25"/>
        <v>4</v>
      </c>
      <c r="BB143" s="193" t="s">
        <v>267</v>
      </c>
      <c r="BC143" s="198"/>
      <c r="BD143" s="193"/>
      <c r="BE143" s="193"/>
      <c r="BF143" s="199"/>
      <c r="BG143" s="198"/>
      <c r="BH143" s="198"/>
      <c r="BI143" s="198"/>
      <c r="BJ143" s="198"/>
      <c r="BK143" s="198"/>
      <c r="BL143" s="198"/>
      <c r="BM143" s="198"/>
      <c r="BN143" s="198"/>
      <c r="BO143" s="198"/>
      <c r="BP143" s="198"/>
      <c r="BQ143" s="198"/>
      <c r="BR143" s="198"/>
      <c r="BS143" s="198"/>
      <c r="BT143" s="198"/>
      <c r="BU143" s="198"/>
      <c r="BV143" s="198"/>
      <c r="BW143" s="198"/>
      <c r="BX143" s="198"/>
      <c r="BY143" s="198"/>
    </row>
    <row r="144" spans="1:77" s="198" customFormat="1" ht="69.75" hidden="1" customHeight="1">
      <c r="A144" s="116">
        <v>93</v>
      </c>
      <c r="B144" s="116" t="s">
        <v>214</v>
      </c>
      <c r="C144" s="193"/>
      <c r="D144" s="232" t="s">
        <v>1028</v>
      </c>
      <c r="E144" s="116" t="s">
        <v>207</v>
      </c>
      <c r="F144" s="116" t="s">
        <v>207</v>
      </c>
      <c r="G144" s="117" t="s">
        <v>1682</v>
      </c>
      <c r="H144" s="118"/>
      <c r="I144" s="116" t="s">
        <v>1704</v>
      </c>
      <c r="J144" s="193" t="s">
        <v>1105</v>
      </c>
      <c r="K144" s="203" t="s">
        <v>209</v>
      </c>
      <c r="L144" s="116" t="s">
        <v>210</v>
      </c>
      <c r="M144" s="193" t="s">
        <v>132</v>
      </c>
      <c r="N144" s="116" t="s">
        <v>1675</v>
      </c>
      <c r="O144" s="193"/>
      <c r="P144" s="193">
        <v>10141290</v>
      </c>
      <c r="Q144" s="118" t="s">
        <v>398</v>
      </c>
      <c r="R144" s="118" t="s">
        <v>399</v>
      </c>
      <c r="S144" s="159" t="s">
        <v>1103</v>
      </c>
      <c r="T144" s="159" t="s">
        <v>989</v>
      </c>
      <c r="U144" s="136"/>
      <c r="V144" s="116"/>
      <c r="W144" s="116"/>
      <c r="X144" s="116"/>
      <c r="Y144" s="116">
        <f t="shared" si="26"/>
        <v>0</v>
      </c>
      <c r="Z144" s="116"/>
      <c r="AA144" s="116"/>
      <c r="AB144" s="116">
        <f t="shared" si="23"/>
        <v>0</v>
      </c>
      <c r="AC144" s="116"/>
      <c r="AD144" s="116" t="s">
        <v>221</v>
      </c>
      <c r="AE144" s="243" t="s">
        <v>222</v>
      </c>
      <c r="AF144" s="140" t="s">
        <v>418</v>
      </c>
      <c r="AG144" s="140" t="s">
        <v>418</v>
      </c>
      <c r="AH144" s="140" t="s">
        <v>418</v>
      </c>
      <c r="AI144" s="140" t="s">
        <v>418</v>
      </c>
      <c r="AJ144" s="140" t="s">
        <v>418</v>
      </c>
      <c r="AK144" s="140" t="s">
        <v>418</v>
      </c>
      <c r="AL144" s="140" t="s">
        <v>418</v>
      </c>
      <c r="AM144" s="140"/>
      <c r="AN144" s="140" t="s">
        <v>418</v>
      </c>
      <c r="AO144" s="116" t="s">
        <v>233</v>
      </c>
      <c r="AP144" s="117" t="s">
        <v>1673</v>
      </c>
      <c r="AQ144" s="119" t="s">
        <v>1676</v>
      </c>
      <c r="AR144" s="119" t="s">
        <v>1677</v>
      </c>
      <c r="AS144" s="116"/>
      <c r="AT144" s="116"/>
      <c r="AU144" s="117" t="s">
        <v>1693</v>
      </c>
      <c r="AV144" s="116" t="s">
        <v>1657</v>
      </c>
      <c r="AW144" s="116" t="s">
        <v>471</v>
      </c>
      <c r="AX144" s="205">
        <v>2</v>
      </c>
      <c r="AY144" s="205">
        <f t="shared" si="24"/>
        <v>48</v>
      </c>
      <c r="AZ144" s="138">
        <v>0.8</v>
      </c>
      <c r="BA144" s="229">
        <f t="shared" si="25"/>
        <v>1.6</v>
      </c>
      <c r="BB144" s="193" t="s">
        <v>267</v>
      </c>
      <c r="BD144" s="193"/>
      <c r="BE144" s="193"/>
      <c r="BF144" s="199"/>
    </row>
    <row r="145" spans="1:77" s="118" customFormat="1" ht="69.75" hidden="1" customHeight="1">
      <c r="A145" s="116">
        <v>92</v>
      </c>
      <c r="B145" s="116" t="s">
        <v>214</v>
      </c>
      <c r="C145" s="193"/>
      <c r="D145" s="232" t="s">
        <v>1028</v>
      </c>
      <c r="E145" s="116" t="s">
        <v>207</v>
      </c>
      <c r="F145" s="116" t="s">
        <v>207</v>
      </c>
      <c r="G145" s="117" t="s">
        <v>1682</v>
      </c>
      <c r="I145" s="116" t="s">
        <v>1704</v>
      </c>
      <c r="J145" s="193" t="s">
        <v>1105</v>
      </c>
      <c r="K145" s="203" t="s">
        <v>209</v>
      </c>
      <c r="L145" s="116" t="s">
        <v>210</v>
      </c>
      <c r="M145" s="193" t="s">
        <v>132</v>
      </c>
      <c r="N145" s="116" t="s">
        <v>1675</v>
      </c>
      <c r="O145" s="193"/>
      <c r="P145" s="193">
        <v>10141290</v>
      </c>
      <c r="Q145" s="118" t="s">
        <v>398</v>
      </c>
      <c r="R145" s="118" t="s">
        <v>399</v>
      </c>
      <c r="S145" s="52" t="s">
        <v>400</v>
      </c>
      <c r="T145" s="159" t="s">
        <v>989</v>
      </c>
      <c r="U145" s="136"/>
      <c r="V145" s="116"/>
      <c r="W145" s="116"/>
      <c r="X145" s="116"/>
      <c r="Y145" s="116">
        <f t="shared" si="26"/>
        <v>0</v>
      </c>
      <c r="Z145" s="116"/>
      <c r="AA145" s="116"/>
      <c r="AB145" s="116">
        <f t="shared" si="23"/>
        <v>0</v>
      </c>
      <c r="AC145" s="116"/>
      <c r="AD145" s="116" t="s">
        <v>221</v>
      </c>
      <c r="AE145" s="243" t="s">
        <v>222</v>
      </c>
      <c r="AF145" s="140" t="s">
        <v>418</v>
      </c>
      <c r="AG145" s="140" t="s">
        <v>418</v>
      </c>
      <c r="AH145" s="140" t="s">
        <v>418</v>
      </c>
      <c r="AI145" s="140" t="s">
        <v>418</v>
      </c>
      <c r="AJ145" s="140" t="s">
        <v>418</v>
      </c>
      <c r="AK145" s="140" t="s">
        <v>418</v>
      </c>
      <c r="AL145" s="140" t="s">
        <v>418</v>
      </c>
      <c r="AM145" s="140"/>
      <c r="AN145" s="140" t="s">
        <v>418</v>
      </c>
      <c r="AO145" s="116" t="s">
        <v>233</v>
      </c>
      <c r="AP145" s="117" t="s">
        <v>1673</v>
      </c>
      <c r="AQ145" s="119" t="s">
        <v>1676</v>
      </c>
      <c r="AR145" s="119" t="s">
        <v>1677</v>
      </c>
      <c r="AS145" s="116"/>
      <c r="AT145" s="116"/>
      <c r="AU145" s="117" t="s">
        <v>1693</v>
      </c>
      <c r="AV145" s="116" t="s">
        <v>1657</v>
      </c>
      <c r="AW145" s="116" t="s">
        <v>471</v>
      </c>
      <c r="AX145" s="205">
        <v>2</v>
      </c>
      <c r="AY145" s="205">
        <f t="shared" si="24"/>
        <v>48</v>
      </c>
      <c r="AZ145" s="138">
        <v>0.8</v>
      </c>
      <c r="BA145" s="229">
        <f t="shared" si="25"/>
        <v>1.6</v>
      </c>
      <c r="BB145" s="193" t="s">
        <v>267</v>
      </c>
      <c r="BC145" s="198"/>
      <c r="BD145" s="193"/>
      <c r="BE145" s="193"/>
      <c r="BF145" s="199"/>
      <c r="BG145" s="198"/>
      <c r="BH145" s="198"/>
      <c r="BI145" s="198"/>
      <c r="BJ145" s="198"/>
      <c r="BK145" s="198"/>
      <c r="BL145" s="198"/>
      <c r="BM145" s="198"/>
      <c r="BN145" s="198"/>
      <c r="BO145" s="198"/>
      <c r="BP145" s="198"/>
      <c r="BQ145" s="198"/>
      <c r="BR145" s="198"/>
      <c r="BS145" s="198"/>
      <c r="BT145" s="198"/>
      <c r="BU145" s="198"/>
      <c r="BV145" s="198"/>
      <c r="BW145" s="198"/>
      <c r="BX145" s="198"/>
      <c r="BY145" s="198"/>
    </row>
    <row r="146" spans="1:77" s="118" customFormat="1" ht="69.75" hidden="1" customHeight="1">
      <c r="A146" s="116">
        <v>91</v>
      </c>
      <c r="B146" s="116" t="s">
        <v>214</v>
      </c>
      <c r="C146" s="193"/>
      <c r="D146" s="232" t="s">
        <v>1028</v>
      </c>
      <c r="E146" s="116" t="s">
        <v>207</v>
      </c>
      <c r="F146" s="116" t="s">
        <v>207</v>
      </c>
      <c r="G146" s="117" t="s">
        <v>1682</v>
      </c>
      <c r="I146" s="116" t="s">
        <v>1704</v>
      </c>
      <c r="J146" s="193" t="s">
        <v>1105</v>
      </c>
      <c r="K146" s="203" t="s">
        <v>209</v>
      </c>
      <c r="L146" s="116" t="s">
        <v>210</v>
      </c>
      <c r="M146" s="193" t="s">
        <v>132</v>
      </c>
      <c r="N146" s="116" t="s">
        <v>1675</v>
      </c>
      <c r="O146" s="193"/>
      <c r="P146" s="193">
        <v>10141290</v>
      </c>
      <c r="Q146" s="118" t="s">
        <v>398</v>
      </c>
      <c r="R146" s="118" t="s">
        <v>399</v>
      </c>
      <c r="S146" s="52" t="s">
        <v>1668</v>
      </c>
      <c r="T146" s="159" t="s">
        <v>1670</v>
      </c>
      <c r="U146" s="136"/>
      <c r="V146" s="116"/>
      <c r="W146" s="116"/>
      <c r="X146" s="116"/>
      <c r="Y146" s="116">
        <f t="shared" si="26"/>
        <v>0</v>
      </c>
      <c r="Z146" s="116"/>
      <c r="AA146" s="116"/>
      <c r="AB146" s="116">
        <f t="shared" si="23"/>
        <v>0</v>
      </c>
      <c r="AC146" s="116"/>
      <c r="AD146" s="116" t="s">
        <v>221</v>
      </c>
      <c r="AE146" s="243" t="s">
        <v>222</v>
      </c>
      <c r="AF146" s="140" t="s">
        <v>418</v>
      </c>
      <c r="AG146" s="140" t="s">
        <v>418</v>
      </c>
      <c r="AH146" s="140" t="s">
        <v>418</v>
      </c>
      <c r="AI146" s="140" t="s">
        <v>418</v>
      </c>
      <c r="AJ146" s="140" t="s">
        <v>418</v>
      </c>
      <c r="AK146" s="140" t="s">
        <v>418</v>
      </c>
      <c r="AL146" s="140" t="s">
        <v>418</v>
      </c>
      <c r="AM146" s="140"/>
      <c r="AN146" s="140" t="s">
        <v>418</v>
      </c>
      <c r="AO146" s="116" t="s">
        <v>233</v>
      </c>
      <c r="AP146" s="117" t="s">
        <v>1673</v>
      </c>
      <c r="AQ146" s="119" t="s">
        <v>1676</v>
      </c>
      <c r="AR146" s="119" t="s">
        <v>1677</v>
      </c>
      <c r="AS146" s="116"/>
      <c r="AT146" s="116"/>
      <c r="AU146" s="117" t="s">
        <v>1693</v>
      </c>
      <c r="AV146" s="116" t="s">
        <v>1657</v>
      </c>
      <c r="AW146" s="116" t="s">
        <v>471</v>
      </c>
      <c r="AX146" s="205">
        <v>2</v>
      </c>
      <c r="AY146" s="205">
        <f t="shared" si="24"/>
        <v>48</v>
      </c>
      <c r="AZ146" s="138">
        <v>0.8</v>
      </c>
      <c r="BA146" s="229">
        <f t="shared" si="25"/>
        <v>1.6</v>
      </c>
      <c r="BB146" s="193" t="s">
        <v>267</v>
      </c>
      <c r="BC146" s="198"/>
      <c r="BD146" s="193"/>
      <c r="BE146" s="193"/>
      <c r="BF146" s="199"/>
      <c r="BG146" s="198"/>
      <c r="BH146" s="198"/>
      <c r="BI146" s="198"/>
      <c r="BJ146" s="198"/>
      <c r="BK146" s="198"/>
      <c r="BL146" s="198"/>
      <c r="BM146" s="198"/>
      <c r="BN146" s="198"/>
      <c r="BO146" s="198"/>
      <c r="BP146" s="198"/>
      <c r="BQ146" s="198"/>
      <c r="BR146" s="198"/>
      <c r="BS146" s="198"/>
      <c r="BT146" s="198"/>
      <c r="BU146" s="198"/>
      <c r="BV146" s="198"/>
      <c r="BW146" s="198"/>
      <c r="BX146" s="198"/>
      <c r="BY146" s="198"/>
    </row>
    <row r="147" spans="1:77" s="118" customFormat="1" ht="69.75" hidden="1" customHeight="1">
      <c r="A147" s="116">
        <v>90</v>
      </c>
      <c r="B147" s="116" t="s">
        <v>214</v>
      </c>
      <c r="C147" s="116"/>
      <c r="D147" s="232" t="s">
        <v>1028</v>
      </c>
      <c r="E147" s="116" t="s">
        <v>207</v>
      </c>
      <c r="F147" s="116" t="s">
        <v>207</v>
      </c>
      <c r="G147" s="117" t="s">
        <v>1694</v>
      </c>
      <c r="I147" s="116" t="s">
        <v>1705</v>
      </c>
      <c r="J147" s="116" t="s">
        <v>1108</v>
      </c>
      <c r="K147" s="203" t="s">
        <v>209</v>
      </c>
      <c r="L147" s="116" t="s">
        <v>211</v>
      </c>
      <c r="M147" s="193" t="s">
        <v>132</v>
      </c>
      <c r="N147" s="116" t="s">
        <v>1695</v>
      </c>
      <c r="O147" s="116"/>
      <c r="P147" s="116">
        <v>10141289</v>
      </c>
      <c r="Q147" s="118" t="s">
        <v>398</v>
      </c>
      <c r="R147" s="118" t="s">
        <v>399</v>
      </c>
      <c r="S147" s="159" t="s">
        <v>1103</v>
      </c>
      <c r="T147" s="159" t="s">
        <v>989</v>
      </c>
      <c r="U147" s="116"/>
      <c r="V147" s="116"/>
      <c r="W147" s="116"/>
      <c r="X147" s="116"/>
      <c r="Y147" s="116">
        <f t="shared" si="26"/>
        <v>0</v>
      </c>
      <c r="Z147" s="116"/>
      <c r="AA147" s="116"/>
      <c r="AB147" s="116">
        <f t="shared" si="23"/>
        <v>0</v>
      </c>
      <c r="AC147" s="116"/>
      <c r="AD147" s="116" t="s">
        <v>221</v>
      </c>
      <c r="AE147" s="243" t="s">
        <v>222</v>
      </c>
      <c r="AF147" s="140" t="s">
        <v>418</v>
      </c>
      <c r="AG147" s="140" t="s">
        <v>418</v>
      </c>
      <c r="AH147" s="140" t="s">
        <v>418</v>
      </c>
      <c r="AI147" s="140" t="s">
        <v>418</v>
      </c>
      <c r="AJ147" s="140" t="s">
        <v>418</v>
      </c>
      <c r="AK147" s="140" t="s">
        <v>418</v>
      </c>
      <c r="AL147" s="140" t="s">
        <v>418</v>
      </c>
      <c r="AM147" s="140"/>
      <c r="AN147" s="140" t="s">
        <v>418</v>
      </c>
      <c r="AO147" s="116" t="s">
        <v>233</v>
      </c>
      <c r="AP147" s="117" t="s">
        <v>1673</v>
      </c>
      <c r="AQ147" s="119" t="s">
        <v>1696</v>
      </c>
      <c r="AR147" s="116" t="s">
        <v>1697</v>
      </c>
      <c r="AS147" s="116"/>
      <c r="AT147" s="116"/>
      <c r="AU147" s="117" t="s">
        <v>1680</v>
      </c>
      <c r="AV147" s="116" t="s">
        <v>1657</v>
      </c>
      <c r="AW147" s="116" t="s">
        <v>471</v>
      </c>
      <c r="AX147" s="205">
        <v>2</v>
      </c>
      <c r="AY147" s="205">
        <f t="shared" si="24"/>
        <v>120</v>
      </c>
      <c r="AZ147" s="138">
        <v>2</v>
      </c>
      <c r="BA147" s="229">
        <f t="shared" si="25"/>
        <v>4</v>
      </c>
      <c r="BB147" s="193" t="s">
        <v>267</v>
      </c>
      <c r="BD147" s="116"/>
      <c r="BE147" s="116"/>
      <c r="BF147" s="139"/>
    </row>
    <row r="148" spans="1:77" s="118" customFormat="1" ht="69.75" hidden="1" customHeight="1">
      <c r="A148" s="116">
        <v>89</v>
      </c>
      <c r="B148" s="116" t="s">
        <v>214</v>
      </c>
      <c r="C148" s="116"/>
      <c r="D148" s="232" t="s">
        <v>1028</v>
      </c>
      <c r="E148" s="116" t="s">
        <v>207</v>
      </c>
      <c r="F148" s="116" t="s">
        <v>207</v>
      </c>
      <c r="G148" s="117" t="s">
        <v>1694</v>
      </c>
      <c r="I148" s="116" t="s">
        <v>1705</v>
      </c>
      <c r="J148" s="116" t="s">
        <v>1108</v>
      </c>
      <c r="K148" s="203" t="s">
        <v>209</v>
      </c>
      <c r="L148" s="116" t="s">
        <v>211</v>
      </c>
      <c r="M148" s="193" t="s">
        <v>132</v>
      </c>
      <c r="N148" s="116" t="s">
        <v>1695</v>
      </c>
      <c r="O148" s="116"/>
      <c r="P148" s="116">
        <v>10141289</v>
      </c>
      <c r="Q148" s="118" t="s">
        <v>398</v>
      </c>
      <c r="R148" s="118" t="s">
        <v>399</v>
      </c>
      <c r="S148" s="52" t="s">
        <v>400</v>
      </c>
      <c r="T148" s="159" t="s">
        <v>989</v>
      </c>
      <c r="U148" s="136"/>
      <c r="V148" s="116"/>
      <c r="W148" s="116"/>
      <c r="X148" s="116"/>
      <c r="Y148" s="116">
        <f t="shared" si="26"/>
        <v>0</v>
      </c>
      <c r="Z148" s="116"/>
      <c r="AA148" s="116"/>
      <c r="AB148" s="116">
        <f t="shared" si="23"/>
        <v>0</v>
      </c>
      <c r="AC148" s="116"/>
      <c r="AD148" s="116" t="s">
        <v>221</v>
      </c>
      <c r="AE148" s="243" t="s">
        <v>222</v>
      </c>
      <c r="AF148" s="140" t="s">
        <v>418</v>
      </c>
      <c r="AG148" s="140" t="s">
        <v>418</v>
      </c>
      <c r="AH148" s="140" t="s">
        <v>418</v>
      </c>
      <c r="AI148" s="140" t="s">
        <v>418</v>
      </c>
      <c r="AJ148" s="140" t="s">
        <v>418</v>
      </c>
      <c r="AK148" s="140" t="s">
        <v>418</v>
      </c>
      <c r="AL148" s="140" t="s">
        <v>418</v>
      </c>
      <c r="AM148" s="140"/>
      <c r="AN148" s="140" t="s">
        <v>418</v>
      </c>
      <c r="AO148" s="116" t="s">
        <v>233</v>
      </c>
      <c r="AP148" s="117" t="s">
        <v>1673</v>
      </c>
      <c r="AQ148" s="119" t="s">
        <v>1696</v>
      </c>
      <c r="AR148" s="116" t="s">
        <v>1697</v>
      </c>
      <c r="AS148" s="116"/>
      <c r="AT148" s="116"/>
      <c r="AU148" s="117" t="s">
        <v>1680</v>
      </c>
      <c r="AV148" s="116" t="s">
        <v>1657</v>
      </c>
      <c r="AW148" s="116" t="s">
        <v>471</v>
      </c>
      <c r="AX148" s="205">
        <v>2</v>
      </c>
      <c r="AY148" s="205">
        <f t="shared" si="24"/>
        <v>120</v>
      </c>
      <c r="AZ148" s="138">
        <v>2</v>
      </c>
      <c r="BA148" s="229">
        <f t="shared" si="25"/>
        <v>4</v>
      </c>
      <c r="BB148" s="193" t="s">
        <v>267</v>
      </c>
      <c r="BD148" s="116"/>
      <c r="BE148" s="116"/>
      <c r="BF148" s="139"/>
    </row>
    <row r="149" spans="1:77" s="118" customFormat="1" ht="69.75" hidden="1" customHeight="1">
      <c r="A149" s="116">
        <v>88</v>
      </c>
      <c r="B149" s="116" t="s">
        <v>214</v>
      </c>
      <c r="C149" s="116"/>
      <c r="D149" s="232" t="s">
        <v>1028</v>
      </c>
      <c r="E149" s="116" t="s">
        <v>207</v>
      </c>
      <c r="F149" s="116" t="s">
        <v>207</v>
      </c>
      <c r="G149" s="117" t="s">
        <v>1694</v>
      </c>
      <c r="I149" s="116" t="s">
        <v>1705</v>
      </c>
      <c r="J149" s="116" t="s">
        <v>1108</v>
      </c>
      <c r="K149" s="203" t="s">
        <v>209</v>
      </c>
      <c r="L149" s="116" t="s">
        <v>211</v>
      </c>
      <c r="M149" s="193" t="s">
        <v>132</v>
      </c>
      <c r="N149" s="116" t="s">
        <v>1695</v>
      </c>
      <c r="O149" s="116"/>
      <c r="P149" s="116">
        <v>10141289</v>
      </c>
      <c r="Q149" s="118" t="s">
        <v>398</v>
      </c>
      <c r="R149" s="118" t="s">
        <v>399</v>
      </c>
      <c r="S149" s="52" t="s">
        <v>1668</v>
      </c>
      <c r="T149" s="159" t="s">
        <v>1670</v>
      </c>
      <c r="U149" s="136"/>
      <c r="V149" s="116"/>
      <c r="W149" s="116"/>
      <c r="X149" s="116"/>
      <c r="Y149" s="116">
        <f t="shared" si="26"/>
        <v>0</v>
      </c>
      <c r="Z149" s="116"/>
      <c r="AA149" s="116"/>
      <c r="AB149" s="116">
        <f t="shared" si="23"/>
        <v>0</v>
      </c>
      <c r="AC149" s="116"/>
      <c r="AD149" s="116" t="s">
        <v>221</v>
      </c>
      <c r="AE149" s="243" t="s">
        <v>222</v>
      </c>
      <c r="AF149" s="140" t="s">
        <v>418</v>
      </c>
      <c r="AG149" s="140" t="s">
        <v>418</v>
      </c>
      <c r="AH149" s="140" t="s">
        <v>418</v>
      </c>
      <c r="AI149" s="140" t="s">
        <v>418</v>
      </c>
      <c r="AJ149" s="140" t="s">
        <v>418</v>
      </c>
      <c r="AK149" s="140" t="s">
        <v>418</v>
      </c>
      <c r="AL149" s="140" t="s">
        <v>418</v>
      </c>
      <c r="AM149" s="140"/>
      <c r="AN149" s="140" t="s">
        <v>418</v>
      </c>
      <c r="AO149" s="116" t="s">
        <v>233</v>
      </c>
      <c r="AP149" s="117" t="s">
        <v>1673</v>
      </c>
      <c r="AQ149" s="119" t="s">
        <v>1696</v>
      </c>
      <c r="AR149" s="116" t="s">
        <v>1697</v>
      </c>
      <c r="AS149" s="116"/>
      <c r="AT149" s="116"/>
      <c r="AU149" s="117" t="s">
        <v>1680</v>
      </c>
      <c r="AV149" s="116" t="s">
        <v>1657</v>
      </c>
      <c r="AW149" s="116" t="s">
        <v>471</v>
      </c>
      <c r="AX149" s="205">
        <v>2</v>
      </c>
      <c r="AY149" s="205">
        <f t="shared" si="24"/>
        <v>120</v>
      </c>
      <c r="AZ149" s="138">
        <v>2</v>
      </c>
      <c r="BA149" s="229">
        <f t="shared" si="25"/>
        <v>4</v>
      </c>
      <c r="BB149" s="193" t="s">
        <v>267</v>
      </c>
      <c r="BD149" s="116"/>
      <c r="BE149" s="116"/>
      <c r="BF149" s="139"/>
    </row>
    <row r="150" spans="1:77" s="118" customFormat="1" ht="70.5" hidden="1" customHeight="1">
      <c r="A150" s="116">
        <v>87</v>
      </c>
      <c r="B150" s="116" t="s">
        <v>214</v>
      </c>
      <c r="C150" s="116"/>
      <c r="D150" s="232" t="s">
        <v>1028</v>
      </c>
      <c r="E150" s="116" t="s">
        <v>207</v>
      </c>
      <c r="F150" s="116" t="s">
        <v>207</v>
      </c>
      <c r="G150" s="117" t="s">
        <v>1681</v>
      </c>
      <c r="I150" s="116" t="s">
        <v>1672</v>
      </c>
      <c r="J150" s="193" t="s">
        <v>1104</v>
      </c>
      <c r="K150" s="203" t="s">
        <v>209</v>
      </c>
      <c r="L150" s="116" t="s">
        <v>210</v>
      </c>
      <c r="M150" s="193" t="s">
        <v>132</v>
      </c>
      <c r="N150" s="116" t="s">
        <v>1671</v>
      </c>
      <c r="O150" s="193"/>
      <c r="P150" s="193">
        <v>10141288</v>
      </c>
      <c r="Q150" s="118" t="s">
        <v>398</v>
      </c>
      <c r="R150" s="118" t="s">
        <v>399</v>
      </c>
      <c r="S150" s="159" t="s">
        <v>1103</v>
      </c>
      <c r="T150" s="159" t="s">
        <v>989</v>
      </c>
      <c r="U150" s="119"/>
      <c r="V150" s="119"/>
      <c r="W150" s="119"/>
      <c r="X150" s="119"/>
      <c r="Y150" s="116">
        <f t="shared" si="26"/>
        <v>0</v>
      </c>
      <c r="Z150" s="119"/>
      <c r="AA150" s="119"/>
      <c r="AB150" s="116">
        <f t="shared" si="23"/>
        <v>0</v>
      </c>
      <c r="AC150" s="116"/>
      <c r="AD150" s="116" t="s">
        <v>221</v>
      </c>
      <c r="AE150" s="243" t="s">
        <v>222</v>
      </c>
      <c r="AF150" s="140" t="s">
        <v>418</v>
      </c>
      <c r="AG150" s="140" t="s">
        <v>418</v>
      </c>
      <c r="AH150" s="140" t="s">
        <v>418</v>
      </c>
      <c r="AI150" s="140" t="s">
        <v>418</v>
      </c>
      <c r="AJ150" s="140" t="s">
        <v>418</v>
      </c>
      <c r="AK150" s="140" t="s">
        <v>418</v>
      </c>
      <c r="AL150" s="140" t="s">
        <v>418</v>
      </c>
      <c r="AM150" s="140"/>
      <c r="AN150" s="140" t="s">
        <v>418</v>
      </c>
      <c r="AO150" s="116" t="s">
        <v>233</v>
      </c>
      <c r="AP150" s="117" t="s">
        <v>1673</v>
      </c>
      <c r="AQ150" s="119" t="s">
        <v>1674</v>
      </c>
      <c r="AR150" s="119" t="s">
        <v>1672</v>
      </c>
      <c r="AS150" s="116"/>
      <c r="AT150" s="116"/>
      <c r="AU150" s="117" t="s">
        <v>1680</v>
      </c>
      <c r="AV150" s="116" t="s">
        <v>1657</v>
      </c>
      <c r="AW150" s="116" t="s">
        <v>471</v>
      </c>
      <c r="AX150" s="205">
        <v>2</v>
      </c>
      <c r="AY150" s="205">
        <f t="shared" si="24"/>
        <v>48</v>
      </c>
      <c r="AZ150" s="138">
        <v>0.8</v>
      </c>
      <c r="BA150" s="229">
        <f t="shared" si="25"/>
        <v>1.6</v>
      </c>
      <c r="BB150" s="193" t="s">
        <v>267</v>
      </c>
      <c r="BC150" s="204"/>
      <c r="BD150" s="207"/>
      <c r="BE150" s="207"/>
      <c r="BF150" s="207"/>
      <c r="BG150" s="207"/>
      <c r="BH150" s="207"/>
      <c r="BI150" s="205"/>
      <c r="BJ150" s="208"/>
      <c r="BK150" s="208"/>
      <c r="BL150" s="207"/>
      <c r="BM150" s="207"/>
      <c r="BN150" s="207"/>
      <c r="BO150" s="207"/>
      <c r="BP150" s="207"/>
      <c r="BQ150" s="207"/>
      <c r="BR150" s="207"/>
      <c r="BS150" s="207"/>
      <c r="BT150" s="207"/>
      <c r="BU150" s="207"/>
      <c r="BV150" s="207"/>
      <c r="BW150" s="207"/>
      <c r="BX150" s="207"/>
      <c r="BY150" s="207"/>
    </row>
    <row r="151" spans="1:77" s="118" customFormat="1" ht="70.5" hidden="1" customHeight="1">
      <c r="A151" s="116">
        <v>86</v>
      </c>
      <c r="B151" s="116" t="s">
        <v>214</v>
      </c>
      <c r="C151" s="116"/>
      <c r="D151" s="232" t="s">
        <v>1028</v>
      </c>
      <c r="E151" s="116" t="s">
        <v>207</v>
      </c>
      <c r="F151" s="116" t="s">
        <v>207</v>
      </c>
      <c r="G151" s="117" t="s">
        <v>1681</v>
      </c>
      <c r="I151" s="116" t="s">
        <v>1672</v>
      </c>
      <c r="J151" s="193" t="s">
        <v>1104</v>
      </c>
      <c r="K151" s="203" t="s">
        <v>209</v>
      </c>
      <c r="L151" s="116" t="s">
        <v>210</v>
      </c>
      <c r="M151" s="193" t="s">
        <v>132</v>
      </c>
      <c r="N151" s="116" t="s">
        <v>1671</v>
      </c>
      <c r="O151" s="193"/>
      <c r="P151" s="193">
        <v>10141288</v>
      </c>
      <c r="Q151" s="118" t="s">
        <v>398</v>
      </c>
      <c r="R151" s="118" t="s">
        <v>399</v>
      </c>
      <c r="S151" s="52" t="s">
        <v>400</v>
      </c>
      <c r="T151" s="159" t="s">
        <v>989</v>
      </c>
      <c r="U151" s="119"/>
      <c r="V151" s="119"/>
      <c r="W151" s="119"/>
      <c r="X151" s="119"/>
      <c r="Y151" s="116">
        <f t="shared" si="26"/>
        <v>0</v>
      </c>
      <c r="Z151" s="119"/>
      <c r="AA151" s="119"/>
      <c r="AB151" s="116">
        <f t="shared" si="23"/>
        <v>0</v>
      </c>
      <c r="AC151" s="116"/>
      <c r="AD151" s="116" t="s">
        <v>221</v>
      </c>
      <c r="AE151" s="243" t="s">
        <v>222</v>
      </c>
      <c r="AF151" s="140" t="s">
        <v>418</v>
      </c>
      <c r="AG151" s="140" t="s">
        <v>418</v>
      </c>
      <c r="AH151" s="140" t="s">
        <v>418</v>
      </c>
      <c r="AI151" s="140" t="s">
        <v>418</v>
      </c>
      <c r="AJ151" s="140" t="s">
        <v>418</v>
      </c>
      <c r="AK151" s="140" t="s">
        <v>418</v>
      </c>
      <c r="AL151" s="140" t="s">
        <v>418</v>
      </c>
      <c r="AM151" s="140"/>
      <c r="AN151" s="140" t="s">
        <v>418</v>
      </c>
      <c r="AO151" s="116" t="s">
        <v>233</v>
      </c>
      <c r="AP151" s="117" t="s">
        <v>1673</v>
      </c>
      <c r="AQ151" s="119" t="s">
        <v>1674</v>
      </c>
      <c r="AR151" s="119" t="s">
        <v>1672</v>
      </c>
      <c r="AS151" s="116"/>
      <c r="AT151" s="116"/>
      <c r="AU151" s="117" t="s">
        <v>1680</v>
      </c>
      <c r="AV151" s="116" t="s">
        <v>1657</v>
      </c>
      <c r="AW151" s="116" t="s">
        <v>471</v>
      </c>
      <c r="AX151" s="205">
        <v>2</v>
      </c>
      <c r="AY151" s="205">
        <f t="shared" si="24"/>
        <v>48</v>
      </c>
      <c r="AZ151" s="138">
        <v>0.8</v>
      </c>
      <c r="BA151" s="229">
        <f t="shared" si="25"/>
        <v>1.6</v>
      </c>
      <c r="BB151" s="193" t="s">
        <v>267</v>
      </c>
      <c r="BC151" s="204"/>
      <c r="BD151" s="207"/>
      <c r="BE151" s="207"/>
      <c r="BF151" s="207"/>
      <c r="BG151" s="207"/>
      <c r="BH151" s="207"/>
      <c r="BI151" s="205"/>
      <c r="BJ151" s="208"/>
      <c r="BK151" s="208"/>
      <c r="BL151" s="207"/>
      <c r="BM151" s="207"/>
      <c r="BN151" s="207"/>
      <c r="BO151" s="207"/>
      <c r="BP151" s="207"/>
      <c r="BQ151" s="207"/>
      <c r="BR151" s="207"/>
      <c r="BS151" s="207"/>
      <c r="BT151" s="207"/>
      <c r="BU151" s="207"/>
      <c r="BV151" s="207"/>
      <c r="BW151" s="207"/>
      <c r="BX151" s="207"/>
      <c r="BY151" s="207"/>
    </row>
    <row r="152" spans="1:77" s="118" customFormat="1" ht="70.5" hidden="1" customHeight="1">
      <c r="A152" s="116">
        <v>85</v>
      </c>
      <c r="B152" s="116" t="s">
        <v>214</v>
      </c>
      <c r="C152" s="116"/>
      <c r="D152" s="232" t="s">
        <v>1028</v>
      </c>
      <c r="E152" s="116" t="s">
        <v>207</v>
      </c>
      <c r="F152" s="116" t="s">
        <v>207</v>
      </c>
      <c r="G152" s="117" t="s">
        <v>1681</v>
      </c>
      <c r="I152" s="116" t="s">
        <v>1672</v>
      </c>
      <c r="J152" s="193" t="s">
        <v>1104</v>
      </c>
      <c r="K152" s="203" t="s">
        <v>209</v>
      </c>
      <c r="L152" s="116" t="s">
        <v>210</v>
      </c>
      <c r="M152" s="193" t="s">
        <v>132</v>
      </c>
      <c r="N152" s="116" t="s">
        <v>1671</v>
      </c>
      <c r="O152" s="193"/>
      <c r="P152" s="193">
        <v>10141288</v>
      </c>
      <c r="Q152" s="118" t="s">
        <v>398</v>
      </c>
      <c r="R152" s="118" t="s">
        <v>399</v>
      </c>
      <c r="S152" s="52" t="s">
        <v>1668</v>
      </c>
      <c r="T152" s="159" t="s">
        <v>1670</v>
      </c>
      <c r="U152" s="119"/>
      <c r="V152" s="119"/>
      <c r="W152" s="119"/>
      <c r="X152" s="119"/>
      <c r="Y152" s="116">
        <f t="shared" si="26"/>
        <v>0</v>
      </c>
      <c r="Z152" s="119"/>
      <c r="AA152" s="119"/>
      <c r="AB152" s="116">
        <f t="shared" si="23"/>
        <v>0</v>
      </c>
      <c r="AC152" s="116"/>
      <c r="AD152" s="116" t="s">
        <v>221</v>
      </c>
      <c r="AE152" s="243" t="s">
        <v>222</v>
      </c>
      <c r="AF152" s="140" t="s">
        <v>418</v>
      </c>
      <c r="AG152" s="140" t="s">
        <v>418</v>
      </c>
      <c r="AH152" s="140" t="s">
        <v>418</v>
      </c>
      <c r="AI152" s="140" t="s">
        <v>418</v>
      </c>
      <c r="AJ152" s="140" t="s">
        <v>418</v>
      </c>
      <c r="AK152" s="140" t="s">
        <v>418</v>
      </c>
      <c r="AL152" s="140" t="s">
        <v>418</v>
      </c>
      <c r="AM152" s="140"/>
      <c r="AN152" s="140" t="s">
        <v>418</v>
      </c>
      <c r="AO152" s="116" t="s">
        <v>233</v>
      </c>
      <c r="AP152" s="117" t="s">
        <v>1673</v>
      </c>
      <c r="AQ152" s="119" t="s">
        <v>1674</v>
      </c>
      <c r="AR152" s="119" t="s">
        <v>1672</v>
      </c>
      <c r="AS152" s="116"/>
      <c r="AT152" s="116"/>
      <c r="AU152" s="117" t="s">
        <v>1680</v>
      </c>
      <c r="AV152" s="116" t="s">
        <v>1657</v>
      </c>
      <c r="AW152" s="116" t="s">
        <v>471</v>
      </c>
      <c r="AX152" s="205">
        <v>2</v>
      </c>
      <c r="AY152" s="205">
        <f t="shared" si="24"/>
        <v>48</v>
      </c>
      <c r="AZ152" s="138">
        <v>0.8</v>
      </c>
      <c r="BA152" s="229">
        <f t="shared" si="25"/>
        <v>1.6</v>
      </c>
      <c r="BB152" s="193" t="s">
        <v>267</v>
      </c>
      <c r="BC152" s="204"/>
      <c r="BD152" s="207"/>
      <c r="BE152" s="207"/>
      <c r="BF152" s="207"/>
      <c r="BG152" s="207"/>
      <c r="BH152" s="207"/>
      <c r="BI152" s="205"/>
      <c r="BJ152" s="208"/>
      <c r="BK152" s="208"/>
      <c r="BL152" s="207"/>
      <c r="BM152" s="207"/>
      <c r="BN152" s="207"/>
      <c r="BO152" s="207"/>
      <c r="BP152" s="207"/>
      <c r="BQ152" s="207"/>
      <c r="BR152" s="207"/>
      <c r="BS152" s="207"/>
      <c r="BT152" s="207"/>
      <c r="BU152" s="207"/>
      <c r="BV152" s="207"/>
      <c r="BW152" s="207"/>
      <c r="BX152" s="207"/>
      <c r="BY152" s="207"/>
    </row>
    <row r="153" spans="1:77" s="118" customFormat="1" ht="92.25" hidden="1" customHeight="1">
      <c r="A153" s="116">
        <v>84</v>
      </c>
      <c r="B153" s="116" t="s">
        <v>214</v>
      </c>
      <c r="C153" s="116"/>
      <c r="D153" s="232" t="s">
        <v>1028</v>
      </c>
      <c r="E153" s="116" t="s">
        <v>207</v>
      </c>
      <c r="F153" s="116" t="s">
        <v>207</v>
      </c>
      <c r="G153" s="117" t="s">
        <v>1692</v>
      </c>
      <c r="I153" s="116" t="s">
        <v>1689</v>
      </c>
      <c r="J153" s="116" t="s">
        <v>1107</v>
      </c>
      <c r="K153" s="203" t="s">
        <v>209</v>
      </c>
      <c r="L153" s="116" t="s">
        <v>211</v>
      </c>
      <c r="M153" s="193" t="s">
        <v>132</v>
      </c>
      <c r="N153" s="116" t="s">
        <v>1687</v>
      </c>
      <c r="O153" s="116"/>
      <c r="P153" s="116">
        <v>10141287</v>
      </c>
      <c r="Q153" s="118" t="s">
        <v>398</v>
      </c>
      <c r="R153" s="118" t="s">
        <v>399</v>
      </c>
      <c r="S153" s="159" t="s">
        <v>1103</v>
      </c>
      <c r="T153" s="159" t="s">
        <v>989</v>
      </c>
      <c r="U153" s="136"/>
      <c r="V153" s="116"/>
      <c r="W153" s="116"/>
      <c r="X153" s="116"/>
      <c r="Y153" s="116">
        <f t="shared" si="26"/>
        <v>0</v>
      </c>
      <c r="Z153" s="116"/>
      <c r="AA153" s="116"/>
      <c r="AB153" s="116">
        <f t="shared" si="23"/>
        <v>0</v>
      </c>
      <c r="AC153" s="116"/>
      <c r="AD153" s="116" t="s">
        <v>221</v>
      </c>
      <c r="AE153" s="243" t="s">
        <v>222</v>
      </c>
      <c r="AF153" s="140" t="s">
        <v>418</v>
      </c>
      <c r="AG153" s="140" t="s">
        <v>418</v>
      </c>
      <c r="AH153" s="140" t="s">
        <v>418</v>
      </c>
      <c r="AI153" s="140" t="s">
        <v>418</v>
      </c>
      <c r="AJ153" s="140" t="s">
        <v>418</v>
      </c>
      <c r="AK153" s="140" t="s">
        <v>418</v>
      </c>
      <c r="AL153" s="140" t="s">
        <v>418</v>
      </c>
      <c r="AM153" s="140"/>
      <c r="AN153" s="140" t="s">
        <v>418</v>
      </c>
      <c r="AO153" s="116" t="s">
        <v>233</v>
      </c>
      <c r="AP153" s="117" t="s">
        <v>1673</v>
      </c>
      <c r="AQ153" s="119" t="s">
        <v>1691</v>
      </c>
      <c r="AR153" s="116" t="s">
        <v>1689</v>
      </c>
      <c r="AS153" s="116"/>
      <c r="AT153" s="116"/>
      <c r="AU153" s="117" t="s">
        <v>1702</v>
      </c>
      <c r="AV153" s="116" t="s">
        <v>1657</v>
      </c>
      <c r="AW153" s="116" t="s">
        <v>471</v>
      </c>
      <c r="AX153" s="205">
        <v>2</v>
      </c>
      <c r="AY153" s="205">
        <f t="shared" si="24"/>
        <v>48</v>
      </c>
      <c r="AZ153" s="138">
        <v>0.8</v>
      </c>
      <c r="BA153" s="229">
        <f t="shared" si="25"/>
        <v>1.6</v>
      </c>
      <c r="BB153" s="193" t="s">
        <v>267</v>
      </c>
      <c r="BD153" s="117"/>
      <c r="BE153" s="117"/>
      <c r="BF153" s="117"/>
      <c r="BG153" s="117"/>
      <c r="BH153" s="117"/>
      <c r="BI153" s="117"/>
      <c r="BJ153" s="117"/>
      <c r="BK153" s="117"/>
      <c r="BL153" s="117"/>
      <c r="BM153" s="117"/>
      <c r="BN153" s="117"/>
      <c r="BO153" s="117"/>
      <c r="BP153" s="117"/>
      <c r="BQ153" s="117"/>
      <c r="BR153" s="117"/>
      <c r="BS153" s="117"/>
      <c r="BT153" s="117"/>
      <c r="BU153" s="117"/>
      <c r="BV153" s="117"/>
      <c r="BW153" s="117"/>
      <c r="BX153" s="117"/>
    </row>
    <row r="154" spans="1:77" s="118" customFormat="1" ht="101.25" hidden="1" customHeight="1">
      <c r="A154" s="116">
        <v>83</v>
      </c>
      <c r="B154" s="116" t="s">
        <v>214</v>
      </c>
      <c r="C154" s="116"/>
      <c r="D154" s="232" t="s">
        <v>1028</v>
      </c>
      <c r="E154" s="116" t="s">
        <v>207</v>
      </c>
      <c r="F154" s="116" t="s">
        <v>207</v>
      </c>
      <c r="G154" s="117" t="s">
        <v>1692</v>
      </c>
      <c r="I154" s="116" t="s">
        <v>1689</v>
      </c>
      <c r="J154" s="116" t="s">
        <v>1107</v>
      </c>
      <c r="K154" s="203" t="s">
        <v>209</v>
      </c>
      <c r="L154" s="116" t="s">
        <v>211</v>
      </c>
      <c r="M154" s="193" t="s">
        <v>132</v>
      </c>
      <c r="N154" s="116" t="s">
        <v>1687</v>
      </c>
      <c r="O154" s="116"/>
      <c r="P154" s="116">
        <v>10141287</v>
      </c>
      <c r="Q154" s="118" t="s">
        <v>398</v>
      </c>
      <c r="R154" s="118" t="s">
        <v>399</v>
      </c>
      <c r="S154" s="52" t="s">
        <v>400</v>
      </c>
      <c r="T154" s="159" t="s">
        <v>989</v>
      </c>
      <c r="U154" s="136"/>
      <c r="V154" s="116"/>
      <c r="W154" s="116"/>
      <c r="X154" s="116"/>
      <c r="Y154" s="116">
        <f t="shared" si="26"/>
        <v>0</v>
      </c>
      <c r="Z154" s="116"/>
      <c r="AA154" s="116"/>
      <c r="AB154" s="116">
        <f t="shared" si="23"/>
        <v>0</v>
      </c>
      <c r="AC154" s="116"/>
      <c r="AD154" s="116" t="s">
        <v>221</v>
      </c>
      <c r="AE154" s="243" t="s">
        <v>222</v>
      </c>
      <c r="AF154" s="140" t="s">
        <v>418</v>
      </c>
      <c r="AG154" s="140" t="s">
        <v>418</v>
      </c>
      <c r="AH154" s="140" t="s">
        <v>418</v>
      </c>
      <c r="AI154" s="140" t="s">
        <v>418</v>
      </c>
      <c r="AJ154" s="140" t="s">
        <v>418</v>
      </c>
      <c r="AK154" s="140" t="s">
        <v>418</v>
      </c>
      <c r="AL154" s="140" t="s">
        <v>418</v>
      </c>
      <c r="AM154" s="140"/>
      <c r="AN154" s="140" t="s">
        <v>418</v>
      </c>
      <c r="AO154" s="116" t="s">
        <v>233</v>
      </c>
      <c r="AP154" s="117" t="s">
        <v>1673</v>
      </c>
      <c r="AQ154" s="119" t="s">
        <v>1691</v>
      </c>
      <c r="AR154" s="116" t="s">
        <v>1689</v>
      </c>
      <c r="AS154" s="116"/>
      <c r="AT154" s="116"/>
      <c r="AU154" s="117" t="s">
        <v>1702</v>
      </c>
      <c r="AV154" s="116" t="s">
        <v>1657</v>
      </c>
      <c r="AW154" s="116" t="s">
        <v>471</v>
      </c>
      <c r="AX154" s="205">
        <v>2</v>
      </c>
      <c r="AY154" s="205">
        <f t="shared" si="24"/>
        <v>48</v>
      </c>
      <c r="AZ154" s="138">
        <v>0.8</v>
      </c>
      <c r="BA154" s="229">
        <f t="shared" si="25"/>
        <v>1.6</v>
      </c>
      <c r="BB154" s="193" t="s">
        <v>267</v>
      </c>
      <c r="BD154" s="117"/>
      <c r="BE154" s="117"/>
      <c r="BF154" s="117"/>
      <c r="BG154" s="117"/>
      <c r="BH154" s="117"/>
      <c r="BI154" s="117"/>
      <c r="BJ154" s="117"/>
      <c r="BK154" s="117"/>
      <c r="BL154" s="117"/>
      <c r="BM154" s="117"/>
      <c r="BN154" s="117"/>
      <c r="BO154" s="117"/>
      <c r="BP154" s="117"/>
      <c r="BQ154" s="117"/>
      <c r="BR154" s="117"/>
      <c r="BS154" s="117"/>
      <c r="BT154" s="117"/>
      <c r="BU154" s="117"/>
      <c r="BV154" s="117"/>
      <c r="BW154" s="117"/>
      <c r="BX154" s="117"/>
    </row>
    <row r="155" spans="1:77" s="231" customFormat="1" ht="68.25" hidden="1" customHeight="1">
      <c r="A155" s="116">
        <v>82</v>
      </c>
      <c r="B155" s="116" t="s">
        <v>214</v>
      </c>
      <c r="C155" s="116"/>
      <c r="D155" s="232" t="s">
        <v>1028</v>
      </c>
      <c r="E155" s="116" t="s">
        <v>207</v>
      </c>
      <c r="F155" s="116" t="s">
        <v>207</v>
      </c>
      <c r="G155" s="117" t="s">
        <v>1692</v>
      </c>
      <c r="H155" s="118"/>
      <c r="I155" s="116" t="s">
        <v>1689</v>
      </c>
      <c r="J155" s="116" t="s">
        <v>1107</v>
      </c>
      <c r="K155" s="203" t="s">
        <v>209</v>
      </c>
      <c r="L155" s="116" t="s">
        <v>211</v>
      </c>
      <c r="M155" s="193" t="s">
        <v>132</v>
      </c>
      <c r="N155" s="116" t="s">
        <v>1687</v>
      </c>
      <c r="O155" s="116"/>
      <c r="P155" s="116">
        <v>10141287</v>
      </c>
      <c r="Q155" s="118" t="s">
        <v>398</v>
      </c>
      <c r="R155" s="118" t="s">
        <v>399</v>
      </c>
      <c r="S155" s="52" t="s">
        <v>1668</v>
      </c>
      <c r="T155" s="159" t="s">
        <v>1670</v>
      </c>
      <c r="U155" s="136"/>
      <c r="V155" s="116"/>
      <c r="W155" s="116"/>
      <c r="X155" s="116"/>
      <c r="Y155" s="116">
        <f t="shared" si="26"/>
        <v>0</v>
      </c>
      <c r="Z155" s="116"/>
      <c r="AA155" s="116"/>
      <c r="AB155" s="116">
        <f t="shared" si="23"/>
        <v>0</v>
      </c>
      <c r="AC155" s="116"/>
      <c r="AD155" s="116" t="s">
        <v>221</v>
      </c>
      <c r="AE155" s="243" t="s">
        <v>222</v>
      </c>
      <c r="AF155" s="140" t="s">
        <v>418</v>
      </c>
      <c r="AG155" s="140" t="s">
        <v>418</v>
      </c>
      <c r="AH155" s="140" t="s">
        <v>418</v>
      </c>
      <c r="AI155" s="140" t="s">
        <v>418</v>
      </c>
      <c r="AJ155" s="140" t="s">
        <v>418</v>
      </c>
      <c r="AK155" s="140" t="s">
        <v>418</v>
      </c>
      <c r="AL155" s="140" t="s">
        <v>418</v>
      </c>
      <c r="AM155" s="140"/>
      <c r="AN155" s="140" t="s">
        <v>418</v>
      </c>
      <c r="AO155" s="116" t="s">
        <v>233</v>
      </c>
      <c r="AP155" s="117" t="s">
        <v>1673</v>
      </c>
      <c r="AQ155" s="119" t="s">
        <v>1691</v>
      </c>
      <c r="AR155" s="116" t="s">
        <v>1689</v>
      </c>
      <c r="AS155" s="116"/>
      <c r="AT155" s="116"/>
      <c r="AU155" s="117" t="s">
        <v>1702</v>
      </c>
      <c r="AV155" s="116" t="s">
        <v>1657</v>
      </c>
      <c r="AW155" s="116" t="s">
        <v>471</v>
      </c>
      <c r="AX155" s="205">
        <v>2</v>
      </c>
      <c r="AY155" s="205">
        <f t="shared" si="24"/>
        <v>48</v>
      </c>
      <c r="AZ155" s="138">
        <v>0.8</v>
      </c>
      <c r="BA155" s="229">
        <f t="shared" si="25"/>
        <v>1.6</v>
      </c>
      <c r="BB155" s="193" t="s">
        <v>267</v>
      </c>
      <c r="BC155" s="118"/>
      <c r="BD155" s="117"/>
      <c r="BE155" s="117"/>
      <c r="BF155" s="117"/>
      <c r="BG155" s="117"/>
      <c r="BH155" s="117"/>
      <c r="BI155" s="117"/>
      <c r="BJ155" s="117"/>
      <c r="BK155" s="117"/>
      <c r="BL155" s="117"/>
      <c r="BM155" s="117"/>
      <c r="BN155" s="117"/>
      <c r="BO155" s="117"/>
      <c r="BP155" s="117"/>
      <c r="BQ155" s="117"/>
      <c r="BR155" s="117"/>
      <c r="BS155" s="117"/>
      <c r="BT155" s="117"/>
      <c r="BU155" s="117"/>
      <c r="BV155" s="117"/>
      <c r="BW155" s="117"/>
      <c r="BX155" s="117"/>
      <c r="BY155" s="118"/>
    </row>
    <row r="156" spans="1:77" s="118" customFormat="1" ht="78.75" hidden="1" customHeight="1">
      <c r="A156" s="116">
        <v>81</v>
      </c>
      <c r="B156" s="116" t="s">
        <v>214</v>
      </c>
      <c r="C156" s="116"/>
      <c r="D156" s="232" t="s">
        <v>1028</v>
      </c>
      <c r="E156" s="116" t="s">
        <v>207</v>
      </c>
      <c r="F156" s="116" t="s">
        <v>207</v>
      </c>
      <c r="G156" s="117" t="s">
        <v>406</v>
      </c>
      <c r="I156" s="116" t="s">
        <v>407</v>
      </c>
      <c r="J156" s="116" t="s">
        <v>1267</v>
      </c>
      <c r="K156" s="203" t="s">
        <v>209</v>
      </c>
      <c r="L156" s="116" t="s">
        <v>210</v>
      </c>
      <c r="M156" s="193" t="s">
        <v>132</v>
      </c>
      <c r="N156" s="233" t="s">
        <v>406</v>
      </c>
      <c r="O156" s="116"/>
      <c r="P156" s="116">
        <v>10056225</v>
      </c>
      <c r="Q156" s="118" t="s">
        <v>398</v>
      </c>
      <c r="R156" s="118" t="s">
        <v>399</v>
      </c>
      <c r="S156" s="159" t="s">
        <v>1669</v>
      </c>
      <c r="T156" s="159" t="s">
        <v>1102</v>
      </c>
      <c r="U156" s="136"/>
      <c r="V156" s="116"/>
      <c r="W156" s="116"/>
      <c r="X156" s="116"/>
      <c r="Y156" s="116">
        <f t="shared" si="26"/>
        <v>0</v>
      </c>
      <c r="Z156" s="116">
        <v>2</v>
      </c>
      <c r="AA156" s="116"/>
      <c r="AB156" s="116">
        <f t="shared" si="23"/>
        <v>0</v>
      </c>
      <c r="AC156" s="116"/>
      <c r="AD156" s="116" t="s">
        <v>221</v>
      </c>
      <c r="AE156" s="243" t="s">
        <v>222</v>
      </c>
      <c r="AF156" s="140" t="s">
        <v>418</v>
      </c>
      <c r="AG156" s="140" t="s">
        <v>418</v>
      </c>
      <c r="AH156" s="140" t="s">
        <v>418</v>
      </c>
      <c r="AI156" s="140" t="s">
        <v>418</v>
      </c>
      <c r="AJ156" s="140" t="s">
        <v>418</v>
      </c>
      <c r="AK156" s="140" t="s">
        <v>418</v>
      </c>
      <c r="AL156" s="140" t="s">
        <v>418</v>
      </c>
      <c r="AM156" s="140"/>
      <c r="AN156" s="140" t="s">
        <v>418</v>
      </c>
      <c r="AO156" s="116" t="s">
        <v>233</v>
      </c>
      <c r="AP156" s="117" t="s">
        <v>1673</v>
      </c>
      <c r="AQ156" s="119" t="s">
        <v>1679</v>
      </c>
      <c r="AR156" s="116" t="s">
        <v>1678</v>
      </c>
      <c r="AS156" s="116"/>
      <c r="AT156" s="116"/>
      <c r="AU156" s="137" t="s">
        <v>1703</v>
      </c>
      <c r="AV156" s="116" t="s">
        <v>1657</v>
      </c>
      <c r="AW156" s="116" t="s">
        <v>471</v>
      </c>
      <c r="AX156" s="116">
        <v>2</v>
      </c>
      <c r="AY156" s="116">
        <f t="shared" si="24"/>
        <v>48</v>
      </c>
      <c r="AZ156" s="138">
        <v>0.8</v>
      </c>
      <c r="BA156" s="229">
        <f t="shared" si="25"/>
        <v>1.6</v>
      </c>
      <c r="BB156" s="193" t="s">
        <v>267</v>
      </c>
      <c r="BD156" s="117"/>
      <c r="BE156" s="117"/>
      <c r="BF156" s="117"/>
      <c r="BG156" s="117"/>
      <c r="BH156" s="117"/>
      <c r="BI156" s="117"/>
      <c r="BJ156" s="117"/>
      <c r="BK156" s="117"/>
      <c r="BL156" s="117"/>
      <c r="BM156" s="117"/>
      <c r="BN156" s="117"/>
      <c r="BO156" s="117"/>
      <c r="BP156" s="117"/>
      <c r="BQ156" s="117"/>
      <c r="BR156" s="117"/>
      <c r="BS156" s="117"/>
      <c r="BT156" s="117"/>
      <c r="BU156" s="117"/>
      <c r="BV156" s="117"/>
      <c r="BW156" s="117"/>
      <c r="BX156" s="117"/>
    </row>
    <row r="157" spans="1:77" s="198" customFormat="1" ht="66.75" hidden="1" customHeight="1">
      <c r="A157" s="116">
        <v>81</v>
      </c>
      <c r="B157" s="116" t="s">
        <v>214</v>
      </c>
      <c r="C157" s="116"/>
      <c r="D157" s="232" t="s">
        <v>1028</v>
      </c>
      <c r="E157" s="116" t="s">
        <v>207</v>
      </c>
      <c r="F157" s="116" t="s">
        <v>207</v>
      </c>
      <c r="G157" s="117" t="s">
        <v>820</v>
      </c>
      <c r="H157" s="118"/>
      <c r="I157" s="116" t="s">
        <v>408</v>
      </c>
      <c r="J157" s="116" t="s">
        <v>1268</v>
      </c>
      <c r="K157" s="203" t="s">
        <v>209</v>
      </c>
      <c r="L157" s="116" t="s">
        <v>211</v>
      </c>
      <c r="M157" s="193" t="s">
        <v>132</v>
      </c>
      <c r="N157" s="233" t="s">
        <v>1269</v>
      </c>
      <c r="O157" s="116"/>
      <c r="P157" s="116">
        <v>10056227</v>
      </c>
      <c r="Q157" s="118" t="s">
        <v>398</v>
      </c>
      <c r="R157" s="118" t="s">
        <v>399</v>
      </c>
      <c r="S157" s="159" t="s">
        <v>1669</v>
      </c>
      <c r="T157" s="159" t="s">
        <v>1102</v>
      </c>
      <c r="U157" s="136"/>
      <c r="V157" s="116"/>
      <c r="W157" s="116"/>
      <c r="X157" s="116"/>
      <c r="Y157" s="116">
        <f t="shared" si="26"/>
        <v>0</v>
      </c>
      <c r="Z157" s="116"/>
      <c r="AA157" s="116"/>
      <c r="AB157" s="116">
        <f t="shared" si="23"/>
        <v>0</v>
      </c>
      <c r="AC157" s="116"/>
      <c r="AD157" s="116" t="s">
        <v>221</v>
      </c>
      <c r="AE157" s="243" t="s">
        <v>222</v>
      </c>
      <c r="AF157" s="140" t="s">
        <v>418</v>
      </c>
      <c r="AG157" s="140" t="s">
        <v>418</v>
      </c>
      <c r="AH157" s="140" t="s">
        <v>418</v>
      </c>
      <c r="AI157" s="140" t="s">
        <v>418</v>
      </c>
      <c r="AJ157" s="140" t="s">
        <v>418</v>
      </c>
      <c r="AK157" s="140" t="s">
        <v>418</v>
      </c>
      <c r="AL157" s="140" t="s">
        <v>418</v>
      </c>
      <c r="AM157" s="140"/>
      <c r="AN157" s="140" t="s">
        <v>418</v>
      </c>
      <c r="AO157" s="116" t="s">
        <v>233</v>
      </c>
      <c r="AP157" s="117" t="s">
        <v>1673</v>
      </c>
      <c r="AQ157" s="119" t="s">
        <v>1683</v>
      </c>
      <c r="AR157" s="116" t="s">
        <v>408</v>
      </c>
      <c r="AS157" s="116"/>
      <c r="AT157" s="116"/>
      <c r="AU157" s="117" t="s">
        <v>1684</v>
      </c>
      <c r="AV157" s="116" t="s">
        <v>1657</v>
      </c>
      <c r="AW157" s="116" t="s">
        <v>471</v>
      </c>
      <c r="AX157" s="116">
        <v>2</v>
      </c>
      <c r="AY157" s="116">
        <f t="shared" si="24"/>
        <v>48</v>
      </c>
      <c r="AZ157" s="138">
        <v>0.8</v>
      </c>
      <c r="BA157" s="229">
        <f t="shared" ref="BA157:BA167" si="27">AZ157*AX157</f>
        <v>1.6</v>
      </c>
      <c r="BB157" s="193" t="s">
        <v>267</v>
      </c>
      <c r="BC157" s="118"/>
      <c r="BD157" s="117"/>
      <c r="BE157" s="117"/>
      <c r="BF157" s="117"/>
      <c r="BG157" s="117"/>
      <c r="BH157" s="117"/>
      <c r="BI157" s="117"/>
      <c r="BJ157" s="117"/>
      <c r="BK157" s="117"/>
      <c r="BL157" s="117"/>
      <c r="BM157" s="117"/>
      <c r="BN157" s="117"/>
      <c r="BO157" s="117"/>
      <c r="BP157" s="117"/>
      <c r="BQ157" s="117"/>
      <c r="BR157" s="117"/>
      <c r="BS157" s="117"/>
      <c r="BT157" s="117"/>
      <c r="BU157" s="117"/>
      <c r="BV157" s="117"/>
      <c r="BW157" s="117"/>
      <c r="BX157" s="117"/>
      <c r="BY157" s="118"/>
    </row>
    <row r="158" spans="1:77" s="231" customFormat="1" ht="57" hidden="1" customHeight="1">
      <c r="A158" s="116">
        <v>81</v>
      </c>
      <c r="B158" s="116" t="s">
        <v>214</v>
      </c>
      <c r="C158" s="116"/>
      <c r="D158" s="232" t="s">
        <v>1028</v>
      </c>
      <c r="E158" s="116" t="s">
        <v>207</v>
      </c>
      <c r="F158" s="116" t="s">
        <v>207</v>
      </c>
      <c r="G158" s="117" t="s">
        <v>1681</v>
      </c>
      <c r="H158" s="118"/>
      <c r="I158" s="116" t="s">
        <v>1672</v>
      </c>
      <c r="J158" s="116" t="s">
        <v>1104</v>
      </c>
      <c r="K158" s="203" t="s">
        <v>209</v>
      </c>
      <c r="L158" s="116" t="s">
        <v>210</v>
      </c>
      <c r="M158" s="193" t="s">
        <v>132</v>
      </c>
      <c r="N158" s="116" t="s">
        <v>1671</v>
      </c>
      <c r="O158" s="116"/>
      <c r="P158" s="193">
        <v>10141288</v>
      </c>
      <c r="Q158" s="118" t="s">
        <v>398</v>
      </c>
      <c r="R158" s="118" t="s">
        <v>399</v>
      </c>
      <c r="S158" s="159" t="s">
        <v>1669</v>
      </c>
      <c r="T158" s="159" t="s">
        <v>1102</v>
      </c>
      <c r="U158" s="136"/>
      <c r="V158" s="116"/>
      <c r="W158" s="116"/>
      <c r="X158" s="116"/>
      <c r="Y158" s="116">
        <f t="shared" si="26"/>
        <v>0</v>
      </c>
      <c r="Z158" s="116"/>
      <c r="AA158" s="116"/>
      <c r="AB158" s="116">
        <f t="shared" si="23"/>
        <v>0</v>
      </c>
      <c r="AC158" s="116"/>
      <c r="AD158" s="116" t="s">
        <v>221</v>
      </c>
      <c r="AE158" s="243" t="s">
        <v>222</v>
      </c>
      <c r="AF158" s="140" t="s">
        <v>418</v>
      </c>
      <c r="AG158" s="140" t="s">
        <v>418</v>
      </c>
      <c r="AH158" s="140" t="s">
        <v>418</v>
      </c>
      <c r="AI158" s="140" t="s">
        <v>418</v>
      </c>
      <c r="AJ158" s="140" t="s">
        <v>418</v>
      </c>
      <c r="AK158" s="140" t="s">
        <v>418</v>
      </c>
      <c r="AL158" s="140" t="s">
        <v>418</v>
      </c>
      <c r="AM158" s="140"/>
      <c r="AN158" s="140" t="s">
        <v>418</v>
      </c>
      <c r="AO158" s="116" t="s">
        <v>233</v>
      </c>
      <c r="AP158" s="117" t="s">
        <v>1673</v>
      </c>
      <c r="AQ158" s="119" t="s">
        <v>1674</v>
      </c>
      <c r="AR158" s="119" t="s">
        <v>1672</v>
      </c>
      <c r="AS158" s="116"/>
      <c r="AT158" s="116"/>
      <c r="AU158" s="117" t="s">
        <v>1680</v>
      </c>
      <c r="AV158" s="116" t="s">
        <v>1657</v>
      </c>
      <c r="AW158" s="116" t="s">
        <v>471</v>
      </c>
      <c r="AX158" s="205">
        <v>2</v>
      </c>
      <c r="AY158" s="205">
        <f t="shared" si="24"/>
        <v>48</v>
      </c>
      <c r="AZ158" s="138">
        <v>0.8</v>
      </c>
      <c r="BA158" s="229">
        <f t="shared" si="27"/>
        <v>1.6</v>
      </c>
      <c r="BB158" s="193" t="s">
        <v>267</v>
      </c>
      <c r="BC158" s="118"/>
      <c r="BD158" s="117"/>
      <c r="BE158" s="117"/>
      <c r="BF158" s="117"/>
      <c r="BG158" s="117"/>
      <c r="BH158" s="117"/>
      <c r="BI158" s="117"/>
      <c r="BJ158" s="117"/>
      <c r="BK158" s="117"/>
      <c r="BL158" s="117"/>
      <c r="BM158" s="117"/>
      <c r="BN158" s="117"/>
      <c r="BO158" s="117"/>
      <c r="BP158" s="117"/>
      <c r="BQ158" s="117"/>
      <c r="BR158" s="117"/>
      <c r="BS158" s="117"/>
      <c r="BT158" s="117"/>
      <c r="BU158" s="117"/>
      <c r="BV158" s="117"/>
      <c r="BW158" s="117"/>
      <c r="BX158" s="117"/>
      <c r="BY158" s="118"/>
    </row>
    <row r="159" spans="1:77" s="231" customFormat="1" ht="57" hidden="1" customHeight="1">
      <c r="A159" s="116">
        <v>81</v>
      </c>
      <c r="B159" s="116" t="s">
        <v>214</v>
      </c>
      <c r="C159" s="116"/>
      <c r="D159" s="232" t="s">
        <v>1028</v>
      </c>
      <c r="E159" s="116" t="s">
        <v>207</v>
      </c>
      <c r="F159" s="116" t="s">
        <v>207</v>
      </c>
      <c r="G159" s="117" t="s">
        <v>1682</v>
      </c>
      <c r="H159" s="118"/>
      <c r="I159" s="116" t="s">
        <v>1704</v>
      </c>
      <c r="J159" s="116" t="s">
        <v>1105</v>
      </c>
      <c r="K159" s="203" t="s">
        <v>209</v>
      </c>
      <c r="L159" s="116" t="s">
        <v>210</v>
      </c>
      <c r="M159" s="193" t="s">
        <v>132</v>
      </c>
      <c r="N159" s="116" t="s">
        <v>1675</v>
      </c>
      <c r="O159" s="116"/>
      <c r="P159" s="193">
        <v>10141290</v>
      </c>
      <c r="Q159" s="118" t="s">
        <v>398</v>
      </c>
      <c r="R159" s="118" t="s">
        <v>399</v>
      </c>
      <c r="S159" s="159" t="s">
        <v>1669</v>
      </c>
      <c r="T159" s="159" t="s">
        <v>1102</v>
      </c>
      <c r="U159" s="136"/>
      <c r="V159" s="116"/>
      <c r="W159" s="116"/>
      <c r="X159" s="116"/>
      <c r="Y159" s="116">
        <f t="shared" si="26"/>
        <v>0</v>
      </c>
      <c r="Z159" s="116"/>
      <c r="AA159" s="116"/>
      <c r="AB159" s="116">
        <f t="shared" si="23"/>
        <v>0</v>
      </c>
      <c r="AC159" s="116"/>
      <c r="AD159" s="116" t="s">
        <v>221</v>
      </c>
      <c r="AE159" s="243" t="s">
        <v>222</v>
      </c>
      <c r="AF159" s="140" t="s">
        <v>418</v>
      </c>
      <c r="AG159" s="140" t="s">
        <v>418</v>
      </c>
      <c r="AH159" s="140" t="s">
        <v>418</v>
      </c>
      <c r="AI159" s="140" t="s">
        <v>418</v>
      </c>
      <c r="AJ159" s="140" t="s">
        <v>418</v>
      </c>
      <c r="AK159" s="140" t="s">
        <v>418</v>
      </c>
      <c r="AL159" s="140" t="s">
        <v>418</v>
      </c>
      <c r="AM159" s="140"/>
      <c r="AN159" s="140" t="s">
        <v>418</v>
      </c>
      <c r="AO159" s="116" t="s">
        <v>233</v>
      </c>
      <c r="AP159" s="117" t="s">
        <v>1673</v>
      </c>
      <c r="AQ159" s="119" t="s">
        <v>1676</v>
      </c>
      <c r="AR159" s="119" t="s">
        <v>1677</v>
      </c>
      <c r="AS159" s="116"/>
      <c r="AT159" s="116"/>
      <c r="AU159" s="117" t="s">
        <v>1693</v>
      </c>
      <c r="AV159" s="116" t="s">
        <v>1657</v>
      </c>
      <c r="AW159" s="116" t="s">
        <v>471</v>
      </c>
      <c r="AX159" s="205">
        <v>2</v>
      </c>
      <c r="AY159" s="205">
        <f t="shared" si="24"/>
        <v>48</v>
      </c>
      <c r="AZ159" s="138">
        <v>0.8</v>
      </c>
      <c r="BA159" s="229">
        <f t="shared" si="27"/>
        <v>1.6</v>
      </c>
      <c r="BB159" s="193" t="s">
        <v>267</v>
      </c>
      <c r="BC159" s="118"/>
      <c r="BD159" s="117"/>
      <c r="BE159" s="117"/>
      <c r="BF159" s="117"/>
      <c r="BG159" s="117"/>
      <c r="BH159" s="117"/>
      <c r="BI159" s="117"/>
      <c r="BJ159" s="117"/>
      <c r="BK159" s="117"/>
      <c r="BL159" s="117"/>
      <c r="BM159" s="117"/>
      <c r="BN159" s="117"/>
      <c r="BO159" s="117"/>
      <c r="BP159" s="117"/>
      <c r="BQ159" s="117"/>
      <c r="BR159" s="117"/>
      <c r="BS159" s="117"/>
      <c r="BT159" s="117"/>
      <c r="BU159" s="117"/>
      <c r="BV159" s="117"/>
      <c r="BW159" s="117"/>
      <c r="BX159" s="117"/>
      <c r="BY159" s="118"/>
    </row>
    <row r="160" spans="1:77" s="118" customFormat="1" ht="57" hidden="1" customHeight="1">
      <c r="A160" s="116">
        <v>81</v>
      </c>
      <c r="B160" s="116" t="s">
        <v>214</v>
      </c>
      <c r="C160" s="116"/>
      <c r="D160" s="232" t="s">
        <v>1028</v>
      </c>
      <c r="E160" s="116" t="s">
        <v>207</v>
      </c>
      <c r="F160" s="116" t="s">
        <v>207</v>
      </c>
      <c r="G160" s="117" t="s">
        <v>1685</v>
      </c>
      <c r="I160" s="116" t="s">
        <v>1688</v>
      </c>
      <c r="J160" s="116" t="s">
        <v>1106</v>
      </c>
      <c r="K160" s="203" t="s">
        <v>209</v>
      </c>
      <c r="L160" s="116" t="s">
        <v>210</v>
      </c>
      <c r="M160" s="193" t="s">
        <v>132</v>
      </c>
      <c r="N160" s="116" t="s">
        <v>1686</v>
      </c>
      <c r="O160" s="116"/>
      <c r="P160" s="116">
        <v>10141286</v>
      </c>
      <c r="Q160" s="118" t="s">
        <v>398</v>
      </c>
      <c r="R160" s="118" t="s">
        <v>399</v>
      </c>
      <c r="S160" s="159" t="s">
        <v>1103</v>
      </c>
      <c r="T160" s="159" t="s">
        <v>989</v>
      </c>
      <c r="U160" s="136"/>
      <c r="V160" s="116"/>
      <c r="W160" s="116"/>
      <c r="X160" s="116"/>
      <c r="Y160" s="116">
        <f t="shared" si="26"/>
        <v>0</v>
      </c>
      <c r="Z160" s="116"/>
      <c r="AA160" s="116"/>
      <c r="AB160" s="116">
        <f t="shared" si="23"/>
        <v>0</v>
      </c>
      <c r="AC160" s="116"/>
      <c r="AD160" s="116" t="s">
        <v>221</v>
      </c>
      <c r="AE160" s="243" t="s">
        <v>222</v>
      </c>
      <c r="AF160" s="140" t="s">
        <v>418</v>
      </c>
      <c r="AG160" s="140" t="s">
        <v>418</v>
      </c>
      <c r="AH160" s="140" t="s">
        <v>418</v>
      </c>
      <c r="AI160" s="140" t="s">
        <v>418</v>
      </c>
      <c r="AJ160" s="140" t="s">
        <v>418</v>
      </c>
      <c r="AK160" s="140" t="s">
        <v>418</v>
      </c>
      <c r="AL160" s="140" t="s">
        <v>418</v>
      </c>
      <c r="AM160" s="140"/>
      <c r="AN160" s="140" t="s">
        <v>418</v>
      </c>
      <c r="AO160" s="116" t="s">
        <v>233</v>
      </c>
      <c r="AP160" s="117" t="s">
        <v>1673</v>
      </c>
      <c r="AQ160" s="119" t="s">
        <v>1690</v>
      </c>
      <c r="AR160" s="116" t="s">
        <v>1688</v>
      </c>
      <c r="AS160" s="116"/>
      <c r="AT160" s="116"/>
      <c r="AU160" s="117" t="s">
        <v>1702</v>
      </c>
      <c r="AV160" s="116" t="s">
        <v>1657</v>
      </c>
      <c r="AW160" s="116" t="s">
        <v>471</v>
      </c>
      <c r="AX160" s="205">
        <v>2</v>
      </c>
      <c r="AY160" s="205">
        <f t="shared" si="24"/>
        <v>48</v>
      </c>
      <c r="AZ160" s="138">
        <v>0.8</v>
      </c>
      <c r="BA160" s="229">
        <f t="shared" si="27"/>
        <v>1.6</v>
      </c>
      <c r="BB160" s="193" t="s">
        <v>267</v>
      </c>
      <c r="BD160" s="117"/>
      <c r="BE160" s="117"/>
      <c r="BF160" s="117"/>
      <c r="BG160" s="117"/>
      <c r="BH160" s="117"/>
      <c r="BI160" s="117"/>
      <c r="BJ160" s="117"/>
      <c r="BK160" s="117"/>
      <c r="BL160" s="117"/>
      <c r="BM160" s="117"/>
      <c r="BN160" s="117"/>
      <c r="BO160" s="117"/>
      <c r="BP160" s="117"/>
      <c r="BQ160" s="117"/>
      <c r="BR160" s="117"/>
      <c r="BS160" s="117"/>
      <c r="BT160" s="117"/>
      <c r="BU160" s="117"/>
      <c r="BV160" s="117"/>
      <c r="BW160" s="117"/>
      <c r="BX160" s="117"/>
    </row>
    <row r="161" spans="1:77" s="118" customFormat="1" ht="57" hidden="1" customHeight="1">
      <c r="A161" s="116">
        <v>81</v>
      </c>
      <c r="B161" s="116" t="s">
        <v>214</v>
      </c>
      <c r="C161" s="116"/>
      <c r="D161" s="232" t="s">
        <v>1028</v>
      </c>
      <c r="E161" s="116" t="s">
        <v>207</v>
      </c>
      <c r="F161" s="116" t="s">
        <v>207</v>
      </c>
      <c r="G161" s="117" t="s">
        <v>1685</v>
      </c>
      <c r="I161" s="116" t="s">
        <v>1688</v>
      </c>
      <c r="J161" s="116" t="s">
        <v>1106</v>
      </c>
      <c r="K161" s="203" t="s">
        <v>209</v>
      </c>
      <c r="L161" s="116" t="s">
        <v>210</v>
      </c>
      <c r="M161" s="193" t="s">
        <v>132</v>
      </c>
      <c r="N161" s="116" t="s">
        <v>1686</v>
      </c>
      <c r="O161" s="116"/>
      <c r="P161" s="116">
        <v>10141286</v>
      </c>
      <c r="Q161" s="118" t="s">
        <v>398</v>
      </c>
      <c r="R161" s="118" t="s">
        <v>399</v>
      </c>
      <c r="S161" s="159" t="s">
        <v>1669</v>
      </c>
      <c r="T161" s="159" t="s">
        <v>1102</v>
      </c>
      <c r="U161" s="136"/>
      <c r="V161" s="116"/>
      <c r="W161" s="116"/>
      <c r="X161" s="116"/>
      <c r="Y161" s="116">
        <f t="shared" si="26"/>
        <v>0</v>
      </c>
      <c r="Z161" s="116"/>
      <c r="AA161" s="116"/>
      <c r="AB161" s="116">
        <f t="shared" si="23"/>
        <v>0</v>
      </c>
      <c r="AC161" s="116"/>
      <c r="AD161" s="116" t="s">
        <v>221</v>
      </c>
      <c r="AE161" s="243" t="s">
        <v>222</v>
      </c>
      <c r="AF161" s="140" t="s">
        <v>418</v>
      </c>
      <c r="AG161" s="140" t="s">
        <v>418</v>
      </c>
      <c r="AH161" s="140" t="s">
        <v>418</v>
      </c>
      <c r="AI161" s="140" t="s">
        <v>418</v>
      </c>
      <c r="AJ161" s="140" t="s">
        <v>418</v>
      </c>
      <c r="AK161" s="140" t="s">
        <v>418</v>
      </c>
      <c r="AL161" s="140" t="s">
        <v>418</v>
      </c>
      <c r="AM161" s="140"/>
      <c r="AN161" s="140" t="s">
        <v>418</v>
      </c>
      <c r="AO161" s="116" t="s">
        <v>233</v>
      </c>
      <c r="AP161" s="117" t="s">
        <v>1673</v>
      </c>
      <c r="AQ161" s="119" t="s">
        <v>1690</v>
      </c>
      <c r="AR161" s="116" t="s">
        <v>1688</v>
      </c>
      <c r="AS161" s="116"/>
      <c r="AT161" s="116"/>
      <c r="AU161" s="137" t="s">
        <v>1702</v>
      </c>
      <c r="AV161" s="116" t="s">
        <v>1657</v>
      </c>
      <c r="AW161" s="116" t="s">
        <v>471</v>
      </c>
      <c r="AX161" s="205">
        <v>2</v>
      </c>
      <c r="AY161" s="205">
        <f t="shared" si="24"/>
        <v>48</v>
      </c>
      <c r="AZ161" s="138">
        <v>0.8</v>
      </c>
      <c r="BA161" s="229">
        <f t="shared" si="27"/>
        <v>1.6</v>
      </c>
      <c r="BB161" s="193" t="s">
        <v>267</v>
      </c>
      <c r="BD161" s="117"/>
      <c r="BE161" s="117"/>
      <c r="BF161" s="117"/>
      <c r="BG161" s="117"/>
      <c r="BH161" s="117"/>
      <c r="BI161" s="117"/>
      <c r="BJ161" s="117"/>
      <c r="BK161" s="117"/>
      <c r="BL161" s="117"/>
      <c r="BM161" s="117"/>
      <c r="BN161" s="117"/>
      <c r="BO161" s="117"/>
      <c r="BP161" s="117"/>
      <c r="BQ161" s="117"/>
      <c r="BR161" s="117"/>
      <c r="BS161" s="117"/>
      <c r="BT161" s="117"/>
      <c r="BU161" s="117"/>
      <c r="BV161" s="117"/>
      <c r="BW161" s="117"/>
      <c r="BX161" s="117"/>
    </row>
    <row r="162" spans="1:77" s="231" customFormat="1" ht="69" hidden="1" customHeight="1">
      <c r="A162" s="116">
        <v>81</v>
      </c>
      <c r="B162" s="116" t="s">
        <v>214</v>
      </c>
      <c r="C162" s="116"/>
      <c r="D162" s="232" t="s">
        <v>1028</v>
      </c>
      <c r="E162" s="116" t="s">
        <v>207</v>
      </c>
      <c r="F162" s="116" t="s">
        <v>207</v>
      </c>
      <c r="G162" s="117" t="s">
        <v>1692</v>
      </c>
      <c r="H162" s="118"/>
      <c r="I162" s="116" t="s">
        <v>1689</v>
      </c>
      <c r="J162" s="116" t="s">
        <v>1107</v>
      </c>
      <c r="K162" s="203" t="s">
        <v>209</v>
      </c>
      <c r="L162" s="116" t="s">
        <v>211</v>
      </c>
      <c r="M162" s="193" t="s">
        <v>132</v>
      </c>
      <c r="N162" s="116" t="s">
        <v>1687</v>
      </c>
      <c r="O162" s="116"/>
      <c r="P162" s="116">
        <v>10141287</v>
      </c>
      <c r="Q162" s="118" t="s">
        <v>398</v>
      </c>
      <c r="R162" s="118" t="s">
        <v>399</v>
      </c>
      <c r="S162" s="159" t="s">
        <v>1669</v>
      </c>
      <c r="T162" s="159" t="s">
        <v>1102</v>
      </c>
      <c r="U162" s="136"/>
      <c r="V162" s="116"/>
      <c r="W162" s="116"/>
      <c r="X162" s="116"/>
      <c r="Y162" s="116">
        <f t="shared" si="26"/>
        <v>0</v>
      </c>
      <c r="Z162" s="116"/>
      <c r="AA162" s="116"/>
      <c r="AB162" s="116">
        <f t="shared" si="23"/>
        <v>0</v>
      </c>
      <c r="AC162" s="116"/>
      <c r="AD162" s="116" t="s">
        <v>221</v>
      </c>
      <c r="AE162" s="243" t="s">
        <v>222</v>
      </c>
      <c r="AF162" s="140" t="s">
        <v>418</v>
      </c>
      <c r="AG162" s="140" t="s">
        <v>418</v>
      </c>
      <c r="AH162" s="140" t="s">
        <v>418</v>
      </c>
      <c r="AI162" s="140" t="s">
        <v>418</v>
      </c>
      <c r="AJ162" s="140" t="s">
        <v>418</v>
      </c>
      <c r="AK162" s="140" t="s">
        <v>418</v>
      </c>
      <c r="AL162" s="140" t="s">
        <v>418</v>
      </c>
      <c r="AM162" s="140"/>
      <c r="AN162" s="140" t="s">
        <v>418</v>
      </c>
      <c r="AO162" s="116" t="s">
        <v>233</v>
      </c>
      <c r="AP162" s="117" t="s">
        <v>1673</v>
      </c>
      <c r="AQ162" s="119" t="s">
        <v>1691</v>
      </c>
      <c r="AR162" s="116" t="s">
        <v>1689</v>
      </c>
      <c r="AS162" s="116"/>
      <c r="AT162" s="116"/>
      <c r="AU162" s="117" t="s">
        <v>1702</v>
      </c>
      <c r="AV162" s="116" t="s">
        <v>1657</v>
      </c>
      <c r="AW162" s="116" t="s">
        <v>471</v>
      </c>
      <c r="AX162" s="205">
        <v>2</v>
      </c>
      <c r="AY162" s="205">
        <f t="shared" si="24"/>
        <v>48</v>
      </c>
      <c r="AZ162" s="138">
        <v>0.8</v>
      </c>
      <c r="BA162" s="229">
        <f t="shared" si="27"/>
        <v>1.6</v>
      </c>
      <c r="BB162" s="193" t="s">
        <v>267</v>
      </c>
      <c r="BC162" s="118"/>
      <c r="BD162" s="117"/>
      <c r="BE162" s="117"/>
      <c r="BF162" s="117"/>
      <c r="BG162" s="117"/>
      <c r="BH162" s="117"/>
      <c r="BI162" s="117"/>
      <c r="BJ162" s="117"/>
      <c r="BK162" s="117"/>
      <c r="BL162" s="117"/>
      <c r="BM162" s="117"/>
      <c r="BN162" s="117"/>
      <c r="BO162" s="117"/>
      <c r="BP162" s="117"/>
      <c r="BQ162" s="117"/>
      <c r="BR162" s="117"/>
      <c r="BS162" s="117"/>
      <c r="BT162" s="117"/>
      <c r="BU162" s="117"/>
      <c r="BV162" s="117"/>
      <c r="BW162" s="117"/>
      <c r="BX162" s="117"/>
      <c r="BY162" s="118"/>
    </row>
    <row r="163" spans="1:77" s="118" customFormat="1" ht="74.25" hidden="1" customHeight="1">
      <c r="A163" s="116">
        <v>81</v>
      </c>
      <c r="B163" s="116" t="s">
        <v>214</v>
      </c>
      <c r="C163" s="116"/>
      <c r="D163" s="232" t="s">
        <v>1028</v>
      </c>
      <c r="E163" s="116" t="s">
        <v>207</v>
      </c>
      <c r="F163" s="116" t="s">
        <v>207</v>
      </c>
      <c r="G163" s="117" t="s">
        <v>1694</v>
      </c>
      <c r="I163" s="116" t="s">
        <v>1705</v>
      </c>
      <c r="J163" s="116" t="s">
        <v>1108</v>
      </c>
      <c r="K163" s="203" t="s">
        <v>209</v>
      </c>
      <c r="L163" s="116" t="s">
        <v>211</v>
      </c>
      <c r="M163" s="193" t="s">
        <v>132</v>
      </c>
      <c r="N163" s="116" t="s">
        <v>1695</v>
      </c>
      <c r="O163" s="116"/>
      <c r="P163" s="116">
        <v>10141289</v>
      </c>
      <c r="Q163" s="118" t="s">
        <v>398</v>
      </c>
      <c r="R163" s="118" t="s">
        <v>399</v>
      </c>
      <c r="S163" s="159" t="s">
        <v>1669</v>
      </c>
      <c r="T163" s="159" t="s">
        <v>1102</v>
      </c>
      <c r="U163" s="136"/>
      <c r="V163" s="116"/>
      <c r="W163" s="116"/>
      <c r="X163" s="116"/>
      <c r="Y163" s="116">
        <f t="shared" si="26"/>
        <v>0</v>
      </c>
      <c r="Z163" s="116"/>
      <c r="AA163" s="116"/>
      <c r="AB163" s="116">
        <f t="shared" si="23"/>
        <v>0</v>
      </c>
      <c r="AC163" s="116"/>
      <c r="AD163" s="116" t="s">
        <v>221</v>
      </c>
      <c r="AE163" s="243" t="s">
        <v>222</v>
      </c>
      <c r="AF163" s="140" t="s">
        <v>418</v>
      </c>
      <c r="AG163" s="140" t="s">
        <v>418</v>
      </c>
      <c r="AH163" s="140" t="s">
        <v>418</v>
      </c>
      <c r="AI163" s="140" t="s">
        <v>418</v>
      </c>
      <c r="AJ163" s="140" t="s">
        <v>418</v>
      </c>
      <c r="AK163" s="140" t="s">
        <v>418</v>
      </c>
      <c r="AL163" s="140" t="s">
        <v>418</v>
      </c>
      <c r="AM163" s="140"/>
      <c r="AN163" s="140" t="s">
        <v>418</v>
      </c>
      <c r="AO163" s="116" t="s">
        <v>233</v>
      </c>
      <c r="AP163" s="117" t="s">
        <v>1673</v>
      </c>
      <c r="AQ163" s="119" t="s">
        <v>1696</v>
      </c>
      <c r="AR163" s="116" t="s">
        <v>1697</v>
      </c>
      <c r="AS163" s="116"/>
      <c r="AT163" s="116"/>
      <c r="AU163" s="117" t="s">
        <v>1680</v>
      </c>
      <c r="AV163" s="116" t="s">
        <v>1657</v>
      </c>
      <c r="AW163" s="116" t="s">
        <v>471</v>
      </c>
      <c r="AX163" s="205">
        <v>2</v>
      </c>
      <c r="AY163" s="205">
        <f t="shared" si="24"/>
        <v>120</v>
      </c>
      <c r="AZ163" s="138">
        <v>2</v>
      </c>
      <c r="BA163" s="229">
        <f t="shared" si="27"/>
        <v>4</v>
      </c>
      <c r="BB163" s="193" t="s">
        <v>267</v>
      </c>
      <c r="BD163" s="117"/>
      <c r="BE163" s="117"/>
      <c r="BF163" s="117"/>
      <c r="BG163" s="117"/>
      <c r="BH163" s="117"/>
      <c r="BI163" s="117"/>
      <c r="BJ163" s="117"/>
      <c r="BK163" s="117"/>
      <c r="BL163" s="117"/>
      <c r="BM163" s="117"/>
      <c r="BN163" s="117"/>
      <c r="BO163" s="117"/>
      <c r="BP163" s="117"/>
      <c r="BQ163" s="117"/>
      <c r="BR163" s="117"/>
      <c r="BS163" s="117"/>
      <c r="BT163" s="117"/>
      <c r="BU163" s="117"/>
      <c r="BV163" s="117"/>
      <c r="BW163" s="117"/>
      <c r="BX163" s="117"/>
    </row>
    <row r="164" spans="1:77" s="118" customFormat="1" ht="74.25" hidden="1" customHeight="1">
      <c r="A164" s="116">
        <v>81</v>
      </c>
      <c r="B164" s="116" t="s">
        <v>214</v>
      </c>
      <c r="C164" s="116"/>
      <c r="D164" s="232" t="s">
        <v>1028</v>
      </c>
      <c r="E164" s="116" t="s">
        <v>207</v>
      </c>
      <c r="F164" s="116" t="s">
        <v>207</v>
      </c>
      <c r="G164" s="117" t="s">
        <v>1698</v>
      </c>
      <c r="I164" s="116" t="s">
        <v>1701</v>
      </c>
      <c r="J164" s="116" t="s">
        <v>1109</v>
      </c>
      <c r="K164" s="203" t="s">
        <v>209</v>
      </c>
      <c r="L164" s="116" t="s">
        <v>211</v>
      </c>
      <c r="M164" s="193" t="s">
        <v>132</v>
      </c>
      <c r="N164" s="116" t="s">
        <v>1699</v>
      </c>
      <c r="O164" s="116"/>
      <c r="P164" s="193">
        <v>10141291</v>
      </c>
      <c r="Q164" s="118" t="s">
        <v>398</v>
      </c>
      <c r="R164" s="118" t="s">
        <v>399</v>
      </c>
      <c r="S164" s="159" t="s">
        <v>1669</v>
      </c>
      <c r="T164" s="159" t="s">
        <v>1102</v>
      </c>
      <c r="U164" s="136"/>
      <c r="V164" s="116"/>
      <c r="W164" s="116"/>
      <c r="X164" s="116"/>
      <c r="Y164" s="116">
        <f t="shared" si="26"/>
        <v>0</v>
      </c>
      <c r="Z164" s="116"/>
      <c r="AA164" s="116"/>
      <c r="AB164" s="116">
        <f t="shared" si="23"/>
        <v>0</v>
      </c>
      <c r="AC164" s="116"/>
      <c r="AD164" s="116" t="s">
        <v>221</v>
      </c>
      <c r="AE164" s="243" t="s">
        <v>222</v>
      </c>
      <c r="AF164" s="140" t="s">
        <v>418</v>
      </c>
      <c r="AG164" s="140" t="s">
        <v>418</v>
      </c>
      <c r="AH164" s="140" t="s">
        <v>418</v>
      </c>
      <c r="AI164" s="140" t="s">
        <v>418</v>
      </c>
      <c r="AJ164" s="140" t="s">
        <v>418</v>
      </c>
      <c r="AK164" s="140" t="s">
        <v>418</v>
      </c>
      <c r="AL164" s="140" t="s">
        <v>418</v>
      </c>
      <c r="AM164" s="140"/>
      <c r="AN164" s="140" t="s">
        <v>418</v>
      </c>
      <c r="AO164" s="116" t="s">
        <v>233</v>
      </c>
      <c r="AP164" s="117" t="s">
        <v>1673</v>
      </c>
      <c r="AQ164" s="119" t="s">
        <v>1700</v>
      </c>
      <c r="AR164" s="116" t="s">
        <v>1701</v>
      </c>
      <c r="AS164" s="116"/>
      <c r="AT164" s="116"/>
      <c r="AU164" s="117" t="s">
        <v>1693</v>
      </c>
      <c r="AV164" s="116" t="s">
        <v>1657</v>
      </c>
      <c r="AW164" s="116" t="s">
        <v>471</v>
      </c>
      <c r="AX164" s="205">
        <v>2</v>
      </c>
      <c r="AY164" s="205">
        <f t="shared" si="24"/>
        <v>120</v>
      </c>
      <c r="AZ164" s="138">
        <v>2</v>
      </c>
      <c r="BA164" s="229">
        <f t="shared" si="27"/>
        <v>4</v>
      </c>
      <c r="BB164" s="193" t="s">
        <v>267</v>
      </c>
      <c r="BD164" s="117"/>
      <c r="BE164" s="117"/>
      <c r="BF164" s="117"/>
      <c r="BG164" s="117"/>
      <c r="BH164" s="117"/>
      <c r="BI164" s="117"/>
      <c r="BJ164" s="117"/>
      <c r="BK164" s="117"/>
      <c r="BL164" s="117"/>
      <c r="BM164" s="117"/>
      <c r="BN164" s="117"/>
      <c r="BO164" s="117"/>
      <c r="BP164" s="117"/>
      <c r="BQ164" s="117"/>
      <c r="BR164" s="117"/>
      <c r="BS164" s="117"/>
      <c r="BT164" s="117"/>
      <c r="BU164" s="117"/>
      <c r="BV164" s="117"/>
      <c r="BW164" s="117"/>
      <c r="BX164" s="117"/>
    </row>
    <row r="165" spans="1:77" s="231" customFormat="1" ht="39.950000000000003" hidden="1" customHeight="1">
      <c r="A165" s="116">
        <v>80</v>
      </c>
      <c r="B165" s="116" t="s">
        <v>214</v>
      </c>
      <c r="C165" s="116"/>
      <c r="D165" s="232" t="s">
        <v>1028</v>
      </c>
      <c r="E165" s="116" t="s">
        <v>207</v>
      </c>
      <c r="F165" s="116" t="s">
        <v>207</v>
      </c>
      <c r="G165" s="117" t="s">
        <v>1685</v>
      </c>
      <c r="H165" s="118"/>
      <c r="I165" s="116" t="s">
        <v>1688</v>
      </c>
      <c r="J165" s="116" t="s">
        <v>1106</v>
      </c>
      <c r="K165" s="203" t="s">
        <v>209</v>
      </c>
      <c r="L165" s="116" t="s">
        <v>210</v>
      </c>
      <c r="M165" s="193" t="s">
        <v>132</v>
      </c>
      <c r="N165" s="116" t="s">
        <v>1686</v>
      </c>
      <c r="O165" s="116"/>
      <c r="P165" s="116">
        <v>10141286</v>
      </c>
      <c r="Q165" s="118" t="s">
        <v>398</v>
      </c>
      <c r="R165" s="118" t="s">
        <v>399</v>
      </c>
      <c r="S165" s="52" t="s">
        <v>400</v>
      </c>
      <c r="T165" s="159" t="s">
        <v>989</v>
      </c>
      <c r="U165" s="136"/>
      <c r="V165" s="116"/>
      <c r="W165" s="116"/>
      <c r="X165" s="116"/>
      <c r="Y165" s="116">
        <f t="shared" ref="Y165:Y178" si="28">MAX(U165:X165)</f>
        <v>0</v>
      </c>
      <c r="Z165" s="116"/>
      <c r="AA165" s="116"/>
      <c r="AB165" s="116">
        <f t="shared" ref="AB165:AB175" si="29">Y165*Z165*AA165</f>
        <v>0</v>
      </c>
      <c r="AC165" s="116"/>
      <c r="AD165" s="116" t="s">
        <v>221</v>
      </c>
      <c r="AE165" s="243" t="s">
        <v>222</v>
      </c>
      <c r="AF165" s="140" t="s">
        <v>418</v>
      </c>
      <c r="AG165" s="140" t="s">
        <v>418</v>
      </c>
      <c r="AH165" s="140" t="s">
        <v>418</v>
      </c>
      <c r="AI165" s="140" t="s">
        <v>418</v>
      </c>
      <c r="AJ165" s="140" t="s">
        <v>418</v>
      </c>
      <c r="AK165" s="140" t="s">
        <v>418</v>
      </c>
      <c r="AL165" s="140" t="s">
        <v>418</v>
      </c>
      <c r="AM165" s="140"/>
      <c r="AN165" s="140" t="s">
        <v>418</v>
      </c>
      <c r="AO165" s="116" t="s">
        <v>233</v>
      </c>
      <c r="AP165" s="117" t="s">
        <v>1673</v>
      </c>
      <c r="AQ165" s="119" t="s">
        <v>1690</v>
      </c>
      <c r="AR165" s="116" t="s">
        <v>1688</v>
      </c>
      <c r="AS165" s="116"/>
      <c r="AT165" s="116"/>
      <c r="AU165" s="117" t="s">
        <v>1702</v>
      </c>
      <c r="AV165" s="116" t="s">
        <v>1657</v>
      </c>
      <c r="AW165" s="116" t="s">
        <v>471</v>
      </c>
      <c r="AX165" s="205">
        <v>2</v>
      </c>
      <c r="AY165" s="205">
        <f t="shared" si="24"/>
        <v>48</v>
      </c>
      <c r="AZ165" s="138">
        <v>0.8</v>
      </c>
      <c r="BA165" s="229">
        <f t="shared" si="27"/>
        <v>1.6</v>
      </c>
      <c r="BB165" s="193" t="s">
        <v>267</v>
      </c>
      <c r="BC165" s="118"/>
      <c r="BD165" s="117"/>
      <c r="BE165" s="117"/>
      <c r="BF165" s="117"/>
      <c r="BG165" s="117"/>
      <c r="BH165" s="117"/>
      <c r="BI165" s="117"/>
      <c r="BJ165" s="117"/>
      <c r="BK165" s="117"/>
      <c r="BL165" s="117"/>
      <c r="BM165" s="117"/>
      <c r="BN165" s="117"/>
      <c r="BO165" s="117"/>
      <c r="BP165" s="117"/>
      <c r="BQ165" s="117"/>
      <c r="BR165" s="117"/>
      <c r="BS165" s="117"/>
      <c r="BT165" s="117"/>
      <c r="BU165" s="117"/>
      <c r="BV165" s="117"/>
      <c r="BW165" s="117"/>
      <c r="BX165" s="117"/>
      <c r="BY165" s="118"/>
    </row>
    <row r="166" spans="1:77" s="231" customFormat="1" ht="39.950000000000003" hidden="1" customHeight="1">
      <c r="A166" s="116">
        <v>79</v>
      </c>
      <c r="B166" s="116" t="s">
        <v>214</v>
      </c>
      <c r="C166" s="116"/>
      <c r="D166" s="232" t="s">
        <v>1028</v>
      </c>
      <c r="E166" s="116" t="s">
        <v>207</v>
      </c>
      <c r="F166" s="116" t="s">
        <v>207</v>
      </c>
      <c r="G166" s="117" t="s">
        <v>1685</v>
      </c>
      <c r="H166" s="118"/>
      <c r="I166" s="116" t="s">
        <v>1688</v>
      </c>
      <c r="J166" s="116" t="s">
        <v>1106</v>
      </c>
      <c r="K166" s="203" t="s">
        <v>209</v>
      </c>
      <c r="L166" s="116" t="s">
        <v>210</v>
      </c>
      <c r="M166" s="193" t="s">
        <v>132</v>
      </c>
      <c r="N166" s="116" t="s">
        <v>1686</v>
      </c>
      <c r="O166" s="116"/>
      <c r="P166" s="116">
        <v>10141286</v>
      </c>
      <c r="Q166" s="118" t="s">
        <v>398</v>
      </c>
      <c r="R166" s="118" t="s">
        <v>399</v>
      </c>
      <c r="S166" s="52" t="s">
        <v>1668</v>
      </c>
      <c r="T166" s="159" t="s">
        <v>1670</v>
      </c>
      <c r="U166" s="116"/>
      <c r="V166" s="116"/>
      <c r="W166" s="116"/>
      <c r="X166" s="116"/>
      <c r="Y166" s="116">
        <f t="shared" si="28"/>
        <v>0</v>
      </c>
      <c r="Z166" s="116"/>
      <c r="AA166" s="116"/>
      <c r="AB166" s="116">
        <f t="shared" si="29"/>
        <v>0</v>
      </c>
      <c r="AC166" s="116"/>
      <c r="AD166" s="116" t="s">
        <v>221</v>
      </c>
      <c r="AE166" s="243" t="s">
        <v>222</v>
      </c>
      <c r="AF166" s="140" t="s">
        <v>418</v>
      </c>
      <c r="AG166" s="140" t="s">
        <v>418</v>
      </c>
      <c r="AH166" s="140" t="s">
        <v>418</v>
      </c>
      <c r="AI166" s="140" t="s">
        <v>418</v>
      </c>
      <c r="AJ166" s="140" t="s">
        <v>418</v>
      </c>
      <c r="AK166" s="140" t="s">
        <v>418</v>
      </c>
      <c r="AL166" s="140" t="s">
        <v>418</v>
      </c>
      <c r="AM166" s="140"/>
      <c r="AN166" s="140" t="s">
        <v>418</v>
      </c>
      <c r="AO166" s="116" t="s">
        <v>233</v>
      </c>
      <c r="AP166" s="117" t="s">
        <v>1673</v>
      </c>
      <c r="AQ166" s="119" t="s">
        <v>1690</v>
      </c>
      <c r="AR166" s="116" t="s">
        <v>1688</v>
      </c>
      <c r="AS166" s="116"/>
      <c r="AT166" s="116"/>
      <c r="AU166" s="117" t="s">
        <v>1702</v>
      </c>
      <c r="AV166" s="116" t="s">
        <v>1657</v>
      </c>
      <c r="AW166" s="116" t="s">
        <v>471</v>
      </c>
      <c r="AX166" s="205">
        <v>2</v>
      </c>
      <c r="AY166" s="205">
        <f t="shared" si="24"/>
        <v>48</v>
      </c>
      <c r="AZ166" s="138">
        <v>0.8</v>
      </c>
      <c r="BA166" s="229">
        <f t="shared" si="27"/>
        <v>1.6</v>
      </c>
      <c r="BB166" s="193" t="s">
        <v>267</v>
      </c>
      <c r="BC166" s="118"/>
      <c r="BD166" s="117"/>
      <c r="BE166" s="117"/>
      <c r="BF166" s="117"/>
      <c r="BG166" s="117"/>
      <c r="BH166" s="117"/>
      <c r="BI166" s="117"/>
      <c r="BJ166" s="117"/>
      <c r="BK166" s="117"/>
      <c r="BL166" s="117"/>
      <c r="BM166" s="117"/>
      <c r="BN166" s="117"/>
      <c r="BO166" s="117"/>
      <c r="BP166" s="117"/>
      <c r="BQ166" s="117"/>
      <c r="BR166" s="117"/>
      <c r="BS166" s="117"/>
      <c r="BT166" s="117"/>
      <c r="BU166" s="117"/>
      <c r="BV166" s="117"/>
      <c r="BW166" s="117"/>
      <c r="BX166" s="117"/>
      <c r="BY166" s="118"/>
    </row>
    <row r="167" spans="1:77" s="118" customFormat="1" ht="39.950000000000003" hidden="1" customHeight="1">
      <c r="A167" s="116">
        <v>78</v>
      </c>
      <c r="B167" s="116" t="s">
        <v>214</v>
      </c>
      <c r="C167" s="116" t="s">
        <v>369</v>
      </c>
      <c r="D167" s="116"/>
      <c r="E167" s="116" t="s">
        <v>207</v>
      </c>
      <c r="F167" s="116" t="s">
        <v>207</v>
      </c>
      <c r="G167" s="117" t="s">
        <v>374</v>
      </c>
      <c r="I167" s="116" t="s">
        <v>374</v>
      </c>
      <c r="J167" s="116" t="s">
        <v>255</v>
      </c>
      <c r="K167" s="203" t="s">
        <v>209</v>
      </c>
      <c r="L167" s="116" t="s">
        <v>210</v>
      </c>
      <c r="M167" s="119" t="s">
        <v>213</v>
      </c>
      <c r="N167" s="116" t="s">
        <v>353</v>
      </c>
      <c r="O167" s="116" t="s">
        <v>390</v>
      </c>
      <c r="P167" s="116">
        <v>10104579</v>
      </c>
      <c r="Q167" s="118" t="s">
        <v>355</v>
      </c>
      <c r="R167" s="118" t="s">
        <v>356</v>
      </c>
      <c r="S167" s="118" t="s">
        <v>391</v>
      </c>
      <c r="T167" s="117" t="s">
        <v>1136</v>
      </c>
      <c r="U167" s="116">
        <v>1</v>
      </c>
      <c r="V167" s="116">
        <v>1</v>
      </c>
      <c r="W167" s="116">
        <v>1</v>
      </c>
      <c r="X167" s="116">
        <v>1</v>
      </c>
      <c r="Y167" s="116">
        <f t="shared" si="28"/>
        <v>1</v>
      </c>
      <c r="Z167" s="116"/>
      <c r="AA167" s="116"/>
      <c r="AB167" s="116">
        <f t="shared" si="29"/>
        <v>0</v>
      </c>
      <c r="AC167" s="116"/>
      <c r="AD167" s="116" t="s">
        <v>233</v>
      </c>
      <c r="AE167" s="122" t="s">
        <v>392</v>
      </c>
      <c r="AF167" s="119">
        <v>200087</v>
      </c>
      <c r="AG167" s="119" t="s">
        <v>326</v>
      </c>
      <c r="AH167" s="138" t="s">
        <v>1067</v>
      </c>
      <c r="AI167" s="138" t="s">
        <v>1068</v>
      </c>
      <c r="AJ167" s="242">
        <v>20</v>
      </c>
      <c r="AK167" s="241" t="s">
        <v>651</v>
      </c>
      <c r="AL167" s="230" t="s">
        <v>652</v>
      </c>
      <c r="AM167" s="230"/>
      <c r="AN167" s="138">
        <v>8</v>
      </c>
      <c r="AO167" s="116" t="s">
        <v>233</v>
      </c>
      <c r="AP167" s="122" t="s">
        <v>393</v>
      </c>
      <c r="AQ167" s="122" t="s">
        <v>1918</v>
      </c>
      <c r="AR167" s="117" t="s">
        <v>353</v>
      </c>
      <c r="AS167" s="116"/>
      <c r="AT167" s="116"/>
      <c r="AU167" s="118" t="s">
        <v>394</v>
      </c>
      <c r="AV167" s="119" t="s">
        <v>652</v>
      </c>
      <c r="AW167" s="116" t="s">
        <v>272</v>
      </c>
      <c r="AX167" s="116">
        <v>2</v>
      </c>
      <c r="AY167" s="116">
        <v>10</v>
      </c>
      <c r="AZ167" s="138">
        <f>AY167/60</f>
        <v>0.16666666666666666</v>
      </c>
      <c r="BA167" s="229">
        <f t="shared" si="27"/>
        <v>0.33333333333333331</v>
      </c>
      <c r="BB167" s="116" t="s">
        <v>267</v>
      </c>
      <c r="BC167" s="117" t="s">
        <v>395</v>
      </c>
      <c r="BD167" s="116"/>
      <c r="BE167" s="116"/>
      <c r="BF167" s="139"/>
      <c r="BG167" s="118" t="s">
        <v>396</v>
      </c>
      <c r="BI167" s="118" t="s">
        <v>223</v>
      </c>
    </row>
    <row r="168" spans="1:77" s="231" customFormat="1" ht="70.5" hidden="1" customHeight="1">
      <c r="A168" s="116">
        <v>76</v>
      </c>
      <c r="B168" s="116" t="s">
        <v>214</v>
      </c>
      <c r="C168" s="116" t="s">
        <v>285</v>
      </c>
      <c r="D168" s="116"/>
      <c r="E168" s="116" t="s">
        <v>207</v>
      </c>
      <c r="F168" s="116" t="s">
        <v>207</v>
      </c>
      <c r="G168" s="117" t="s">
        <v>374</v>
      </c>
      <c r="H168" s="118"/>
      <c r="I168" s="116" t="s">
        <v>374</v>
      </c>
      <c r="J168" s="116" t="s">
        <v>255</v>
      </c>
      <c r="K168" s="203" t="s">
        <v>209</v>
      </c>
      <c r="L168" s="116" t="s">
        <v>210</v>
      </c>
      <c r="M168" s="119" t="s">
        <v>213</v>
      </c>
      <c r="N168" s="116" t="s">
        <v>353</v>
      </c>
      <c r="O168" s="116" t="s">
        <v>287</v>
      </c>
      <c r="P168" s="116">
        <v>10104579</v>
      </c>
      <c r="Q168" s="118" t="s">
        <v>385</v>
      </c>
      <c r="R168" s="118" t="s">
        <v>386</v>
      </c>
      <c r="S168" s="118" t="s">
        <v>1128</v>
      </c>
      <c r="T168" s="117" t="s">
        <v>358</v>
      </c>
      <c r="U168" s="116">
        <v>1</v>
      </c>
      <c r="V168" s="116">
        <v>1</v>
      </c>
      <c r="W168" s="116">
        <v>1</v>
      </c>
      <c r="X168" s="116">
        <v>1</v>
      </c>
      <c r="Y168" s="116">
        <f t="shared" si="28"/>
        <v>1</v>
      </c>
      <c r="Z168" s="116"/>
      <c r="AA168" s="116"/>
      <c r="AB168" s="116">
        <f t="shared" si="29"/>
        <v>0</v>
      </c>
      <c r="AC168" s="116"/>
      <c r="AD168" s="116" t="s">
        <v>15</v>
      </c>
      <c r="AE168" s="122" t="s">
        <v>387</v>
      </c>
      <c r="AF168" s="119">
        <v>200087</v>
      </c>
      <c r="AG168" s="119" t="s">
        <v>326</v>
      </c>
      <c r="AH168" s="138" t="s">
        <v>1067</v>
      </c>
      <c r="AI168" s="138" t="s">
        <v>1068</v>
      </c>
      <c r="AJ168" s="242">
        <v>20</v>
      </c>
      <c r="AK168" s="241" t="s">
        <v>651</v>
      </c>
      <c r="AL168" s="230" t="s">
        <v>652</v>
      </c>
      <c r="AM168" s="230"/>
      <c r="AN168" s="138">
        <v>8</v>
      </c>
      <c r="AO168" s="116" t="s">
        <v>15</v>
      </c>
      <c r="AP168" s="122" t="s">
        <v>387</v>
      </c>
      <c r="AQ168" s="122" t="s">
        <v>1918</v>
      </c>
      <c r="AR168" s="117" t="s">
        <v>1914</v>
      </c>
      <c r="AS168" s="116"/>
      <c r="AT168" s="116"/>
      <c r="AU168" s="118" t="s">
        <v>388</v>
      </c>
      <c r="AV168" s="119" t="s">
        <v>652</v>
      </c>
      <c r="AW168" s="116" t="s">
        <v>272</v>
      </c>
      <c r="AX168" s="116">
        <v>2</v>
      </c>
      <c r="AY168" s="116">
        <v>15</v>
      </c>
      <c r="AZ168" s="138">
        <f>AY168/60</f>
        <v>0.25</v>
      </c>
      <c r="BA168" s="229">
        <f t="shared" ref="BA168:BA176" si="30">AZ168*AX168</f>
        <v>0.5</v>
      </c>
      <c r="BB168" s="116" t="s">
        <v>267</v>
      </c>
      <c r="BC168" s="117"/>
      <c r="BD168" s="116"/>
      <c r="BE168" s="116"/>
      <c r="BF168" s="139"/>
      <c r="BG168" s="118" t="s">
        <v>389</v>
      </c>
      <c r="BH168" s="118"/>
      <c r="BI168" s="118" t="s">
        <v>223</v>
      </c>
      <c r="BJ168" s="118"/>
      <c r="BK168" s="118"/>
      <c r="BL168" s="118"/>
      <c r="BM168" s="118"/>
      <c r="BN168" s="118"/>
      <c r="BO168" s="118"/>
      <c r="BP168" s="118"/>
      <c r="BQ168" s="118"/>
      <c r="BR168" s="118"/>
      <c r="BS168" s="118"/>
      <c r="BT168" s="118"/>
      <c r="BU168" s="118"/>
      <c r="BV168" s="118"/>
      <c r="BW168" s="118"/>
      <c r="BX168" s="118"/>
      <c r="BY168" s="118"/>
    </row>
    <row r="169" spans="1:77" s="118" customFormat="1" ht="51" hidden="1" customHeight="1">
      <c r="A169" s="116">
        <v>75</v>
      </c>
      <c r="B169" s="116" t="s">
        <v>214</v>
      </c>
      <c r="C169" s="116" t="s">
        <v>369</v>
      </c>
      <c r="D169" s="116"/>
      <c r="E169" s="116" t="s">
        <v>207</v>
      </c>
      <c r="F169" s="116" t="s">
        <v>207</v>
      </c>
      <c r="G169" s="117" t="s">
        <v>374</v>
      </c>
      <c r="I169" s="116" t="s">
        <v>374</v>
      </c>
      <c r="J169" s="116" t="s">
        <v>255</v>
      </c>
      <c r="K169" s="203" t="s">
        <v>209</v>
      </c>
      <c r="L169" s="116" t="s">
        <v>210</v>
      </c>
      <c r="M169" s="119" t="s">
        <v>213</v>
      </c>
      <c r="N169" s="116" t="s">
        <v>353</v>
      </c>
      <c r="O169" s="116" t="s">
        <v>334</v>
      </c>
      <c r="P169" s="116">
        <v>10104579</v>
      </c>
      <c r="Q169" s="118" t="s">
        <v>355</v>
      </c>
      <c r="R169" s="118" t="s">
        <v>356</v>
      </c>
      <c r="S169" s="118" t="s">
        <v>380</v>
      </c>
      <c r="T169" s="117" t="s">
        <v>1126</v>
      </c>
      <c r="U169" s="136">
        <v>1</v>
      </c>
      <c r="V169" s="116">
        <v>1</v>
      </c>
      <c r="W169" s="116">
        <v>1</v>
      </c>
      <c r="X169" s="116">
        <v>1</v>
      </c>
      <c r="Y169" s="116">
        <f t="shared" si="28"/>
        <v>1</v>
      </c>
      <c r="Z169" s="116"/>
      <c r="AA169" s="116"/>
      <c r="AB169" s="116">
        <f t="shared" si="29"/>
        <v>0</v>
      </c>
      <c r="AC169" s="116"/>
      <c r="AD169" s="116" t="s">
        <v>15</v>
      </c>
      <c r="AE169" s="122" t="s">
        <v>381</v>
      </c>
      <c r="AF169" s="119">
        <v>200087</v>
      </c>
      <c r="AG169" s="119" t="s">
        <v>326</v>
      </c>
      <c r="AH169" s="138" t="s">
        <v>1067</v>
      </c>
      <c r="AI169" s="138" t="s">
        <v>1068</v>
      </c>
      <c r="AJ169" s="242">
        <v>20</v>
      </c>
      <c r="AK169" s="241" t="s">
        <v>651</v>
      </c>
      <c r="AL169" s="230" t="s">
        <v>652</v>
      </c>
      <c r="AM169" s="230"/>
      <c r="AN169" s="138">
        <v>8</v>
      </c>
      <c r="AO169" s="116" t="s">
        <v>15</v>
      </c>
      <c r="AP169" s="122" t="s">
        <v>1859</v>
      </c>
      <c r="AQ169" s="122" t="s">
        <v>1918</v>
      </c>
      <c r="AR169" s="117" t="s">
        <v>1857</v>
      </c>
      <c r="AS169" s="116"/>
      <c r="AT169" s="116"/>
      <c r="AU169" s="118" t="s">
        <v>382</v>
      </c>
      <c r="AV169" s="119" t="s">
        <v>652</v>
      </c>
      <c r="AW169" s="116" t="s">
        <v>272</v>
      </c>
      <c r="AX169" s="116">
        <v>2</v>
      </c>
      <c r="AY169" s="116">
        <v>5</v>
      </c>
      <c r="AZ169" s="138">
        <v>0.16</v>
      </c>
      <c r="BA169" s="229">
        <f t="shared" si="30"/>
        <v>0.32</v>
      </c>
      <c r="BB169" s="116" t="s">
        <v>226</v>
      </c>
      <c r="BC169" s="122" t="s">
        <v>383</v>
      </c>
      <c r="BD169" s="116"/>
      <c r="BE169" s="116"/>
      <c r="BF169" s="139"/>
      <c r="BG169" s="118" t="s">
        <v>384</v>
      </c>
      <c r="BI169" s="118" t="s">
        <v>223</v>
      </c>
    </row>
    <row r="170" spans="1:77" s="118" customFormat="1" ht="51" hidden="1" customHeight="1">
      <c r="A170" s="116">
        <v>74</v>
      </c>
      <c r="B170" s="116" t="s">
        <v>214</v>
      </c>
      <c r="C170" s="116" t="s">
        <v>369</v>
      </c>
      <c r="D170" s="116"/>
      <c r="E170" s="116" t="s">
        <v>207</v>
      </c>
      <c r="F170" s="116" t="s">
        <v>207</v>
      </c>
      <c r="G170" s="117" t="s">
        <v>374</v>
      </c>
      <c r="I170" s="116" t="s">
        <v>374</v>
      </c>
      <c r="J170" s="116" t="s">
        <v>255</v>
      </c>
      <c r="K170" s="203" t="s">
        <v>209</v>
      </c>
      <c r="L170" s="116" t="s">
        <v>210</v>
      </c>
      <c r="M170" s="119" t="s">
        <v>213</v>
      </c>
      <c r="N170" s="116" t="s">
        <v>353</v>
      </c>
      <c r="O170" s="116" t="s">
        <v>334</v>
      </c>
      <c r="P170" s="116">
        <v>10104579</v>
      </c>
      <c r="Q170" s="118" t="s">
        <v>355</v>
      </c>
      <c r="R170" s="118" t="s">
        <v>356</v>
      </c>
      <c r="S170" s="118" t="s">
        <v>1658</v>
      </c>
      <c r="T170" s="117" t="s">
        <v>1125</v>
      </c>
      <c r="U170" s="136">
        <v>1</v>
      </c>
      <c r="V170" s="116">
        <v>1</v>
      </c>
      <c r="W170" s="116">
        <v>1</v>
      </c>
      <c r="X170" s="116">
        <v>1</v>
      </c>
      <c r="Y170" s="116">
        <f t="shared" si="28"/>
        <v>1</v>
      </c>
      <c r="Z170" s="116"/>
      <c r="AA170" s="116"/>
      <c r="AB170" s="116">
        <f t="shared" si="29"/>
        <v>0</v>
      </c>
      <c r="AC170" s="116"/>
      <c r="AD170" s="116" t="s">
        <v>233</v>
      </c>
      <c r="AE170" s="122" t="s">
        <v>340</v>
      </c>
      <c r="AF170" s="119">
        <v>200087</v>
      </c>
      <c r="AG170" s="119" t="s">
        <v>326</v>
      </c>
      <c r="AH170" s="138" t="s">
        <v>1067</v>
      </c>
      <c r="AI170" s="138" t="s">
        <v>1068</v>
      </c>
      <c r="AJ170" s="242">
        <v>20</v>
      </c>
      <c r="AK170" s="241" t="s">
        <v>651</v>
      </c>
      <c r="AL170" s="230" t="s">
        <v>652</v>
      </c>
      <c r="AM170" s="230"/>
      <c r="AN170" s="138">
        <v>8</v>
      </c>
      <c r="AO170" s="116" t="s">
        <v>15</v>
      </c>
      <c r="AP170" s="122" t="s">
        <v>1858</v>
      </c>
      <c r="AQ170" s="122" t="s">
        <v>1918</v>
      </c>
      <c r="AR170" s="117" t="s">
        <v>1857</v>
      </c>
      <c r="AS170" s="116"/>
      <c r="AT170" s="116"/>
      <c r="AU170" s="118" t="s">
        <v>341</v>
      </c>
      <c r="AV170" s="119" t="s">
        <v>652</v>
      </c>
      <c r="AW170" s="116" t="s">
        <v>272</v>
      </c>
      <c r="AX170" s="116">
        <v>2</v>
      </c>
      <c r="AY170" s="116">
        <v>5</v>
      </c>
      <c r="AZ170" s="138">
        <f>AY170/60</f>
        <v>8.3333333333333329E-2</v>
      </c>
      <c r="BA170" s="229">
        <f t="shared" si="30"/>
        <v>0.16666666666666666</v>
      </c>
      <c r="BB170" s="116" t="s">
        <v>267</v>
      </c>
      <c r="BC170" s="117" t="s">
        <v>342</v>
      </c>
      <c r="BD170" s="116"/>
      <c r="BE170" s="116"/>
      <c r="BF170" s="139"/>
      <c r="BG170" s="118" t="s">
        <v>343</v>
      </c>
      <c r="BI170" s="118" t="s">
        <v>223</v>
      </c>
    </row>
    <row r="171" spans="1:77" ht="63.75" hidden="1">
      <c r="A171" s="116">
        <v>73</v>
      </c>
      <c r="B171" s="116" t="s">
        <v>214</v>
      </c>
      <c r="C171" s="116" t="s">
        <v>369</v>
      </c>
      <c r="D171" s="116"/>
      <c r="E171" s="116" t="s">
        <v>207</v>
      </c>
      <c r="F171" s="116" t="s">
        <v>207</v>
      </c>
      <c r="G171" s="117" t="s">
        <v>374</v>
      </c>
      <c r="H171" s="118"/>
      <c r="I171" s="116" t="s">
        <v>374</v>
      </c>
      <c r="J171" s="116" t="s">
        <v>255</v>
      </c>
      <c r="K171" s="203" t="s">
        <v>209</v>
      </c>
      <c r="L171" s="116" t="s">
        <v>210</v>
      </c>
      <c r="M171" s="119" t="s">
        <v>213</v>
      </c>
      <c r="N171" s="116" t="s">
        <v>353</v>
      </c>
      <c r="O171" s="116" t="s">
        <v>334</v>
      </c>
      <c r="P171" s="116">
        <v>10104579</v>
      </c>
      <c r="Q171" s="118" t="s">
        <v>355</v>
      </c>
      <c r="R171" s="118" t="s">
        <v>356</v>
      </c>
      <c r="S171" s="118" t="s">
        <v>1860</v>
      </c>
      <c r="T171" s="117" t="s">
        <v>1126</v>
      </c>
      <c r="U171" s="136">
        <v>1</v>
      </c>
      <c r="V171" s="116">
        <v>1</v>
      </c>
      <c r="W171" s="116">
        <v>1</v>
      </c>
      <c r="X171" s="116">
        <v>1</v>
      </c>
      <c r="Y171" s="116">
        <f t="shared" si="28"/>
        <v>1</v>
      </c>
      <c r="Z171" s="116"/>
      <c r="AA171" s="116"/>
      <c r="AB171" s="116">
        <f t="shared" si="29"/>
        <v>0</v>
      </c>
      <c r="AC171" s="116"/>
      <c r="AD171" s="116" t="s">
        <v>233</v>
      </c>
      <c r="AE171" s="122" t="s">
        <v>372</v>
      </c>
      <c r="AF171" s="119">
        <v>200087</v>
      </c>
      <c r="AG171" s="119" t="s">
        <v>326</v>
      </c>
      <c r="AH171" s="138" t="s">
        <v>1067</v>
      </c>
      <c r="AI171" s="138" t="s">
        <v>1068</v>
      </c>
      <c r="AJ171" s="242">
        <v>20</v>
      </c>
      <c r="AK171" s="241" t="s">
        <v>651</v>
      </c>
      <c r="AL171" s="230" t="s">
        <v>652</v>
      </c>
      <c r="AM171" s="230"/>
      <c r="AN171" s="138">
        <v>8</v>
      </c>
      <c r="AO171" s="116" t="s">
        <v>15</v>
      </c>
      <c r="AP171" s="122" t="s">
        <v>447</v>
      </c>
      <c r="AQ171" s="122" t="s">
        <v>1918</v>
      </c>
      <c r="AR171" s="117" t="s">
        <v>1857</v>
      </c>
      <c r="AS171" s="116"/>
      <c r="AT171" s="116"/>
      <c r="AU171" s="118" t="s">
        <v>1861</v>
      </c>
      <c r="AV171" s="119" t="s">
        <v>652</v>
      </c>
      <c r="AW171" s="116" t="s">
        <v>272</v>
      </c>
      <c r="AX171" s="116">
        <v>2</v>
      </c>
      <c r="AY171" s="138">
        <f>AZ171*60</f>
        <v>4.8</v>
      </c>
      <c r="AZ171" s="138">
        <v>0.08</v>
      </c>
      <c r="BA171" s="229">
        <f t="shared" si="30"/>
        <v>0.16</v>
      </c>
      <c r="BB171" s="116" t="s">
        <v>267</v>
      </c>
      <c r="BC171" s="117" t="s">
        <v>378</v>
      </c>
      <c r="BD171" s="116"/>
      <c r="BE171" s="116"/>
      <c r="BF171" s="139"/>
      <c r="BG171" s="118" t="s">
        <v>1862</v>
      </c>
      <c r="BH171" s="118"/>
      <c r="BI171" s="118" t="s">
        <v>223</v>
      </c>
      <c r="BJ171" s="118"/>
      <c r="BK171" s="118"/>
      <c r="BL171" s="118"/>
      <c r="BM171" s="118"/>
      <c r="BN171" s="118"/>
      <c r="BO171" s="118"/>
      <c r="BP171" s="118"/>
      <c r="BQ171" s="118"/>
      <c r="BR171" s="118"/>
      <c r="BS171" s="118"/>
      <c r="BT171" s="118"/>
      <c r="BU171" s="118"/>
      <c r="BV171" s="118"/>
      <c r="BW171" s="118"/>
      <c r="BX171" s="118"/>
      <c r="BY171" s="118"/>
    </row>
    <row r="172" spans="1:77" ht="39.950000000000003" hidden="1" customHeight="1">
      <c r="A172" s="116">
        <v>72</v>
      </c>
      <c r="B172" s="116" t="s">
        <v>214</v>
      </c>
      <c r="C172" s="116" t="s">
        <v>369</v>
      </c>
      <c r="D172" s="116"/>
      <c r="E172" s="116" t="s">
        <v>207</v>
      </c>
      <c r="F172" s="116" t="s">
        <v>207</v>
      </c>
      <c r="G172" s="117" t="s">
        <v>374</v>
      </c>
      <c r="H172" s="118"/>
      <c r="I172" s="116" t="s">
        <v>374</v>
      </c>
      <c r="J172" s="116" t="s">
        <v>255</v>
      </c>
      <c r="K172" s="203" t="s">
        <v>209</v>
      </c>
      <c r="L172" s="116" t="s">
        <v>210</v>
      </c>
      <c r="M172" s="119" t="s">
        <v>213</v>
      </c>
      <c r="N172" s="116" t="s">
        <v>353</v>
      </c>
      <c r="O172" s="116" t="s">
        <v>334</v>
      </c>
      <c r="P172" s="116">
        <v>10104579</v>
      </c>
      <c r="Q172" s="118" t="s">
        <v>355</v>
      </c>
      <c r="R172" s="118" t="s">
        <v>356</v>
      </c>
      <c r="S172" s="118" t="s">
        <v>371</v>
      </c>
      <c r="T172" s="117" t="s">
        <v>1125</v>
      </c>
      <c r="U172" s="136">
        <v>1</v>
      </c>
      <c r="V172" s="116">
        <v>1</v>
      </c>
      <c r="W172" s="116">
        <v>1</v>
      </c>
      <c r="X172" s="116">
        <v>1</v>
      </c>
      <c r="Y172" s="116">
        <f t="shared" si="28"/>
        <v>1</v>
      </c>
      <c r="Z172" s="116"/>
      <c r="AA172" s="116"/>
      <c r="AB172" s="116">
        <f t="shared" si="29"/>
        <v>0</v>
      </c>
      <c r="AC172" s="116"/>
      <c r="AD172" s="116" t="s">
        <v>233</v>
      </c>
      <c r="AE172" s="122" t="s">
        <v>372</v>
      </c>
      <c r="AF172" s="119">
        <v>200087</v>
      </c>
      <c r="AG172" s="119" t="s">
        <v>326</v>
      </c>
      <c r="AH172" s="138" t="s">
        <v>1067</v>
      </c>
      <c r="AI172" s="138" t="s">
        <v>1068</v>
      </c>
      <c r="AJ172" s="242">
        <v>20</v>
      </c>
      <c r="AK172" s="241" t="s">
        <v>651</v>
      </c>
      <c r="AL172" s="230" t="s">
        <v>652</v>
      </c>
      <c r="AM172" s="230"/>
      <c r="AN172" s="138">
        <v>8</v>
      </c>
      <c r="AO172" s="116" t="s">
        <v>233</v>
      </c>
      <c r="AP172" s="122" t="s">
        <v>373</v>
      </c>
      <c r="AQ172" s="122" t="s">
        <v>1918</v>
      </c>
      <c r="AR172" s="117" t="s">
        <v>1857</v>
      </c>
      <c r="AS172" s="116"/>
      <c r="AT172" s="116"/>
      <c r="AU172" s="118" t="s">
        <v>375</v>
      </c>
      <c r="AV172" s="119" t="s">
        <v>652</v>
      </c>
      <c r="AW172" s="116" t="s">
        <v>272</v>
      </c>
      <c r="AX172" s="116">
        <v>2</v>
      </c>
      <c r="AY172" s="116">
        <v>10</v>
      </c>
      <c r="AZ172" s="138">
        <v>0.16</v>
      </c>
      <c r="BA172" s="229">
        <f t="shared" si="30"/>
        <v>0.32</v>
      </c>
      <c r="BB172" s="116" t="s">
        <v>267</v>
      </c>
      <c r="BC172" s="117" t="s">
        <v>376</v>
      </c>
      <c r="BD172" s="116"/>
      <c r="BE172" s="116"/>
      <c r="BF172" s="139"/>
      <c r="BG172" s="118" t="s">
        <v>339</v>
      </c>
      <c r="BH172" s="118"/>
      <c r="BI172" s="118" t="s">
        <v>223</v>
      </c>
      <c r="BJ172" s="118"/>
      <c r="BK172" s="118"/>
      <c r="BL172" s="118"/>
      <c r="BM172" s="118"/>
      <c r="BN172" s="118"/>
      <c r="BO172" s="118"/>
      <c r="BP172" s="118"/>
      <c r="BQ172" s="118"/>
      <c r="BR172" s="118"/>
      <c r="BS172" s="118"/>
      <c r="BT172" s="118"/>
      <c r="BU172" s="118"/>
      <c r="BV172" s="118"/>
      <c r="BW172" s="118"/>
      <c r="BX172" s="118"/>
      <c r="BY172" s="118"/>
    </row>
    <row r="173" spans="1:77" s="231" customFormat="1" ht="39.950000000000003" hidden="1" customHeight="1">
      <c r="A173" s="116">
        <v>70</v>
      </c>
      <c r="B173" s="116" t="s">
        <v>214</v>
      </c>
      <c r="C173" s="116" t="s">
        <v>285</v>
      </c>
      <c r="D173" s="116"/>
      <c r="E173" s="116" t="s">
        <v>207</v>
      </c>
      <c r="F173" s="116" t="s">
        <v>207</v>
      </c>
      <c r="G173" s="117" t="s">
        <v>374</v>
      </c>
      <c r="H173" s="118"/>
      <c r="I173" s="116" t="s">
        <v>374</v>
      </c>
      <c r="J173" s="116" t="s">
        <v>255</v>
      </c>
      <c r="K173" s="203" t="s">
        <v>209</v>
      </c>
      <c r="L173" s="116" t="s">
        <v>210</v>
      </c>
      <c r="M173" s="119" t="s">
        <v>213</v>
      </c>
      <c r="N173" s="116" t="s">
        <v>1850</v>
      </c>
      <c r="O173" s="116" t="s">
        <v>1867</v>
      </c>
      <c r="P173" s="116">
        <v>10104579</v>
      </c>
      <c r="Q173" s="289" t="s">
        <v>1863</v>
      </c>
      <c r="R173" s="118" t="s">
        <v>1864</v>
      </c>
      <c r="S173" s="118" t="s">
        <v>1851</v>
      </c>
      <c r="T173" s="117" t="s">
        <v>1003</v>
      </c>
      <c r="U173" s="136">
        <v>2</v>
      </c>
      <c r="V173" s="116">
        <v>1</v>
      </c>
      <c r="W173" s="116">
        <v>1</v>
      </c>
      <c r="X173" s="116">
        <v>1</v>
      </c>
      <c r="Y173" s="116">
        <f t="shared" si="28"/>
        <v>2</v>
      </c>
      <c r="Z173" s="116"/>
      <c r="AA173" s="116"/>
      <c r="AB173" s="116">
        <f t="shared" si="29"/>
        <v>0</v>
      </c>
      <c r="AC173" s="116"/>
      <c r="AD173" s="116" t="s">
        <v>364</v>
      </c>
      <c r="AE173" s="122" t="s">
        <v>365</v>
      </c>
      <c r="AF173" s="119">
        <v>200087</v>
      </c>
      <c r="AG173" s="119" t="s">
        <v>326</v>
      </c>
      <c r="AH173" s="138" t="s">
        <v>1067</v>
      </c>
      <c r="AI173" s="138" t="s">
        <v>1068</v>
      </c>
      <c r="AJ173" s="242">
        <v>20</v>
      </c>
      <c r="AK173" s="241" t="s">
        <v>651</v>
      </c>
      <c r="AL173" s="230" t="s">
        <v>652</v>
      </c>
      <c r="AM173" s="230"/>
      <c r="AN173" s="138">
        <v>8</v>
      </c>
      <c r="AO173" s="116" t="s">
        <v>364</v>
      </c>
      <c r="AP173" s="122" t="s">
        <v>1917</v>
      </c>
      <c r="AQ173" s="122" t="s">
        <v>1918</v>
      </c>
      <c r="AR173" s="117" t="s">
        <v>1850</v>
      </c>
      <c r="AS173" s="116"/>
      <c r="AT173" s="116"/>
      <c r="AU173" s="116" t="s">
        <v>1852</v>
      </c>
      <c r="AV173" s="119" t="s">
        <v>652</v>
      </c>
      <c r="AW173" s="116" t="s">
        <v>272</v>
      </c>
      <c r="AX173" s="116">
        <v>2</v>
      </c>
      <c r="AY173" s="116">
        <f>AZ173*60</f>
        <v>10.200000000000001</v>
      </c>
      <c r="AZ173" s="138">
        <v>0.17</v>
      </c>
      <c r="BA173" s="138">
        <f t="shared" si="30"/>
        <v>0.34</v>
      </c>
      <c r="BB173" s="116" t="s">
        <v>267</v>
      </c>
      <c r="BC173" s="118" t="s">
        <v>367</v>
      </c>
      <c r="BD173" s="116"/>
      <c r="BE173" s="116"/>
      <c r="BF173" s="139"/>
      <c r="BG173" s="117" t="s">
        <v>1853</v>
      </c>
      <c r="BH173" s="118"/>
      <c r="BI173" s="118" t="s">
        <v>223</v>
      </c>
      <c r="BJ173" s="118"/>
      <c r="BK173" s="118"/>
      <c r="BL173" s="118"/>
      <c r="BM173" s="118"/>
      <c r="BN173" s="118"/>
      <c r="BO173" s="118"/>
      <c r="BP173" s="118"/>
      <c r="BQ173" s="118"/>
      <c r="BR173" s="118"/>
      <c r="BS173" s="118"/>
      <c r="BT173" s="118"/>
      <c r="BU173" s="118"/>
      <c r="BV173" s="118"/>
      <c r="BW173" s="118"/>
      <c r="BX173" s="118"/>
      <c r="BY173" s="118"/>
    </row>
    <row r="174" spans="1:77" s="231" customFormat="1" ht="39.950000000000003" hidden="1" customHeight="1">
      <c r="A174" s="116">
        <v>70</v>
      </c>
      <c r="B174" s="116" t="s">
        <v>214</v>
      </c>
      <c r="C174" s="116" t="s">
        <v>285</v>
      </c>
      <c r="D174" s="116"/>
      <c r="E174" s="116" t="s">
        <v>207</v>
      </c>
      <c r="F174" s="116" t="s">
        <v>207</v>
      </c>
      <c r="G174" s="117" t="s">
        <v>374</v>
      </c>
      <c r="H174" s="118"/>
      <c r="I174" s="116" t="s">
        <v>374</v>
      </c>
      <c r="J174" s="116" t="s">
        <v>255</v>
      </c>
      <c r="K174" s="203" t="s">
        <v>209</v>
      </c>
      <c r="L174" s="116" t="s">
        <v>210</v>
      </c>
      <c r="M174" s="119" t="s">
        <v>213</v>
      </c>
      <c r="N174" s="116" t="s">
        <v>1850</v>
      </c>
      <c r="O174" s="116" t="s">
        <v>1866</v>
      </c>
      <c r="P174" s="116">
        <v>10104579</v>
      </c>
      <c r="Q174" s="289" t="s">
        <v>1863</v>
      </c>
      <c r="R174" s="118" t="s">
        <v>1864</v>
      </c>
      <c r="S174" s="118" t="s">
        <v>1865</v>
      </c>
      <c r="T174" s="117" t="s">
        <v>1003</v>
      </c>
      <c r="U174" s="136">
        <v>2</v>
      </c>
      <c r="V174" s="116">
        <v>1</v>
      </c>
      <c r="W174" s="116">
        <v>1</v>
      </c>
      <c r="X174" s="116">
        <v>1</v>
      </c>
      <c r="Y174" s="116">
        <f t="shared" si="28"/>
        <v>2</v>
      </c>
      <c r="Z174" s="116"/>
      <c r="AA174" s="116"/>
      <c r="AB174" s="116">
        <f t="shared" si="29"/>
        <v>0</v>
      </c>
      <c r="AC174" s="116"/>
      <c r="AD174" s="116" t="s">
        <v>364</v>
      </c>
      <c r="AE174" s="122" t="s">
        <v>365</v>
      </c>
      <c r="AF174" s="119">
        <v>200087</v>
      </c>
      <c r="AG174" s="119" t="s">
        <v>326</v>
      </c>
      <c r="AH174" s="138" t="s">
        <v>1067</v>
      </c>
      <c r="AI174" s="138" t="s">
        <v>1068</v>
      </c>
      <c r="AJ174" s="242">
        <v>20</v>
      </c>
      <c r="AK174" s="241" t="s">
        <v>651</v>
      </c>
      <c r="AL174" s="230" t="s">
        <v>652</v>
      </c>
      <c r="AM174" s="230"/>
      <c r="AN174" s="138">
        <v>8</v>
      </c>
      <c r="AO174" s="116" t="s">
        <v>364</v>
      </c>
      <c r="AP174" s="122" t="s">
        <v>1916</v>
      </c>
      <c r="AQ174" s="122" t="s">
        <v>1918</v>
      </c>
      <c r="AR174" s="117" t="s">
        <v>1850</v>
      </c>
      <c r="AS174" s="116"/>
      <c r="AT174" s="116"/>
      <c r="AU174" s="116" t="s">
        <v>1854</v>
      </c>
      <c r="AV174" s="119" t="s">
        <v>652</v>
      </c>
      <c r="AW174" s="116" t="s">
        <v>272</v>
      </c>
      <c r="AX174" s="116">
        <v>2</v>
      </c>
      <c r="AY174" s="116">
        <f>AZ174*60</f>
        <v>6</v>
      </c>
      <c r="AZ174" s="138">
        <v>0.1</v>
      </c>
      <c r="BA174" s="138">
        <f t="shared" si="30"/>
        <v>0.2</v>
      </c>
      <c r="BB174" s="116" t="s">
        <v>267</v>
      </c>
      <c r="BC174" s="118" t="s">
        <v>367</v>
      </c>
      <c r="BD174" s="116"/>
      <c r="BE174" s="116"/>
      <c r="BF174" s="139"/>
      <c r="BG174" s="117" t="s">
        <v>1855</v>
      </c>
      <c r="BH174" s="118"/>
      <c r="BI174" s="118" t="s">
        <v>1856</v>
      </c>
      <c r="BJ174" s="118"/>
      <c r="BK174" s="118"/>
      <c r="BL174" s="118"/>
      <c r="BM174" s="118"/>
      <c r="BN174" s="118"/>
      <c r="BO174" s="118"/>
      <c r="BP174" s="118"/>
      <c r="BQ174" s="118"/>
      <c r="BR174" s="118"/>
      <c r="BS174" s="118"/>
      <c r="BT174" s="118"/>
      <c r="BU174" s="118"/>
      <c r="BV174" s="118"/>
      <c r="BW174" s="118"/>
      <c r="BX174" s="118"/>
      <c r="BY174" s="118"/>
    </row>
    <row r="175" spans="1:77" s="118" customFormat="1" ht="39.950000000000003" hidden="1" customHeight="1">
      <c r="A175" s="116">
        <v>70</v>
      </c>
      <c r="B175" s="116" t="s">
        <v>214</v>
      </c>
      <c r="C175" s="116" t="s">
        <v>285</v>
      </c>
      <c r="D175" s="116"/>
      <c r="E175" s="116" t="s">
        <v>207</v>
      </c>
      <c r="F175" s="116" t="s">
        <v>207</v>
      </c>
      <c r="G175" s="117" t="s">
        <v>374</v>
      </c>
      <c r="I175" s="116" t="s">
        <v>374</v>
      </c>
      <c r="J175" s="116" t="s">
        <v>255</v>
      </c>
      <c r="K175" s="203" t="s">
        <v>209</v>
      </c>
      <c r="L175" s="116" t="s">
        <v>210</v>
      </c>
      <c r="M175" s="119" t="s">
        <v>213</v>
      </c>
      <c r="N175" s="116" t="s">
        <v>353</v>
      </c>
      <c r="O175" s="116" t="s">
        <v>354</v>
      </c>
      <c r="P175" s="116">
        <v>10104579</v>
      </c>
      <c r="Q175" s="118" t="s">
        <v>355</v>
      </c>
      <c r="R175" s="118" t="s">
        <v>356</v>
      </c>
      <c r="S175" s="118" t="s">
        <v>363</v>
      </c>
      <c r="T175" s="117" t="s">
        <v>1124</v>
      </c>
      <c r="U175" s="116">
        <v>2</v>
      </c>
      <c r="V175" s="116">
        <v>1</v>
      </c>
      <c r="W175" s="116">
        <v>1</v>
      </c>
      <c r="X175" s="116">
        <v>1</v>
      </c>
      <c r="Y175" s="116">
        <f t="shared" si="28"/>
        <v>2</v>
      </c>
      <c r="Z175" s="116"/>
      <c r="AA175" s="116"/>
      <c r="AB175" s="116">
        <f t="shared" si="29"/>
        <v>0</v>
      </c>
      <c r="AC175" s="116"/>
      <c r="AD175" s="116" t="s">
        <v>364</v>
      </c>
      <c r="AE175" s="122" t="s">
        <v>365</v>
      </c>
      <c r="AF175" s="119">
        <v>200087</v>
      </c>
      <c r="AG175" s="119" t="s">
        <v>326</v>
      </c>
      <c r="AH175" s="138" t="s">
        <v>1067</v>
      </c>
      <c r="AI175" s="138" t="s">
        <v>1068</v>
      </c>
      <c r="AJ175" s="242">
        <v>20</v>
      </c>
      <c r="AK175" s="241" t="s">
        <v>651</v>
      </c>
      <c r="AL175" s="230" t="s">
        <v>652</v>
      </c>
      <c r="AM175" s="230"/>
      <c r="AN175" s="138">
        <v>8</v>
      </c>
      <c r="AO175" s="116" t="s">
        <v>364</v>
      </c>
      <c r="AP175" s="122" t="s">
        <v>365</v>
      </c>
      <c r="AQ175" s="122" t="s">
        <v>1918</v>
      </c>
      <c r="AR175" s="117" t="s">
        <v>353</v>
      </c>
      <c r="AS175" s="116"/>
      <c r="AT175" s="116"/>
      <c r="AU175" s="116" t="s">
        <v>366</v>
      </c>
      <c r="AV175" s="119" t="s">
        <v>652</v>
      </c>
      <c r="AW175" s="116" t="s">
        <v>272</v>
      </c>
      <c r="AX175" s="116">
        <v>2</v>
      </c>
      <c r="AY175" s="116">
        <v>10</v>
      </c>
      <c r="AZ175" s="138">
        <f t="shared" ref="AZ175:AZ180" si="31">AY175/60</f>
        <v>0.16666666666666666</v>
      </c>
      <c r="BA175" s="138">
        <f t="shared" si="30"/>
        <v>0.33333333333333331</v>
      </c>
      <c r="BB175" s="116" t="s">
        <v>267</v>
      </c>
      <c r="BC175" s="118" t="s">
        <v>367</v>
      </c>
      <c r="BD175" s="116"/>
      <c r="BE175" s="116"/>
      <c r="BF175" s="139"/>
      <c r="BG175" s="117" t="s">
        <v>368</v>
      </c>
      <c r="BI175" s="118" t="s">
        <v>223</v>
      </c>
    </row>
    <row r="176" spans="1:77" s="198" customFormat="1" ht="39.950000000000003" hidden="1" customHeight="1">
      <c r="A176" s="116">
        <v>68</v>
      </c>
      <c r="B176" s="116" t="s">
        <v>214</v>
      </c>
      <c r="C176" s="116" t="s">
        <v>285</v>
      </c>
      <c r="D176" s="116"/>
      <c r="E176" s="116" t="s">
        <v>207</v>
      </c>
      <c r="F176" s="116" t="s">
        <v>207</v>
      </c>
      <c r="G176" s="117" t="s">
        <v>374</v>
      </c>
      <c r="H176" s="118"/>
      <c r="I176" s="116" t="s">
        <v>374</v>
      </c>
      <c r="J176" s="116" t="s">
        <v>255</v>
      </c>
      <c r="K176" s="203" t="s">
        <v>209</v>
      </c>
      <c r="L176" s="116" t="s">
        <v>210</v>
      </c>
      <c r="M176" s="119" t="s">
        <v>213</v>
      </c>
      <c r="N176" s="116" t="s">
        <v>353</v>
      </c>
      <c r="O176" s="116" t="s">
        <v>287</v>
      </c>
      <c r="P176" s="116">
        <v>10104579</v>
      </c>
      <c r="Q176" s="118" t="s">
        <v>355</v>
      </c>
      <c r="R176" s="118" t="s">
        <v>356</v>
      </c>
      <c r="S176" s="118" t="s">
        <v>357</v>
      </c>
      <c r="T176" s="117" t="s">
        <v>1127</v>
      </c>
      <c r="U176" s="136">
        <v>2</v>
      </c>
      <c r="V176" s="116">
        <v>1</v>
      </c>
      <c r="W176" s="116">
        <v>1</v>
      </c>
      <c r="X176" s="116">
        <v>1</v>
      </c>
      <c r="Y176" s="116">
        <f t="shared" si="28"/>
        <v>2</v>
      </c>
      <c r="Z176" s="116"/>
      <c r="AA176" s="116"/>
      <c r="AB176" s="116">
        <f t="shared" ref="AB176:AB183" si="32">Y176*Z176*AA176</f>
        <v>0</v>
      </c>
      <c r="AC176" s="116"/>
      <c r="AD176" s="116" t="s">
        <v>336</v>
      </c>
      <c r="AE176" s="122" t="s">
        <v>359</v>
      </c>
      <c r="AF176" s="119">
        <v>200087</v>
      </c>
      <c r="AG176" s="119" t="s">
        <v>326</v>
      </c>
      <c r="AH176" s="138" t="s">
        <v>1067</v>
      </c>
      <c r="AI176" s="138" t="s">
        <v>1068</v>
      </c>
      <c r="AJ176" s="242">
        <v>20</v>
      </c>
      <c r="AK176" s="241" t="s">
        <v>651</v>
      </c>
      <c r="AL176" s="230" t="s">
        <v>652</v>
      </c>
      <c r="AM176" s="230"/>
      <c r="AN176" s="138">
        <v>8</v>
      </c>
      <c r="AO176" s="116" t="s">
        <v>15</v>
      </c>
      <c r="AP176" s="122" t="s">
        <v>359</v>
      </c>
      <c r="AQ176" s="122" t="s">
        <v>1918</v>
      </c>
      <c r="AR176" s="117" t="s">
        <v>1914</v>
      </c>
      <c r="AS176" s="116"/>
      <c r="AT176" s="116"/>
      <c r="AU176" s="116" t="s">
        <v>360</v>
      </c>
      <c r="AV176" s="119" t="s">
        <v>652</v>
      </c>
      <c r="AW176" s="116" t="s">
        <v>272</v>
      </c>
      <c r="AX176" s="116">
        <v>2</v>
      </c>
      <c r="AY176" s="116">
        <v>2.5</v>
      </c>
      <c r="AZ176" s="138">
        <f t="shared" si="31"/>
        <v>4.1666666666666664E-2</v>
      </c>
      <c r="BA176" s="138">
        <f t="shared" si="30"/>
        <v>8.3333333333333329E-2</v>
      </c>
      <c r="BB176" s="116" t="s">
        <v>267</v>
      </c>
      <c r="BC176" s="117" t="s">
        <v>361</v>
      </c>
      <c r="BD176" s="116"/>
      <c r="BE176" s="116"/>
      <c r="BF176" s="139"/>
      <c r="BG176" s="118" t="s">
        <v>362</v>
      </c>
      <c r="BH176" s="118"/>
      <c r="BI176" s="118" t="s">
        <v>223</v>
      </c>
      <c r="BJ176" s="118"/>
      <c r="BK176" s="118"/>
      <c r="BL176" s="118"/>
      <c r="BM176" s="118"/>
      <c r="BN176" s="118"/>
      <c r="BO176" s="118"/>
      <c r="BP176" s="118"/>
      <c r="BQ176" s="118"/>
      <c r="BR176" s="118"/>
      <c r="BS176" s="118"/>
      <c r="BT176" s="118"/>
      <c r="BU176" s="118"/>
      <c r="BV176" s="118"/>
      <c r="BW176" s="118"/>
      <c r="BX176" s="118"/>
      <c r="BY176" s="118"/>
    </row>
    <row r="177" spans="1:77" s="198" customFormat="1" ht="39.950000000000003" hidden="1" customHeight="1">
      <c r="A177" s="116">
        <v>66</v>
      </c>
      <c r="B177" s="116" t="s">
        <v>214</v>
      </c>
      <c r="C177" s="116" t="s">
        <v>254</v>
      </c>
      <c r="D177" s="116"/>
      <c r="E177" s="116" t="s">
        <v>207</v>
      </c>
      <c r="F177" s="116" t="s">
        <v>207</v>
      </c>
      <c r="G177" s="117" t="s">
        <v>320</v>
      </c>
      <c r="H177" s="118"/>
      <c r="I177" s="116" t="s">
        <v>210</v>
      </c>
      <c r="J177" s="116" t="s">
        <v>255</v>
      </c>
      <c r="K177" s="203" t="s">
        <v>209</v>
      </c>
      <c r="L177" s="116" t="s">
        <v>210</v>
      </c>
      <c r="M177" s="119" t="s">
        <v>213</v>
      </c>
      <c r="N177" s="116" t="s">
        <v>321</v>
      </c>
      <c r="O177" s="116" t="s">
        <v>349</v>
      </c>
      <c r="P177" s="116">
        <v>10104578</v>
      </c>
      <c r="Q177" s="118" t="s">
        <v>323</v>
      </c>
      <c r="R177" s="118" t="s">
        <v>324</v>
      </c>
      <c r="S177" s="118" t="s">
        <v>350</v>
      </c>
      <c r="T177" s="117" t="s">
        <v>988</v>
      </c>
      <c r="U177" s="136"/>
      <c r="V177" s="116"/>
      <c r="W177" s="116"/>
      <c r="X177" s="116"/>
      <c r="Y177" s="116">
        <f t="shared" si="28"/>
        <v>0</v>
      </c>
      <c r="Z177" s="116"/>
      <c r="AA177" s="116"/>
      <c r="AB177" s="116">
        <f t="shared" si="32"/>
        <v>0</v>
      </c>
      <c r="AC177" s="116"/>
      <c r="AD177" s="116" t="s">
        <v>15</v>
      </c>
      <c r="AE177" s="122" t="s">
        <v>351</v>
      </c>
      <c r="AF177" s="119">
        <v>200087</v>
      </c>
      <c r="AG177" s="119" t="s">
        <v>326</v>
      </c>
      <c r="AH177" s="138" t="s">
        <v>1067</v>
      </c>
      <c r="AI177" s="138" t="s">
        <v>1068</v>
      </c>
      <c r="AJ177" s="242">
        <v>20</v>
      </c>
      <c r="AK177" s="241" t="s">
        <v>651</v>
      </c>
      <c r="AL177" s="230" t="s">
        <v>652</v>
      </c>
      <c r="AM177" s="230"/>
      <c r="AN177" s="138">
        <v>8</v>
      </c>
      <c r="AO177" s="116" t="s">
        <v>15</v>
      </c>
      <c r="AP177" s="122" t="s">
        <v>1873</v>
      </c>
      <c r="AQ177" s="122" t="s">
        <v>1918</v>
      </c>
      <c r="AR177" s="119" t="s">
        <v>1874</v>
      </c>
      <c r="AS177" s="116"/>
      <c r="AT177" s="116"/>
      <c r="AU177" s="143" t="s">
        <v>648</v>
      </c>
      <c r="AV177" s="119" t="s">
        <v>652</v>
      </c>
      <c r="AW177" s="116" t="s">
        <v>272</v>
      </c>
      <c r="AX177" s="116">
        <v>2</v>
      </c>
      <c r="AY177" s="116">
        <v>2</v>
      </c>
      <c r="AZ177" s="138">
        <f t="shared" si="31"/>
        <v>3.3333333333333333E-2</v>
      </c>
      <c r="BA177" s="138">
        <f>AZ177*AX177</f>
        <v>6.6666666666666666E-2</v>
      </c>
      <c r="BB177" s="116" t="s">
        <v>267</v>
      </c>
      <c r="BC177" s="117"/>
      <c r="BD177" s="116"/>
      <c r="BE177" s="116"/>
      <c r="BF177" s="139"/>
      <c r="BG177" s="118" t="s">
        <v>352</v>
      </c>
      <c r="BH177" s="118"/>
      <c r="BI177" s="118" t="s">
        <v>223</v>
      </c>
      <c r="BJ177" s="118"/>
      <c r="BK177" s="118"/>
      <c r="BL177" s="118"/>
      <c r="BM177" s="118"/>
      <c r="BN177" s="118"/>
      <c r="BO177" s="118"/>
      <c r="BP177" s="118"/>
      <c r="BQ177" s="118"/>
      <c r="BR177" s="118"/>
      <c r="BS177" s="118"/>
      <c r="BT177" s="118"/>
      <c r="BU177" s="118"/>
      <c r="BV177" s="118"/>
      <c r="BW177" s="118"/>
      <c r="BX177" s="118"/>
      <c r="BY177" s="118"/>
    </row>
    <row r="178" spans="1:77" s="198" customFormat="1" ht="39.950000000000003" customHeight="1">
      <c r="A178" s="116">
        <v>65</v>
      </c>
      <c r="B178" s="116" t="s">
        <v>214</v>
      </c>
      <c r="C178" s="116" t="s">
        <v>254</v>
      </c>
      <c r="D178" s="116" t="s">
        <v>307</v>
      </c>
      <c r="E178" s="116" t="s">
        <v>207</v>
      </c>
      <c r="F178" s="116" t="s">
        <v>207</v>
      </c>
      <c r="G178" s="117" t="s">
        <v>320</v>
      </c>
      <c r="H178" s="118"/>
      <c r="I178" s="116" t="s">
        <v>210</v>
      </c>
      <c r="J178" s="116" t="s">
        <v>255</v>
      </c>
      <c r="K178" s="203" t="s">
        <v>209</v>
      </c>
      <c r="L178" s="116" t="s">
        <v>210</v>
      </c>
      <c r="M178" s="119" t="s">
        <v>213</v>
      </c>
      <c r="N178" s="116" t="s">
        <v>321</v>
      </c>
      <c r="O178" s="116" t="s">
        <v>344</v>
      </c>
      <c r="P178" s="116">
        <v>10104578</v>
      </c>
      <c r="Q178" s="118" t="s">
        <v>323</v>
      </c>
      <c r="R178" s="118" t="s">
        <v>324</v>
      </c>
      <c r="S178" s="118" t="s">
        <v>345</v>
      </c>
      <c r="T178" s="117" t="s">
        <v>987</v>
      </c>
      <c r="U178" s="136">
        <v>2</v>
      </c>
      <c r="V178" s="116">
        <v>1</v>
      </c>
      <c r="W178" s="116">
        <v>1</v>
      </c>
      <c r="X178" s="116">
        <v>1</v>
      </c>
      <c r="Y178" s="116">
        <f t="shared" si="28"/>
        <v>2</v>
      </c>
      <c r="Z178" s="177">
        <v>4</v>
      </c>
      <c r="AA178" s="116">
        <v>1</v>
      </c>
      <c r="AB178" s="116">
        <f t="shared" si="32"/>
        <v>8</v>
      </c>
      <c r="AC178" s="116"/>
      <c r="AD178" s="116" t="s">
        <v>15</v>
      </c>
      <c r="AE178" s="204" t="s">
        <v>346</v>
      </c>
      <c r="AF178" s="119">
        <v>200087</v>
      </c>
      <c r="AG178" s="119" t="s">
        <v>326</v>
      </c>
      <c r="AH178" s="138" t="s">
        <v>1067</v>
      </c>
      <c r="AI178" s="138" t="s">
        <v>1068</v>
      </c>
      <c r="AJ178" s="242">
        <v>20</v>
      </c>
      <c r="AK178" s="241" t="s">
        <v>651</v>
      </c>
      <c r="AL178" s="230" t="s">
        <v>652</v>
      </c>
      <c r="AM178" s="230"/>
      <c r="AN178" s="138">
        <v>8</v>
      </c>
      <c r="AO178" s="116" t="s">
        <v>15</v>
      </c>
      <c r="AP178" s="122" t="s">
        <v>1073</v>
      </c>
      <c r="AQ178" s="122" t="s">
        <v>1918</v>
      </c>
      <c r="AR178" s="117" t="s">
        <v>347</v>
      </c>
      <c r="AS178" s="116"/>
      <c r="AT178" s="116"/>
      <c r="AU178" s="117" t="s">
        <v>1877</v>
      </c>
      <c r="AV178" s="119" t="s">
        <v>652</v>
      </c>
      <c r="AW178" s="116" t="s">
        <v>272</v>
      </c>
      <c r="AX178" s="116">
        <v>2</v>
      </c>
      <c r="AY178" s="116">
        <v>2</v>
      </c>
      <c r="AZ178" s="138">
        <f t="shared" si="31"/>
        <v>3.3333333333333333E-2</v>
      </c>
      <c r="BA178" s="229">
        <f>AZ178*AX178</f>
        <v>6.6666666666666666E-2</v>
      </c>
      <c r="BB178" s="116" t="s">
        <v>267</v>
      </c>
      <c r="BC178" s="117" t="s">
        <v>347</v>
      </c>
      <c r="BD178" s="116"/>
      <c r="BE178" s="116"/>
      <c r="BF178" s="139"/>
      <c r="BG178" s="118" t="s">
        <v>348</v>
      </c>
      <c r="BH178" s="118"/>
      <c r="BI178" s="118" t="s">
        <v>223</v>
      </c>
      <c r="BJ178" s="118"/>
      <c r="BK178" s="118"/>
      <c r="BL178" s="118"/>
      <c r="BM178" s="118"/>
      <c r="BN178" s="118"/>
      <c r="BO178" s="118"/>
      <c r="BP178" s="118"/>
      <c r="BQ178" s="118"/>
      <c r="BR178" s="118"/>
      <c r="BS178" s="118"/>
      <c r="BT178" s="118"/>
      <c r="BU178" s="118"/>
      <c r="BV178" s="118"/>
      <c r="BW178" s="118"/>
      <c r="BX178" s="118"/>
      <c r="BY178" s="118"/>
    </row>
    <row r="179" spans="1:77" ht="56.25" hidden="1" customHeight="1">
      <c r="A179" s="116">
        <v>63</v>
      </c>
      <c r="B179" s="116" t="s">
        <v>214</v>
      </c>
      <c r="C179" s="116" t="s">
        <v>254</v>
      </c>
      <c r="D179" s="116"/>
      <c r="E179" s="116" t="s">
        <v>207</v>
      </c>
      <c r="F179" s="116" t="s">
        <v>207</v>
      </c>
      <c r="G179" s="117" t="s">
        <v>320</v>
      </c>
      <c r="H179" s="118"/>
      <c r="I179" s="116" t="s">
        <v>210</v>
      </c>
      <c r="J179" s="116" t="s">
        <v>255</v>
      </c>
      <c r="K179" s="203" t="s">
        <v>209</v>
      </c>
      <c r="L179" s="116" t="s">
        <v>210</v>
      </c>
      <c r="M179" s="119" t="s">
        <v>213</v>
      </c>
      <c r="N179" s="116" t="s">
        <v>321</v>
      </c>
      <c r="O179" s="116" t="s">
        <v>334</v>
      </c>
      <c r="P179" s="116">
        <v>10104578</v>
      </c>
      <c r="Q179" s="118" t="s">
        <v>323</v>
      </c>
      <c r="R179" s="118" t="s">
        <v>324</v>
      </c>
      <c r="S179" s="118" t="s">
        <v>335</v>
      </c>
      <c r="T179" s="117" t="s">
        <v>986</v>
      </c>
      <c r="U179" s="116"/>
      <c r="V179" s="116"/>
      <c r="W179" s="116"/>
      <c r="X179" s="116"/>
      <c r="Y179" s="116">
        <f>MAX(U179:X179)</f>
        <v>0</v>
      </c>
      <c r="Z179" s="116"/>
      <c r="AA179" s="116"/>
      <c r="AB179" s="116">
        <f t="shared" si="32"/>
        <v>0</v>
      </c>
      <c r="AC179" s="116"/>
      <c r="AD179" s="116" t="s">
        <v>336</v>
      </c>
      <c r="AE179" s="122" t="s">
        <v>337</v>
      </c>
      <c r="AF179" s="119">
        <v>200087</v>
      </c>
      <c r="AG179" s="119" t="s">
        <v>326</v>
      </c>
      <c r="AH179" s="138" t="s">
        <v>1067</v>
      </c>
      <c r="AI179" s="138" t="s">
        <v>1068</v>
      </c>
      <c r="AJ179" s="242">
        <v>20</v>
      </c>
      <c r="AK179" s="241" t="s">
        <v>651</v>
      </c>
      <c r="AL179" s="230" t="s">
        <v>652</v>
      </c>
      <c r="AM179" s="230"/>
      <c r="AN179" s="138">
        <v>8</v>
      </c>
      <c r="AO179" s="116" t="s">
        <v>15</v>
      </c>
      <c r="AP179" s="122" t="s">
        <v>1870</v>
      </c>
      <c r="AQ179" s="122" t="s">
        <v>1918</v>
      </c>
      <c r="AR179" s="117" t="s">
        <v>1868</v>
      </c>
      <c r="AS179" s="116"/>
      <c r="AT179" s="116"/>
      <c r="AU179" s="116" t="s">
        <v>1871</v>
      </c>
      <c r="AV179" s="119" t="s">
        <v>652</v>
      </c>
      <c r="AW179" s="116" t="s">
        <v>272</v>
      </c>
      <c r="AX179" s="116">
        <v>2</v>
      </c>
      <c r="AY179" s="116">
        <v>5</v>
      </c>
      <c r="AZ179" s="138">
        <f t="shared" si="31"/>
        <v>8.3333333333333329E-2</v>
      </c>
      <c r="BA179" s="138">
        <f>AZ179*AX179</f>
        <v>0.16666666666666666</v>
      </c>
      <c r="BB179" s="116" t="s">
        <v>267</v>
      </c>
      <c r="BC179" s="117" t="s">
        <v>338</v>
      </c>
      <c r="BD179" s="116"/>
      <c r="BE179" s="116"/>
      <c r="BF179" s="139"/>
      <c r="BG179" s="118" t="s">
        <v>1872</v>
      </c>
      <c r="BH179" s="118"/>
      <c r="BI179" s="118" t="s">
        <v>223</v>
      </c>
      <c r="BJ179" s="118"/>
      <c r="BK179" s="118"/>
      <c r="BL179" s="118"/>
      <c r="BM179" s="118"/>
      <c r="BN179" s="118"/>
      <c r="BO179" s="118"/>
      <c r="BP179" s="118"/>
      <c r="BQ179" s="118"/>
      <c r="BR179" s="118"/>
      <c r="BS179" s="118"/>
      <c r="BT179" s="118"/>
      <c r="BU179" s="118"/>
      <c r="BV179" s="118"/>
      <c r="BW179" s="118"/>
      <c r="BX179" s="118"/>
      <c r="BY179" s="118"/>
    </row>
    <row r="180" spans="1:77" ht="60.75" hidden="1" customHeight="1">
      <c r="A180" s="116">
        <v>62</v>
      </c>
      <c r="B180" s="116" t="s">
        <v>214</v>
      </c>
      <c r="C180" s="116" t="s">
        <v>254</v>
      </c>
      <c r="D180" s="116" t="s">
        <v>307</v>
      </c>
      <c r="E180" s="116" t="s">
        <v>207</v>
      </c>
      <c r="F180" s="116" t="s">
        <v>207</v>
      </c>
      <c r="G180" s="117" t="s">
        <v>320</v>
      </c>
      <c r="H180" s="118"/>
      <c r="I180" s="116" t="s">
        <v>210</v>
      </c>
      <c r="J180" s="116" t="s">
        <v>255</v>
      </c>
      <c r="K180" s="203" t="s">
        <v>209</v>
      </c>
      <c r="L180" s="116" t="s">
        <v>210</v>
      </c>
      <c r="M180" s="119" t="s">
        <v>213</v>
      </c>
      <c r="N180" s="116" t="s">
        <v>321</v>
      </c>
      <c r="O180" s="116" t="s">
        <v>322</v>
      </c>
      <c r="P180" s="116">
        <v>10104578</v>
      </c>
      <c r="Q180" s="118" t="s">
        <v>323</v>
      </c>
      <c r="R180" s="118" t="s">
        <v>324</v>
      </c>
      <c r="S180" s="118" t="s">
        <v>330</v>
      </c>
      <c r="T180" s="117" t="s">
        <v>1003</v>
      </c>
      <c r="U180" s="116"/>
      <c r="V180" s="116"/>
      <c r="W180" s="116"/>
      <c r="X180" s="116"/>
      <c r="Y180" s="116">
        <f>MAX(U180:X180)</f>
        <v>0</v>
      </c>
      <c r="Z180" s="116"/>
      <c r="AA180" s="116"/>
      <c r="AB180" s="116">
        <f t="shared" si="32"/>
        <v>0</v>
      </c>
      <c r="AC180" s="116"/>
      <c r="AD180" s="116" t="s">
        <v>15</v>
      </c>
      <c r="AE180" s="122" t="s">
        <v>331</v>
      </c>
      <c r="AF180" s="119">
        <v>200087</v>
      </c>
      <c r="AG180" s="119" t="s">
        <v>326</v>
      </c>
      <c r="AH180" s="138" t="s">
        <v>1067</v>
      </c>
      <c r="AI180" s="138" t="s">
        <v>1068</v>
      </c>
      <c r="AJ180" s="242">
        <v>20</v>
      </c>
      <c r="AK180" s="241" t="s">
        <v>651</v>
      </c>
      <c r="AL180" s="230" t="s">
        <v>652</v>
      </c>
      <c r="AM180" s="230"/>
      <c r="AN180" s="138">
        <v>8</v>
      </c>
      <c r="AO180" s="116" t="s">
        <v>15</v>
      </c>
      <c r="AP180" s="122" t="s">
        <v>1718</v>
      </c>
      <c r="AQ180" s="122" t="s">
        <v>1918</v>
      </c>
      <c r="AR180" s="117" t="s">
        <v>1875</v>
      </c>
      <c r="AS180" s="116"/>
      <c r="AT180" s="116"/>
      <c r="AU180" s="177" t="s">
        <v>332</v>
      </c>
      <c r="AV180" s="119" t="s">
        <v>652</v>
      </c>
      <c r="AW180" s="116" t="s">
        <v>272</v>
      </c>
      <c r="AX180" s="116">
        <v>2</v>
      </c>
      <c r="AY180" s="116">
        <v>10</v>
      </c>
      <c r="AZ180" s="138">
        <f t="shared" si="31"/>
        <v>0.16666666666666666</v>
      </c>
      <c r="BA180" s="138">
        <v>1</v>
      </c>
      <c r="BB180" s="116" t="s">
        <v>267</v>
      </c>
      <c r="BC180" s="117"/>
      <c r="BD180" s="116"/>
      <c r="BE180" s="116"/>
      <c r="BF180" s="139"/>
      <c r="BG180" s="118" t="s">
        <v>333</v>
      </c>
      <c r="BH180" s="118"/>
      <c r="BI180" s="118" t="s">
        <v>223</v>
      </c>
      <c r="BJ180" s="118"/>
      <c r="BK180" s="118"/>
      <c r="BL180" s="118"/>
      <c r="BM180" s="118"/>
      <c r="BN180" s="118"/>
      <c r="BO180" s="118"/>
      <c r="BP180" s="118"/>
      <c r="BQ180" s="118"/>
      <c r="BR180" s="118"/>
      <c r="BS180" s="118"/>
      <c r="BT180" s="118"/>
      <c r="BU180" s="118"/>
      <c r="BV180" s="118"/>
      <c r="BW180" s="118"/>
      <c r="BX180" s="118"/>
      <c r="BY180" s="118"/>
    </row>
    <row r="181" spans="1:77" ht="60.75" hidden="1" customHeight="1">
      <c r="A181" s="116">
        <v>61</v>
      </c>
      <c r="B181" s="116" t="s">
        <v>214</v>
      </c>
      <c r="C181" s="116" t="s">
        <v>254</v>
      </c>
      <c r="D181" s="116" t="s">
        <v>1061</v>
      </c>
      <c r="E181" s="116" t="s">
        <v>207</v>
      </c>
      <c r="F181" s="116" t="s">
        <v>207</v>
      </c>
      <c r="G181" s="117" t="s">
        <v>320</v>
      </c>
      <c r="H181" s="118"/>
      <c r="I181" s="116" t="s">
        <v>210</v>
      </c>
      <c r="J181" s="116" t="s">
        <v>255</v>
      </c>
      <c r="K181" s="203" t="s">
        <v>209</v>
      </c>
      <c r="L181" s="116" t="s">
        <v>210</v>
      </c>
      <c r="M181" s="119" t="s">
        <v>213</v>
      </c>
      <c r="N181" s="116" t="s">
        <v>321</v>
      </c>
      <c r="O181" s="116" t="s">
        <v>322</v>
      </c>
      <c r="P181" s="116">
        <v>10104578</v>
      </c>
      <c r="Q181" s="118" t="s">
        <v>323</v>
      </c>
      <c r="R181" s="118" t="s">
        <v>324</v>
      </c>
      <c r="S181" s="118" t="s">
        <v>1662</v>
      </c>
      <c r="T181" s="117" t="s">
        <v>325</v>
      </c>
      <c r="U181" s="116"/>
      <c r="V181" s="116"/>
      <c r="W181" s="116"/>
      <c r="X181" s="116"/>
      <c r="Y181" s="116">
        <f>MAX(U181:X181)</f>
        <v>0</v>
      </c>
      <c r="Z181" s="116"/>
      <c r="AA181" s="116"/>
      <c r="AB181" s="116">
        <f t="shared" si="32"/>
        <v>0</v>
      </c>
      <c r="AC181" s="116"/>
      <c r="AD181" s="116" t="s">
        <v>221</v>
      </c>
      <c r="AE181" s="243" t="s">
        <v>222</v>
      </c>
      <c r="AF181" s="140"/>
      <c r="AG181" s="138"/>
      <c r="AH181" s="138"/>
      <c r="AI181" s="138"/>
      <c r="AJ181" s="140"/>
      <c r="AK181" s="138"/>
      <c r="AL181" s="138"/>
      <c r="AM181" s="138"/>
      <c r="AN181" s="138"/>
      <c r="AO181" s="116" t="s">
        <v>221</v>
      </c>
      <c r="AP181" s="122" t="s">
        <v>263</v>
      </c>
      <c r="AQ181" s="138"/>
      <c r="AR181" s="117"/>
      <c r="AS181" s="227"/>
      <c r="AT181" s="227"/>
      <c r="AU181" s="117"/>
      <c r="AV181" s="138"/>
      <c r="AW181" s="116"/>
      <c r="AX181" s="116"/>
      <c r="AY181" s="116"/>
      <c r="AZ181" s="138"/>
      <c r="BA181" s="138"/>
      <c r="BB181" s="116"/>
      <c r="BC181" s="117"/>
      <c r="BD181" s="116"/>
      <c r="BE181" s="116"/>
      <c r="BF181" s="139"/>
      <c r="BG181" s="118" t="s">
        <v>329</v>
      </c>
      <c r="BH181" s="118"/>
      <c r="BI181" s="118"/>
      <c r="BJ181" s="118"/>
      <c r="BK181" s="118"/>
      <c r="BL181" s="118"/>
      <c r="BM181" s="118"/>
      <c r="BN181" s="118"/>
      <c r="BO181" s="118"/>
      <c r="BP181" s="118"/>
      <c r="BQ181" s="118"/>
      <c r="BR181" s="118"/>
      <c r="BS181" s="118"/>
      <c r="BT181" s="118"/>
      <c r="BU181" s="118"/>
      <c r="BV181" s="118"/>
      <c r="BW181" s="118"/>
      <c r="BX181" s="118"/>
      <c r="BY181" s="118"/>
    </row>
    <row r="182" spans="1:77" ht="62.25" hidden="1" customHeight="1">
      <c r="A182" s="116">
        <v>58</v>
      </c>
      <c r="B182" s="116" t="s">
        <v>214</v>
      </c>
      <c r="C182" s="116" t="s">
        <v>307</v>
      </c>
      <c r="D182" s="116"/>
      <c r="E182" s="116" t="s">
        <v>207</v>
      </c>
      <c r="F182" s="116" t="s">
        <v>207</v>
      </c>
      <c r="G182" s="194" t="s">
        <v>683</v>
      </c>
      <c r="H182" s="198"/>
      <c r="I182" s="193" t="s">
        <v>210</v>
      </c>
      <c r="J182" s="193" t="s">
        <v>255</v>
      </c>
      <c r="K182" s="203" t="s">
        <v>209</v>
      </c>
      <c r="L182" s="116" t="s">
        <v>210</v>
      </c>
      <c r="M182" s="205" t="s">
        <v>213</v>
      </c>
      <c r="N182" s="213" t="s">
        <v>308</v>
      </c>
      <c r="O182" s="213"/>
      <c r="P182" s="213">
        <v>10050151</v>
      </c>
      <c r="Q182" s="224" t="s">
        <v>309</v>
      </c>
      <c r="R182" s="224" t="s">
        <v>310</v>
      </c>
      <c r="S182" s="212" t="s">
        <v>315</v>
      </c>
      <c r="T182" s="243" t="s">
        <v>1013</v>
      </c>
      <c r="U182" s="116"/>
      <c r="V182" s="116"/>
      <c r="W182" s="116"/>
      <c r="X182" s="116"/>
      <c r="Y182" s="116">
        <f>MAX(U182:X182)</f>
        <v>0</v>
      </c>
      <c r="Z182" s="116"/>
      <c r="AA182" s="116"/>
      <c r="AB182" s="116">
        <f t="shared" si="32"/>
        <v>0</v>
      </c>
      <c r="AC182" s="116"/>
      <c r="AD182" s="193" t="s">
        <v>15</v>
      </c>
      <c r="AE182" s="194" t="s">
        <v>298</v>
      </c>
      <c r="AF182" s="119">
        <v>200087</v>
      </c>
      <c r="AG182" s="119" t="s">
        <v>326</v>
      </c>
      <c r="AH182" s="138" t="s">
        <v>1067</v>
      </c>
      <c r="AI182" s="138" t="s">
        <v>1068</v>
      </c>
      <c r="AJ182" s="242">
        <v>20</v>
      </c>
      <c r="AK182" s="241" t="s">
        <v>651</v>
      </c>
      <c r="AL182" s="230" t="s">
        <v>652</v>
      </c>
      <c r="AM182" s="230"/>
      <c r="AN182" s="138">
        <v>8</v>
      </c>
      <c r="AO182" s="193" t="s">
        <v>15</v>
      </c>
      <c r="AP182" s="194" t="s">
        <v>316</v>
      </c>
      <c r="AQ182" s="122" t="s">
        <v>1918</v>
      </c>
      <c r="AR182" s="193" t="s">
        <v>1925</v>
      </c>
      <c r="AS182" s="116"/>
      <c r="AT182" s="116"/>
      <c r="AU182" s="193" t="s">
        <v>317</v>
      </c>
      <c r="AV182" s="119" t="s">
        <v>652</v>
      </c>
      <c r="AW182" s="193" t="s">
        <v>272</v>
      </c>
      <c r="AX182" s="193">
        <v>2</v>
      </c>
      <c r="AY182" s="220">
        <f>AZ182*60</f>
        <v>4.9998000000000005</v>
      </c>
      <c r="AZ182" s="138">
        <v>8.3330000000000001E-2</v>
      </c>
      <c r="BA182" s="138">
        <f>AZ182*AX182</f>
        <v>0.16666</v>
      </c>
      <c r="BB182" s="193" t="s">
        <v>267</v>
      </c>
      <c r="BC182" s="198" t="s">
        <v>302</v>
      </c>
      <c r="BD182" s="193"/>
      <c r="BE182" s="193"/>
      <c r="BF182" s="199"/>
      <c r="BG182" s="198" t="s">
        <v>318</v>
      </c>
      <c r="BH182" s="198"/>
      <c r="BI182" s="193" t="s">
        <v>223</v>
      </c>
      <c r="BJ182" s="198"/>
      <c r="BK182" s="198"/>
      <c r="BL182" s="198"/>
      <c r="BM182" s="198"/>
      <c r="BN182" s="198"/>
      <c r="BO182" s="198"/>
      <c r="BP182" s="198"/>
      <c r="BQ182" s="198"/>
      <c r="BR182" s="198"/>
      <c r="BS182" s="198"/>
      <c r="BT182" s="198"/>
      <c r="BU182" s="198"/>
      <c r="BV182" s="198"/>
      <c r="BW182" s="198"/>
      <c r="BX182" s="198"/>
      <c r="BY182" s="198"/>
    </row>
    <row r="183" spans="1:77" ht="62.25" hidden="1" customHeight="1">
      <c r="A183" s="116">
        <v>57</v>
      </c>
      <c r="B183" s="116" t="s">
        <v>214</v>
      </c>
      <c r="C183" s="116" t="s">
        <v>307</v>
      </c>
      <c r="D183" s="116" t="s">
        <v>307</v>
      </c>
      <c r="E183" s="116" t="s">
        <v>207</v>
      </c>
      <c r="F183" s="116" t="s">
        <v>207</v>
      </c>
      <c r="G183" s="194" t="s">
        <v>683</v>
      </c>
      <c r="H183" s="198"/>
      <c r="I183" s="193" t="s">
        <v>210</v>
      </c>
      <c r="J183" s="193" t="s">
        <v>255</v>
      </c>
      <c r="K183" s="203" t="s">
        <v>209</v>
      </c>
      <c r="L183" s="116" t="s">
        <v>210</v>
      </c>
      <c r="M183" s="205" t="s">
        <v>213</v>
      </c>
      <c r="N183" s="213" t="s">
        <v>308</v>
      </c>
      <c r="O183" s="213"/>
      <c r="P183" s="213">
        <v>10050151</v>
      </c>
      <c r="Q183" s="224" t="s">
        <v>309</v>
      </c>
      <c r="R183" s="224" t="s">
        <v>310</v>
      </c>
      <c r="S183" s="212" t="s">
        <v>311</v>
      </c>
      <c r="T183" s="243" t="s">
        <v>984</v>
      </c>
      <c r="U183" s="116"/>
      <c r="V183" s="116"/>
      <c r="W183" s="116"/>
      <c r="X183" s="116"/>
      <c r="Y183" s="116">
        <f>MAX(U183:X183)</f>
        <v>0</v>
      </c>
      <c r="Z183" s="116"/>
      <c r="AA183" s="116"/>
      <c r="AB183" s="116">
        <f t="shared" si="32"/>
        <v>0</v>
      </c>
      <c r="AC183" s="116"/>
      <c r="AD183" s="193" t="s">
        <v>15</v>
      </c>
      <c r="AE183" s="194" t="s">
        <v>298</v>
      </c>
      <c r="AF183" s="119">
        <v>200087</v>
      </c>
      <c r="AG183" s="119" t="s">
        <v>326</v>
      </c>
      <c r="AH183" s="138" t="s">
        <v>1067</v>
      </c>
      <c r="AI183" s="138" t="s">
        <v>1068</v>
      </c>
      <c r="AJ183" s="242">
        <v>20</v>
      </c>
      <c r="AK183" s="241" t="s">
        <v>651</v>
      </c>
      <c r="AL183" s="230" t="s">
        <v>652</v>
      </c>
      <c r="AM183" s="230"/>
      <c r="AN183" s="138">
        <v>8</v>
      </c>
      <c r="AO183" s="193" t="s">
        <v>15</v>
      </c>
      <c r="AP183" s="194" t="s">
        <v>1887</v>
      </c>
      <c r="AQ183" s="122" t="s">
        <v>1918</v>
      </c>
      <c r="AR183" s="193" t="s">
        <v>1925</v>
      </c>
      <c r="AS183" s="116"/>
      <c r="AT183" s="116"/>
      <c r="AU183" s="218" t="s">
        <v>312</v>
      </c>
      <c r="AV183" s="119" t="s">
        <v>652</v>
      </c>
      <c r="AW183" s="193" t="s">
        <v>272</v>
      </c>
      <c r="AX183" s="193">
        <v>2</v>
      </c>
      <c r="AY183" s="193">
        <f>AZ183*60</f>
        <v>9.6</v>
      </c>
      <c r="AZ183" s="138">
        <v>0.16</v>
      </c>
      <c r="BA183" s="138">
        <f>AZ183*AX183</f>
        <v>0.32</v>
      </c>
      <c r="BB183" s="193" t="s">
        <v>267</v>
      </c>
      <c r="BC183" s="198" t="s">
        <v>313</v>
      </c>
      <c r="BD183" s="193"/>
      <c r="BE183" s="193"/>
      <c r="BF183" s="199"/>
      <c r="BG183" s="198" t="s">
        <v>314</v>
      </c>
      <c r="BH183" s="198"/>
      <c r="BI183" s="193" t="s">
        <v>223</v>
      </c>
      <c r="BJ183" s="198"/>
      <c r="BK183" s="198"/>
      <c r="BL183" s="198"/>
      <c r="BM183" s="198"/>
      <c r="BN183" s="198"/>
      <c r="BO183" s="198"/>
      <c r="BP183" s="198"/>
      <c r="BQ183" s="198"/>
      <c r="BR183" s="198"/>
      <c r="BS183" s="198"/>
      <c r="BT183" s="198"/>
      <c r="BU183" s="198"/>
      <c r="BV183" s="198"/>
      <c r="BW183" s="198"/>
      <c r="BX183" s="198"/>
      <c r="BY183" s="198"/>
    </row>
    <row r="184" spans="1:77" ht="62.25" hidden="1" customHeight="1">
      <c r="A184" s="116">
        <v>54</v>
      </c>
      <c r="B184" s="116" t="s">
        <v>214</v>
      </c>
      <c r="C184" s="193" t="s">
        <v>285</v>
      </c>
      <c r="D184" s="116"/>
      <c r="E184" s="116" t="s">
        <v>207</v>
      </c>
      <c r="F184" s="116" t="s">
        <v>207</v>
      </c>
      <c r="G184" s="194" t="s">
        <v>683</v>
      </c>
      <c r="H184" s="198"/>
      <c r="I184" s="193" t="s">
        <v>210</v>
      </c>
      <c r="J184" s="193" t="s">
        <v>255</v>
      </c>
      <c r="K184" s="203" t="s">
        <v>209</v>
      </c>
      <c r="L184" s="116" t="s">
        <v>210</v>
      </c>
      <c r="M184" s="205" t="s">
        <v>213</v>
      </c>
      <c r="N184" s="213" t="s">
        <v>286</v>
      </c>
      <c r="O184" s="213" t="s">
        <v>1889</v>
      </c>
      <c r="P184" s="213">
        <v>10050151</v>
      </c>
      <c r="Q184" s="224" t="s">
        <v>288</v>
      </c>
      <c r="R184" s="224" t="s">
        <v>303</v>
      </c>
      <c r="S184" s="212" t="s">
        <v>304</v>
      </c>
      <c r="T184" s="243" t="s">
        <v>983</v>
      </c>
      <c r="U184" s="116"/>
      <c r="V184" s="116"/>
      <c r="W184" s="116"/>
      <c r="X184" s="116"/>
      <c r="Y184" s="116">
        <f t="shared" ref="Y184:Y197" si="33">MAX(U184:X184)</f>
        <v>0</v>
      </c>
      <c r="Z184" s="116"/>
      <c r="AA184" s="116"/>
      <c r="AB184" s="116">
        <f t="shared" ref="AB184:AB197" si="34">Y184*Z184*AA184</f>
        <v>0</v>
      </c>
      <c r="AC184" s="116"/>
      <c r="AD184" s="193" t="s">
        <v>15</v>
      </c>
      <c r="AE184" s="194" t="s">
        <v>298</v>
      </c>
      <c r="AF184" s="119">
        <v>200087</v>
      </c>
      <c r="AG184" s="119" t="s">
        <v>326</v>
      </c>
      <c r="AH184" s="138" t="s">
        <v>1067</v>
      </c>
      <c r="AI184" s="138" t="s">
        <v>1068</v>
      </c>
      <c r="AJ184" s="242">
        <v>20</v>
      </c>
      <c r="AK184" s="241" t="s">
        <v>651</v>
      </c>
      <c r="AL184" s="230" t="s">
        <v>652</v>
      </c>
      <c r="AM184" s="230"/>
      <c r="AN184" s="138">
        <v>8</v>
      </c>
      <c r="AO184" s="193" t="s">
        <v>15</v>
      </c>
      <c r="AP184" s="194" t="s">
        <v>1882</v>
      </c>
      <c r="AQ184" s="122" t="s">
        <v>1918</v>
      </c>
      <c r="AR184" s="193" t="s">
        <v>1924</v>
      </c>
      <c r="AS184" s="116"/>
      <c r="AT184" s="116"/>
      <c r="AU184" s="193" t="s">
        <v>305</v>
      </c>
      <c r="AV184" s="119" t="s">
        <v>652</v>
      </c>
      <c r="AW184" s="193" t="s">
        <v>272</v>
      </c>
      <c r="AX184" s="193">
        <v>2</v>
      </c>
      <c r="AY184" s="193">
        <v>3</v>
      </c>
      <c r="AZ184" s="138">
        <f>AY184/60</f>
        <v>0.05</v>
      </c>
      <c r="BA184" s="197">
        <f t="shared" ref="BA184:BA189" si="35">AX184*AZ184</f>
        <v>0.1</v>
      </c>
      <c r="BB184" s="193" t="s">
        <v>267</v>
      </c>
      <c r="BC184" s="198" t="s">
        <v>302</v>
      </c>
      <c r="BD184" s="193"/>
      <c r="BE184" s="193"/>
      <c r="BF184" s="199"/>
      <c r="BG184" s="198" t="s">
        <v>306</v>
      </c>
      <c r="BH184" s="198"/>
      <c r="BI184" s="193" t="s">
        <v>223</v>
      </c>
      <c r="BJ184" s="198"/>
      <c r="BK184" s="198"/>
      <c r="BL184" s="198"/>
      <c r="BM184" s="198"/>
      <c r="BN184" s="198"/>
      <c r="BO184" s="198"/>
      <c r="BP184" s="198"/>
      <c r="BQ184" s="198"/>
      <c r="BR184" s="198"/>
      <c r="BS184" s="198"/>
      <c r="BT184" s="198"/>
      <c r="BU184" s="198"/>
      <c r="BV184" s="198"/>
      <c r="BW184" s="198"/>
      <c r="BX184" s="198"/>
      <c r="BY184" s="198"/>
    </row>
    <row r="185" spans="1:77" ht="62.25" hidden="1" customHeight="1">
      <c r="A185" s="116">
        <v>53</v>
      </c>
      <c r="B185" s="116" t="s">
        <v>214</v>
      </c>
      <c r="C185" s="193" t="s">
        <v>285</v>
      </c>
      <c r="D185" s="116"/>
      <c r="E185" s="116" t="s">
        <v>207</v>
      </c>
      <c r="F185" s="116" t="s">
        <v>207</v>
      </c>
      <c r="G185" s="194" t="s">
        <v>683</v>
      </c>
      <c r="H185" s="198"/>
      <c r="I185" s="193" t="s">
        <v>210</v>
      </c>
      <c r="J185" s="193" t="s">
        <v>255</v>
      </c>
      <c r="K185" s="203" t="s">
        <v>209</v>
      </c>
      <c r="L185" s="116" t="s">
        <v>210</v>
      </c>
      <c r="M185" s="205" t="s">
        <v>213</v>
      </c>
      <c r="N185" s="213" t="s">
        <v>286</v>
      </c>
      <c r="O185" s="213" t="s">
        <v>1888</v>
      </c>
      <c r="P185" s="213">
        <v>10050151</v>
      </c>
      <c r="Q185" s="224" t="s">
        <v>288</v>
      </c>
      <c r="R185" s="224" t="s">
        <v>294</v>
      </c>
      <c r="S185" s="212" t="s">
        <v>297</v>
      </c>
      <c r="T185" s="243" t="s">
        <v>982</v>
      </c>
      <c r="U185" s="116"/>
      <c r="V185" s="116"/>
      <c r="W185" s="116"/>
      <c r="X185" s="116"/>
      <c r="Y185" s="116">
        <f t="shared" si="33"/>
        <v>0</v>
      </c>
      <c r="Z185" s="116"/>
      <c r="AA185" s="116"/>
      <c r="AB185" s="116">
        <f t="shared" si="34"/>
        <v>0</v>
      </c>
      <c r="AC185" s="116"/>
      <c r="AD185" s="193" t="s">
        <v>15</v>
      </c>
      <c r="AE185" s="194" t="s">
        <v>298</v>
      </c>
      <c r="AF185" s="119">
        <v>200087</v>
      </c>
      <c r="AG185" s="119" t="s">
        <v>326</v>
      </c>
      <c r="AH185" s="138" t="s">
        <v>1067</v>
      </c>
      <c r="AI185" s="138" t="s">
        <v>1068</v>
      </c>
      <c r="AJ185" s="242">
        <v>20</v>
      </c>
      <c r="AK185" s="241" t="s">
        <v>651</v>
      </c>
      <c r="AL185" s="230" t="s">
        <v>652</v>
      </c>
      <c r="AM185" s="230"/>
      <c r="AN185" s="138">
        <v>8</v>
      </c>
      <c r="AO185" s="193" t="s">
        <v>15</v>
      </c>
      <c r="AP185" s="194" t="s">
        <v>1804</v>
      </c>
      <c r="AQ185" s="122" t="s">
        <v>1918</v>
      </c>
      <c r="AR185" s="193" t="s">
        <v>1923</v>
      </c>
      <c r="AS185" s="116"/>
      <c r="AT185" s="116"/>
      <c r="AU185" s="119" t="s">
        <v>1895</v>
      </c>
      <c r="AV185" s="119" t="s">
        <v>652</v>
      </c>
      <c r="AW185" s="193" t="s">
        <v>272</v>
      </c>
      <c r="AX185" s="193">
        <v>2</v>
      </c>
      <c r="AY185" s="193">
        <v>0.5</v>
      </c>
      <c r="AZ185" s="138">
        <f>AX185*AY185</f>
        <v>1</v>
      </c>
      <c r="BA185" s="197">
        <f t="shared" si="35"/>
        <v>2</v>
      </c>
      <c r="BB185" s="193" t="s">
        <v>267</v>
      </c>
      <c r="BC185" s="198" t="s">
        <v>300</v>
      </c>
      <c r="BD185" s="193"/>
      <c r="BE185" s="193"/>
      <c r="BF185" s="199"/>
      <c r="BG185" s="198" t="s">
        <v>301</v>
      </c>
      <c r="BH185" s="198"/>
      <c r="BI185" s="193" t="s">
        <v>223</v>
      </c>
      <c r="BJ185" s="198"/>
      <c r="BK185" s="198"/>
      <c r="BL185" s="198"/>
      <c r="BM185" s="198"/>
      <c r="BN185" s="198"/>
      <c r="BO185" s="198"/>
      <c r="BP185" s="198"/>
      <c r="BQ185" s="198"/>
      <c r="BR185" s="198"/>
      <c r="BS185" s="198"/>
      <c r="BT185" s="198"/>
      <c r="BU185" s="198"/>
      <c r="BV185" s="198"/>
      <c r="BW185" s="198"/>
      <c r="BX185" s="198"/>
      <c r="BY185" s="198"/>
    </row>
    <row r="186" spans="1:77" ht="62.25" hidden="1" customHeight="1">
      <c r="A186" s="116">
        <v>53</v>
      </c>
      <c r="B186" s="116" t="s">
        <v>214</v>
      </c>
      <c r="C186" s="193" t="s">
        <v>285</v>
      </c>
      <c r="D186" s="116"/>
      <c r="E186" s="116" t="s">
        <v>207</v>
      </c>
      <c r="F186" s="116" t="s">
        <v>207</v>
      </c>
      <c r="G186" s="194" t="s">
        <v>683</v>
      </c>
      <c r="H186" s="198"/>
      <c r="I186" s="193" t="s">
        <v>210</v>
      </c>
      <c r="J186" s="193" t="s">
        <v>255</v>
      </c>
      <c r="K186" s="203" t="s">
        <v>209</v>
      </c>
      <c r="L186" s="116" t="s">
        <v>210</v>
      </c>
      <c r="M186" s="205" t="s">
        <v>213</v>
      </c>
      <c r="N186" s="213" t="s">
        <v>286</v>
      </c>
      <c r="O186" s="213" t="s">
        <v>1892</v>
      </c>
      <c r="P186" s="213">
        <v>10050151</v>
      </c>
      <c r="Q186" s="224" t="s">
        <v>288</v>
      </c>
      <c r="R186" s="224" t="s">
        <v>294</v>
      </c>
      <c r="S186" s="212" t="s">
        <v>1890</v>
      </c>
      <c r="T186" s="243" t="s">
        <v>982</v>
      </c>
      <c r="U186" s="116"/>
      <c r="V186" s="116"/>
      <c r="W186" s="116"/>
      <c r="X186" s="116"/>
      <c r="Y186" s="116">
        <f t="shared" si="33"/>
        <v>0</v>
      </c>
      <c r="Z186" s="116"/>
      <c r="AA186" s="116"/>
      <c r="AB186" s="116">
        <f t="shared" si="34"/>
        <v>0</v>
      </c>
      <c r="AC186" s="116"/>
      <c r="AD186" s="193" t="s">
        <v>15</v>
      </c>
      <c r="AE186" s="194" t="s">
        <v>298</v>
      </c>
      <c r="AF186" s="119">
        <v>200087</v>
      </c>
      <c r="AG186" s="119" t="s">
        <v>326</v>
      </c>
      <c r="AH186" s="138" t="s">
        <v>1067</v>
      </c>
      <c r="AI186" s="138" t="s">
        <v>1068</v>
      </c>
      <c r="AJ186" s="242">
        <v>20</v>
      </c>
      <c r="AK186" s="241" t="s">
        <v>651</v>
      </c>
      <c r="AL186" s="230" t="s">
        <v>652</v>
      </c>
      <c r="AM186" s="230"/>
      <c r="AN186" s="138">
        <v>8</v>
      </c>
      <c r="AO186" s="193" t="s">
        <v>15</v>
      </c>
      <c r="AP186" s="194" t="s">
        <v>1891</v>
      </c>
      <c r="AQ186" s="122" t="s">
        <v>1918</v>
      </c>
      <c r="AR186" s="193" t="s">
        <v>1893</v>
      </c>
      <c r="AS186" s="116"/>
      <c r="AT186" s="116"/>
      <c r="AU186" s="119" t="s">
        <v>1894</v>
      </c>
      <c r="AV186" s="119" t="s">
        <v>652</v>
      </c>
      <c r="AW186" s="193" t="s">
        <v>272</v>
      </c>
      <c r="AX186" s="193">
        <v>2</v>
      </c>
      <c r="AY186" s="193">
        <f>AZ186*60</f>
        <v>10.799999999999999</v>
      </c>
      <c r="AZ186" s="138">
        <v>0.18</v>
      </c>
      <c r="BA186" s="197">
        <f t="shared" si="35"/>
        <v>0.36</v>
      </c>
      <c r="BB186" s="193" t="s">
        <v>267</v>
      </c>
      <c r="BC186" s="198" t="s">
        <v>300</v>
      </c>
      <c r="BD186" s="193"/>
      <c r="BE186" s="193"/>
      <c r="BF186" s="199"/>
      <c r="BG186" s="198" t="s">
        <v>1896</v>
      </c>
      <c r="BH186" s="198"/>
      <c r="BI186" s="193" t="s">
        <v>223</v>
      </c>
      <c r="BJ186" s="198"/>
      <c r="BK186" s="198"/>
      <c r="BL186" s="198"/>
      <c r="BM186" s="198"/>
      <c r="BN186" s="198"/>
      <c r="BO186" s="198"/>
      <c r="BP186" s="198"/>
      <c r="BQ186" s="198"/>
      <c r="BR186" s="198"/>
      <c r="BS186" s="198"/>
      <c r="BT186" s="198"/>
      <c r="BU186" s="198"/>
      <c r="BV186" s="198"/>
      <c r="BW186" s="198"/>
      <c r="BX186" s="198"/>
      <c r="BY186" s="198"/>
    </row>
    <row r="187" spans="1:77" ht="62.25" hidden="1" customHeight="1">
      <c r="A187" s="116">
        <v>51</v>
      </c>
      <c r="B187" s="116" t="s">
        <v>214</v>
      </c>
      <c r="C187" s="193" t="s">
        <v>285</v>
      </c>
      <c r="D187" s="116"/>
      <c r="E187" s="116" t="s">
        <v>207</v>
      </c>
      <c r="F187" s="193" t="s">
        <v>207</v>
      </c>
      <c r="G187" s="194" t="s">
        <v>683</v>
      </c>
      <c r="H187" s="198"/>
      <c r="I187" s="193" t="s">
        <v>210</v>
      </c>
      <c r="J187" s="213" t="s">
        <v>255</v>
      </c>
      <c r="K187" s="203" t="s">
        <v>209</v>
      </c>
      <c r="L187" s="116" t="s">
        <v>210</v>
      </c>
      <c r="M187" s="205" t="s">
        <v>213</v>
      </c>
      <c r="N187" s="213" t="s">
        <v>286</v>
      </c>
      <c r="O187" s="213"/>
      <c r="P187" s="213">
        <v>10050151</v>
      </c>
      <c r="Q187" s="224" t="s">
        <v>288</v>
      </c>
      <c r="R187" s="224" t="s">
        <v>294</v>
      </c>
      <c r="S187" s="296" t="s">
        <v>295</v>
      </c>
      <c r="T187" s="243" t="s">
        <v>982</v>
      </c>
      <c r="U187" s="193"/>
      <c r="V187" s="193"/>
      <c r="W187" s="193"/>
      <c r="X187" s="193"/>
      <c r="Y187" s="116">
        <f t="shared" si="33"/>
        <v>0</v>
      </c>
      <c r="Z187" s="193"/>
      <c r="AA187" s="193"/>
      <c r="AB187" s="116">
        <f t="shared" si="34"/>
        <v>0</v>
      </c>
      <c r="AC187" s="116"/>
      <c r="AD187" s="193" t="s">
        <v>221</v>
      </c>
      <c r="AE187" s="243" t="s">
        <v>222</v>
      </c>
      <c r="AF187" s="196" t="s">
        <v>224</v>
      </c>
      <c r="AG187" s="197" t="s">
        <v>224</v>
      </c>
      <c r="AH187" s="196"/>
      <c r="AI187" s="197"/>
      <c r="AJ187" s="196"/>
      <c r="AK187" s="197"/>
      <c r="AL187" s="197"/>
      <c r="AM187" s="197"/>
      <c r="AN187" s="197"/>
      <c r="AO187" s="193" t="s">
        <v>233</v>
      </c>
      <c r="AP187" s="194" t="s">
        <v>1881</v>
      </c>
      <c r="AQ187" s="193" t="s">
        <v>1933</v>
      </c>
      <c r="AR187" s="193" t="s">
        <v>1883</v>
      </c>
      <c r="AS187" s="193"/>
      <c r="AT187" s="193"/>
      <c r="AU187" s="194" t="s">
        <v>296</v>
      </c>
      <c r="AV187" s="138" t="s">
        <v>659</v>
      </c>
      <c r="AW187" s="193" t="s">
        <v>278</v>
      </c>
      <c r="AX187" s="193">
        <v>1</v>
      </c>
      <c r="AY187" s="193">
        <f>AZ187*60</f>
        <v>120</v>
      </c>
      <c r="AZ187" s="138">
        <v>2</v>
      </c>
      <c r="BA187" s="197">
        <f t="shared" si="35"/>
        <v>2</v>
      </c>
      <c r="BB187" s="193" t="s">
        <v>267</v>
      </c>
      <c r="BC187" s="198" t="s">
        <v>292</v>
      </c>
      <c r="BD187" s="193"/>
      <c r="BE187" s="193"/>
      <c r="BF187" s="199"/>
      <c r="BG187" s="198" t="s">
        <v>293</v>
      </c>
      <c r="BH187" s="198"/>
      <c r="BI187" s="198" t="s">
        <v>223</v>
      </c>
      <c r="BJ187" s="198"/>
      <c r="BK187" s="198"/>
      <c r="BL187" s="198"/>
      <c r="BM187" s="198"/>
      <c r="BN187" s="198"/>
      <c r="BO187" s="198"/>
      <c r="BP187" s="198"/>
      <c r="BQ187" s="198"/>
      <c r="BR187" s="198"/>
      <c r="BS187" s="198"/>
      <c r="BT187" s="198"/>
      <c r="BU187" s="198"/>
      <c r="BV187" s="198"/>
      <c r="BW187" s="198"/>
      <c r="BX187" s="198"/>
      <c r="BY187" s="198"/>
    </row>
    <row r="188" spans="1:77" ht="65.25" hidden="1" customHeight="1">
      <c r="A188" s="116">
        <v>51</v>
      </c>
      <c r="B188" s="116" t="s">
        <v>214</v>
      </c>
      <c r="C188" s="193" t="s">
        <v>285</v>
      </c>
      <c r="D188" s="116"/>
      <c r="E188" s="116" t="s">
        <v>207</v>
      </c>
      <c r="F188" s="193" t="s">
        <v>207</v>
      </c>
      <c r="G188" s="194" t="s">
        <v>683</v>
      </c>
      <c r="H188" s="198"/>
      <c r="I188" s="193" t="s">
        <v>210</v>
      </c>
      <c r="J188" s="213" t="s">
        <v>255</v>
      </c>
      <c r="K188" s="203" t="s">
        <v>209</v>
      </c>
      <c r="L188" s="116" t="s">
        <v>210</v>
      </c>
      <c r="M188" s="205" t="s">
        <v>213</v>
      </c>
      <c r="N188" s="213" t="s">
        <v>286</v>
      </c>
      <c r="O188" s="193" t="s">
        <v>1886</v>
      </c>
      <c r="P188" s="213">
        <v>10050151</v>
      </c>
      <c r="Q188" s="224" t="s">
        <v>288</v>
      </c>
      <c r="R188" s="224" t="s">
        <v>294</v>
      </c>
      <c r="S188" s="212" t="s">
        <v>295</v>
      </c>
      <c r="T188" s="243" t="s">
        <v>982</v>
      </c>
      <c r="U188" s="193"/>
      <c r="V188" s="193"/>
      <c r="W188" s="193"/>
      <c r="X188" s="193"/>
      <c r="Y188" s="116">
        <f t="shared" si="33"/>
        <v>0</v>
      </c>
      <c r="Z188" s="193"/>
      <c r="AA188" s="193"/>
      <c r="AB188" s="116">
        <f t="shared" si="34"/>
        <v>0</v>
      </c>
      <c r="AC188" s="116"/>
      <c r="AD188" s="193" t="s">
        <v>221</v>
      </c>
      <c r="AE188" s="243" t="s">
        <v>222</v>
      </c>
      <c r="AF188" s="196" t="s">
        <v>224</v>
      </c>
      <c r="AG188" s="197" t="s">
        <v>224</v>
      </c>
      <c r="AH188" s="196"/>
      <c r="AI188" s="197"/>
      <c r="AJ188" s="196"/>
      <c r="AK188" s="197"/>
      <c r="AL188" s="197"/>
      <c r="AM188" s="197"/>
      <c r="AN188" s="197"/>
      <c r="AO188" s="193" t="s">
        <v>233</v>
      </c>
      <c r="AP188" s="194" t="s">
        <v>447</v>
      </c>
      <c r="AQ188" s="122" t="s">
        <v>1918</v>
      </c>
      <c r="AR188" s="193" t="s">
        <v>1886</v>
      </c>
      <c r="AS188" s="193"/>
      <c r="AT188" s="193"/>
      <c r="AU188" s="194" t="s">
        <v>1884</v>
      </c>
      <c r="AV188" s="119" t="s">
        <v>652</v>
      </c>
      <c r="AW188" s="193" t="s">
        <v>272</v>
      </c>
      <c r="AX188" s="193">
        <v>1</v>
      </c>
      <c r="AY188" s="193">
        <f>AZ188*60</f>
        <v>6</v>
      </c>
      <c r="AZ188" s="138">
        <v>0.1</v>
      </c>
      <c r="BA188" s="197">
        <f t="shared" si="35"/>
        <v>0.1</v>
      </c>
      <c r="BB188" s="193" t="s">
        <v>267</v>
      </c>
      <c r="BC188" s="198" t="s">
        <v>292</v>
      </c>
      <c r="BD188" s="193"/>
      <c r="BE188" s="193"/>
      <c r="BF188" s="199"/>
      <c r="BG188" s="198" t="s">
        <v>1885</v>
      </c>
      <c r="BH188" s="198"/>
      <c r="BI188" s="198" t="s">
        <v>223</v>
      </c>
      <c r="BJ188" s="198"/>
      <c r="BK188" s="198"/>
      <c r="BL188" s="198"/>
      <c r="BM188" s="198"/>
      <c r="BN188" s="198"/>
      <c r="BO188" s="198"/>
      <c r="BP188" s="198"/>
      <c r="BQ188" s="198"/>
      <c r="BR188" s="198"/>
      <c r="BS188" s="198"/>
      <c r="BT188" s="198"/>
      <c r="BU188" s="198"/>
      <c r="BV188" s="198"/>
      <c r="BW188" s="198"/>
      <c r="BX188" s="198"/>
      <c r="BY188" s="198"/>
    </row>
    <row r="189" spans="1:77" ht="65.25" hidden="1" customHeight="1">
      <c r="A189" s="116">
        <v>50</v>
      </c>
      <c r="B189" s="116" t="s">
        <v>214</v>
      </c>
      <c r="C189" s="193" t="s">
        <v>285</v>
      </c>
      <c r="D189" s="116"/>
      <c r="E189" s="116" t="s">
        <v>207</v>
      </c>
      <c r="F189" s="116" t="s">
        <v>207</v>
      </c>
      <c r="G189" s="194" t="s">
        <v>683</v>
      </c>
      <c r="H189" s="198"/>
      <c r="I189" s="193" t="s">
        <v>210</v>
      </c>
      <c r="J189" s="193" t="s">
        <v>255</v>
      </c>
      <c r="K189" s="203" t="s">
        <v>209</v>
      </c>
      <c r="L189" s="116" t="s">
        <v>210</v>
      </c>
      <c r="M189" s="205" t="s">
        <v>213</v>
      </c>
      <c r="N189" s="213" t="s">
        <v>286</v>
      </c>
      <c r="O189" s="193" t="s">
        <v>1886</v>
      </c>
      <c r="P189" s="193">
        <v>10050151</v>
      </c>
      <c r="Q189" s="224" t="s">
        <v>288</v>
      </c>
      <c r="R189" s="224" t="s">
        <v>289</v>
      </c>
      <c r="S189" s="212" t="s">
        <v>290</v>
      </c>
      <c r="T189" s="243" t="s">
        <v>982</v>
      </c>
      <c r="U189" s="193"/>
      <c r="V189" s="193"/>
      <c r="W189" s="193"/>
      <c r="X189" s="193"/>
      <c r="Y189" s="116">
        <f t="shared" si="33"/>
        <v>0</v>
      </c>
      <c r="Z189" s="193"/>
      <c r="AA189" s="193"/>
      <c r="AB189" s="116">
        <f t="shared" si="34"/>
        <v>0</v>
      </c>
      <c r="AC189" s="116"/>
      <c r="AD189" s="193" t="s">
        <v>221</v>
      </c>
      <c r="AE189" s="243" t="s">
        <v>222</v>
      </c>
      <c r="AF189" s="196" t="s">
        <v>224</v>
      </c>
      <c r="AG189" s="197" t="s">
        <v>224</v>
      </c>
      <c r="AH189" s="196"/>
      <c r="AI189" s="197"/>
      <c r="AJ189" s="196"/>
      <c r="AK189" s="197"/>
      <c r="AL189" s="197"/>
      <c r="AM189" s="197"/>
      <c r="AN189" s="197"/>
      <c r="AO189" s="193" t="s">
        <v>233</v>
      </c>
      <c r="AP189" s="194" t="s">
        <v>1881</v>
      </c>
      <c r="AQ189" s="193" t="s">
        <v>1933</v>
      </c>
      <c r="AR189" s="193" t="s">
        <v>1883</v>
      </c>
      <c r="AS189" s="193"/>
      <c r="AT189" s="193"/>
      <c r="AU189" s="194" t="s">
        <v>291</v>
      </c>
      <c r="AV189" s="138" t="s">
        <v>659</v>
      </c>
      <c r="AW189" s="193" t="s">
        <v>278</v>
      </c>
      <c r="AX189" s="193">
        <v>1</v>
      </c>
      <c r="AY189" s="193">
        <f>AZ189*60</f>
        <v>120</v>
      </c>
      <c r="AZ189" s="138">
        <v>2</v>
      </c>
      <c r="BA189" s="197">
        <f t="shared" si="35"/>
        <v>2</v>
      </c>
      <c r="BB189" s="193" t="s">
        <v>267</v>
      </c>
      <c r="BC189" s="198" t="s">
        <v>292</v>
      </c>
      <c r="BD189" s="193"/>
      <c r="BE189" s="193"/>
      <c r="BF189" s="199"/>
      <c r="BG189" s="198" t="s">
        <v>293</v>
      </c>
      <c r="BH189" s="198"/>
      <c r="BI189" s="193" t="s">
        <v>223</v>
      </c>
      <c r="BJ189" s="198"/>
      <c r="BK189" s="198"/>
      <c r="BL189" s="198"/>
      <c r="BM189" s="198"/>
      <c r="BN189" s="198"/>
      <c r="BO189" s="198"/>
      <c r="BP189" s="198"/>
      <c r="BQ189" s="198"/>
      <c r="BR189" s="198"/>
      <c r="BS189" s="198"/>
      <c r="BT189" s="198"/>
      <c r="BU189" s="198"/>
      <c r="BV189" s="198"/>
      <c r="BW189" s="198"/>
      <c r="BX189" s="198"/>
      <c r="BY189" s="198"/>
    </row>
    <row r="190" spans="1:77" ht="74.25" hidden="1" customHeight="1">
      <c r="A190" s="116">
        <v>29</v>
      </c>
      <c r="B190" s="116" t="s">
        <v>214</v>
      </c>
      <c r="C190" s="116" t="s">
        <v>254</v>
      </c>
      <c r="D190" s="116" t="s">
        <v>307</v>
      </c>
      <c r="E190" s="116" t="s">
        <v>207</v>
      </c>
      <c r="F190" s="116" t="s">
        <v>207</v>
      </c>
      <c r="G190" s="117" t="s">
        <v>821</v>
      </c>
      <c r="H190" s="118"/>
      <c r="I190" s="116" t="s">
        <v>821</v>
      </c>
      <c r="J190" s="116" t="s">
        <v>255</v>
      </c>
      <c r="K190" s="203" t="s">
        <v>209</v>
      </c>
      <c r="L190" s="116" t="s">
        <v>210</v>
      </c>
      <c r="M190" s="119" t="s">
        <v>213</v>
      </c>
      <c r="N190" s="119" t="s">
        <v>256</v>
      </c>
      <c r="O190" s="119" t="s">
        <v>257</v>
      </c>
      <c r="P190" s="116">
        <v>10055761</v>
      </c>
      <c r="Q190" s="121" t="s">
        <v>258</v>
      </c>
      <c r="R190" s="121" t="s">
        <v>259</v>
      </c>
      <c r="S190" s="160" t="s">
        <v>281</v>
      </c>
      <c r="T190" s="141" t="s">
        <v>275</v>
      </c>
      <c r="U190" s="135">
        <v>1</v>
      </c>
      <c r="V190" s="119">
        <v>1</v>
      </c>
      <c r="W190" s="119">
        <v>1</v>
      </c>
      <c r="X190" s="119">
        <v>1</v>
      </c>
      <c r="Y190" s="116">
        <f t="shared" si="33"/>
        <v>1</v>
      </c>
      <c r="Z190" s="185"/>
      <c r="AA190" s="119">
        <v>4</v>
      </c>
      <c r="AB190" s="116">
        <f t="shared" si="34"/>
        <v>0</v>
      </c>
      <c r="AC190" s="116"/>
      <c r="AD190" s="119" t="s">
        <v>15</v>
      </c>
      <c r="AE190" s="122" t="s">
        <v>282</v>
      </c>
      <c r="AF190" s="119">
        <v>200087</v>
      </c>
      <c r="AG190" s="119" t="s">
        <v>326</v>
      </c>
      <c r="AH190" s="138" t="s">
        <v>1067</v>
      </c>
      <c r="AI190" s="138" t="s">
        <v>1068</v>
      </c>
      <c r="AJ190" s="242">
        <v>20</v>
      </c>
      <c r="AK190" s="241" t="s">
        <v>651</v>
      </c>
      <c r="AL190" s="230" t="s">
        <v>652</v>
      </c>
      <c r="AM190" s="230"/>
      <c r="AN190" s="138">
        <v>8</v>
      </c>
      <c r="AO190" s="119" t="s">
        <v>266</v>
      </c>
      <c r="AP190" s="122" t="s">
        <v>1922</v>
      </c>
      <c r="AQ190" s="122" t="s">
        <v>1918</v>
      </c>
      <c r="AR190" s="119" t="s">
        <v>256</v>
      </c>
      <c r="AS190" s="116"/>
      <c r="AT190" s="116"/>
      <c r="AU190" s="182" t="s">
        <v>283</v>
      </c>
      <c r="AV190" s="119" t="s">
        <v>652</v>
      </c>
      <c r="AW190" s="119" t="s">
        <v>272</v>
      </c>
      <c r="AX190" s="119">
        <v>2</v>
      </c>
      <c r="AY190" s="119">
        <v>5</v>
      </c>
      <c r="AZ190" s="138">
        <f>AY190/60</f>
        <v>8.3333333333333329E-2</v>
      </c>
      <c r="BA190" s="138">
        <f>AZ190*AX190</f>
        <v>0.16666666666666666</v>
      </c>
      <c r="BB190" s="119" t="s">
        <v>267</v>
      </c>
      <c r="BC190" s="120" t="s">
        <v>279</v>
      </c>
      <c r="BD190" s="120"/>
      <c r="BE190" s="120"/>
      <c r="BF190" s="120"/>
      <c r="BG190" s="122" t="s">
        <v>284</v>
      </c>
      <c r="BH190" s="120" t="s">
        <v>95</v>
      </c>
      <c r="BI190" s="119" t="s">
        <v>265</v>
      </c>
      <c r="BJ190" s="144"/>
      <c r="BK190" s="144"/>
      <c r="BL190" s="120"/>
      <c r="BM190" s="120"/>
      <c r="BN190" s="120"/>
      <c r="BO190" s="120"/>
      <c r="BP190" s="120"/>
      <c r="BQ190" s="120"/>
      <c r="BR190" s="120"/>
      <c r="BS190" s="120"/>
      <c r="BT190" s="120"/>
      <c r="BU190" s="120"/>
      <c r="BV190" s="120"/>
      <c r="BW190" s="120"/>
      <c r="BX190" s="120"/>
      <c r="BY190" s="120"/>
    </row>
    <row r="191" spans="1:77" ht="75.75" customHeight="1">
      <c r="A191" s="116">
        <v>28</v>
      </c>
      <c r="B191" s="116" t="s">
        <v>214</v>
      </c>
      <c r="C191" s="116" t="s">
        <v>254</v>
      </c>
      <c r="D191" s="116"/>
      <c r="E191" s="116" t="s">
        <v>207</v>
      </c>
      <c r="F191" s="116" t="s">
        <v>207</v>
      </c>
      <c r="G191" s="117" t="s">
        <v>821</v>
      </c>
      <c r="H191" s="118"/>
      <c r="I191" s="116" t="s">
        <v>821</v>
      </c>
      <c r="J191" s="116" t="s">
        <v>255</v>
      </c>
      <c r="K191" s="203" t="s">
        <v>209</v>
      </c>
      <c r="L191" s="116" t="s">
        <v>210</v>
      </c>
      <c r="M191" s="119" t="s">
        <v>213</v>
      </c>
      <c r="N191" s="119" t="s">
        <v>256</v>
      </c>
      <c r="O191" s="119" t="s">
        <v>257</v>
      </c>
      <c r="P191" s="116">
        <v>10055761</v>
      </c>
      <c r="Q191" s="121" t="s">
        <v>258</v>
      </c>
      <c r="R191" s="121" t="s">
        <v>259</v>
      </c>
      <c r="S191" s="160" t="s">
        <v>274</v>
      </c>
      <c r="T191" s="141" t="s">
        <v>275</v>
      </c>
      <c r="U191" s="119">
        <v>1</v>
      </c>
      <c r="V191" s="119">
        <v>1</v>
      </c>
      <c r="W191" s="119">
        <v>1</v>
      </c>
      <c r="X191" s="119">
        <v>1</v>
      </c>
      <c r="Y191" s="116">
        <f t="shared" si="33"/>
        <v>1</v>
      </c>
      <c r="Z191" s="119">
        <v>1</v>
      </c>
      <c r="AA191" s="119">
        <v>1</v>
      </c>
      <c r="AB191" s="116">
        <f t="shared" si="34"/>
        <v>1</v>
      </c>
      <c r="AC191" s="116"/>
      <c r="AD191" s="119" t="s">
        <v>221</v>
      </c>
      <c r="AE191" s="243" t="s">
        <v>222</v>
      </c>
      <c r="AF191" s="119" t="s">
        <v>224</v>
      </c>
      <c r="AG191" s="119" t="s">
        <v>224</v>
      </c>
      <c r="AH191" s="120"/>
      <c r="AI191" s="120"/>
      <c r="AJ191" s="120"/>
      <c r="AK191" s="120"/>
      <c r="AL191" s="120"/>
      <c r="AM191" s="120"/>
      <c r="AN191" s="120"/>
      <c r="AO191" s="119" t="s">
        <v>266</v>
      </c>
      <c r="AP191" s="122" t="s">
        <v>276</v>
      </c>
      <c r="AQ191" s="193" t="s">
        <v>1933</v>
      </c>
      <c r="AR191" s="119" t="s">
        <v>256</v>
      </c>
      <c r="AS191" s="116"/>
      <c r="AT191" s="116"/>
      <c r="AU191" s="122" t="s">
        <v>277</v>
      </c>
      <c r="AV191" s="138" t="s">
        <v>659</v>
      </c>
      <c r="AW191" s="119" t="s">
        <v>278</v>
      </c>
      <c r="AX191" s="119">
        <v>2</v>
      </c>
      <c r="AY191" s="116">
        <v>30</v>
      </c>
      <c r="AZ191" s="138">
        <f>AY191/60</f>
        <v>0.5</v>
      </c>
      <c r="BA191" s="138">
        <f>AZ191*AX191</f>
        <v>1</v>
      </c>
      <c r="BB191" s="119" t="s">
        <v>226</v>
      </c>
      <c r="BC191" s="121" t="s">
        <v>279</v>
      </c>
      <c r="BD191" s="120"/>
      <c r="BE191" s="120"/>
      <c r="BF191" s="120"/>
      <c r="BG191" s="122" t="s">
        <v>280</v>
      </c>
      <c r="BH191" s="120"/>
      <c r="BI191" s="119" t="s">
        <v>223</v>
      </c>
      <c r="BJ191" s="144"/>
      <c r="BK191" s="144"/>
      <c r="BL191" s="120"/>
      <c r="BM191" s="120"/>
      <c r="BN191" s="120"/>
      <c r="BO191" s="120"/>
      <c r="BP191" s="120"/>
      <c r="BQ191" s="120"/>
      <c r="BR191" s="120"/>
      <c r="BS191" s="120"/>
      <c r="BT191" s="120"/>
      <c r="BU191" s="120"/>
      <c r="BV191" s="120"/>
      <c r="BW191" s="120"/>
      <c r="BX191" s="120"/>
      <c r="BY191" s="120"/>
    </row>
    <row r="192" spans="1:77" ht="68.25" customHeight="1">
      <c r="A192" s="116">
        <v>27</v>
      </c>
      <c r="B192" s="116" t="s">
        <v>214</v>
      </c>
      <c r="C192" s="116" t="s">
        <v>254</v>
      </c>
      <c r="D192" s="116"/>
      <c r="E192" s="116" t="s">
        <v>207</v>
      </c>
      <c r="F192" s="116" t="s">
        <v>207</v>
      </c>
      <c r="G192" s="117" t="s">
        <v>821</v>
      </c>
      <c r="H192" s="118"/>
      <c r="I192" s="116" t="s">
        <v>821</v>
      </c>
      <c r="J192" s="116" t="s">
        <v>255</v>
      </c>
      <c r="K192" s="203" t="s">
        <v>209</v>
      </c>
      <c r="L192" s="116" t="s">
        <v>210</v>
      </c>
      <c r="M192" s="119" t="s">
        <v>213</v>
      </c>
      <c r="N192" s="119" t="s">
        <v>321</v>
      </c>
      <c r="O192" s="119" t="s">
        <v>268</v>
      </c>
      <c r="P192" s="116">
        <v>10055761</v>
      </c>
      <c r="Q192" s="121" t="s">
        <v>258</v>
      </c>
      <c r="R192" s="121" t="s">
        <v>259</v>
      </c>
      <c r="S192" s="160" t="s">
        <v>1878</v>
      </c>
      <c r="T192" s="141" t="s">
        <v>269</v>
      </c>
      <c r="U192" s="119">
        <v>4</v>
      </c>
      <c r="V192" s="119">
        <v>1</v>
      </c>
      <c r="W192" s="119">
        <v>1</v>
      </c>
      <c r="X192" s="119">
        <v>1</v>
      </c>
      <c r="Y192" s="116">
        <f t="shared" si="33"/>
        <v>4</v>
      </c>
      <c r="Z192" s="119">
        <v>1</v>
      </c>
      <c r="AA192" s="119">
        <v>1</v>
      </c>
      <c r="AB192" s="116">
        <f t="shared" si="34"/>
        <v>4</v>
      </c>
      <c r="AC192" s="116"/>
      <c r="AD192" s="119" t="s">
        <v>15</v>
      </c>
      <c r="AE192" s="122" t="s">
        <v>270</v>
      </c>
      <c r="AF192" s="119">
        <v>200087</v>
      </c>
      <c r="AG192" s="119" t="s">
        <v>326</v>
      </c>
      <c r="AH192" s="138" t="s">
        <v>1067</v>
      </c>
      <c r="AI192" s="138" t="s">
        <v>1068</v>
      </c>
      <c r="AJ192" s="242">
        <v>20</v>
      </c>
      <c r="AK192" s="241" t="s">
        <v>651</v>
      </c>
      <c r="AL192" s="230" t="s">
        <v>652</v>
      </c>
      <c r="AM192" s="230"/>
      <c r="AN192" s="138">
        <v>8</v>
      </c>
      <c r="AO192" s="119" t="s">
        <v>15</v>
      </c>
      <c r="AP192" s="122" t="s">
        <v>447</v>
      </c>
      <c r="AQ192" s="122" t="s">
        <v>1918</v>
      </c>
      <c r="AR192" s="119" t="s">
        <v>1879</v>
      </c>
      <c r="AS192" s="116"/>
      <c r="AT192" s="116"/>
      <c r="AU192" s="122" t="s">
        <v>271</v>
      </c>
      <c r="AV192" s="119" t="s">
        <v>652</v>
      </c>
      <c r="AW192" s="119" t="s">
        <v>272</v>
      </c>
      <c r="AX192" s="119">
        <v>2</v>
      </c>
      <c r="AY192" s="119">
        <v>10</v>
      </c>
      <c r="AZ192" s="138">
        <f>AY192/60</f>
        <v>0.16666666666666666</v>
      </c>
      <c r="BA192" s="138">
        <f>AZ192*AX192</f>
        <v>0.33333333333333331</v>
      </c>
      <c r="BB192" s="119" t="s">
        <v>226</v>
      </c>
      <c r="BC192" s="120" t="s">
        <v>273</v>
      </c>
      <c r="BD192" s="120"/>
      <c r="BE192" s="120"/>
      <c r="BF192" s="120"/>
      <c r="BG192" s="122" t="s">
        <v>1880</v>
      </c>
      <c r="BH192" s="120"/>
      <c r="BI192" s="119" t="s">
        <v>223</v>
      </c>
      <c r="BJ192" s="144"/>
      <c r="BK192" s="144"/>
      <c r="BL192" s="120"/>
      <c r="BM192" s="120"/>
      <c r="BN192" s="120"/>
      <c r="BO192" s="120"/>
      <c r="BP192" s="120"/>
      <c r="BQ192" s="120"/>
      <c r="BR192" s="120"/>
      <c r="BS192" s="120"/>
      <c r="BT192" s="120"/>
      <c r="BU192" s="120"/>
      <c r="BV192" s="120"/>
      <c r="BW192" s="120"/>
      <c r="BX192" s="120"/>
      <c r="BY192" s="120"/>
    </row>
    <row r="193" spans="1:77" ht="75.75" customHeight="1">
      <c r="A193" s="116">
        <v>25</v>
      </c>
      <c r="B193" s="116" t="s">
        <v>214</v>
      </c>
      <c r="C193" s="116" t="s">
        <v>254</v>
      </c>
      <c r="D193" s="116"/>
      <c r="E193" s="116" t="s">
        <v>207</v>
      </c>
      <c r="F193" s="116" t="s">
        <v>207</v>
      </c>
      <c r="G193" s="117" t="s">
        <v>821</v>
      </c>
      <c r="H193" s="118"/>
      <c r="I193" s="116" t="s">
        <v>821</v>
      </c>
      <c r="J193" s="116" t="s">
        <v>255</v>
      </c>
      <c r="K193" s="203" t="s">
        <v>209</v>
      </c>
      <c r="L193" s="116" t="s">
        <v>210</v>
      </c>
      <c r="M193" s="119" t="s">
        <v>213</v>
      </c>
      <c r="N193" s="119" t="s">
        <v>256</v>
      </c>
      <c r="O193" s="119" t="s">
        <v>257</v>
      </c>
      <c r="P193" s="116">
        <v>10055761</v>
      </c>
      <c r="Q193" s="121" t="s">
        <v>258</v>
      </c>
      <c r="R193" s="121" t="s">
        <v>259</v>
      </c>
      <c r="S193" s="160" t="s">
        <v>260</v>
      </c>
      <c r="T193" s="141" t="s">
        <v>261</v>
      </c>
      <c r="U193" s="119">
        <v>4</v>
      </c>
      <c r="V193" s="119">
        <v>1</v>
      </c>
      <c r="W193" s="119">
        <v>1</v>
      </c>
      <c r="X193" s="119">
        <v>1</v>
      </c>
      <c r="Y193" s="116">
        <f t="shared" si="33"/>
        <v>4</v>
      </c>
      <c r="Z193" s="119">
        <v>1</v>
      </c>
      <c r="AA193" s="119">
        <v>5</v>
      </c>
      <c r="AB193" s="116">
        <f t="shared" si="34"/>
        <v>20</v>
      </c>
      <c r="AC193" s="116"/>
      <c r="AD193" s="119" t="s">
        <v>221</v>
      </c>
      <c r="AE193" s="243" t="s">
        <v>222</v>
      </c>
      <c r="AF193" s="119" t="s">
        <v>224</v>
      </c>
      <c r="AG193" s="119" t="s">
        <v>224</v>
      </c>
      <c r="AH193" s="120" t="s">
        <v>262</v>
      </c>
      <c r="AI193" s="120" t="s">
        <v>262</v>
      </c>
      <c r="AJ193" s="120" t="s">
        <v>262</v>
      </c>
      <c r="AK193" s="120" t="s">
        <v>262</v>
      </c>
      <c r="AL193" s="120"/>
      <c r="AM193" s="120"/>
      <c r="AN193" s="120" t="s">
        <v>262</v>
      </c>
      <c r="AO193" s="116" t="s">
        <v>221</v>
      </c>
      <c r="AP193" s="118" t="s">
        <v>263</v>
      </c>
      <c r="AQ193" s="119"/>
      <c r="AR193" s="119"/>
      <c r="AS193" s="116"/>
      <c r="AT193" s="116"/>
      <c r="AU193" s="118" t="s">
        <v>264</v>
      </c>
      <c r="AV193" s="121" t="s">
        <v>264</v>
      </c>
      <c r="AW193" s="121" t="s">
        <v>264</v>
      </c>
      <c r="AX193" s="121" t="s">
        <v>264</v>
      </c>
      <c r="AY193" s="121" t="s">
        <v>264</v>
      </c>
      <c r="AZ193" s="138" t="s">
        <v>264</v>
      </c>
      <c r="BA193" s="121" t="s">
        <v>264</v>
      </c>
      <c r="BB193" s="121" t="s">
        <v>264</v>
      </c>
      <c r="BC193" s="120"/>
      <c r="BD193" s="120"/>
      <c r="BE193" s="120"/>
      <c r="BF193" s="120"/>
      <c r="BG193" s="122" t="s">
        <v>264</v>
      </c>
      <c r="BH193" s="120"/>
      <c r="BI193" s="119" t="s">
        <v>265</v>
      </c>
      <c r="BJ193" s="144"/>
      <c r="BK193" s="144"/>
      <c r="BL193" s="120"/>
      <c r="BM193" s="120"/>
      <c r="BN193" s="120"/>
      <c r="BO193" s="120"/>
      <c r="BP193" s="120"/>
      <c r="BQ193" s="120"/>
      <c r="BR193" s="120"/>
      <c r="BS193" s="120"/>
      <c r="BT193" s="120"/>
      <c r="BU193" s="120"/>
      <c r="BV193" s="120"/>
      <c r="BW193" s="120"/>
      <c r="BX193" s="120"/>
      <c r="BY193" s="120"/>
    </row>
    <row r="194" spans="1:77" ht="67.5" customHeight="1">
      <c r="A194" s="116">
        <v>22</v>
      </c>
      <c r="B194" s="116" t="s">
        <v>214</v>
      </c>
      <c r="C194" s="116" t="s">
        <v>215</v>
      </c>
      <c r="D194" s="116"/>
      <c r="E194" s="116" t="s">
        <v>207</v>
      </c>
      <c r="F194" s="116" t="s">
        <v>207</v>
      </c>
      <c r="G194" s="117" t="s">
        <v>216</v>
      </c>
      <c r="H194" s="198"/>
      <c r="I194" s="116" t="s">
        <v>217</v>
      </c>
      <c r="J194" s="116" t="s">
        <v>212</v>
      </c>
      <c r="K194" s="203" t="s">
        <v>209</v>
      </c>
      <c r="L194" s="116" t="s">
        <v>210</v>
      </c>
      <c r="M194" s="193" t="s">
        <v>213</v>
      </c>
      <c r="N194" s="233" t="s">
        <v>1758</v>
      </c>
      <c r="O194" s="205" t="s">
        <v>250</v>
      </c>
      <c r="P194" s="193">
        <v>10142158</v>
      </c>
      <c r="Q194" s="224" t="s">
        <v>219</v>
      </c>
      <c r="R194" s="224" t="s">
        <v>220</v>
      </c>
      <c r="S194" s="195" t="s">
        <v>1770</v>
      </c>
      <c r="T194" s="141" t="s">
        <v>1771</v>
      </c>
      <c r="U194" s="205">
        <v>4</v>
      </c>
      <c r="V194" s="205">
        <v>4</v>
      </c>
      <c r="W194" s="205">
        <v>2</v>
      </c>
      <c r="X194" s="205">
        <v>3</v>
      </c>
      <c r="Y194" s="116">
        <f t="shared" si="33"/>
        <v>4</v>
      </c>
      <c r="Z194" s="205">
        <v>1</v>
      </c>
      <c r="AA194" s="205">
        <v>4</v>
      </c>
      <c r="AB194" s="116">
        <f t="shared" si="34"/>
        <v>16</v>
      </c>
      <c r="AC194" s="116"/>
      <c r="AD194" s="119" t="s">
        <v>221</v>
      </c>
      <c r="AE194" s="243" t="s">
        <v>222</v>
      </c>
      <c r="AF194" s="205" t="s">
        <v>224</v>
      </c>
      <c r="AG194" s="205" t="s">
        <v>224</v>
      </c>
      <c r="AH194" s="205" t="s">
        <v>224</v>
      </c>
      <c r="AI194" s="205" t="s">
        <v>224</v>
      </c>
      <c r="AJ194" s="205" t="s">
        <v>224</v>
      </c>
      <c r="AK194" s="205" t="s">
        <v>224</v>
      </c>
      <c r="AL194" s="205"/>
      <c r="AM194" s="205"/>
      <c r="AN194" s="205" t="s">
        <v>224</v>
      </c>
      <c r="AO194" s="205" t="s">
        <v>15</v>
      </c>
      <c r="AP194" s="204" t="s">
        <v>1116</v>
      </c>
      <c r="AQ194" s="205" t="s">
        <v>1117</v>
      </c>
      <c r="AR194" s="116" t="s">
        <v>217</v>
      </c>
      <c r="AS194" s="116" t="s">
        <v>1118</v>
      </c>
      <c r="AT194" s="193"/>
      <c r="AU194" s="205" t="s">
        <v>252</v>
      </c>
      <c r="AV194" s="138" t="s">
        <v>659</v>
      </c>
      <c r="AW194" s="205" t="s">
        <v>225</v>
      </c>
      <c r="AX194" s="205">
        <v>2</v>
      </c>
      <c r="AY194" s="116">
        <f>AZ194*60</f>
        <v>30</v>
      </c>
      <c r="AZ194" s="138">
        <v>0.5</v>
      </c>
      <c r="BA194" s="138">
        <f t="shared" ref="BA194:BA198" si="36">AZ194*AX194</f>
        <v>1</v>
      </c>
      <c r="BB194" s="116" t="s">
        <v>1772</v>
      </c>
      <c r="BC194" s="207"/>
      <c r="BD194" s="186"/>
      <c r="BE194" s="186"/>
      <c r="BF194" s="186"/>
      <c r="BG194" s="205" t="s">
        <v>253</v>
      </c>
      <c r="BH194" s="207"/>
      <c r="BI194" s="138" t="s">
        <v>223</v>
      </c>
      <c r="BJ194" s="208"/>
      <c r="BK194" s="208"/>
      <c r="BL194" s="207"/>
      <c r="BM194" s="207"/>
      <c r="BN194" s="207"/>
      <c r="BO194" s="207"/>
      <c r="BP194" s="207"/>
      <c r="BQ194" s="207"/>
      <c r="BR194" s="207"/>
      <c r="BS194" s="207"/>
      <c r="BT194" s="207"/>
      <c r="BU194" s="207"/>
      <c r="BV194" s="207"/>
      <c r="BW194" s="207"/>
      <c r="BX194" s="207"/>
      <c r="BY194" s="207"/>
    </row>
    <row r="195" spans="1:77" ht="63" customHeight="1">
      <c r="A195" s="116">
        <v>22</v>
      </c>
      <c r="B195" s="116" t="s">
        <v>214</v>
      </c>
      <c r="C195" s="116" t="s">
        <v>215</v>
      </c>
      <c r="D195" s="116"/>
      <c r="E195" s="116" t="s">
        <v>207</v>
      </c>
      <c r="F195" s="116" t="s">
        <v>207</v>
      </c>
      <c r="G195" s="117" t="s">
        <v>216</v>
      </c>
      <c r="H195" s="198"/>
      <c r="I195" s="116" t="s">
        <v>217</v>
      </c>
      <c r="J195" s="116" t="s">
        <v>212</v>
      </c>
      <c r="K195" s="203" t="s">
        <v>209</v>
      </c>
      <c r="L195" s="116" t="s">
        <v>210</v>
      </c>
      <c r="M195" s="193" t="s">
        <v>213</v>
      </c>
      <c r="N195" s="233" t="s">
        <v>1758</v>
      </c>
      <c r="O195" s="205" t="s">
        <v>250</v>
      </c>
      <c r="P195" s="193">
        <v>10142158</v>
      </c>
      <c r="Q195" s="224" t="s">
        <v>219</v>
      </c>
      <c r="R195" s="224" t="s">
        <v>220</v>
      </c>
      <c r="S195" s="195" t="s">
        <v>1770</v>
      </c>
      <c r="T195" s="141" t="s">
        <v>1771</v>
      </c>
      <c r="U195" s="205">
        <v>4</v>
      </c>
      <c r="V195" s="205">
        <v>4</v>
      </c>
      <c r="W195" s="205">
        <v>2</v>
      </c>
      <c r="X195" s="205">
        <v>3</v>
      </c>
      <c r="Y195" s="116">
        <f t="shared" si="33"/>
        <v>4</v>
      </c>
      <c r="Z195" s="205">
        <v>1</v>
      </c>
      <c r="AA195" s="205">
        <v>4</v>
      </c>
      <c r="AB195" s="116">
        <f t="shared" si="34"/>
        <v>16</v>
      </c>
      <c r="AC195" s="116"/>
      <c r="AD195" s="119" t="s">
        <v>221</v>
      </c>
      <c r="AE195" s="243" t="s">
        <v>222</v>
      </c>
      <c r="AF195" s="205" t="s">
        <v>224</v>
      </c>
      <c r="AG195" s="205" t="s">
        <v>224</v>
      </c>
      <c r="AH195" s="205" t="s">
        <v>224</v>
      </c>
      <c r="AI195" s="205" t="s">
        <v>224</v>
      </c>
      <c r="AJ195" s="205" t="s">
        <v>224</v>
      </c>
      <c r="AK195" s="205" t="s">
        <v>224</v>
      </c>
      <c r="AL195" s="205"/>
      <c r="AM195" s="205"/>
      <c r="AN195" s="205" t="s">
        <v>224</v>
      </c>
      <c r="AO195" s="205" t="s">
        <v>15</v>
      </c>
      <c r="AP195" s="235" t="s">
        <v>1969</v>
      </c>
      <c r="AQ195" s="205"/>
      <c r="AR195" s="116" t="s">
        <v>514</v>
      </c>
      <c r="AS195" s="116"/>
      <c r="AT195" s="193"/>
      <c r="AU195" s="117" t="s">
        <v>1910</v>
      </c>
      <c r="AV195" s="138" t="s">
        <v>659</v>
      </c>
      <c r="AW195" s="116" t="s">
        <v>278</v>
      </c>
      <c r="AX195" s="205">
        <v>2</v>
      </c>
      <c r="AY195" s="116">
        <f>AZ195*60</f>
        <v>30</v>
      </c>
      <c r="AZ195" s="138">
        <v>0.5</v>
      </c>
      <c r="BA195" s="138">
        <f t="shared" si="36"/>
        <v>1</v>
      </c>
      <c r="BB195" s="116" t="s">
        <v>519</v>
      </c>
      <c r="BC195" s="207"/>
      <c r="BD195" s="186"/>
      <c r="BE195" s="186"/>
      <c r="BF195" s="186"/>
      <c r="BG195" s="118" t="s">
        <v>1965</v>
      </c>
      <c r="BH195" s="207"/>
      <c r="BI195" s="118" t="s">
        <v>659</v>
      </c>
      <c r="BJ195" s="208"/>
      <c r="BK195" s="208"/>
      <c r="BL195" s="207"/>
      <c r="BM195" s="207"/>
      <c r="BN195" s="207"/>
      <c r="BO195" s="207"/>
      <c r="BP195" s="207"/>
      <c r="BQ195" s="207"/>
      <c r="BR195" s="207"/>
      <c r="BS195" s="207"/>
      <c r="BT195" s="207"/>
      <c r="BU195" s="207"/>
      <c r="BV195" s="207"/>
      <c r="BW195" s="207"/>
      <c r="BX195" s="207"/>
      <c r="BY195" s="207"/>
    </row>
    <row r="196" spans="1:77" ht="74.25" customHeight="1">
      <c r="A196" s="116">
        <v>22</v>
      </c>
      <c r="B196" s="116" t="s">
        <v>214</v>
      </c>
      <c r="C196" s="116" t="s">
        <v>215</v>
      </c>
      <c r="D196" s="116"/>
      <c r="E196" s="116" t="s">
        <v>207</v>
      </c>
      <c r="F196" s="116" t="s">
        <v>207</v>
      </c>
      <c r="G196" s="117" t="s">
        <v>216</v>
      </c>
      <c r="H196" s="198"/>
      <c r="I196" s="116" t="s">
        <v>217</v>
      </c>
      <c r="J196" s="116" t="s">
        <v>212</v>
      </c>
      <c r="K196" s="203" t="s">
        <v>209</v>
      </c>
      <c r="L196" s="116" t="s">
        <v>210</v>
      </c>
      <c r="M196" s="193" t="s">
        <v>213</v>
      </c>
      <c r="N196" s="233" t="s">
        <v>1758</v>
      </c>
      <c r="O196" s="205" t="s">
        <v>250</v>
      </c>
      <c r="P196" s="193">
        <v>10142158</v>
      </c>
      <c r="Q196" s="224" t="s">
        <v>219</v>
      </c>
      <c r="R196" s="224" t="s">
        <v>220</v>
      </c>
      <c r="S196" s="195" t="s">
        <v>1770</v>
      </c>
      <c r="T196" s="141" t="s">
        <v>1771</v>
      </c>
      <c r="U196" s="205">
        <v>4</v>
      </c>
      <c r="V196" s="205">
        <v>4</v>
      </c>
      <c r="W196" s="205">
        <v>2</v>
      </c>
      <c r="X196" s="205">
        <v>3</v>
      </c>
      <c r="Y196" s="116">
        <f t="shared" si="33"/>
        <v>4</v>
      </c>
      <c r="Z196" s="205">
        <v>1</v>
      </c>
      <c r="AA196" s="205">
        <v>4</v>
      </c>
      <c r="AB196" s="116">
        <f t="shared" si="34"/>
        <v>16</v>
      </c>
      <c r="AC196" s="116"/>
      <c r="AD196" s="119" t="s">
        <v>221</v>
      </c>
      <c r="AE196" s="243" t="s">
        <v>222</v>
      </c>
      <c r="AF196" s="205" t="s">
        <v>224</v>
      </c>
      <c r="AG196" s="205" t="s">
        <v>224</v>
      </c>
      <c r="AH196" s="205" t="s">
        <v>224</v>
      </c>
      <c r="AI196" s="205" t="s">
        <v>224</v>
      </c>
      <c r="AJ196" s="205" t="s">
        <v>224</v>
      </c>
      <c r="AK196" s="205" t="s">
        <v>224</v>
      </c>
      <c r="AL196" s="205"/>
      <c r="AM196" s="205"/>
      <c r="AN196" s="205" t="s">
        <v>224</v>
      </c>
      <c r="AO196" s="205" t="s">
        <v>15</v>
      </c>
      <c r="AP196" s="235" t="s">
        <v>1743</v>
      </c>
      <c r="AQ196" s="236" t="s">
        <v>1908</v>
      </c>
      <c r="AR196" s="257" t="s">
        <v>514</v>
      </c>
      <c r="AS196" s="116"/>
      <c r="AT196" s="193"/>
      <c r="AU196" s="117" t="s">
        <v>1910</v>
      </c>
      <c r="AV196" s="138" t="s">
        <v>659</v>
      </c>
      <c r="AW196" s="116" t="s">
        <v>1730</v>
      </c>
      <c r="AX196" s="205">
        <v>2</v>
      </c>
      <c r="AY196" s="116">
        <f>AZ196*60</f>
        <v>0</v>
      </c>
      <c r="AZ196" s="138"/>
      <c r="BA196" s="138">
        <f t="shared" si="36"/>
        <v>0</v>
      </c>
      <c r="BB196" s="116" t="s">
        <v>226</v>
      </c>
      <c r="BC196" s="207"/>
      <c r="BD196" s="186"/>
      <c r="BE196" s="186"/>
      <c r="BF196" s="186"/>
      <c r="BG196" s="118"/>
      <c r="BH196" s="207"/>
      <c r="BI196" s="118" t="s">
        <v>659</v>
      </c>
      <c r="BJ196" s="208"/>
      <c r="BK196" s="208"/>
      <c r="BL196" s="207"/>
      <c r="BM196" s="207"/>
      <c r="BN196" s="207"/>
      <c r="BO196" s="207"/>
      <c r="BP196" s="207"/>
      <c r="BQ196" s="207"/>
      <c r="BR196" s="207"/>
      <c r="BS196" s="207"/>
      <c r="BT196" s="207"/>
      <c r="BU196" s="207"/>
      <c r="BV196" s="207"/>
      <c r="BW196" s="207"/>
      <c r="BX196" s="207"/>
      <c r="BY196" s="207"/>
    </row>
    <row r="197" spans="1:77" ht="69.75" customHeight="1">
      <c r="A197" s="116">
        <v>22</v>
      </c>
      <c r="B197" s="116" t="s">
        <v>214</v>
      </c>
      <c r="C197" s="116" t="s">
        <v>215</v>
      </c>
      <c r="D197" s="116"/>
      <c r="E197" s="116" t="s">
        <v>207</v>
      </c>
      <c r="F197" s="116" t="s">
        <v>207</v>
      </c>
      <c r="G197" s="117" t="s">
        <v>216</v>
      </c>
      <c r="H197" s="198"/>
      <c r="I197" s="116" t="s">
        <v>217</v>
      </c>
      <c r="J197" s="116" t="s">
        <v>212</v>
      </c>
      <c r="K197" s="203" t="s">
        <v>209</v>
      </c>
      <c r="L197" s="116" t="s">
        <v>210</v>
      </c>
      <c r="M197" s="193" t="s">
        <v>213</v>
      </c>
      <c r="N197" s="233" t="s">
        <v>1758</v>
      </c>
      <c r="O197" s="205" t="s">
        <v>250</v>
      </c>
      <c r="P197" s="193">
        <v>10142158</v>
      </c>
      <c r="Q197" s="224" t="s">
        <v>219</v>
      </c>
      <c r="R197" s="224" t="s">
        <v>220</v>
      </c>
      <c r="S197" s="195" t="s">
        <v>1770</v>
      </c>
      <c r="T197" s="141" t="s">
        <v>1771</v>
      </c>
      <c r="U197" s="209">
        <v>4</v>
      </c>
      <c r="V197" s="205">
        <v>4</v>
      </c>
      <c r="W197" s="205">
        <v>2</v>
      </c>
      <c r="X197" s="205">
        <v>3</v>
      </c>
      <c r="Y197" s="116">
        <f t="shared" si="33"/>
        <v>4</v>
      </c>
      <c r="Z197" s="205">
        <v>1</v>
      </c>
      <c r="AA197" s="205">
        <v>4</v>
      </c>
      <c r="AB197" s="116">
        <f t="shared" si="34"/>
        <v>16</v>
      </c>
      <c r="AC197" s="116"/>
      <c r="AD197" s="119" t="s">
        <v>221</v>
      </c>
      <c r="AE197" s="243" t="s">
        <v>222</v>
      </c>
      <c r="AF197" s="205" t="s">
        <v>224</v>
      </c>
      <c r="AG197" s="205" t="s">
        <v>224</v>
      </c>
      <c r="AH197" s="205" t="s">
        <v>224</v>
      </c>
      <c r="AI197" s="205" t="s">
        <v>224</v>
      </c>
      <c r="AJ197" s="205" t="s">
        <v>224</v>
      </c>
      <c r="AK197" s="205" t="s">
        <v>224</v>
      </c>
      <c r="AL197" s="205"/>
      <c r="AM197" s="205"/>
      <c r="AN197" s="205" t="s">
        <v>224</v>
      </c>
      <c r="AO197" s="205" t="s">
        <v>15</v>
      </c>
      <c r="AP197" s="258" t="s">
        <v>1844</v>
      </c>
      <c r="AQ197" s="236" t="s">
        <v>1908</v>
      </c>
      <c r="AR197" s="116" t="s">
        <v>217</v>
      </c>
      <c r="AS197" s="116"/>
      <c r="AT197" s="193"/>
      <c r="AU197" s="259" t="s">
        <v>1979</v>
      </c>
      <c r="AV197" s="138" t="s">
        <v>659</v>
      </c>
      <c r="AW197" s="116" t="s">
        <v>1730</v>
      </c>
      <c r="AX197" s="205">
        <v>2</v>
      </c>
      <c r="AY197" s="116">
        <f>AZ197*60</f>
        <v>1440</v>
      </c>
      <c r="AZ197" s="260">
        <v>24</v>
      </c>
      <c r="BA197" s="138">
        <f t="shared" si="36"/>
        <v>48</v>
      </c>
      <c r="BB197" s="116" t="s">
        <v>226</v>
      </c>
      <c r="BC197" s="207"/>
      <c r="BD197" s="186"/>
      <c r="BE197" s="186"/>
      <c r="BF197" s="186"/>
      <c r="BG197" s="118" t="s">
        <v>1839</v>
      </c>
      <c r="BH197" s="207"/>
      <c r="BI197" s="118" t="s">
        <v>659</v>
      </c>
      <c r="BJ197" s="208"/>
      <c r="BK197" s="208"/>
      <c r="BL197" s="207"/>
      <c r="BM197" s="207"/>
      <c r="BN197" s="207"/>
      <c r="BO197" s="207"/>
      <c r="BP197" s="207"/>
      <c r="BQ197" s="207"/>
      <c r="BR197" s="207"/>
      <c r="BS197" s="207"/>
      <c r="BT197" s="207"/>
      <c r="BU197" s="207"/>
      <c r="BV197" s="207"/>
      <c r="BW197" s="207"/>
      <c r="BX197" s="207"/>
      <c r="BY197" s="207"/>
    </row>
    <row r="198" spans="1:77" ht="75.75" hidden="1" customHeight="1">
      <c r="A198" s="116">
        <v>21</v>
      </c>
      <c r="B198" s="116" t="s">
        <v>214</v>
      </c>
      <c r="C198" s="116" t="s">
        <v>215</v>
      </c>
      <c r="D198" s="116" t="s">
        <v>1060</v>
      </c>
      <c r="E198" s="116" t="s">
        <v>207</v>
      </c>
      <c r="F198" s="116" t="s">
        <v>207</v>
      </c>
      <c r="G198" s="117" t="s">
        <v>216</v>
      </c>
      <c r="H198" s="198"/>
      <c r="I198" s="116" t="s">
        <v>217</v>
      </c>
      <c r="J198" s="116" t="s">
        <v>212</v>
      </c>
      <c r="K198" s="203" t="s">
        <v>209</v>
      </c>
      <c r="L198" s="116" t="s">
        <v>210</v>
      </c>
      <c r="M198" s="193" t="s">
        <v>213</v>
      </c>
      <c r="N198" s="233" t="s">
        <v>1758</v>
      </c>
      <c r="O198" s="193" t="s">
        <v>244</v>
      </c>
      <c r="P198" s="193">
        <v>10142158</v>
      </c>
      <c r="Q198" s="224" t="s">
        <v>219</v>
      </c>
      <c r="R198" s="224" t="s">
        <v>220</v>
      </c>
      <c r="S198" s="195" t="s">
        <v>249</v>
      </c>
      <c r="T198" s="141" t="s">
        <v>246</v>
      </c>
      <c r="U198" s="116">
        <v>4</v>
      </c>
      <c r="V198" s="116">
        <v>1</v>
      </c>
      <c r="W198" s="116">
        <v>1</v>
      </c>
      <c r="X198" s="116">
        <v>1</v>
      </c>
      <c r="Y198" s="116">
        <f t="shared" ref="Y198:Y209" si="37">MAX(U198:X198)</f>
        <v>4</v>
      </c>
      <c r="Z198" s="116">
        <v>1</v>
      </c>
      <c r="AA198" s="177"/>
      <c r="AB198" s="116">
        <f t="shared" ref="AB198:AB209" si="38">Y198*Z198*AA198</f>
        <v>0</v>
      </c>
      <c r="AC198" s="116"/>
      <c r="AD198" s="193"/>
      <c r="AE198" s="212"/>
      <c r="AF198" s="196"/>
      <c r="AG198" s="197"/>
      <c r="AH198" s="196"/>
      <c r="AI198" s="197"/>
      <c r="AJ198" s="196"/>
      <c r="AK198" s="197"/>
      <c r="AL198" s="197"/>
      <c r="AM198" s="197"/>
      <c r="AN198" s="197"/>
      <c r="AO198" s="193"/>
      <c r="AP198" s="259" t="s">
        <v>1977</v>
      </c>
      <c r="AQ198" s="257" t="s">
        <v>1908</v>
      </c>
      <c r="AR198" s="193"/>
      <c r="AS198" s="193"/>
      <c r="AT198" s="193"/>
      <c r="AU198" s="259" t="s">
        <v>1978</v>
      </c>
      <c r="AV198" s="138" t="s">
        <v>659</v>
      </c>
      <c r="AW198" s="257" t="s">
        <v>1730</v>
      </c>
      <c r="AX198" s="116"/>
      <c r="AY198" s="193"/>
      <c r="AZ198" s="180"/>
      <c r="BA198" s="229">
        <f t="shared" si="36"/>
        <v>0</v>
      </c>
      <c r="BB198" s="177" t="s">
        <v>226</v>
      </c>
      <c r="BC198" s="198"/>
      <c r="BD198" s="193"/>
      <c r="BE198" s="193"/>
      <c r="BF198" s="199"/>
      <c r="BG198" s="179"/>
      <c r="BH198" s="198"/>
      <c r="BI198" s="198"/>
      <c r="BJ198" s="198"/>
      <c r="BK198" s="198"/>
      <c r="BL198" s="198"/>
      <c r="BM198" s="198"/>
      <c r="BN198" s="198"/>
      <c r="BO198" s="198"/>
      <c r="BP198" s="198"/>
      <c r="BQ198" s="198"/>
      <c r="BR198" s="198"/>
      <c r="BS198" s="198"/>
      <c r="BT198" s="198"/>
      <c r="BU198" s="198"/>
      <c r="BV198" s="198"/>
      <c r="BW198" s="198"/>
      <c r="BX198" s="198"/>
      <c r="BY198" s="198"/>
    </row>
    <row r="199" spans="1:77" ht="67.5" hidden="1" customHeight="1">
      <c r="A199" s="116">
        <v>21</v>
      </c>
      <c r="B199" s="116" t="s">
        <v>214</v>
      </c>
      <c r="C199" s="116" t="s">
        <v>215</v>
      </c>
      <c r="D199" s="116" t="s">
        <v>1060</v>
      </c>
      <c r="E199" s="116" t="s">
        <v>207</v>
      </c>
      <c r="F199" s="116" t="s">
        <v>207</v>
      </c>
      <c r="G199" s="117" t="s">
        <v>216</v>
      </c>
      <c r="H199" s="198"/>
      <c r="I199" s="116" t="s">
        <v>217</v>
      </c>
      <c r="J199" s="116" t="s">
        <v>212</v>
      </c>
      <c r="K199" s="203" t="s">
        <v>209</v>
      </c>
      <c r="L199" s="116" t="s">
        <v>210</v>
      </c>
      <c r="M199" s="193" t="s">
        <v>213</v>
      </c>
      <c r="N199" s="233" t="s">
        <v>1758</v>
      </c>
      <c r="O199" s="193" t="s">
        <v>244</v>
      </c>
      <c r="P199" s="193">
        <v>10142158</v>
      </c>
      <c r="Q199" s="224" t="s">
        <v>219</v>
      </c>
      <c r="R199" s="224" t="s">
        <v>220</v>
      </c>
      <c r="S199" s="195" t="s">
        <v>249</v>
      </c>
      <c r="T199" s="141" t="s">
        <v>246</v>
      </c>
      <c r="U199" s="116">
        <v>4</v>
      </c>
      <c r="V199" s="116">
        <v>1</v>
      </c>
      <c r="W199" s="116">
        <v>1</v>
      </c>
      <c r="X199" s="116">
        <v>1</v>
      </c>
      <c r="Y199" s="116">
        <f t="shared" si="37"/>
        <v>4</v>
      </c>
      <c r="Z199" s="116">
        <v>1</v>
      </c>
      <c r="AA199" s="177"/>
      <c r="AB199" s="116">
        <f t="shared" si="38"/>
        <v>0</v>
      </c>
      <c r="AC199" s="116"/>
      <c r="AD199" s="193"/>
      <c r="AE199" s="212"/>
      <c r="AF199" s="196"/>
      <c r="AG199" s="197"/>
      <c r="AH199" s="196"/>
      <c r="AI199" s="197"/>
      <c r="AJ199" s="196"/>
      <c r="AK199" s="197"/>
      <c r="AL199" s="197"/>
      <c r="AM199" s="197"/>
      <c r="AN199" s="197"/>
      <c r="AO199" s="193" t="s">
        <v>15</v>
      </c>
      <c r="AP199" s="259" t="s">
        <v>1898</v>
      </c>
      <c r="AQ199" s="257"/>
      <c r="AR199" s="257" t="s">
        <v>244</v>
      </c>
      <c r="AS199" s="193"/>
      <c r="AT199" s="193"/>
      <c r="AU199" s="259" t="s">
        <v>1980</v>
      </c>
      <c r="AV199" s="138" t="s">
        <v>659</v>
      </c>
      <c r="AW199" s="257" t="s">
        <v>272</v>
      </c>
      <c r="AX199" s="116">
        <v>1</v>
      </c>
      <c r="AY199" s="193">
        <f>AZ199*60</f>
        <v>15</v>
      </c>
      <c r="AZ199" s="180">
        <v>0.25</v>
      </c>
      <c r="BA199" s="229">
        <v>0.25</v>
      </c>
      <c r="BB199" s="177" t="s">
        <v>226</v>
      </c>
      <c r="BC199" s="198" t="s">
        <v>1899</v>
      </c>
      <c r="BD199" s="193"/>
      <c r="BE199" s="193"/>
      <c r="BF199" s="199"/>
      <c r="BG199" s="186" t="s">
        <v>1899</v>
      </c>
      <c r="BH199" s="198"/>
      <c r="BI199" s="198"/>
      <c r="BJ199" s="198"/>
      <c r="BK199" s="198"/>
      <c r="BL199" s="198"/>
      <c r="BM199" s="198"/>
      <c r="BN199" s="198"/>
      <c r="BO199" s="198"/>
      <c r="BP199" s="198"/>
      <c r="BQ199" s="198"/>
      <c r="BR199" s="198"/>
      <c r="BS199" s="198"/>
      <c r="BT199" s="198"/>
      <c r="BU199" s="198"/>
      <c r="BV199" s="198"/>
      <c r="BW199" s="198"/>
      <c r="BX199" s="198"/>
      <c r="BY199" s="198"/>
    </row>
    <row r="200" spans="1:77" ht="63" customHeight="1">
      <c r="A200" s="116">
        <v>20</v>
      </c>
      <c r="B200" s="116" t="s">
        <v>214</v>
      </c>
      <c r="C200" s="116" t="s">
        <v>215</v>
      </c>
      <c r="D200" s="138" t="s">
        <v>1060</v>
      </c>
      <c r="E200" s="116" t="s">
        <v>207</v>
      </c>
      <c r="F200" s="116" t="s">
        <v>207</v>
      </c>
      <c r="G200" s="117" t="s">
        <v>216</v>
      </c>
      <c r="H200" s="118"/>
      <c r="I200" s="116" t="s">
        <v>217</v>
      </c>
      <c r="J200" s="116" t="s">
        <v>212</v>
      </c>
      <c r="K200" s="203" t="s">
        <v>209</v>
      </c>
      <c r="L200" s="116" t="s">
        <v>210</v>
      </c>
      <c r="M200" s="116" t="s">
        <v>213</v>
      </c>
      <c r="N200" s="233" t="s">
        <v>1758</v>
      </c>
      <c r="O200" s="193" t="s">
        <v>244</v>
      </c>
      <c r="P200" s="116">
        <v>10142158</v>
      </c>
      <c r="Q200" s="159" t="s">
        <v>228</v>
      </c>
      <c r="R200" s="159" t="s">
        <v>229</v>
      </c>
      <c r="S200" s="195" t="s">
        <v>247</v>
      </c>
      <c r="T200" s="141" t="s">
        <v>248</v>
      </c>
      <c r="U200" s="116">
        <v>1</v>
      </c>
      <c r="V200" s="116">
        <v>1</v>
      </c>
      <c r="W200" s="116">
        <v>1</v>
      </c>
      <c r="X200" s="116">
        <v>1</v>
      </c>
      <c r="Y200" s="116">
        <f t="shared" si="37"/>
        <v>1</v>
      </c>
      <c r="Z200" s="116">
        <v>1</v>
      </c>
      <c r="AA200" s="116">
        <v>4</v>
      </c>
      <c r="AB200" s="116">
        <f t="shared" si="38"/>
        <v>4</v>
      </c>
      <c r="AC200" s="116"/>
      <c r="AD200" s="116"/>
      <c r="AE200" s="160"/>
      <c r="AF200" s="140"/>
      <c r="AG200" s="138"/>
      <c r="AH200" s="140"/>
      <c r="AI200" s="138"/>
      <c r="AJ200" s="140"/>
      <c r="AK200" s="138"/>
      <c r="AL200" s="138"/>
      <c r="AM200" s="138"/>
      <c r="AN200" s="138"/>
      <c r="AO200" s="116"/>
      <c r="AP200" s="117"/>
      <c r="AQ200" s="116"/>
      <c r="AR200" s="116"/>
      <c r="AS200" s="116"/>
      <c r="AT200" s="116"/>
      <c r="AU200" s="117"/>
      <c r="AV200" s="138" t="s">
        <v>105</v>
      </c>
      <c r="AW200" s="116"/>
      <c r="AX200" s="116"/>
      <c r="AY200" s="116"/>
      <c r="AZ200" s="138"/>
      <c r="BA200" s="229">
        <f t="shared" ref="BA200:BA209" si="39">AZ200*AX200</f>
        <v>0</v>
      </c>
      <c r="BB200" s="116"/>
      <c r="BC200" s="118"/>
      <c r="BD200" s="116"/>
      <c r="BE200" s="116"/>
      <c r="BF200" s="139"/>
      <c r="BG200" s="118"/>
      <c r="BH200" s="118"/>
      <c r="BI200" s="118"/>
      <c r="BJ200" s="118"/>
      <c r="BK200" s="118"/>
      <c r="BL200" s="118"/>
      <c r="BM200" s="118"/>
      <c r="BN200" s="118"/>
      <c r="BO200" s="118"/>
      <c r="BP200" s="118"/>
      <c r="BQ200" s="118"/>
      <c r="BR200" s="118"/>
      <c r="BS200" s="118"/>
      <c r="BT200" s="118"/>
      <c r="BU200" s="118"/>
      <c r="BV200" s="118"/>
      <c r="BW200" s="118"/>
      <c r="BX200" s="118"/>
      <c r="BY200" s="118"/>
    </row>
    <row r="201" spans="1:77" ht="74.25" hidden="1" customHeight="1">
      <c r="A201" s="116">
        <v>19</v>
      </c>
      <c r="B201" s="116" t="s">
        <v>214</v>
      </c>
      <c r="C201" s="116" t="s">
        <v>215</v>
      </c>
      <c r="D201" s="116" t="s">
        <v>1763</v>
      </c>
      <c r="E201" s="116" t="s">
        <v>207</v>
      </c>
      <c r="F201" s="116" t="s">
        <v>207</v>
      </c>
      <c r="G201" s="117" t="s">
        <v>216</v>
      </c>
      <c r="H201" s="118"/>
      <c r="I201" s="116" t="s">
        <v>217</v>
      </c>
      <c r="J201" s="116" t="s">
        <v>212</v>
      </c>
      <c r="K201" s="203" t="s">
        <v>209</v>
      </c>
      <c r="L201" s="116" t="s">
        <v>210</v>
      </c>
      <c r="M201" s="116" t="s">
        <v>213</v>
      </c>
      <c r="N201" s="233" t="s">
        <v>1758</v>
      </c>
      <c r="O201" s="193" t="s">
        <v>244</v>
      </c>
      <c r="P201" s="116">
        <v>10142158</v>
      </c>
      <c r="Q201" s="159" t="s">
        <v>228</v>
      </c>
      <c r="R201" s="159" t="s">
        <v>229</v>
      </c>
      <c r="S201" s="195" t="s">
        <v>245</v>
      </c>
      <c r="T201" s="141" t="s">
        <v>246</v>
      </c>
      <c r="U201" s="116">
        <v>4</v>
      </c>
      <c r="V201" s="116">
        <v>1</v>
      </c>
      <c r="W201" s="116">
        <v>1</v>
      </c>
      <c r="X201" s="116">
        <v>1</v>
      </c>
      <c r="Y201" s="116">
        <f t="shared" si="37"/>
        <v>4</v>
      </c>
      <c r="Z201" s="116">
        <v>1</v>
      </c>
      <c r="AA201" s="177"/>
      <c r="AB201" s="116">
        <f t="shared" si="38"/>
        <v>0</v>
      </c>
      <c r="AC201" s="116"/>
      <c r="AD201" s="116" t="s">
        <v>233</v>
      </c>
      <c r="AE201" s="122" t="s">
        <v>1711</v>
      </c>
      <c r="AF201" s="197" t="s">
        <v>224</v>
      </c>
      <c r="AG201" s="138" t="s">
        <v>224</v>
      </c>
      <c r="AH201" s="197" t="s">
        <v>224</v>
      </c>
      <c r="AI201" s="138" t="s">
        <v>224</v>
      </c>
      <c r="AJ201" s="197" t="s">
        <v>224</v>
      </c>
      <c r="AK201" s="138" t="s">
        <v>224</v>
      </c>
      <c r="AL201" s="138"/>
      <c r="AM201" s="138"/>
      <c r="AN201" s="138" t="s">
        <v>224</v>
      </c>
      <c r="AO201" s="116" t="s">
        <v>233</v>
      </c>
      <c r="AP201" s="261" t="s">
        <v>1972</v>
      </c>
      <c r="AQ201" s="160"/>
      <c r="AR201" s="116"/>
      <c r="AS201" s="116"/>
      <c r="AT201" s="116"/>
      <c r="AU201" s="178" t="s">
        <v>1973</v>
      </c>
      <c r="AV201" s="138" t="s">
        <v>234</v>
      </c>
      <c r="AW201" s="116" t="s">
        <v>1086</v>
      </c>
      <c r="AX201" s="116">
        <v>1</v>
      </c>
      <c r="AY201" s="116">
        <f>AZ201*60</f>
        <v>30</v>
      </c>
      <c r="AZ201" s="138">
        <v>0.5</v>
      </c>
      <c r="BA201" s="138">
        <f t="shared" si="39"/>
        <v>0.5</v>
      </c>
      <c r="BB201" s="116" t="s">
        <v>236</v>
      </c>
      <c r="BC201" s="118"/>
      <c r="BD201" s="116"/>
      <c r="BE201" s="116"/>
      <c r="BF201" s="139"/>
      <c r="BG201" s="118" t="s">
        <v>237</v>
      </c>
      <c r="BH201" s="118"/>
      <c r="BI201" s="138" t="s">
        <v>234</v>
      </c>
      <c r="BJ201" s="118"/>
      <c r="BK201" s="118"/>
      <c r="BL201" s="118"/>
      <c r="BM201" s="118"/>
      <c r="BN201" s="118"/>
      <c r="BO201" s="118"/>
      <c r="BP201" s="118"/>
      <c r="BQ201" s="118"/>
      <c r="BR201" s="118"/>
      <c r="BS201" s="118"/>
      <c r="BT201" s="118"/>
      <c r="BU201" s="118"/>
      <c r="BV201" s="118"/>
      <c r="BW201" s="118"/>
      <c r="BX201" s="118"/>
      <c r="BY201" s="118"/>
    </row>
    <row r="202" spans="1:77" s="118" customFormat="1" ht="39.950000000000003" hidden="1" customHeight="1">
      <c r="A202" s="116">
        <v>19</v>
      </c>
      <c r="B202" s="116" t="s">
        <v>214</v>
      </c>
      <c r="C202" s="116" t="s">
        <v>215</v>
      </c>
      <c r="D202" s="116" t="s">
        <v>1763</v>
      </c>
      <c r="E202" s="116" t="s">
        <v>207</v>
      </c>
      <c r="F202" s="116" t="s">
        <v>207</v>
      </c>
      <c r="G202" s="117" t="s">
        <v>216</v>
      </c>
      <c r="I202" s="116" t="s">
        <v>217</v>
      </c>
      <c r="J202" s="116" t="s">
        <v>212</v>
      </c>
      <c r="K202" s="203" t="s">
        <v>209</v>
      </c>
      <c r="L202" s="116" t="s">
        <v>210</v>
      </c>
      <c r="M202" s="116" t="s">
        <v>213</v>
      </c>
      <c r="N202" s="233" t="s">
        <v>1758</v>
      </c>
      <c r="O202" s="193" t="s">
        <v>244</v>
      </c>
      <c r="P202" s="116">
        <v>10142158</v>
      </c>
      <c r="Q202" s="159" t="s">
        <v>228</v>
      </c>
      <c r="R202" s="159" t="s">
        <v>229</v>
      </c>
      <c r="S202" s="195" t="s">
        <v>245</v>
      </c>
      <c r="T202" s="141" t="s">
        <v>246</v>
      </c>
      <c r="U202" s="116">
        <v>4</v>
      </c>
      <c r="V202" s="116">
        <v>1</v>
      </c>
      <c r="W202" s="116">
        <v>1</v>
      </c>
      <c r="X202" s="116">
        <v>1</v>
      </c>
      <c r="Y202" s="116">
        <f t="shared" si="37"/>
        <v>4</v>
      </c>
      <c r="Z202" s="116">
        <v>1</v>
      </c>
      <c r="AA202" s="177"/>
      <c r="AB202" s="116">
        <f t="shared" si="38"/>
        <v>0</v>
      </c>
      <c r="AC202" s="116"/>
      <c r="AD202" s="116" t="s">
        <v>233</v>
      </c>
      <c r="AE202" s="122" t="s">
        <v>1711</v>
      </c>
      <c r="AF202" s="197" t="s">
        <v>224</v>
      </c>
      <c r="AG202" s="138" t="s">
        <v>224</v>
      </c>
      <c r="AH202" s="197" t="s">
        <v>224</v>
      </c>
      <c r="AI202" s="138" t="s">
        <v>224</v>
      </c>
      <c r="AJ202" s="197" t="s">
        <v>224</v>
      </c>
      <c r="AK202" s="138" t="s">
        <v>224</v>
      </c>
      <c r="AL202" s="138"/>
      <c r="AM202" s="138"/>
      <c r="AN202" s="138" t="s">
        <v>224</v>
      </c>
      <c r="AO202" s="116" t="s">
        <v>233</v>
      </c>
      <c r="AP202" s="261" t="s">
        <v>1974</v>
      </c>
      <c r="AQ202" s="160"/>
      <c r="AR202" s="116"/>
      <c r="AS202" s="116"/>
      <c r="AT202" s="116"/>
      <c r="AU202" s="259" t="s">
        <v>1975</v>
      </c>
      <c r="AV202" s="138" t="s">
        <v>234</v>
      </c>
      <c r="AW202" s="116" t="s">
        <v>278</v>
      </c>
      <c r="AX202" s="116">
        <v>1</v>
      </c>
      <c r="AY202" s="116">
        <f>AZ202*60</f>
        <v>0</v>
      </c>
      <c r="AZ202" s="180"/>
      <c r="BA202" s="138">
        <f t="shared" si="39"/>
        <v>0</v>
      </c>
      <c r="BB202" s="177" t="s">
        <v>226</v>
      </c>
      <c r="BD202" s="116"/>
      <c r="BE202" s="116"/>
      <c r="BF202" s="139"/>
      <c r="BG202" s="179"/>
      <c r="BI202" s="138" t="s">
        <v>234</v>
      </c>
    </row>
    <row r="203" spans="1:77" s="118" customFormat="1" ht="39.950000000000003" customHeight="1">
      <c r="A203" s="116">
        <v>18</v>
      </c>
      <c r="B203" s="116" t="s">
        <v>214</v>
      </c>
      <c r="C203" s="116" t="s">
        <v>215</v>
      </c>
      <c r="D203" s="116"/>
      <c r="E203" s="116" t="s">
        <v>207</v>
      </c>
      <c r="F203" s="116" t="s">
        <v>207</v>
      </c>
      <c r="G203" s="117" t="s">
        <v>216</v>
      </c>
      <c r="I203" s="116" t="s">
        <v>217</v>
      </c>
      <c r="J203" s="116" t="s">
        <v>212</v>
      </c>
      <c r="K203" s="203" t="s">
        <v>209</v>
      </c>
      <c r="L203" s="116" t="s">
        <v>210</v>
      </c>
      <c r="M203" s="116" t="s">
        <v>213</v>
      </c>
      <c r="N203" s="233" t="s">
        <v>1758</v>
      </c>
      <c r="O203" s="193" t="s">
        <v>231</v>
      </c>
      <c r="P203" s="116">
        <v>10142158</v>
      </c>
      <c r="Q203" s="159" t="s">
        <v>228</v>
      </c>
      <c r="R203" s="159" t="s">
        <v>229</v>
      </c>
      <c r="S203" s="195" t="s">
        <v>1764</v>
      </c>
      <c r="T203" s="141" t="s">
        <v>1012</v>
      </c>
      <c r="U203" s="116">
        <v>4</v>
      </c>
      <c r="V203" s="116">
        <v>1</v>
      </c>
      <c r="W203" s="116">
        <v>1</v>
      </c>
      <c r="X203" s="116">
        <v>1</v>
      </c>
      <c r="Y203" s="116">
        <f t="shared" si="37"/>
        <v>4</v>
      </c>
      <c r="Z203" s="116">
        <v>1</v>
      </c>
      <c r="AA203" s="116">
        <v>4</v>
      </c>
      <c r="AB203" s="116">
        <f t="shared" si="38"/>
        <v>16</v>
      </c>
      <c r="AC203" s="116"/>
      <c r="AD203" s="116" t="s">
        <v>221</v>
      </c>
      <c r="AE203" s="243" t="s">
        <v>222</v>
      </c>
      <c r="AF203" s="197" t="s">
        <v>224</v>
      </c>
      <c r="AG203" s="138" t="s">
        <v>224</v>
      </c>
      <c r="AH203" s="138" t="s">
        <v>224</v>
      </c>
      <c r="AI203" s="138" t="s">
        <v>224</v>
      </c>
      <c r="AJ203" s="138" t="s">
        <v>224</v>
      </c>
      <c r="AK203" s="138" t="s">
        <v>224</v>
      </c>
      <c r="AL203" s="138"/>
      <c r="AM203" s="138"/>
      <c r="AN203" s="138" t="s">
        <v>224</v>
      </c>
      <c r="AO203" s="116" t="s">
        <v>233</v>
      </c>
      <c r="AP203" s="117" t="s">
        <v>1114</v>
      </c>
      <c r="AQ203" s="116" t="s">
        <v>1115</v>
      </c>
      <c r="AR203" s="116" t="s">
        <v>217</v>
      </c>
      <c r="AS203" s="116" t="s">
        <v>1118</v>
      </c>
      <c r="AT203" s="116"/>
      <c r="AU203" s="117" t="s">
        <v>242</v>
      </c>
      <c r="AV203" s="138" t="s">
        <v>659</v>
      </c>
      <c r="AW203" s="116" t="s">
        <v>225</v>
      </c>
      <c r="AX203" s="116">
        <v>2</v>
      </c>
      <c r="AY203" s="116">
        <f>AZ203*60</f>
        <v>120</v>
      </c>
      <c r="AZ203" s="138">
        <v>2</v>
      </c>
      <c r="BA203" s="138">
        <f t="shared" si="39"/>
        <v>4</v>
      </c>
      <c r="BB203" s="116" t="s">
        <v>226</v>
      </c>
      <c r="BD203" s="116"/>
      <c r="BE203" s="116"/>
      <c r="BF203" s="139"/>
      <c r="BG203" s="118" t="s">
        <v>243</v>
      </c>
      <c r="BI203" s="118" t="s">
        <v>223</v>
      </c>
    </row>
    <row r="204" spans="1:77" s="117" customFormat="1" ht="54" customHeight="1">
      <c r="A204" s="116">
        <v>17</v>
      </c>
      <c r="B204" s="116" t="s">
        <v>214</v>
      </c>
      <c r="C204" s="116" t="s">
        <v>215</v>
      </c>
      <c r="D204" s="116" t="s">
        <v>1062</v>
      </c>
      <c r="E204" s="116" t="s">
        <v>207</v>
      </c>
      <c r="F204" s="116" t="s">
        <v>207</v>
      </c>
      <c r="G204" s="117" t="s">
        <v>216</v>
      </c>
      <c r="H204" s="118"/>
      <c r="I204" s="116" t="s">
        <v>217</v>
      </c>
      <c r="J204" s="116" t="s">
        <v>212</v>
      </c>
      <c r="K204" s="203" t="s">
        <v>209</v>
      </c>
      <c r="L204" s="116" t="s">
        <v>210</v>
      </c>
      <c r="M204" s="116" t="s">
        <v>213</v>
      </c>
      <c r="N204" s="233" t="s">
        <v>1758</v>
      </c>
      <c r="O204" s="193" t="s">
        <v>231</v>
      </c>
      <c r="P204" s="116">
        <v>10142158</v>
      </c>
      <c r="Q204" s="159" t="s">
        <v>228</v>
      </c>
      <c r="R204" s="159" t="s">
        <v>229</v>
      </c>
      <c r="S204" s="195" t="s">
        <v>1765</v>
      </c>
      <c r="T204" s="141" t="s">
        <v>997</v>
      </c>
      <c r="U204" s="193">
        <v>4</v>
      </c>
      <c r="V204" s="193">
        <v>1</v>
      </c>
      <c r="W204" s="193">
        <v>1</v>
      </c>
      <c r="X204" s="193">
        <v>1</v>
      </c>
      <c r="Y204" s="116">
        <f t="shared" si="37"/>
        <v>4</v>
      </c>
      <c r="Z204" s="116">
        <v>1</v>
      </c>
      <c r="AA204" s="116">
        <v>2</v>
      </c>
      <c r="AB204" s="116">
        <f t="shared" si="38"/>
        <v>8</v>
      </c>
      <c r="AC204" s="116"/>
      <c r="AD204" s="116"/>
      <c r="AE204" s="160"/>
      <c r="AF204" s="138"/>
      <c r="AG204" s="138"/>
      <c r="AH204" s="140"/>
      <c r="AI204" s="138"/>
      <c r="AJ204" s="140"/>
      <c r="AK204" s="138"/>
      <c r="AL204" s="138"/>
      <c r="AM204" s="138"/>
      <c r="AN204" s="138"/>
      <c r="AO204" s="118"/>
      <c r="AP204" s="180" t="s">
        <v>240</v>
      </c>
      <c r="AQ204" s="118"/>
      <c r="AR204" s="116"/>
      <c r="AS204" s="116"/>
      <c r="AT204" s="116"/>
      <c r="AV204" s="180" t="s">
        <v>70</v>
      </c>
      <c r="AW204" s="116"/>
      <c r="AX204" s="116"/>
      <c r="AY204" s="116"/>
      <c r="AZ204" s="138"/>
      <c r="BA204" s="138">
        <f t="shared" si="39"/>
        <v>0</v>
      </c>
      <c r="BB204" s="116"/>
      <c r="BC204" s="118"/>
      <c r="BD204" s="116"/>
      <c r="BE204" s="116"/>
      <c r="BF204" s="139"/>
      <c r="BG204" s="118"/>
      <c r="BH204" s="118"/>
      <c r="BI204" s="118"/>
      <c r="BJ204" s="118"/>
      <c r="BK204" s="118"/>
      <c r="BL204" s="118"/>
      <c r="BM204" s="118"/>
      <c r="BN204" s="118"/>
      <c r="BO204" s="118"/>
      <c r="BP204" s="118"/>
      <c r="BQ204" s="118"/>
      <c r="BR204" s="118"/>
      <c r="BS204" s="118"/>
      <c r="BT204" s="118"/>
      <c r="BU204" s="118"/>
      <c r="BV204" s="118"/>
      <c r="BW204" s="118"/>
      <c r="BX204" s="118"/>
      <c r="BY204" s="118"/>
    </row>
    <row r="205" spans="1:77" s="117" customFormat="1" ht="51.95" customHeight="1">
      <c r="A205" s="116">
        <v>16</v>
      </c>
      <c r="B205" s="116" t="s">
        <v>214</v>
      </c>
      <c r="C205" s="116" t="s">
        <v>215</v>
      </c>
      <c r="D205" s="116" t="s">
        <v>1665</v>
      </c>
      <c r="E205" s="116" t="s">
        <v>207</v>
      </c>
      <c r="F205" s="116" t="s">
        <v>207</v>
      </c>
      <c r="G205" s="117" t="s">
        <v>216</v>
      </c>
      <c r="H205" s="118"/>
      <c r="I205" s="116" t="s">
        <v>217</v>
      </c>
      <c r="J205" s="116" t="s">
        <v>212</v>
      </c>
      <c r="K205" s="203" t="s">
        <v>209</v>
      </c>
      <c r="L205" s="116" t="s">
        <v>210</v>
      </c>
      <c r="M205" s="116" t="s">
        <v>213</v>
      </c>
      <c r="N205" s="233" t="s">
        <v>1758</v>
      </c>
      <c r="O205" s="193" t="s">
        <v>231</v>
      </c>
      <c r="P205" s="116">
        <v>10142158</v>
      </c>
      <c r="Q205" s="159" t="s">
        <v>228</v>
      </c>
      <c r="R205" s="159" t="s">
        <v>229</v>
      </c>
      <c r="S205" s="195" t="s">
        <v>238</v>
      </c>
      <c r="T205" s="141" t="s">
        <v>997</v>
      </c>
      <c r="U205" s="116">
        <v>4</v>
      </c>
      <c r="V205" s="116">
        <v>1</v>
      </c>
      <c r="W205" s="116">
        <v>1</v>
      </c>
      <c r="X205" s="116">
        <v>1</v>
      </c>
      <c r="Y205" s="116">
        <f t="shared" si="37"/>
        <v>4</v>
      </c>
      <c r="Z205" s="116">
        <v>1</v>
      </c>
      <c r="AA205" s="116">
        <v>4</v>
      </c>
      <c r="AB205" s="116">
        <f t="shared" si="38"/>
        <v>16</v>
      </c>
      <c r="AC205" s="116"/>
      <c r="AD205" s="116" t="s">
        <v>221</v>
      </c>
      <c r="AE205" s="243" t="s">
        <v>222</v>
      </c>
      <c r="AF205" s="140" t="s">
        <v>224</v>
      </c>
      <c r="AG205" s="138" t="s">
        <v>224</v>
      </c>
      <c r="AH205" s="138" t="s">
        <v>224</v>
      </c>
      <c r="AI205" s="138" t="s">
        <v>224</v>
      </c>
      <c r="AJ205" s="138" t="s">
        <v>224</v>
      </c>
      <c r="AK205" s="138" t="s">
        <v>224</v>
      </c>
      <c r="AL205" s="138"/>
      <c r="AM205" s="138"/>
      <c r="AN205" s="138" t="s">
        <v>224</v>
      </c>
      <c r="AO205" s="116" t="s">
        <v>233</v>
      </c>
      <c r="AP205" s="117" t="s">
        <v>239</v>
      </c>
      <c r="AQ205" s="116"/>
      <c r="AR205" s="116"/>
      <c r="AS205" s="116"/>
      <c r="AT205" s="116"/>
      <c r="AU205" s="211" t="s">
        <v>1666</v>
      </c>
      <c r="AV205" s="138" t="s">
        <v>659</v>
      </c>
      <c r="AW205" s="116" t="s">
        <v>225</v>
      </c>
      <c r="AX205" s="116">
        <v>2</v>
      </c>
      <c r="AY205" s="116">
        <f t="shared" ref="AY205:AY209" si="40">AZ205*60</f>
        <v>120</v>
      </c>
      <c r="AZ205" s="138">
        <v>2</v>
      </c>
      <c r="BA205" s="138">
        <f t="shared" si="39"/>
        <v>4</v>
      </c>
      <c r="BB205" s="116" t="s">
        <v>226</v>
      </c>
      <c r="BC205" s="118"/>
      <c r="BD205" s="116"/>
      <c r="BE205" s="116"/>
      <c r="BF205" s="139"/>
      <c r="BG205" s="118" t="s">
        <v>227</v>
      </c>
      <c r="BH205" s="118"/>
      <c r="BI205" s="118" t="s">
        <v>223</v>
      </c>
      <c r="BJ205" s="118"/>
      <c r="BK205" s="118"/>
      <c r="BL205" s="118"/>
      <c r="BM205" s="118"/>
      <c r="BN205" s="118"/>
      <c r="BO205" s="118"/>
      <c r="BP205" s="118"/>
      <c r="BQ205" s="118"/>
      <c r="BR205" s="118"/>
      <c r="BS205" s="118"/>
      <c r="BT205" s="118"/>
      <c r="BU205" s="118"/>
      <c r="BV205" s="118"/>
      <c r="BW205" s="118"/>
      <c r="BX205" s="118"/>
      <c r="BY205" s="118"/>
    </row>
    <row r="206" spans="1:77" s="118" customFormat="1" ht="59.25" customHeight="1">
      <c r="A206" s="116">
        <v>15</v>
      </c>
      <c r="B206" s="116" t="s">
        <v>214</v>
      </c>
      <c r="C206" s="116" t="s">
        <v>215</v>
      </c>
      <c r="D206" s="116" t="s">
        <v>1769</v>
      </c>
      <c r="E206" s="116" t="s">
        <v>207</v>
      </c>
      <c r="F206" s="116" t="s">
        <v>207</v>
      </c>
      <c r="G206" s="117" t="s">
        <v>216</v>
      </c>
      <c r="I206" s="116" t="s">
        <v>217</v>
      </c>
      <c r="J206" s="116" t="s">
        <v>212</v>
      </c>
      <c r="K206" s="203" t="s">
        <v>209</v>
      </c>
      <c r="L206" s="116" t="s">
        <v>210</v>
      </c>
      <c r="M206" s="116" t="s">
        <v>213</v>
      </c>
      <c r="N206" s="233" t="s">
        <v>1758</v>
      </c>
      <c r="O206" s="193" t="s">
        <v>231</v>
      </c>
      <c r="P206" s="116">
        <v>10142158</v>
      </c>
      <c r="Q206" s="159" t="s">
        <v>228</v>
      </c>
      <c r="R206" s="159" t="s">
        <v>229</v>
      </c>
      <c r="S206" s="195" t="s">
        <v>1766</v>
      </c>
      <c r="T206" s="141" t="s">
        <v>997</v>
      </c>
      <c r="U206" s="116">
        <v>4</v>
      </c>
      <c r="V206" s="116">
        <v>1</v>
      </c>
      <c r="W206" s="116">
        <v>1</v>
      </c>
      <c r="X206" s="116">
        <v>1</v>
      </c>
      <c r="Y206" s="116">
        <f t="shared" si="37"/>
        <v>4</v>
      </c>
      <c r="Z206" s="116">
        <v>1</v>
      </c>
      <c r="AA206" s="116">
        <v>4</v>
      </c>
      <c r="AB206" s="116">
        <f t="shared" si="38"/>
        <v>16</v>
      </c>
      <c r="AC206" s="116"/>
      <c r="AD206" s="116" t="s">
        <v>233</v>
      </c>
      <c r="AE206" s="160" t="s">
        <v>1767</v>
      </c>
      <c r="AF206" s="140" t="s">
        <v>224</v>
      </c>
      <c r="AG206" s="138" t="s">
        <v>224</v>
      </c>
      <c r="AH206" s="140"/>
      <c r="AI206" s="138"/>
      <c r="AJ206" s="140"/>
      <c r="AK206" s="138"/>
      <c r="AL206" s="138"/>
      <c r="AM206" s="138"/>
      <c r="AN206" s="138"/>
      <c r="AO206" s="116" t="s">
        <v>233</v>
      </c>
      <c r="AP206" s="160" t="s">
        <v>1767</v>
      </c>
      <c r="AQ206" s="116"/>
      <c r="AR206" s="116"/>
      <c r="AS206" s="116"/>
      <c r="AT206" s="116"/>
      <c r="AU206" s="178" t="s">
        <v>1768</v>
      </c>
      <c r="AV206" s="138" t="s">
        <v>234</v>
      </c>
      <c r="AW206" s="116" t="s">
        <v>235</v>
      </c>
      <c r="AX206" s="116">
        <v>1</v>
      </c>
      <c r="AY206" s="116">
        <f t="shared" si="40"/>
        <v>30</v>
      </c>
      <c r="AZ206" s="138">
        <v>0.5</v>
      </c>
      <c r="BA206" s="138">
        <f t="shared" si="39"/>
        <v>0.5</v>
      </c>
      <c r="BB206" s="116" t="s">
        <v>236</v>
      </c>
      <c r="BD206" s="116"/>
      <c r="BE206" s="116"/>
      <c r="BF206" s="139"/>
      <c r="BG206" s="118" t="s">
        <v>237</v>
      </c>
      <c r="BI206" s="138" t="s">
        <v>234</v>
      </c>
    </row>
    <row r="207" spans="1:77" s="118" customFormat="1" ht="66.75" customHeight="1">
      <c r="A207" s="116">
        <v>14</v>
      </c>
      <c r="B207" s="116" t="s">
        <v>214</v>
      </c>
      <c r="C207" s="116" t="s">
        <v>215</v>
      </c>
      <c r="D207" s="116" t="s">
        <v>1665</v>
      </c>
      <c r="E207" s="116" t="s">
        <v>207</v>
      </c>
      <c r="F207" s="116" t="s">
        <v>207</v>
      </c>
      <c r="G207" s="117" t="s">
        <v>216</v>
      </c>
      <c r="I207" s="116" t="s">
        <v>217</v>
      </c>
      <c r="J207" s="116" t="s">
        <v>212</v>
      </c>
      <c r="K207" s="203" t="s">
        <v>209</v>
      </c>
      <c r="L207" s="116" t="s">
        <v>210</v>
      </c>
      <c r="M207" s="116" t="s">
        <v>213</v>
      </c>
      <c r="N207" s="233" t="s">
        <v>1758</v>
      </c>
      <c r="O207" s="205" t="s">
        <v>218</v>
      </c>
      <c r="P207" s="116">
        <v>10142158</v>
      </c>
      <c r="Q207" s="159" t="s">
        <v>228</v>
      </c>
      <c r="R207" s="159" t="s">
        <v>229</v>
      </c>
      <c r="S207" s="195" t="s">
        <v>230</v>
      </c>
      <c r="T207" s="141" t="s">
        <v>997</v>
      </c>
      <c r="U207" s="263">
        <v>4</v>
      </c>
      <c r="V207" s="263">
        <v>1</v>
      </c>
      <c r="W207" s="263">
        <v>1</v>
      </c>
      <c r="X207" s="263">
        <v>1</v>
      </c>
      <c r="Y207" s="116">
        <f t="shared" si="37"/>
        <v>4</v>
      </c>
      <c r="Z207" s="116">
        <v>1</v>
      </c>
      <c r="AA207" s="116">
        <v>4</v>
      </c>
      <c r="AB207" s="116">
        <f t="shared" si="38"/>
        <v>16</v>
      </c>
      <c r="AC207" s="116"/>
      <c r="AD207" s="116" t="s">
        <v>221</v>
      </c>
      <c r="AE207" s="243" t="s">
        <v>222</v>
      </c>
      <c r="AF207" s="140" t="s">
        <v>224</v>
      </c>
      <c r="AG207" s="138" t="s">
        <v>224</v>
      </c>
      <c r="AH207" s="140" t="s">
        <v>224</v>
      </c>
      <c r="AI207" s="140" t="s">
        <v>224</v>
      </c>
      <c r="AJ207" s="140" t="s">
        <v>224</v>
      </c>
      <c r="AK207" s="140" t="s">
        <v>224</v>
      </c>
      <c r="AL207" s="140"/>
      <c r="AM207" s="140"/>
      <c r="AN207" s="140" t="s">
        <v>224</v>
      </c>
      <c r="AO207" s="116" t="s">
        <v>15</v>
      </c>
      <c r="AP207" s="117" t="s">
        <v>1773</v>
      </c>
      <c r="AQ207" s="116" t="s">
        <v>1774</v>
      </c>
      <c r="AR207" s="116" t="s">
        <v>217</v>
      </c>
      <c r="AS207" s="116" t="s">
        <v>1118</v>
      </c>
      <c r="AT207" s="116"/>
      <c r="AU207" s="117" t="s">
        <v>1775</v>
      </c>
      <c r="AV207" s="138" t="s">
        <v>659</v>
      </c>
      <c r="AW207" s="116" t="s">
        <v>225</v>
      </c>
      <c r="AX207" s="116">
        <v>2</v>
      </c>
      <c r="AY207" s="116">
        <f t="shared" si="40"/>
        <v>480</v>
      </c>
      <c r="AZ207" s="138">
        <v>8</v>
      </c>
      <c r="BA207" s="138">
        <f t="shared" si="39"/>
        <v>16</v>
      </c>
      <c r="BB207" s="116" t="s">
        <v>226</v>
      </c>
      <c r="BD207" s="116"/>
      <c r="BE207" s="116"/>
      <c r="BF207" s="139"/>
      <c r="BG207" s="118" t="s">
        <v>227</v>
      </c>
      <c r="BI207" s="118" t="s">
        <v>223</v>
      </c>
    </row>
    <row r="208" spans="1:77" s="118" customFormat="1" ht="72.75" customHeight="1">
      <c r="A208" s="116">
        <v>13</v>
      </c>
      <c r="B208" s="116" t="s">
        <v>214</v>
      </c>
      <c r="C208" s="116" t="s">
        <v>215</v>
      </c>
      <c r="D208" s="116" t="s">
        <v>1665</v>
      </c>
      <c r="E208" s="116" t="s">
        <v>207</v>
      </c>
      <c r="F208" s="116" t="s">
        <v>207</v>
      </c>
      <c r="G208" s="117" t="s">
        <v>216</v>
      </c>
      <c r="I208" s="116" t="s">
        <v>217</v>
      </c>
      <c r="J208" s="116" t="s">
        <v>212</v>
      </c>
      <c r="K208" s="203" t="s">
        <v>209</v>
      </c>
      <c r="L208" s="116" t="s">
        <v>210</v>
      </c>
      <c r="M208" s="116" t="s">
        <v>213</v>
      </c>
      <c r="N208" s="233" t="s">
        <v>1758</v>
      </c>
      <c r="O208" s="205" t="s">
        <v>218</v>
      </c>
      <c r="P208" s="116">
        <v>10142158</v>
      </c>
      <c r="Q208" s="159" t="s">
        <v>219</v>
      </c>
      <c r="R208" s="159" t="s">
        <v>220</v>
      </c>
      <c r="S208" s="195" t="s">
        <v>1788</v>
      </c>
      <c r="T208" s="141" t="s">
        <v>997</v>
      </c>
      <c r="U208" s="136">
        <v>4</v>
      </c>
      <c r="V208" s="116">
        <v>1</v>
      </c>
      <c r="W208" s="116">
        <v>1</v>
      </c>
      <c r="X208" s="116">
        <v>1</v>
      </c>
      <c r="Y208" s="116">
        <f t="shared" si="37"/>
        <v>4</v>
      </c>
      <c r="Z208" s="116">
        <v>1</v>
      </c>
      <c r="AA208" s="116">
        <v>4</v>
      </c>
      <c r="AB208" s="116">
        <f t="shared" si="38"/>
        <v>16</v>
      </c>
      <c r="AC208" s="116"/>
      <c r="AD208" s="116" t="s">
        <v>221</v>
      </c>
      <c r="AE208" s="243" t="s">
        <v>222</v>
      </c>
      <c r="AF208" s="140" t="s">
        <v>224</v>
      </c>
      <c r="AG208" s="138" t="s">
        <v>224</v>
      </c>
      <c r="AH208" s="140" t="s">
        <v>224</v>
      </c>
      <c r="AI208" s="140" t="s">
        <v>224</v>
      </c>
      <c r="AJ208" s="140" t="s">
        <v>224</v>
      </c>
      <c r="AK208" s="140" t="s">
        <v>224</v>
      </c>
      <c r="AL208" s="140"/>
      <c r="AM208" s="140"/>
      <c r="AN208" s="140" t="s">
        <v>224</v>
      </c>
      <c r="AO208" s="116" t="s">
        <v>15</v>
      </c>
      <c r="AP208" s="117" t="s">
        <v>1773</v>
      </c>
      <c r="AQ208" s="116" t="s">
        <v>1774</v>
      </c>
      <c r="AR208" s="116" t="s">
        <v>217</v>
      </c>
      <c r="AS208" s="116" t="s">
        <v>1118</v>
      </c>
      <c r="AT208" s="116"/>
      <c r="AU208" s="178" t="s">
        <v>1976</v>
      </c>
      <c r="AV208" s="138" t="s">
        <v>659</v>
      </c>
      <c r="AW208" s="116" t="s">
        <v>225</v>
      </c>
      <c r="AX208" s="116">
        <v>2</v>
      </c>
      <c r="AY208" s="116">
        <f t="shared" si="40"/>
        <v>480</v>
      </c>
      <c r="AZ208" s="138">
        <v>8</v>
      </c>
      <c r="BA208" s="138">
        <f t="shared" si="39"/>
        <v>16</v>
      </c>
      <c r="BB208" s="116" t="s">
        <v>226</v>
      </c>
      <c r="BD208" s="116"/>
      <c r="BE208" s="116"/>
      <c r="BF208" s="139"/>
      <c r="BG208" s="118" t="s">
        <v>227</v>
      </c>
      <c r="BI208" s="118" t="s">
        <v>223</v>
      </c>
    </row>
    <row r="209" spans="1:61" s="118" customFormat="1" ht="77.25" customHeight="1">
      <c r="A209" s="116">
        <v>13</v>
      </c>
      <c r="B209" s="116" t="s">
        <v>214</v>
      </c>
      <c r="C209" s="116" t="s">
        <v>215</v>
      </c>
      <c r="D209" s="116" t="s">
        <v>1665</v>
      </c>
      <c r="E209" s="116" t="s">
        <v>207</v>
      </c>
      <c r="F209" s="116" t="s">
        <v>207</v>
      </c>
      <c r="G209" s="117" t="s">
        <v>216</v>
      </c>
      <c r="I209" s="116" t="s">
        <v>217</v>
      </c>
      <c r="J209" s="116" t="s">
        <v>212</v>
      </c>
      <c r="K209" s="203" t="s">
        <v>209</v>
      </c>
      <c r="L209" s="116" t="s">
        <v>210</v>
      </c>
      <c r="M209" s="116" t="s">
        <v>213</v>
      </c>
      <c r="N209" s="233" t="s">
        <v>1758</v>
      </c>
      <c r="O209" s="205" t="s">
        <v>218</v>
      </c>
      <c r="P209" s="116">
        <v>10142158</v>
      </c>
      <c r="Q209" s="159" t="s">
        <v>219</v>
      </c>
      <c r="R209" s="159" t="s">
        <v>220</v>
      </c>
      <c r="S209" s="195" t="s">
        <v>1788</v>
      </c>
      <c r="T209" s="141" t="s">
        <v>997</v>
      </c>
      <c r="U209" s="136">
        <v>4</v>
      </c>
      <c r="V209" s="116">
        <v>1</v>
      </c>
      <c r="W209" s="116">
        <v>1</v>
      </c>
      <c r="X209" s="116">
        <v>1</v>
      </c>
      <c r="Y209" s="116">
        <f t="shared" si="37"/>
        <v>4</v>
      </c>
      <c r="Z209" s="116">
        <v>1</v>
      </c>
      <c r="AA209" s="116">
        <v>4</v>
      </c>
      <c r="AB209" s="116">
        <f t="shared" si="38"/>
        <v>16</v>
      </c>
      <c r="AC209" s="116"/>
      <c r="AD209" s="116" t="s">
        <v>221</v>
      </c>
      <c r="AE209" s="243" t="s">
        <v>222</v>
      </c>
      <c r="AF209" s="140" t="s">
        <v>224</v>
      </c>
      <c r="AG209" s="138" t="s">
        <v>224</v>
      </c>
      <c r="AH209" s="140" t="s">
        <v>224</v>
      </c>
      <c r="AI209" s="140" t="s">
        <v>224</v>
      </c>
      <c r="AJ209" s="140" t="s">
        <v>224</v>
      </c>
      <c r="AK209" s="140" t="s">
        <v>224</v>
      </c>
      <c r="AL209" s="140"/>
      <c r="AM209" s="140"/>
      <c r="AN209" s="140" t="s">
        <v>224</v>
      </c>
      <c r="AO209" s="116" t="s">
        <v>233</v>
      </c>
      <c r="AP209" s="198" t="s">
        <v>1832</v>
      </c>
      <c r="AQ209" s="205" t="s">
        <v>1908</v>
      </c>
      <c r="AR209" s="116" t="s">
        <v>218</v>
      </c>
      <c r="AS209" s="116" t="s">
        <v>1118</v>
      </c>
      <c r="AT209" s="116"/>
      <c r="AU209" s="137" t="s">
        <v>1789</v>
      </c>
      <c r="AV209" s="138" t="s">
        <v>659</v>
      </c>
      <c r="AW209" s="116" t="s">
        <v>1730</v>
      </c>
      <c r="AX209" s="116">
        <v>6</v>
      </c>
      <c r="AY209" s="116">
        <f t="shared" si="40"/>
        <v>10560</v>
      </c>
      <c r="AZ209" s="138">
        <v>176</v>
      </c>
      <c r="BA209" s="138">
        <f t="shared" si="39"/>
        <v>1056</v>
      </c>
      <c r="BB209" s="116" t="s">
        <v>226</v>
      </c>
      <c r="BD209" s="116"/>
      <c r="BE209" s="116"/>
      <c r="BF209" s="139"/>
      <c r="BG209" s="118" t="s">
        <v>1790</v>
      </c>
      <c r="BI209" s="118" t="s">
        <v>223</v>
      </c>
    </row>
  </sheetData>
  <autoFilter ref="A6:BY209" xr:uid="{10BCC52C-7642-4C72-BCD8-68F404934D95}">
    <filterColumn colId="27">
      <filters>
        <filter val="1"/>
        <filter val="10"/>
        <filter val="12"/>
        <filter val="16"/>
        <filter val="2"/>
        <filter val="20"/>
        <filter val="24"/>
        <filter val="32"/>
        <filter val="4"/>
        <filter val="64"/>
        <filter val="8"/>
        <filter val="9"/>
      </filters>
    </filterColumn>
    <sortState xmlns:xlrd2="http://schemas.microsoft.com/office/spreadsheetml/2017/richdata2" ref="A7:BY209">
      <sortCondition descending="1" ref="A6:A209"/>
    </sortState>
  </autoFilter>
  <mergeCells count="1">
    <mergeCell ref="U5:AB5"/>
  </mergeCells>
  <phoneticPr fontId="49" type="noConversion"/>
  <conditionalFormatting sqref="AB7:AD22 AB23:AC99 AF27:AN27 AD29:AD30 AF43:AN43 AF47:AN47 AD49:AD51 AD70:AD72 AD98 AB100:AD124 AD125 AB125:AC209 R127 R133 AD158:AD162 AD165:AD166 AF190:AN201 AD202:AD203 AD209">
    <cfRule type="cellIs" dxfId="52" priority="161" operator="between">
      <formula>64</formula>
      <formula>125</formula>
    </cfRule>
    <cfRule type="cellIs" dxfId="51" priority="162" operator="between">
      <formula>26</formula>
      <formula>63</formula>
    </cfRule>
    <cfRule type="cellIs" dxfId="50" priority="163" operator="between">
      <formula>1</formula>
      <formula>25</formula>
    </cfRule>
  </conditionalFormatting>
  <conditionalFormatting sqref="AD32:AD42">
    <cfRule type="cellIs" dxfId="49" priority="13" operator="between">
      <formula>64</formula>
      <formula>125</formula>
    </cfRule>
    <cfRule type="cellIs" dxfId="48" priority="14" operator="between">
      <formula>26</formula>
      <formula>63</formula>
    </cfRule>
    <cfRule type="cellIs" dxfId="47" priority="15" operator="between">
      <formula>1</formula>
      <formula>25</formula>
    </cfRule>
  </conditionalFormatting>
  <conditionalFormatting sqref="AD45:AD46">
    <cfRule type="cellIs" dxfId="46" priority="4" operator="between">
      <formula>64</formula>
      <formula>125</formula>
    </cfRule>
    <cfRule type="cellIs" dxfId="45" priority="5" operator="between">
      <formula>26</formula>
      <formula>63</formula>
    </cfRule>
    <cfRule type="cellIs" dxfId="44" priority="6" operator="between">
      <formula>1</formula>
      <formula>25</formula>
    </cfRule>
  </conditionalFormatting>
  <conditionalFormatting sqref="AD154 AD190">
    <cfRule type="cellIs" dxfId="43" priority="164" operator="between">
      <formula>64</formula>
      <formula>125</formula>
    </cfRule>
    <cfRule type="cellIs" dxfId="42" priority="165" operator="between">
      <formula>26</formula>
      <formula>63</formula>
    </cfRule>
    <cfRule type="cellIs" dxfId="41" priority="166" operator="between">
      <formula>1</formula>
      <formula>25</formula>
    </cfRule>
  </conditionalFormatting>
  <conditionalFormatting sqref="AD186">
    <cfRule type="cellIs" dxfId="40" priority="16" operator="between">
      <formula>64</formula>
      <formula>125</formula>
    </cfRule>
    <cfRule type="cellIs" dxfId="39" priority="17" operator="between">
      <formula>26</formula>
      <formula>63</formula>
    </cfRule>
    <cfRule type="cellIs" dxfId="38" priority="18" operator="between">
      <formula>1</formula>
      <formula>25</formula>
    </cfRule>
  </conditionalFormatting>
  <conditionalFormatting sqref="AD197">
    <cfRule type="cellIs" dxfId="37" priority="19" operator="between">
      <formula>64</formula>
      <formula>125</formula>
    </cfRule>
    <cfRule type="cellIs" dxfId="36" priority="20" operator="between">
      <formula>26</formula>
      <formula>63</formula>
    </cfRule>
    <cfRule type="cellIs" dxfId="35" priority="21" operator="between">
      <formula>1</formula>
      <formula>25</formula>
    </cfRule>
  </conditionalFormatting>
  <conditionalFormatting sqref="AE163">
    <cfRule type="duplicateValues" dxfId="34" priority="192"/>
  </conditionalFormatting>
  <conditionalFormatting sqref="AO30">
    <cfRule type="cellIs" dxfId="33" priority="59" operator="between">
      <formula>64</formula>
      <formula>125</formula>
    </cfRule>
    <cfRule type="cellIs" dxfId="32" priority="60" operator="between">
      <formula>26</formula>
      <formula>63</formula>
    </cfRule>
    <cfRule type="cellIs" dxfId="31" priority="61" operator="between">
      <formula>1</formula>
      <formula>25</formula>
    </cfRule>
  </conditionalFormatting>
  <dataValidations count="1">
    <dataValidation type="list" allowBlank="1" showInputMessage="1" showErrorMessage="1" sqref="Z7:AA209 V7:X209" xr:uid="{11CC9BCA-1746-470D-B25C-2FF148CE6EAA}">
      <formula1>"1,2,3,4,5"</formula1>
    </dataValidation>
  </dataValidation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8F681-7D82-4B56-AA0F-7B67B591768A}">
  <sheetPr codeName="Hoja14"/>
  <dimension ref="A2:I30"/>
  <sheetViews>
    <sheetView showGridLines="0" zoomScale="40" zoomScaleNormal="40" workbookViewId="0">
      <pane xSplit="1" ySplit="4" topLeftCell="B5" activePane="bottomRight" state="frozen"/>
      <selection pane="topRight" activeCell="B1" sqref="B1"/>
      <selection pane="bottomLeft" activeCell="A5" sqref="A5"/>
      <selection pane="bottomRight" activeCell="E30" sqref="E30"/>
    </sheetView>
  </sheetViews>
  <sheetFormatPr baseColWidth="10" defaultColWidth="11.42578125" defaultRowHeight="15"/>
  <cols>
    <col min="1" max="1" width="17.85546875" customWidth="1"/>
    <col min="2" max="2" width="57.85546875" customWidth="1"/>
    <col min="3" max="3" width="57.5703125" customWidth="1"/>
    <col min="4" max="4" width="8.42578125" customWidth="1"/>
    <col min="5" max="5" width="91" customWidth="1"/>
    <col min="6" max="6" width="8.7109375" customWidth="1"/>
    <col min="7" max="7" width="104.140625" customWidth="1"/>
    <col min="8" max="8" width="11" customWidth="1"/>
    <col min="9" max="9" width="130.140625" customWidth="1"/>
  </cols>
  <sheetData>
    <row r="2" spans="1:9" ht="28.5">
      <c r="A2" s="303" t="s">
        <v>921</v>
      </c>
      <c r="B2" s="303"/>
      <c r="C2" s="303"/>
      <c r="D2" s="303"/>
      <c r="E2" s="303"/>
      <c r="F2" s="303"/>
      <c r="G2" s="303"/>
      <c r="H2" s="303"/>
      <c r="I2" s="303"/>
    </row>
    <row r="3" spans="1:9" ht="13.5" customHeight="1">
      <c r="A3" s="82"/>
      <c r="B3" s="82"/>
      <c r="C3" s="82"/>
      <c r="D3" s="83"/>
      <c r="E3" s="82"/>
      <c r="F3" s="83"/>
      <c r="G3" s="82"/>
      <c r="H3" s="83"/>
      <c r="I3" s="82"/>
    </row>
    <row r="4" spans="1:9" ht="26.25">
      <c r="A4" s="302" t="s">
        <v>922</v>
      </c>
      <c r="B4" s="302"/>
      <c r="C4" s="302"/>
      <c r="E4" s="80" t="s">
        <v>923</v>
      </c>
      <c r="G4" s="81" t="s">
        <v>924</v>
      </c>
      <c r="H4" s="79"/>
      <c r="I4" s="81" t="s">
        <v>925</v>
      </c>
    </row>
    <row r="5" spans="1:9" ht="15.75">
      <c r="G5" s="59" t="s">
        <v>926</v>
      </c>
      <c r="I5" s="59" t="s">
        <v>926</v>
      </c>
    </row>
    <row r="6" spans="1:9" ht="139.5">
      <c r="A6" s="60">
        <v>5</v>
      </c>
      <c r="B6" s="304" t="s">
        <v>927</v>
      </c>
      <c r="C6" s="304"/>
      <c r="D6" s="61"/>
      <c r="E6" s="62" t="s">
        <v>928</v>
      </c>
      <c r="F6" s="61"/>
      <c r="G6" s="63" t="s">
        <v>929</v>
      </c>
      <c r="H6" s="61"/>
      <c r="I6" s="63" t="s">
        <v>930</v>
      </c>
    </row>
    <row r="7" spans="1:9" ht="116.25">
      <c r="A7" s="60">
        <v>4</v>
      </c>
      <c r="B7" s="304" t="s">
        <v>931</v>
      </c>
      <c r="C7" s="304"/>
      <c r="D7" s="61"/>
      <c r="E7" s="62" t="s">
        <v>932</v>
      </c>
      <c r="F7" s="61"/>
      <c r="G7" s="63" t="s">
        <v>933</v>
      </c>
      <c r="H7" s="61"/>
      <c r="I7" s="63" t="s">
        <v>934</v>
      </c>
    </row>
    <row r="8" spans="1:9" ht="139.5">
      <c r="A8" s="60">
        <v>3</v>
      </c>
      <c r="B8" s="304" t="s">
        <v>935</v>
      </c>
      <c r="C8" s="304"/>
      <c r="D8" s="61"/>
      <c r="E8" s="62" t="s">
        <v>936</v>
      </c>
      <c r="F8" s="61"/>
      <c r="G8" s="63" t="s">
        <v>937</v>
      </c>
      <c r="H8" s="61"/>
      <c r="I8" s="63" t="s">
        <v>938</v>
      </c>
    </row>
    <row r="9" spans="1:9" ht="139.5">
      <c r="A9" s="60">
        <v>2</v>
      </c>
      <c r="B9" s="304" t="s">
        <v>939</v>
      </c>
      <c r="C9" s="304"/>
      <c r="D9" s="61"/>
      <c r="E9" s="62" t="s">
        <v>940</v>
      </c>
      <c r="F9" s="61"/>
      <c r="G9" s="63" t="s">
        <v>941</v>
      </c>
      <c r="H9" s="61"/>
      <c r="I9" s="63" t="s">
        <v>942</v>
      </c>
    </row>
    <row r="10" spans="1:9" ht="69.75">
      <c r="A10" s="60">
        <v>1</v>
      </c>
      <c r="B10" s="304" t="s">
        <v>943</v>
      </c>
      <c r="C10" s="304"/>
      <c r="D10" s="61"/>
      <c r="E10" s="62" t="s">
        <v>944</v>
      </c>
      <c r="F10" s="61"/>
      <c r="G10" s="63" t="s">
        <v>945</v>
      </c>
      <c r="H10" s="61"/>
      <c r="I10" s="63" t="s">
        <v>946</v>
      </c>
    </row>
    <row r="11" spans="1:9" ht="23.25">
      <c r="A11" s="61"/>
      <c r="B11" s="64"/>
      <c r="C11" s="61"/>
      <c r="D11" s="61"/>
      <c r="E11" s="65"/>
      <c r="I11" s="66"/>
    </row>
    <row r="12" spans="1:9" ht="23.25">
      <c r="A12" s="67" t="s">
        <v>947</v>
      </c>
      <c r="B12" s="67" t="s">
        <v>948</v>
      </c>
      <c r="C12" s="67" t="s">
        <v>949</v>
      </c>
      <c r="D12" s="61"/>
    </row>
    <row r="13" spans="1:9" ht="46.5">
      <c r="A13" s="68">
        <v>5</v>
      </c>
      <c r="B13" s="134" t="s">
        <v>950</v>
      </c>
      <c r="C13" s="70" t="s">
        <v>951</v>
      </c>
      <c r="D13" s="61"/>
    </row>
    <row r="14" spans="1:9" ht="23.25">
      <c r="A14" s="68">
        <v>4</v>
      </c>
      <c r="B14" s="69" t="s">
        <v>952</v>
      </c>
      <c r="C14" s="70" t="s">
        <v>953</v>
      </c>
      <c r="D14" s="61"/>
    </row>
    <row r="15" spans="1:9" ht="23.25">
      <c r="A15" s="68">
        <v>3</v>
      </c>
      <c r="B15" s="69" t="s">
        <v>954</v>
      </c>
      <c r="C15" s="70" t="s">
        <v>955</v>
      </c>
      <c r="D15" s="61"/>
    </row>
    <row r="16" spans="1:9" ht="23.25">
      <c r="A16" s="68">
        <v>2</v>
      </c>
      <c r="B16" s="69" t="s">
        <v>956</v>
      </c>
      <c r="C16" s="70" t="s">
        <v>957</v>
      </c>
      <c r="D16" s="61"/>
    </row>
    <row r="17" spans="1:3" ht="46.5">
      <c r="A17" s="68">
        <v>1</v>
      </c>
      <c r="B17" s="69" t="s">
        <v>958</v>
      </c>
      <c r="C17" s="70" t="s">
        <v>959</v>
      </c>
    </row>
    <row r="18" spans="1:3" ht="23.25">
      <c r="A18" s="61"/>
      <c r="B18" s="61"/>
      <c r="C18" s="61"/>
    </row>
    <row r="19" spans="1:3" ht="23.25">
      <c r="A19" s="67" t="s">
        <v>947</v>
      </c>
      <c r="B19" s="67" t="s">
        <v>960</v>
      </c>
      <c r="C19" s="67" t="s">
        <v>949</v>
      </c>
    </row>
    <row r="20" spans="1:3" ht="46.5">
      <c r="A20" s="68">
        <v>5</v>
      </c>
      <c r="B20" s="69" t="s">
        <v>961</v>
      </c>
      <c r="C20" s="70" t="s">
        <v>962</v>
      </c>
    </row>
    <row r="21" spans="1:3" ht="46.5">
      <c r="A21" s="68">
        <v>4</v>
      </c>
      <c r="B21" s="69" t="s">
        <v>963</v>
      </c>
      <c r="C21" s="70" t="s">
        <v>964</v>
      </c>
    </row>
    <row r="22" spans="1:3" ht="93">
      <c r="A22" s="68">
        <v>3</v>
      </c>
      <c r="B22" s="69" t="s">
        <v>965</v>
      </c>
      <c r="C22" s="70" t="s">
        <v>966</v>
      </c>
    </row>
    <row r="23" spans="1:3" ht="46.5">
      <c r="A23" s="68">
        <v>2</v>
      </c>
      <c r="B23" s="69" t="s">
        <v>967</v>
      </c>
      <c r="C23" s="70" t="s">
        <v>968</v>
      </c>
    </row>
    <row r="24" spans="1:3" ht="46.5">
      <c r="A24" s="68">
        <v>1</v>
      </c>
      <c r="B24" s="69" t="s">
        <v>969</v>
      </c>
      <c r="C24" s="70" t="s">
        <v>970</v>
      </c>
    </row>
    <row r="25" spans="1:3" ht="23.25">
      <c r="A25" s="61"/>
      <c r="B25" s="61"/>
      <c r="C25" s="61"/>
    </row>
    <row r="26" spans="1:3" ht="23.25">
      <c r="A26" s="61"/>
      <c r="B26" s="61"/>
      <c r="C26" s="61"/>
    </row>
    <row r="27" spans="1:3" ht="23.25">
      <c r="A27" s="67" t="s">
        <v>971</v>
      </c>
      <c r="B27" s="67" t="s">
        <v>972</v>
      </c>
      <c r="C27" s="67" t="s">
        <v>926</v>
      </c>
    </row>
    <row r="28" spans="1:3" ht="69.75">
      <c r="A28" s="68" t="s">
        <v>973</v>
      </c>
      <c r="B28" s="71" t="s">
        <v>974</v>
      </c>
      <c r="C28" s="70" t="s">
        <v>975</v>
      </c>
    </row>
    <row r="29" spans="1:3" ht="116.25">
      <c r="A29" s="68" t="s">
        <v>976</v>
      </c>
      <c r="B29" s="72" t="s">
        <v>977</v>
      </c>
      <c r="C29" s="70" t="s">
        <v>978</v>
      </c>
    </row>
    <row r="30" spans="1:3" ht="93">
      <c r="A30" s="68" t="s">
        <v>979</v>
      </c>
      <c r="B30" s="73" t="s">
        <v>980</v>
      </c>
      <c r="C30" s="70" t="s">
        <v>981</v>
      </c>
    </row>
  </sheetData>
  <mergeCells count="7">
    <mergeCell ref="A4:C4"/>
    <mergeCell ref="A2:I2"/>
    <mergeCell ref="B10:C10"/>
    <mergeCell ref="B6:C6"/>
    <mergeCell ref="B7:C7"/>
    <mergeCell ref="B8:C8"/>
    <mergeCell ref="B9:C9"/>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C74CD-855A-4B8C-A093-719372B8D5DC}">
  <sheetPr codeName="Hoja7"/>
  <dimension ref="A2:U16"/>
  <sheetViews>
    <sheetView showGridLines="0" topLeftCell="M1" zoomScale="85" zoomScaleNormal="85" workbookViewId="0">
      <pane ySplit="4" topLeftCell="A11" activePane="bottomLeft" state="frozen"/>
      <selection pane="bottomLeft" activeCell="O22" sqref="O22"/>
    </sheetView>
  </sheetViews>
  <sheetFormatPr baseColWidth="10" defaultColWidth="11.42578125" defaultRowHeight="15"/>
  <cols>
    <col min="1" max="1" width="25" bestFit="1" customWidth="1"/>
    <col min="2" max="2" width="19.140625" customWidth="1"/>
    <col min="3" max="3" width="82" customWidth="1"/>
    <col min="4" max="4" width="11.42578125" customWidth="1"/>
    <col min="5" max="5" width="17.140625" customWidth="1"/>
    <col min="6" max="6" width="59.42578125" customWidth="1"/>
    <col min="7" max="7" width="44.42578125" customWidth="1"/>
    <col min="8" max="8" width="67" customWidth="1"/>
    <col min="9" max="9" width="42" customWidth="1"/>
    <col min="10" max="10" width="41.140625" customWidth="1"/>
    <col min="11" max="11" width="17.5703125" customWidth="1"/>
    <col min="12" max="12" width="51.5703125" customWidth="1"/>
    <col min="13" max="13" width="14.5703125" customWidth="1"/>
    <col min="14" max="14" width="15.140625" customWidth="1"/>
    <col min="15" max="15" width="61" customWidth="1"/>
    <col min="16" max="16" width="11.42578125" customWidth="1"/>
    <col min="17" max="17" width="102.85546875" customWidth="1"/>
    <col min="18" max="18" width="23.140625" customWidth="1"/>
    <col min="21" max="21" width="34.85546875" customWidth="1"/>
    <col min="22" max="22" width="3" customWidth="1"/>
    <col min="48" max="48" width="14.5703125" bestFit="1" customWidth="1"/>
    <col min="50" max="50" width="17.85546875" bestFit="1" customWidth="1"/>
  </cols>
  <sheetData>
    <row r="2" spans="1:21" ht="29.25" thickBot="1">
      <c r="A2" s="305" t="s">
        <v>1929</v>
      </c>
      <c r="B2" s="313" t="s">
        <v>172</v>
      </c>
      <c r="C2" s="238"/>
      <c r="D2" s="315" t="s">
        <v>661</v>
      </c>
      <c r="E2" s="316"/>
      <c r="F2" s="316"/>
      <c r="G2" s="316"/>
      <c r="H2" s="316"/>
      <c r="I2" s="316"/>
      <c r="J2" s="316"/>
      <c r="K2" s="316"/>
      <c r="L2" s="317"/>
      <c r="M2" s="309" t="s">
        <v>175</v>
      </c>
      <c r="N2" s="310"/>
      <c r="O2" s="310"/>
      <c r="P2" s="310"/>
      <c r="Q2" s="310"/>
      <c r="R2" s="310"/>
      <c r="S2" s="310"/>
      <c r="T2" s="310"/>
      <c r="U2" s="311"/>
    </row>
    <row r="3" spans="1:21" ht="27" thickBot="1">
      <c r="A3" s="306" t="s">
        <v>1930</v>
      </c>
      <c r="B3" s="314"/>
      <c r="C3" s="239"/>
      <c r="D3" s="307" t="s">
        <v>662</v>
      </c>
      <c r="E3" s="312"/>
      <c r="F3" s="308"/>
      <c r="G3" s="162"/>
      <c r="H3" s="162"/>
      <c r="I3" s="318" t="s">
        <v>663</v>
      </c>
      <c r="J3" s="319"/>
      <c r="K3" s="318" t="s">
        <v>664</v>
      </c>
      <c r="L3" s="319"/>
      <c r="M3" s="307" t="s">
        <v>665</v>
      </c>
      <c r="N3" s="308"/>
      <c r="O3" s="162"/>
      <c r="P3" s="307" t="s">
        <v>666</v>
      </c>
      <c r="Q3" s="312"/>
      <c r="R3" s="312"/>
      <c r="S3" s="312"/>
      <c r="T3" s="312"/>
      <c r="U3" s="308"/>
    </row>
    <row r="4" spans="1:21">
      <c r="A4" s="19" t="s">
        <v>1931</v>
      </c>
      <c r="B4" s="156" t="s">
        <v>172</v>
      </c>
      <c r="C4" s="155" t="s">
        <v>1069</v>
      </c>
      <c r="D4" s="155" t="s">
        <v>667</v>
      </c>
      <c r="E4" s="150" t="s">
        <v>668</v>
      </c>
      <c r="F4" s="150" t="s">
        <v>669</v>
      </c>
      <c r="G4" s="150" t="s">
        <v>670</v>
      </c>
      <c r="H4" s="150" t="s">
        <v>671</v>
      </c>
      <c r="I4" s="150" t="s">
        <v>156</v>
      </c>
      <c r="J4" s="150" t="s">
        <v>672</v>
      </c>
      <c r="K4" s="150" t="s">
        <v>664</v>
      </c>
      <c r="L4" s="151" t="s">
        <v>672</v>
      </c>
      <c r="M4" s="149" t="s">
        <v>673</v>
      </c>
      <c r="N4" s="151" t="s">
        <v>674</v>
      </c>
      <c r="O4" s="169" t="s">
        <v>675</v>
      </c>
      <c r="P4" s="152" t="s">
        <v>676</v>
      </c>
      <c r="Q4" s="153" t="s">
        <v>677</v>
      </c>
      <c r="R4" s="148" t="s">
        <v>678</v>
      </c>
      <c r="S4" s="148" t="s">
        <v>679</v>
      </c>
      <c r="T4" s="148" t="s">
        <v>680</v>
      </c>
      <c r="U4" s="148" t="s">
        <v>681</v>
      </c>
    </row>
    <row r="5" spans="1:21" ht="409.5">
      <c r="A5" s="19"/>
      <c r="B5" s="170">
        <v>200087</v>
      </c>
      <c r="C5" s="170" t="s">
        <v>326</v>
      </c>
      <c r="D5" s="92">
        <v>3649</v>
      </c>
      <c r="E5" s="92" t="s">
        <v>659</v>
      </c>
      <c r="F5" s="92" t="s">
        <v>650</v>
      </c>
      <c r="G5" s="92" t="s">
        <v>272</v>
      </c>
      <c r="H5" s="172" t="s">
        <v>1072</v>
      </c>
      <c r="I5" s="92" t="s">
        <v>255</v>
      </c>
      <c r="J5" s="92" t="s">
        <v>682</v>
      </c>
      <c r="K5" s="92">
        <v>10050151</v>
      </c>
      <c r="L5" s="92" t="s">
        <v>683</v>
      </c>
      <c r="M5" s="92" t="s">
        <v>684</v>
      </c>
      <c r="N5" s="92">
        <v>1</v>
      </c>
      <c r="O5" s="171" t="s">
        <v>685</v>
      </c>
      <c r="P5" s="92">
        <v>20</v>
      </c>
      <c r="Q5" s="240" t="s">
        <v>1070</v>
      </c>
      <c r="R5" s="168" t="s">
        <v>652</v>
      </c>
      <c r="S5" s="92">
        <v>2</v>
      </c>
      <c r="T5" s="92">
        <v>4</v>
      </c>
      <c r="U5" s="92" t="s">
        <v>686</v>
      </c>
    </row>
    <row r="6" spans="1:21">
      <c r="A6" s="19"/>
      <c r="B6" s="164">
        <v>202040</v>
      </c>
      <c r="C6" s="164" t="s">
        <v>1074</v>
      </c>
      <c r="D6" s="92">
        <v>37787</v>
      </c>
      <c r="E6" s="163" t="s">
        <v>654</v>
      </c>
      <c r="F6" s="163" t="s">
        <v>655</v>
      </c>
      <c r="G6" s="163" t="s">
        <v>272</v>
      </c>
      <c r="H6" s="167"/>
      <c r="I6" s="163" t="s">
        <v>255</v>
      </c>
      <c r="J6" s="163" t="s">
        <v>682</v>
      </c>
      <c r="K6" s="163">
        <v>10104713</v>
      </c>
      <c r="L6" s="163" t="s">
        <v>687</v>
      </c>
      <c r="M6" s="163" t="s">
        <v>688</v>
      </c>
      <c r="N6" s="163">
        <v>2</v>
      </c>
      <c r="O6" s="166" t="s">
        <v>689</v>
      </c>
      <c r="P6" s="92">
        <v>20</v>
      </c>
      <c r="Q6" s="157" t="s">
        <v>656</v>
      </c>
      <c r="R6" s="168" t="s">
        <v>690</v>
      </c>
      <c r="S6" s="92">
        <v>2</v>
      </c>
      <c r="T6" s="92">
        <v>4</v>
      </c>
      <c r="U6" s="92" t="s">
        <v>686</v>
      </c>
    </row>
    <row r="7" spans="1:21" ht="210">
      <c r="A7" s="19"/>
      <c r="B7" s="170">
        <v>201300</v>
      </c>
      <c r="C7" s="170" t="s">
        <v>1075</v>
      </c>
      <c r="D7" s="92">
        <v>29874</v>
      </c>
      <c r="E7" s="163" t="s">
        <v>654</v>
      </c>
      <c r="F7" s="163" t="s">
        <v>653</v>
      </c>
      <c r="G7" s="163" t="s">
        <v>225</v>
      </c>
      <c r="H7" s="167"/>
      <c r="I7" s="163" t="s">
        <v>255</v>
      </c>
      <c r="J7" s="163" t="s">
        <v>682</v>
      </c>
      <c r="K7" s="163">
        <v>10104713</v>
      </c>
      <c r="L7" s="163" t="s">
        <v>687</v>
      </c>
      <c r="M7" s="163" t="s">
        <v>691</v>
      </c>
      <c r="N7" s="163">
        <v>1</v>
      </c>
      <c r="O7" s="166" t="s">
        <v>692</v>
      </c>
      <c r="P7" s="92">
        <v>10</v>
      </c>
      <c r="Q7" s="157" t="s">
        <v>693</v>
      </c>
      <c r="R7" s="168" t="s">
        <v>654</v>
      </c>
      <c r="S7" s="92">
        <v>2</v>
      </c>
      <c r="T7" s="92">
        <v>48</v>
      </c>
      <c r="U7" s="92" t="s">
        <v>694</v>
      </c>
    </row>
    <row r="8" spans="1:21" ht="300">
      <c r="A8" s="19"/>
      <c r="B8" s="170">
        <v>201300</v>
      </c>
      <c r="C8" s="170" t="s">
        <v>1075</v>
      </c>
      <c r="D8" s="92">
        <v>29874</v>
      </c>
      <c r="E8" s="163" t="s">
        <v>654</v>
      </c>
      <c r="F8" s="163" t="s">
        <v>653</v>
      </c>
      <c r="G8" s="163" t="s">
        <v>225</v>
      </c>
      <c r="H8" s="167"/>
      <c r="I8" s="163" t="s">
        <v>255</v>
      </c>
      <c r="J8" s="163" t="s">
        <v>682</v>
      </c>
      <c r="K8" s="163">
        <v>10104713</v>
      </c>
      <c r="L8" s="163" t="s">
        <v>687</v>
      </c>
      <c r="M8" s="163" t="s">
        <v>691</v>
      </c>
      <c r="N8" s="163">
        <v>1</v>
      </c>
      <c r="O8" s="166" t="s">
        <v>695</v>
      </c>
      <c r="P8" s="92">
        <v>20</v>
      </c>
      <c r="Q8" s="157" t="s">
        <v>696</v>
      </c>
      <c r="R8" s="168" t="s">
        <v>95</v>
      </c>
      <c r="S8" s="92">
        <v>1</v>
      </c>
      <c r="T8" s="92">
        <v>4</v>
      </c>
      <c r="U8" s="92" t="s">
        <v>694</v>
      </c>
    </row>
    <row r="9" spans="1:21" ht="409.5">
      <c r="A9" s="19"/>
      <c r="B9" s="170">
        <v>200087</v>
      </c>
      <c r="C9" s="170" t="s">
        <v>326</v>
      </c>
      <c r="D9" s="92">
        <v>35784</v>
      </c>
      <c r="E9" s="92" t="s">
        <v>659</v>
      </c>
      <c r="F9" s="92" t="s">
        <v>327</v>
      </c>
      <c r="G9" s="92" t="s">
        <v>272</v>
      </c>
      <c r="H9" s="172" t="s">
        <v>697</v>
      </c>
      <c r="I9" s="92" t="s">
        <v>635</v>
      </c>
      <c r="J9" s="92" t="s">
        <v>698</v>
      </c>
      <c r="K9" s="92">
        <v>10050152</v>
      </c>
      <c r="L9" s="92" t="s">
        <v>699</v>
      </c>
      <c r="M9" s="92" t="s">
        <v>700</v>
      </c>
      <c r="N9" s="92">
        <v>1</v>
      </c>
      <c r="O9" s="171" t="s">
        <v>701</v>
      </c>
      <c r="P9" s="92">
        <v>20</v>
      </c>
      <c r="Q9" s="154" t="s">
        <v>328</v>
      </c>
      <c r="R9" s="168" t="s">
        <v>652</v>
      </c>
      <c r="S9" s="92">
        <v>2</v>
      </c>
      <c r="T9" s="92">
        <v>2</v>
      </c>
      <c r="U9" s="92" t="s">
        <v>686</v>
      </c>
    </row>
    <row r="10" spans="1:21">
      <c r="A10" s="19"/>
      <c r="B10" s="170">
        <v>202040</v>
      </c>
      <c r="C10" s="170" t="s">
        <v>1074</v>
      </c>
      <c r="D10" s="92">
        <v>37801</v>
      </c>
      <c r="E10" s="92" t="s">
        <v>654</v>
      </c>
      <c r="F10" s="92" t="s">
        <v>704</v>
      </c>
      <c r="G10" s="92" t="s">
        <v>272</v>
      </c>
      <c r="H10" s="19"/>
      <c r="I10" s="19" t="s">
        <v>635</v>
      </c>
      <c r="J10" s="49" t="s">
        <v>698</v>
      </c>
      <c r="K10" s="92">
        <v>10104714</v>
      </c>
      <c r="L10" s="92" t="s">
        <v>702</v>
      </c>
      <c r="M10" s="92" t="s">
        <v>703</v>
      </c>
      <c r="N10" s="92">
        <v>1</v>
      </c>
      <c r="O10" s="171" t="s">
        <v>704</v>
      </c>
      <c r="P10" s="92">
        <v>20</v>
      </c>
      <c r="Q10" s="19" t="s">
        <v>705</v>
      </c>
      <c r="R10" s="92" t="s">
        <v>690</v>
      </c>
      <c r="S10" s="92">
        <v>2</v>
      </c>
      <c r="T10" s="92">
        <v>4</v>
      </c>
      <c r="U10" s="92" t="s">
        <v>686</v>
      </c>
    </row>
    <row r="11" spans="1:21" ht="180">
      <c r="A11" s="19"/>
      <c r="B11" s="170">
        <v>201300</v>
      </c>
      <c r="C11" s="170"/>
      <c r="D11" s="92">
        <v>29875</v>
      </c>
      <c r="E11" s="92" t="s">
        <v>654</v>
      </c>
      <c r="F11" s="92" t="s">
        <v>706</v>
      </c>
      <c r="G11" s="92" t="s">
        <v>225</v>
      </c>
      <c r="H11" s="92"/>
      <c r="I11" s="92" t="s">
        <v>635</v>
      </c>
      <c r="J11" s="92" t="s">
        <v>698</v>
      </c>
      <c r="K11" s="92">
        <v>10104714</v>
      </c>
      <c r="L11" s="92" t="s">
        <v>702</v>
      </c>
      <c r="M11" s="92" t="s">
        <v>691</v>
      </c>
      <c r="N11" s="92">
        <v>1</v>
      </c>
      <c r="O11" s="173" t="s">
        <v>707</v>
      </c>
      <c r="P11" s="92">
        <v>10</v>
      </c>
      <c r="Q11" s="157" t="s">
        <v>693</v>
      </c>
      <c r="R11" s="168" t="s">
        <v>654</v>
      </c>
      <c r="S11" s="92">
        <v>2</v>
      </c>
      <c r="T11" s="92">
        <v>48</v>
      </c>
      <c r="U11" s="92" t="s">
        <v>694</v>
      </c>
    </row>
    <row r="12" spans="1:21" ht="300">
      <c r="A12" s="19"/>
      <c r="B12" s="170">
        <v>201300</v>
      </c>
      <c r="C12" s="170" t="s">
        <v>1075</v>
      </c>
      <c r="D12" s="92">
        <v>29875</v>
      </c>
      <c r="E12" s="92" t="s">
        <v>654</v>
      </c>
      <c r="F12" s="92" t="s">
        <v>706</v>
      </c>
      <c r="G12" s="92" t="s">
        <v>225</v>
      </c>
      <c r="H12" s="92"/>
      <c r="I12" s="92" t="s">
        <v>635</v>
      </c>
      <c r="J12" s="92" t="s">
        <v>698</v>
      </c>
      <c r="K12" s="92">
        <v>10104714</v>
      </c>
      <c r="L12" s="92" t="s">
        <v>702</v>
      </c>
      <c r="M12" s="92" t="s">
        <v>691</v>
      </c>
      <c r="N12" s="92">
        <v>1</v>
      </c>
      <c r="O12" s="191" t="s">
        <v>708</v>
      </c>
      <c r="P12" s="92">
        <v>20</v>
      </c>
      <c r="Q12" s="157" t="s">
        <v>696</v>
      </c>
      <c r="R12" s="168" t="s">
        <v>95</v>
      </c>
      <c r="S12" s="92">
        <v>1</v>
      </c>
      <c r="T12" s="92">
        <v>4</v>
      </c>
      <c r="U12" s="92" t="s">
        <v>694</v>
      </c>
    </row>
    <row r="13" spans="1:21" s="281" customFormat="1">
      <c r="A13" s="273" t="s">
        <v>1913</v>
      </c>
      <c r="B13" s="324">
        <v>200581</v>
      </c>
      <c r="C13" s="272" t="s">
        <v>1982</v>
      </c>
      <c r="D13" s="323">
        <v>10606</v>
      </c>
      <c r="E13" s="323" t="s">
        <v>234</v>
      </c>
      <c r="F13" s="323" t="s">
        <v>576</v>
      </c>
      <c r="G13" s="323" t="s">
        <v>1667</v>
      </c>
      <c r="H13" s="325" t="s">
        <v>2001</v>
      </c>
      <c r="I13" s="323" t="s">
        <v>512</v>
      </c>
      <c r="J13" s="323" t="s">
        <v>709</v>
      </c>
      <c r="K13" s="323">
        <v>10105288</v>
      </c>
      <c r="L13" s="323" t="s">
        <v>710</v>
      </c>
      <c r="M13" s="320">
        <v>1828</v>
      </c>
      <c r="N13" s="320">
        <v>1</v>
      </c>
      <c r="O13" s="320" t="s">
        <v>711</v>
      </c>
      <c r="P13" s="274">
        <v>10</v>
      </c>
      <c r="Q13" s="273" t="s">
        <v>1983</v>
      </c>
      <c r="R13" s="273" t="s">
        <v>712</v>
      </c>
      <c r="S13" s="274">
        <v>1</v>
      </c>
      <c r="T13" s="274">
        <v>2</v>
      </c>
      <c r="U13" s="280" t="s">
        <v>686</v>
      </c>
    </row>
    <row r="14" spans="1:21" s="281" customFormat="1">
      <c r="A14" s="273" t="s">
        <v>1913</v>
      </c>
      <c r="B14" s="324"/>
      <c r="C14" s="272" t="s">
        <v>1710</v>
      </c>
      <c r="D14" s="323"/>
      <c r="E14" s="323"/>
      <c r="F14" s="323"/>
      <c r="G14" s="323"/>
      <c r="H14" s="325"/>
      <c r="I14" s="323"/>
      <c r="J14" s="323"/>
      <c r="K14" s="323"/>
      <c r="L14" s="323"/>
      <c r="M14" s="321"/>
      <c r="N14" s="321"/>
      <c r="O14" s="321"/>
      <c r="P14" s="280">
        <v>20</v>
      </c>
      <c r="Q14" s="273" t="s">
        <v>2002</v>
      </c>
      <c r="R14" s="273" t="s">
        <v>2003</v>
      </c>
      <c r="S14" s="280" t="s">
        <v>2004</v>
      </c>
      <c r="T14" s="280" t="s">
        <v>2005</v>
      </c>
      <c r="U14" s="280" t="s">
        <v>686</v>
      </c>
    </row>
    <row r="15" spans="1:21" s="281" customFormat="1">
      <c r="A15" s="273" t="s">
        <v>1913</v>
      </c>
      <c r="B15" s="324"/>
      <c r="C15" s="272" t="s">
        <v>1710</v>
      </c>
      <c r="D15" s="323"/>
      <c r="E15" s="323"/>
      <c r="F15" s="323"/>
      <c r="G15" s="323"/>
      <c r="H15" s="325"/>
      <c r="I15" s="323"/>
      <c r="J15" s="323"/>
      <c r="K15" s="323"/>
      <c r="L15" s="323"/>
      <c r="M15" s="322"/>
      <c r="N15" s="322"/>
      <c r="O15" s="322"/>
      <c r="P15" s="280">
        <v>30</v>
      </c>
      <c r="Q15" s="273" t="s">
        <v>713</v>
      </c>
      <c r="R15" s="273" t="s">
        <v>2006</v>
      </c>
      <c r="S15" s="280">
        <v>2</v>
      </c>
      <c r="T15" s="280" t="s">
        <v>2007</v>
      </c>
      <c r="U15" s="280" t="s">
        <v>714</v>
      </c>
    </row>
    <row r="16" spans="1:21">
      <c r="A16" s="19" t="s">
        <v>1931</v>
      </c>
      <c r="B16" s="170">
        <v>201300</v>
      </c>
      <c r="C16" s="170" t="s">
        <v>1075</v>
      </c>
      <c r="D16" s="49">
        <v>40274</v>
      </c>
      <c r="E16" s="49" t="s">
        <v>659</v>
      </c>
      <c r="F16" s="49" t="s">
        <v>657</v>
      </c>
      <c r="G16" s="19" t="s">
        <v>1712</v>
      </c>
      <c r="H16" s="19" t="s">
        <v>715</v>
      </c>
      <c r="I16" s="92" t="s">
        <v>512</v>
      </c>
      <c r="J16" s="92" t="s">
        <v>709</v>
      </c>
      <c r="K16" s="92">
        <v>10105288</v>
      </c>
      <c r="L16" s="92" t="s">
        <v>710</v>
      </c>
      <c r="M16" s="49">
        <v>1828</v>
      </c>
      <c r="N16" s="92">
        <v>2</v>
      </c>
      <c r="O16" s="19" t="s">
        <v>657</v>
      </c>
      <c r="P16" s="92">
        <v>10</v>
      </c>
      <c r="Q16" s="19" t="s">
        <v>658</v>
      </c>
      <c r="R16" s="267" t="s">
        <v>659</v>
      </c>
      <c r="S16" s="92">
        <v>2</v>
      </c>
      <c r="T16" s="92" t="s">
        <v>1981</v>
      </c>
      <c r="U16" s="268" t="s">
        <v>694</v>
      </c>
    </row>
  </sheetData>
  <autoFilter ref="B4:BA16" xr:uid="{98EC74CD-855A-4B8C-A093-719372B8D5DC}"/>
  <mergeCells count="22">
    <mergeCell ref="N13:N15"/>
    <mergeCell ref="O13:O15"/>
    <mergeCell ref="I13:I15"/>
    <mergeCell ref="B13:B15"/>
    <mergeCell ref="J13:J15"/>
    <mergeCell ref="K13:K15"/>
    <mergeCell ref="L13:L15"/>
    <mergeCell ref="M13:M15"/>
    <mergeCell ref="H13:H15"/>
    <mergeCell ref="G13:G15"/>
    <mergeCell ref="F13:F15"/>
    <mergeCell ref="E13:E15"/>
    <mergeCell ref="D13:D15"/>
    <mergeCell ref="A2:A3"/>
    <mergeCell ref="M3:N3"/>
    <mergeCell ref="M2:U2"/>
    <mergeCell ref="P3:U3"/>
    <mergeCell ref="B2:B3"/>
    <mergeCell ref="D2:L2"/>
    <mergeCell ref="D3:F3"/>
    <mergeCell ref="I3:J3"/>
    <mergeCell ref="K3:L3"/>
  </mergeCells>
  <conditionalFormatting sqref="AM3 AO3 AQ3 AS3">
    <cfRule type="cellIs" dxfId="30" priority="24" operator="greaterThanOrEqual">
      <formula>$AB$3</formula>
    </cfRule>
    <cfRule type="cellIs" dxfId="29" priority="25" operator="greaterThanOrEqual">
      <formula>$AB$4</formula>
    </cfRule>
    <cfRule type="cellIs" dxfId="28" priority="26" operator="greaterThanOrEqual">
      <formula>$AB$5</formula>
    </cfRule>
    <cfRule type="cellIs" dxfId="27" priority="27" operator="greaterThanOrEqual">
      <formula>#REF!</formula>
    </cfRule>
  </conditionalFormatting>
  <conditionalFormatting sqref="AT2:AT3">
    <cfRule type="cellIs" dxfId="26" priority="13" operator="equal">
      <formula>"OK"</formula>
    </cfRule>
  </conditionalFormatting>
  <conditionalFormatting sqref="AV3 AZ3">
    <cfRule type="cellIs" dxfId="25" priority="5" operator="equal">
      <formula>"Baja"</formula>
    </cfRule>
    <cfRule type="cellIs" dxfId="24" priority="6" operator="equal">
      <formula>"Med"</formula>
    </cfRule>
    <cfRule type="cellIs" dxfId="23" priority="7" operator="equal">
      <formula>"Med.Alta"</formula>
    </cfRule>
    <cfRule type="cellIs" dxfId="22" priority="8" operator="equal">
      <formula>"Alta"</formula>
    </cfRule>
  </conditionalFormatting>
  <conditionalFormatting sqref="AX3">
    <cfRule type="cellIs" dxfId="21" priority="1" operator="greaterThanOrEqual">
      <formula>#REF!</formula>
    </cfRule>
    <cfRule type="cellIs" dxfId="20" priority="2" operator="greaterThanOrEqual">
      <formula>#REF!</formula>
    </cfRule>
    <cfRule type="cellIs" dxfId="19" priority="3" operator="greaterThanOrEqual">
      <formula>#REF!</formula>
    </cfRule>
    <cfRule type="cellIs" dxfId="18" priority="4" operator="greaterThanOrEqual">
      <formula>#REF!</formula>
    </cfRule>
  </conditionalFormatting>
  <dataValidations count="1">
    <dataValidation type="list" allowBlank="1" showInputMessage="1" showErrorMessage="1" sqref="A4:A16" xr:uid="{945128C9-97D2-4AB7-B8C6-2A08A9E26EF8}">
      <formula1>#REF!</formula1>
    </dataValidation>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70BCE-2B0E-44DB-9FE0-E2D79E5C8485}">
  <dimension ref="A2:V21"/>
  <sheetViews>
    <sheetView showGridLines="0" zoomScale="58" zoomScaleNormal="58" workbookViewId="0">
      <pane ySplit="4" topLeftCell="A9" activePane="bottomLeft" state="frozen"/>
      <selection pane="bottomLeft" activeCell="C22" sqref="C22"/>
    </sheetView>
  </sheetViews>
  <sheetFormatPr baseColWidth="10" defaultColWidth="11.42578125" defaultRowHeight="15"/>
  <cols>
    <col min="1" max="1" width="25" bestFit="1" customWidth="1"/>
    <col min="2" max="2" width="19.140625" customWidth="1"/>
    <col min="3" max="3" width="59.42578125" customWidth="1"/>
    <col min="4" max="4" width="11.42578125" customWidth="1"/>
    <col min="5" max="5" width="17.140625" customWidth="1"/>
    <col min="6" max="6" width="59.42578125" customWidth="1"/>
    <col min="7" max="7" width="44.42578125" customWidth="1"/>
    <col min="8" max="8" width="26.5703125" customWidth="1"/>
    <col min="9" max="9" width="42" customWidth="1"/>
    <col min="10" max="10" width="41.140625" customWidth="1"/>
    <col min="11" max="11" width="17.5703125" customWidth="1"/>
    <col min="12" max="12" width="51.5703125" customWidth="1"/>
    <col min="13" max="13" width="14.5703125" customWidth="1"/>
    <col min="14" max="14" width="15.140625" customWidth="1"/>
    <col min="15" max="15" width="61" customWidth="1"/>
    <col min="16" max="16" width="11.42578125" customWidth="1"/>
    <col min="17" max="17" width="102.85546875" customWidth="1"/>
    <col min="18" max="18" width="23.140625" customWidth="1"/>
    <col min="21" max="21" width="34.85546875" customWidth="1"/>
    <col min="22" max="22" width="22.5703125" customWidth="1"/>
    <col min="48" max="48" width="14.5703125" bestFit="1" customWidth="1"/>
    <col min="50" max="50" width="17.85546875" bestFit="1" customWidth="1"/>
  </cols>
  <sheetData>
    <row r="2" spans="1:22" ht="29.25" thickBot="1">
      <c r="A2" s="305" t="s">
        <v>1929</v>
      </c>
      <c r="B2" s="313" t="s">
        <v>172</v>
      </c>
      <c r="C2" s="238"/>
      <c r="D2" s="315" t="s">
        <v>661</v>
      </c>
      <c r="E2" s="316"/>
      <c r="F2" s="316"/>
      <c r="G2" s="316"/>
      <c r="H2" s="316"/>
      <c r="I2" s="316"/>
      <c r="J2" s="316"/>
      <c r="K2" s="316"/>
      <c r="L2" s="317"/>
      <c r="M2" s="309" t="s">
        <v>175</v>
      </c>
      <c r="N2" s="310"/>
      <c r="O2" s="310"/>
      <c r="P2" s="310"/>
      <c r="Q2" s="310"/>
      <c r="R2" s="310"/>
      <c r="S2" s="310"/>
      <c r="T2" s="310"/>
      <c r="U2" s="310"/>
      <c r="V2" s="311"/>
    </row>
    <row r="3" spans="1:22" ht="27" thickBot="1">
      <c r="A3" s="306" t="s">
        <v>1930</v>
      </c>
      <c r="B3" s="314"/>
      <c r="C3" s="239"/>
      <c r="D3" s="307" t="s">
        <v>662</v>
      </c>
      <c r="E3" s="312"/>
      <c r="F3" s="308"/>
      <c r="G3" s="162"/>
      <c r="H3" s="162"/>
      <c r="I3" s="318" t="s">
        <v>663</v>
      </c>
      <c r="J3" s="319"/>
      <c r="K3" s="318" t="s">
        <v>664</v>
      </c>
      <c r="L3" s="319"/>
      <c r="M3" s="326" t="s">
        <v>665</v>
      </c>
      <c r="N3" s="327"/>
      <c r="O3" s="277"/>
      <c r="P3" s="307" t="s">
        <v>666</v>
      </c>
      <c r="Q3" s="312"/>
      <c r="R3" s="312"/>
      <c r="S3" s="312"/>
      <c r="T3" s="312"/>
      <c r="U3" s="312"/>
      <c r="V3" s="308"/>
    </row>
    <row r="4" spans="1:22">
      <c r="A4" s="19"/>
      <c r="B4" s="156" t="s">
        <v>172</v>
      </c>
      <c r="C4" s="155" t="s">
        <v>1069</v>
      </c>
      <c r="D4" s="155" t="s">
        <v>667</v>
      </c>
      <c r="E4" s="150" t="s">
        <v>668</v>
      </c>
      <c r="F4" s="150" t="s">
        <v>669</v>
      </c>
      <c r="G4" s="150" t="s">
        <v>670</v>
      </c>
      <c r="H4" s="150" t="s">
        <v>671</v>
      </c>
      <c r="I4" s="150" t="s">
        <v>156</v>
      </c>
      <c r="J4" s="150" t="s">
        <v>672</v>
      </c>
      <c r="K4" s="150" t="s">
        <v>664</v>
      </c>
      <c r="L4" s="151" t="s">
        <v>672</v>
      </c>
      <c r="M4" s="149" t="s">
        <v>673</v>
      </c>
      <c r="N4" s="151" t="s">
        <v>674</v>
      </c>
      <c r="O4" s="169" t="s">
        <v>675</v>
      </c>
      <c r="P4" s="152" t="s">
        <v>676</v>
      </c>
      <c r="Q4" s="153" t="s">
        <v>677</v>
      </c>
      <c r="R4" s="148" t="s">
        <v>678</v>
      </c>
      <c r="S4" s="148" t="s">
        <v>679</v>
      </c>
      <c r="T4" s="148" t="s">
        <v>680</v>
      </c>
      <c r="U4" s="148" t="s">
        <v>681</v>
      </c>
      <c r="V4" s="148" t="s">
        <v>1986</v>
      </c>
    </row>
    <row r="5" spans="1:22" ht="409.5">
      <c r="A5" s="19"/>
      <c r="B5" s="170">
        <v>200087</v>
      </c>
      <c r="C5" s="170" t="s">
        <v>326</v>
      </c>
      <c r="D5" s="92">
        <v>3649</v>
      </c>
      <c r="E5" s="92" t="s">
        <v>659</v>
      </c>
      <c r="F5" s="92" t="s">
        <v>650</v>
      </c>
      <c r="G5" s="92" t="s">
        <v>272</v>
      </c>
      <c r="H5" s="172" t="s">
        <v>1072</v>
      </c>
      <c r="I5" s="92" t="s">
        <v>255</v>
      </c>
      <c r="J5" s="92" t="s">
        <v>682</v>
      </c>
      <c r="K5" s="92">
        <v>10050151</v>
      </c>
      <c r="L5" s="92" t="s">
        <v>683</v>
      </c>
      <c r="M5" s="92" t="s">
        <v>684</v>
      </c>
      <c r="N5" s="92">
        <v>1</v>
      </c>
      <c r="O5" s="171" t="s">
        <v>685</v>
      </c>
      <c r="P5" s="92">
        <v>20</v>
      </c>
      <c r="Q5" s="240" t="s">
        <v>1070</v>
      </c>
      <c r="R5" s="168" t="s">
        <v>652</v>
      </c>
      <c r="S5" s="92">
        <v>2</v>
      </c>
      <c r="T5" s="92">
        <v>4</v>
      </c>
      <c r="U5" s="92" t="s">
        <v>686</v>
      </c>
      <c r="V5" s="19"/>
    </row>
    <row r="6" spans="1:22">
      <c r="A6" s="19"/>
      <c r="B6" s="164">
        <v>202040</v>
      </c>
      <c r="C6" s="164" t="s">
        <v>1074</v>
      </c>
      <c r="D6" s="92">
        <v>37787</v>
      </c>
      <c r="E6" s="163" t="s">
        <v>654</v>
      </c>
      <c r="F6" s="163" t="s">
        <v>655</v>
      </c>
      <c r="G6" s="163" t="s">
        <v>272</v>
      </c>
      <c r="H6" s="167"/>
      <c r="I6" s="163" t="s">
        <v>255</v>
      </c>
      <c r="J6" s="163" t="s">
        <v>682</v>
      </c>
      <c r="K6" s="163">
        <v>10104713</v>
      </c>
      <c r="L6" s="163" t="s">
        <v>687</v>
      </c>
      <c r="M6" s="163" t="s">
        <v>688</v>
      </c>
      <c r="N6" s="163">
        <v>2</v>
      </c>
      <c r="O6" s="166" t="s">
        <v>689</v>
      </c>
      <c r="P6" s="92">
        <v>20</v>
      </c>
      <c r="Q6" s="157" t="s">
        <v>656</v>
      </c>
      <c r="R6" s="168" t="s">
        <v>690</v>
      </c>
      <c r="S6" s="92">
        <v>2</v>
      </c>
      <c r="T6" s="92">
        <v>4</v>
      </c>
      <c r="U6" s="92" t="s">
        <v>686</v>
      </c>
      <c r="V6" s="19"/>
    </row>
    <row r="7" spans="1:22" ht="210">
      <c r="A7" s="19"/>
      <c r="B7" s="170">
        <v>201300</v>
      </c>
      <c r="C7" s="170" t="s">
        <v>1075</v>
      </c>
      <c r="D7" s="92">
        <v>29874</v>
      </c>
      <c r="E7" s="163" t="s">
        <v>654</v>
      </c>
      <c r="F7" s="163" t="s">
        <v>653</v>
      </c>
      <c r="G7" s="163" t="s">
        <v>225</v>
      </c>
      <c r="H7" s="167"/>
      <c r="I7" s="163" t="s">
        <v>255</v>
      </c>
      <c r="J7" s="163" t="s">
        <v>682</v>
      </c>
      <c r="K7" s="163">
        <v>10104713</v>
      </c>
      <c r="L7" s="163" t="s">
        <v>687</v>
      </c>
      <c r="M7" s="163" t="s">
        <v>691</v>
      </c>
      <c r="N7" s="163">
        <v>1</v>
      </c>
      <c r="O7" s="166" t="s">
        <v>692</v>
      </c>
      <c r="P7" s="92">
        <v>10</v>
      </c>
      <c r="Q7" s="157" t="s">
        <v>693</v>
      </c>
      <c r="R7" s="168" t="s">
        <v>654</v>
      </c>
      <c r="S7" s="92">
        <v>2</v>
      </c>
      <c r="T7" s="92">
        <v>48</v>
      </c>
      <c r="U7" s="92" t="s">
        <v>694</v>
      </c>
      <c r="V7" s="19"/>
    </row>
    <row r="8" spans="1:22" ht="300">
      <c r="A8" s="19"/>
      <c r="B8" s="170">
        <v>201300</v>
      </c>
      <c r="C8" s="170" t="s">
        <v>1075</v>
      </c>
      <c r="D8" s="92">
        <v>29874</v>
      </c>
      <c r="E8" s="163" t="s">
        <v>654</v>
      </c>
      <c r="F8" s="163" t="s">
        <v>653</v>
      </c>
      <c r="G8" s="163" t="s">
        <v>225</v>
      </c>
      <c r="H8" s="167"/>
      <c r="I8" s="163" t="s">
        <v>255</v>
      </c>
      <c r="J8" s="163" t="s">
        <v>682</v>
      </c>
      <c r="K8" s="163">
        <v>10104713</v>
      </c>
      <c r="L8" s="163" t="s">
        <v>687</v>
      </c>
      <c r="M8" s="163" t="s">
        <v>691</v>
      </c>
      <c r="N8" s="163">
        <v>1</v>
      </c>
      <c r="O8" s="166" t="s">
        <v>695</v>
      </c>
      <c r="P8" s="92">
        <v>20</v>
      </c>
      <c r="Q8" s="157" t="s">
        <v>696</v>
      </c>
      <c r="R8" s="168" t="s">
        <v>95</v>
      </c>
      <c r="S8" s="92">
        <v>1</v>
      </c>
      <c r="T8" s="92">
        <v>4</v>
      </c>
      <c r="U8" s="92" t="s">
        <v>694</v>
      </c>
      <c r="V8" s="19"/>
    </row>
    <row r="9" spans="1:22" ht="409.5">
      <c r="A9" s="19"/>
      <c r="B9" s="170">
        <v>200087</v>
      </c>
      <c r="C9" s="170" t="s">
        <v>326</v>
      </c>
      <c r="D9" s="92">
        <v>35784</v>
      </c>
      <c r="E9" s="92" t="s">
        <v>659</v>
      </c>
      <c r="F9" s="92" t="s">
        <v>327</v>
      </c>
      <c r="G9" s="92" t="s">
        <v>272</v>
      </c>
      <c r="H9" s="172" t="s">
        <v>697</v>
      </c>
      <c r="I9" s="92" t="s">
        <v>635</v>
      </c>
      <c r="J9" s="92" t="s">
        <v>698</v>
      </c>
      <c r="K9" s="92">
        <v>10050152</v>
      </c>
      <c r="L9" s="92" t="s">
        <v>699</v>
      </c>
      <c r="M9" s="92" t="s">
        <v>700</v>
      </c>
      <c r="N9" s="92">
        <v>1</v>
      </c>
      <c r="O9" s="171" t="s">
        <v>701</v>
      </c>
      <c r="P9" s="92">
        <v>20</v>
      </c>
      <c r="Q9" s="154" t="s">
        <v>328</v>
      </c>
      <c r="R9" s="168" t="s">
        <v>652</v>
      </c>
      <c r="S9" s="92">
        <v>2</v>
      </c>
      <c r="T9" s="92">
        <v>2</v>
      </c>
      <c r="U9" s="92" t="s">
        <v>686</v>
      </c>
      <c r="V9" s="19"/>
    </row>
    <row r="10" spans="1:22">
      <c r="A10" s="19"/>
      <c r="B10" s="170">
        <v>202040</v>
      </c>
      <c r="C10" s="170" t="s">
        <v>1074</v>
      </c>
      <c r="D10" s="92">
        <v>37801</v>
      </c>
      <c r="E10" s="92" t="s">
        <v>654</v>
      </c>
      <c r="F10" s="92" t="s">
        <v>704</v>
      </c>
      <c r="G10" s="92" t="s">
        <v>272</v>
      </c>
      <c r="H10" s="19"/>
      <c r="I10" s="19" t="s">
        <v>635</v>
      </c>
      <c r="J10" s="49" t="s">
        <v>698</v>
      </c>
      <c r="K10" s="92">
        <v>10104714</v>
      </c>
      <c r="L10" s="92" t="s">
        <v>702</v>
      </c>
      <c r="M10" s="92" t="s">
        <v>703</v>
      </c>
      <c r="N10" s="92">
        <v>1</v>
      </c>
      <c r="O10" s="171" t="s">
        <v>704</v>
      </c>
      <c r="P10" s="92">
        <v>20</v>
      </c>
      <c r="Q10" s="19" t="s">
        <v>705</v>
      </c>
      <c r="R10" s="92" t="s">
        <v>690</v>
      </c>
      <c r="S10" s="92">
        <v>2</v>
      </c>
      <c r="T10" s="92">
        <v>4</v>
      </c>
      <c r="U10" s="92" t="s">
        <v>686</v>
      </c>
      <c r="V10" s="19"/>
    </row>
    <row r="11" spans="1:22" ht="180">
      <c r="A11" s="19"/>
      <c r="B11" s="170">
        <v>201300</v>
      </c>
      <c r="C11" s="170"/>
      <c r="D11" s="92">
        <v>29875</v>
      </c>
      <c r="E11" s="92" t="s">
        <v>654</v>
      </c>
      <c r="F11" s="92" t="s">
        <v>706</v>
      </c>
      <c r="G11" s="92" t="s">
        <v>225</v>
      </c>
      <c r="H11" s="92"/>
      <c r="I11" s="92" t="s">
        <v>635</v>
      </c>
      <c r="J11" s="92" t="s">
        <v>698</v>
      </c>
      <c r="K11" s="92">
        <v>10104714</v>
      </c>
      <c r="L11" s="92" t="s">
        <v>702</v>
      </c>
      <c r="M11" s="92" t="s">
        <v>691</v>
      </c>
      <c r="N11" s="92">
        <v>1</v>
      </c>
      <c r="O11" s="173" t="s">
        <v>707</v>
      </c>
      <c r="P11" s="92">
        <v>10</v>
      </c>
      <c r="Q11" s="157" t="s">
        <v>693</v>
      </c>
      <c r="R11" s="168" t="s">
        <v>654</v>
      </c>
      <c r="S11" s="92">
        <v>2</v>
      </c>
      <c r="T11" s="92">
        <v>48</v>
      </c>
      <c r="U11" s="92" t="s">
        <v>694</v>
      </c>
      <c r="V11" s="19"/>
    </row>
    <row r="12" spans="1:22" ht="300">
      <c r="A12" s="19"/>
      <c r="B12" s="170">
        <v>201300</v>
      </c>
      <c r="C12" s="170" t="s">
        <v>1075</v>
      </c>
      <c r="D12" s="92">
        <v>29875</v>
      </c>
      <c r="E12" s="92" t="s">
        <v>654</v>
      </c>
      <c r="F12" s="92" t="s">
        <v>706</v>
      </c>
      <c r="G12" s="92" t="s">
        <v>225</v>
      </c>
      <c r="H12" s="92"/>
      <c r="I12" s="92" t="s">
        <v>635</v>
      </c>
      <c r="J12" s="92" t="s">
        <v>698</v>
      </c>
      <c r="K12" s="92">
        <v>10104714</v>
      </c>
      <c r="L12" s="92" t="s">
        <v>702</v>
      </c>
      <c r="M12" s="92" t="s">
        <v>691</v>
      </c>
      <c r="N12" s="92">
        <v>1</v>
      </c>
      <c r="O12" s="191" t="s">
        <v>708</v>
      </c>
      <c r="P12" s="92">
        <v>20</v>
      </c>
      <c r="Q12" s="157" t="s">
        <v>696</v>
      </c>
      <c r="R12" s="168" t="s">
        <v>95</v>
      </c>
      <c r="S12" s="92">
        <v>1</v>
      </c>
      <c r="T12" s="92">
        <v>4</v>
      </c>
      <c r="U12" s="92" t="s">
        <v>694</v>
      </c>
      <c r="V12" s="19"/>
    </row>
    <row r="13" spans="1:22">
      <c r="A13" s="19" t="s">
        <v>1931</v>
      </c>
      <c r="B13" s="170">
        <v>201300</v>
      </c>
      <c r="C13" s="170" t="s">
        <v>1075</v>
      </c>
      <c r="D13" s="49">
        <v>40274</v>
      </c>
      <c r="E13" s="49" t="s">
        <v>659</v>
      </c>
      <c r="F13" s="49" t="s">
        <v>657</v>
      </c>
      <c r="G13" s="49" t="s">
        <v>1712</v>
      </c>
      <c r="H13" s="19"/>
      <c r="I13" s="92" t="s">
        <v>512</v>
      </c>
      <c r="J13" s="92" t="s">
        <v>709</v>
      </c>
      <c r="K13" s="92">
        <v>10105288</v>
      </c>
      <c r="L13" s="92" t="s">
        <v>710</v>
      </c>
      <c r="M13" s="49">
        <v>1828</v>
      </c>
      <c r="N13" s="92">
        <v>2</v>
      </c>
      <c r="O13" s="19"/>
      <c r="P13" s="92">
        <v>10</v>
      </c>
      <c r="Q13" s="19" t="s">
        <v>658</v>
      </c>
      <c r="R13" s="269" t="s">
        <v>659</v>
      </c>
      <c r="S13" s="92">
        <v>2</v>
      </c>
      <c r="T13" s="270">
        <v>36</v>
      </c>
      <c r="U13" s="92" t="s">
        <v>694</v>
      </c>
      <c r="V13" s="19"/>
    </row>
    <row r="14" spans="1:22">
      <c r="A14" s="19" t="s">
        <v>1932</v>
      </c>
      <c r="B14" s="154"/>
      <c r="C14" s="270" t="s">
        <v>2015</v>
      </c>
      <c r="D14" s="154"/>
      <c r="E14" s="92" t="s">
        <v>659</v>
      </c>
      <c r="F14" s="270" t="s">
        <v>2016</v>
      </c>
      <c r="G14" s="270" t="s">
        <v>1041</v>
      </c>
      <c r="H14" s="22"/>
      <c r="I14" s="92" t="s">
        <v>512</v>
      </c>
      <c r="J14" s="92" t="s">
        <v>709</v>
      </c>
      <c r="K14" s="92">
        <v>10105288</v>
      </c>
      <c r="L14" s="92" t="s">
        <v>710</v>
      </c>
      <c r="M14" s="154"/>
      <c r="N14" s="154"/>
      <c r="O14" s="276"/>
      <c r="P14" s="49">
        <v>10</v>
      </c>
      <c r="Q14" s="271" t="s">
        <v>1937</v>
      </c>
      <c r="R14" s="271" t="s">
        <v>712</v>
      </c>
      <c r="S14" s="278">
        <v>2</v>
      </c>
      <c r="T14" s="278">
        <v>2</v>
      </c>
      <c r="U14" s="270" t="s">
        <v>686</v>
      </c>
      <c r="V14" s="271">
        <v>1</v>
      </c>
    </row>
    <row r="15" spans="1:22">
      <c r="A15" s="19" t="s">
        <v>1932</v>
      </c>
      <c r="B15" s="154"/>
      <c r="C15" s="270" t="s">
        <v>2015</v>
      </c>
      <c r="D15" s="154"/>
      <c r="E15" s="154"/>
      <c r="F15" s="270" t="s">
        <v>2017</v>
      </c>
      <c r="G15" s="270" t="s">
        <v>235</v>
      </c>
      <c r="H15" s="22"/>
      <c r="I15" s="92" t="s">
        <v>512</v>
      </c>
      <c r="J15" s="92" t="s">
        <v>709</v>
      </c>
      <c r="K15" s="92">
        <v>10105288</v>
      </c>
      <c r="L15" s="92" t="s">
        <v>710</v>
      </c>
      <c r="M15" s="154"/>
      <c r="N15" s="154"/>
      <c r="O15" s="154"/>
      <c r="P15" s="92">
        <v>20</v>
      </c>
      <c r="Q15" s="271" t="s">
        <v>447</v>
      </c>
      <c r="R15" s="271" t="s">
        <v>659</v>
      </c>
      <c r="S15" s="270">
        <v>2</v>
      </c>
      <c r="T15" s="270">
        <v>5</v>
      </c>
      <c r="U15" s="270" t="s">
        <v>714</v>
      </c>
      <c r="V15" s="271">
        <v>1</v>
      </c>
    </row>
    <row r="16" spans="1:22">
      <c r="A16" s="19" t="s">
        <v>1932</v>
      </c>
      <c r="B16" s="154"/>
      <c r="C16" s="270" t="s">
        <v>2015</v>
      </c>
      <c r="D16" s="154"/>
      <c r="E16" s="92"/>
      <c r="F16" s="270" t="s">
        <v>2018</v>
      </c>
      <c r="G16" s="270" t="s">
        <v>1086</v>
      </c>
      <c r="H16" s="22"/>
      <c r="I16" s="92" t="s">
        <v>512</v>
      </c>
      <c r="J16" s="92" t="s">
        <v>709</v>
      </c>
      <c r="K16" s="92">
        <v>10105288</v>
      </c>
      <c r="L16" s="92" t="s">
        <v>710</v>
      </c>
      <c r="M16" s="154"/>
      <c r="N16" s="154"/>
      <c r="O16" s="154"/>
      <c r="P16" s="92">
        <v>30</v>
      </c>
      <c r="Q16" s="271" t="s">
        <v>1993</v>
      </c>
      <c r="R16" s="271" t="s">
        <v>712</v>
      </c>
      <c r="S16" s="270">
        <v>2</v>
      </c>
      <c r="T16" s="270">
        <v>0.5</v>
      </c>
      <c r="U16" s="270" t="s">
        <v>686</v>
      </c>
      <c r="V16" s="271">
        <v>1</v>
      </c>
    </row>
    <row r="17" spans="1:22">
      <c r="A17" s="19" t="s">
        <v>1932</v>
      </c>
      <c r="B17" s="19"/>
      <c r="C17" s="270" t="s">
        <v>2015</v>
      </c>
      <c r="D17" s="19"/>
      <c r="E17" s="19"/>
      <c r="F17" s="278" t="s">
        <v>2019</v>
      </c>
      <c r="G17" s="278" t="s">
        <v>278</v>
      </c>
      <c r="H17" s="19"/>
      <c r="I17" s="92" t="s">
        <v>512</v>
      </c>
      <c r="J17" s="92" t="s">
        <v>709</v>
      </c>
      <c r="K17" s="92">
        <v>10105288</v>
      </c>
      <c r="L17" s="92" t="s">
        <v>710</v>
      </c>
      <c r="M17" s="19"/>
      <c r="N17" s="19"/>
      <c r="O17" s="19"/>
      <c r="P17" s="49">
        <v>40</v>
      </c>
      <c r="Q17" s="271" t="s">
        <v>1998</v>
      </c>
      <c r="R17" s="271" t="s">
        <v>87</v>
      </c>
      <c r="S17" s="278">
        <v>2</v>
      </c>
      <c r="T17" s="270">
        <v>0.25</v>
      </c>
      <c r="U17" s="270" t="s">
        <v>714</v>
      </c>
      <c r="V17" s="271">
        <v>1</v>
      </c>
    </row>
    <row r="18" spans="1:22">
      <c r="A18" s="19" t="s">
        <v>1932</v>
      </c>
      <c r="B18" s="19"/>
      <c r="C18" s="270" t="s">
        <v>2015</v>
      </c>
      <c r="D18" s="19"/>
      <c r="E18" s="19"/>
      <c r="F18" s="278" t="s">
        <v>2022</v>
      </c>
      <c r="G18" s="278" t="s">
        <v>278</v>
      </c>
      <c r="H18" s="19"/>
      <c r="I18" s="92" t="s">
        <v>512</v>
      </c>
      <c r="J18" s="92" t="s">
        <v>709</v>
      </c>
      <c r="K18" s="92">
        <v>10105288</v>
      </c>
      <c r="L18" s="92" t="s">
        <v>710</v>
      </c>
      <c r="M18" s="19"/>
      <c r="N18" s="19"/>
      <c r="O18" s="19"/>
      <c r="P18" s="92">
        <v>50</v>
      </c>
      <c r="Q18" s="271" t="s">
        <v>2000</v>
      </c>
      <c r="R18" s="271" t="s">
        <v>659</v>
      </c>
      <c r="S18" s="278">
        <v>2</v>
      </c>
      <c r="T18" s="270">
        <v>15</v>
      </c>
      <c r="U18" s="270" t="s">
        <v>714</v>
      </c>
      <c r="V18" s="271">
        <v>1</v>
      </c>
    </row>
    <row r="19" spans="1:22">
      <c r="A19" s="19" t="s">
        <v>1932</v>
      </c>
      <c r="B19" s="19"/>
      <c r="C19" s="270" t="s">
        <v>2014</v>
      </c>
      <c r="D19" s="19"/>
      <c r="E19" s="19"/>
      <c r="F19" s="278" t="s">
        <v>2023</v>
      </c>
      <c r="G19" s="278" t="s">
        <v>225</v>
      </c>
      <c r="H19" s="19"/>
      <c r="I19" s="92" t="s">
        <v>512</v>
      </c>
      <c r="J19" s="92" t="s">
        <v>709</v>
      </c>
      <c r="K19" s="92">
        <v>10105288</v>
      </c>
      <c r="L19" s="92" t="s">
        <v>710</v>
      </c>
      <c r="M19" s="19"/>
      <c r="N19" s="19"/>
      <c r="O19" s="19"/>
      <c r="P19" s="92">
        <v>60</v>
      </c>
      <c r="Q19" s="271" t="s">
        <v>2009</v>
      </c>
      <c r="R19" s="271" t="s">
        <v>659</v>
      </c>
      <c r="S19" s="278">
        <v>2</v>
      </c>
      <c r="T19" s="278">
        <v>40</v>
      </c>
      <c r="U19" s="278" t="s">
        <v>694</v>
      </c>
      <c r="V19" s="271">
        <v>0</v>
      </c>
    </row>
    <row r="20" spans="1:22">
      <c r="A20" s="19" t="s">
        <v>1932</v>
      </c>
      <c r="B20" s="19"/>
      <c r="C20" s="270" t="s">
        <v>2014</v>
      </c>
      <c r="D20" s="19"/>
      <c r="E20" s="19"/>
      <c r="F20" s="278" t="s">
        <v>2020</v>
      </c>
      <c r="G20" s="278" t="s">
        <v>225</v>
      </c>
      <c r="H20" s="19"/>
      <c r="I20" s="92" t="s">
        <v>512</v>
      </c>
      <c r="J20" s="92" t="s">
        <v>709</v>
      </c>
      <c r="K20" s="92">
        <v>10105288</v>
      </c>
      <c r="L20" s="92" t="s">
        <v>710</v>
      </c>
      <c r="M20" s="19"/>
      <c r="N20" s="19"/>
      <c r="O20" s="19"/>
      <c r="P20" s="49">
        <v>70</v>
      </c>
      <c r="Q20" s="271" t="s">
        <v>2010</v>
      </c>
      <c r="R20" s="271" t="s">
        <v>659</v>
      </c>
      <c r="S20" s="278">
        <v>2</v>
      </c>
      <c r="T20" s="270">
        <v>8</v>
      </c>
      <c r="U20" s="270" t="s">
        <v>714</v>
      </c>
      <c r="V20" s="271">
        <v>0</v>
      </c>
    </row>
    <row r="21" spans="1:22">
      <c r="A21" s="19" t="s">
        <v>1932</v>
      </c>
      <c r="B21" s="19"/>
      <c r="C21" s="270" t="s">
        <v>2014</v>
      </c>
      <c r="D21" s="19"/>
      <c r="E21" s="19"/>
      <c r="F21" s="278" t="s">
        <v>2021</v>
      </c>
      <c r="G21" s="278" t="s">
        <v>471</v>
      </c>
      <c r="H21" s="19"/>
      <c r="I21" s="92" t="s">
        <v>512</v>
      </c>
      <c r="J21" s="92" t="s">
        <v>709</v>
      </c>
      <c r="K21" s="92">
        <v>10105288</v>
      </c>
      <c r="L21" s="92" t="s">
        <v>710</v>
      </c>
      <c r="M21" s="19"/>
      <c r="N21" s="19"/>
      <c r="O21" s="19"/>
      <c r="P21" s="92">
        <v>80</v>
      </c>
      <c r="Q21" s="271" t="s">
        <v>1787</v>
      </c>
      <c r="R21" s="271" t="s">
        <v>659</v>
      </c>
      <c r="S21" s="278">
        <v>2</v>
      </c>
      <c r="T21" s="270">
        <v>48</v>
      </c>
      <c r="U21" s="270" t="s">
        <v>714</v>
      </c>
      <c r="V21" s="271">
        <v>0</v>
      </c>
    </row>
  </sheetData>
  <autoFilter ref="B4:BA13" xr:uid="{98EC74CD-855A-4B8C-A093-719372B8D5DC}"/>
  <mergeCells count="9">
    <mergeCell ref="M3:N3"/>
    <mergeCell ref="M2:V2"/>
    <mergeCell ref="P3:V3"/>
    <mergeCell ref="A2:A3"/>
    <mergeCell ref="B2:B3"/>
    <mergeCell ref="D2:L2"/>
    <mergeCell ref="D3:F3"/>
    <mergeCell ref="I3:J3"/>
    <mergeCell ref="K3:L3"/>
  </mergeCells>
  <conditionalFormatting sqref="AM3 AO3 AQ3 AS3">
    <cfRule type="cellIs" dxfId="17" priority="10" operator="greaterThanOrEqual">
      <formula>$AB$3</formula>
    </cfRule>
    <cfRule type="cellIs" dxfId="16" priority="11" operator="greaterThanOrEqual">
      <formula>$AB$4</formula>
    </cfRule>
    <cfRule type="cellIs" dxfId="15" priority="12" operator="greaterThanOrEqual">
      <formula>$AB$5</formula>
    </cfRule>
    <cfRule type="cellIs" dxfId="14" priority="13" operator="greaterThanOrEqual">
      <formula>#REF!</formula>
    </cfRule>
  </conditionalFormatting>
  <conditionalFormatting sqref="AT2:AT3">
    <cfRule type="cellIs" dxfId="13" priority="9" operator="equal">
      <formula>"OK"</formula>
    </cfRule>
  </conditionalFormatting>
  <conditionalFormatting sqref="AV3 AZ3">
    <cfRule type="cellIs" dxfId="12" priority="5" operator="equal">
      <formula>"Baja"</formula>
    </cfRule>
    <cfRule type="cellIs" dxfId="11" priority="6" operator="equal">
      <formula>"Med"</formula>
    </cfRule>
    <cfRule type="cellIs" dxfId="10" priority="7" operator="equal">
      <formula>"Med.Alta"</formula>
    </cfRule>
    <cfRule type="cellIs" dxfId="9" priority="8" operator="equal">
      <formula>"Alta"</formula>
    </cfRule>
  </conditionalFormatting>
  <conditionalFormatting sqref="AX3">
    <cfRule type="cellIs" dxfId="8" priority="1" operator="greaterThanOrEqual">
      <formula>#REF!</formula>
    </cfRule>
    <cfRule type="cellIs" dxfId="7" priority="2" operator="greaterThanOrEqual">
      <formula>#REF!</formula>
    </cfRule>
    <cfRule type="cellIs" dxfId="6" priority="3" operator="greaterThanOrEqual">
      <formula>#REF!</formula>
    </cfRule>
    <cfRule type="cellIs" dxfId="5" priority="4" operator="greaterThanOrEqual">
      <formula>#REF!</formula>
    </cfRule>
  </conditionalFormatting>
  <dataValidations count="1">
    <dataValidation type="list" allowBlank="1" showInputMessage="1" showErrorMessage="1" sqref="A4:A21" xr:uid="{773BDDA0-A94F-44D9-9FAF-628994B1D00B}">
      <formula1>#REF!</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35384-DF35-41D5-8C9E-BB8CFF99F805}">
  <sheetPr codeName="Hoja2">
    <pageSetUpPr fitToPage="1"/>
  </sheetPr>
  <dimension ref="A1:F35"/>
  <sheetViews>
    <sheetView zoomScale="50" zoomScaleNormal="50" workbookViewId="0">
      <selection activeCell="A9" sqref="A9:B9"/>
    </sheetView>
  </sheetViews>
  <sheetFormatPr baseColWidth="10" defaultColWidth="11.42578125" defaultRowHeight="15"/>
  <cols>
    <col min="1" max="1" width="5.42578125" style="84" customWidth="1"/>
    <col min="2" max="2" width="120.5703125" style="84" customWidth="1"/>
    <col min="3" max="5" width="11.42578125" style="84"/>
    <col min="6" max="6" width="101.42578125" style="84" customWidth="1"/>
    <col min="7" max="16384" width="11.42578125" style="84"/>
  </cols>
  <sheetData>
    <row r="1" spans="1:6" ht="18.75">
      <c r="A1" s="328" t="s">
        <v>37</v>
      </c>
      <c r="B1" s="328"/>
    </row>
    <row r="2" spans="1:6" ht="30" customHeight="1">
      <c r="A2" s="85">
        <v>1</v>
      </c>
      <c r="B2" s="86" t="s">
        <v>38</v>
      </c>
      <c r="F2" s="189" t="s">
        <v>39</v>
      </c>
    </row>
    <row r="3" spans="1:6" ht="30" customHeight="1">
      <c r="A3" s="85">
        <v>2</v>
      </c>
      <c r="B3" s="158" t="s">
        <v>40</v>
      </c>
    </row>
    <row r="4" spans="1:6" ht="30" customHeight="1">
      <c r="A4" s="85">
        <v>3</v>
      </c>
      <c r="B4" s="190" t="s">
        <v>41</v>
      </c>
    </row>
    <row r="5" spans="1:6" ht="30" customHeight="1">
      <c r="A5" s="85">
        <v>4</v>
      </c>
      <c r="B5" s="190" t="s">
        <v>1034</v>
      </c>
    </row>
    <row r="6" spans="1:6" ht="30" customHeight="1">
      <c r="A6" s="85">
        <v>5</v>
      </c>
      <c r="B6" s="190" t="s">
        <v>1119</v>
      </c>
    </row>
    <row r="7" spans="1:6" ht="30" customHeight="1">
      <c r="A7" s="85">
        <v>6</v>
      </c>
      <c r="B7" s="190" t="s">
        <v>1716</v>
      </c>
    </row>
    <row r="8" spans="1:6" ht="30" customHeight="1">
      <c r="A8" s="85">
        <v>7</v>
      </c>
      <c r="B8" s="86" t="s">
        <v>1999</v>
      </c>
    </row>
    <row r="9" spans="1:6" ht="357" customHeight="1">
      <c r="A9" s="329"/>
      <c r="B9" s="330"/>
      <c r="F9"/>
    </row>
    <row r="10" spans="1:6">
      <c r="A10" s="331"/>
      <c r="B10" s="332"/>
    </row>
    <row r="11" spans="1:6">
      <c r="A11" s="333"/>
      <c r="B11" s="334"/>
    </row>
    <row r="12" spans="1:6">
      <c r="A12" s="333"/>
      <c r="B12" s="334"/>
    </row>
    <row r="13" spans="1:6">
      <c r="A13" s="333"/>
      <c r="B13" s="334"/>
    </row>
    <row r="14" spans="1:6">
      <c r="A14" s="333"/>
      <c r="B14" s="334"/>
    </row>
    <row r="15" spans="1:6">
      <c r="A15" s="333"/>
      <c r="B15" s="334"/>
    </row>
    <row r="16" spans="1:6">
      <c r="A16" s="333"/>
      <c r="B16" s="334"/>
    </row>
    <row r="17" spans="1:2">
      <c r="A17" s="333"/>
      <c r="B17" s="334"/>
    </row>
    <row r="18" spans="1:2">
      <c r="A18" s="333"/>
      <c r="B18" s="334"/>
    </row>
    <row r="19" spans="1:2">
      <c r="A19" s="333"/>
      <c r="B19" s="334"/>
    </row>
    <row r="20" spans="1:2">
      <c r="A20" s="333"/>
      <c r="B20" s="334"/>
    </row>
    <row r="21" spans="1:2">
      <c r="A21" s="333"/>
      <c r="B21" s="334"/>
    </row>
    <row r="22" spans="1:2">
      <c r="A22" s="333"/>
      <c r="B22" s="334"/>
    </row>
    <row r="23" spans="1:2">
      <c r="A23" s="333"/>
      <c r="B23" s="334"/>
    </row>
    <row r="24" spans="1:2">
      <c r="A24" s="333"/>
      <c r="B24" s="334"/>
    </row>
    <row r="25" spans="1:2">
      <c r="A25" s="333"/>
      <c r="B25" s="334"/>
    </row>
    <row r="26" spans="1:2">
      <c r="A26" s="333"/>
      <c r="B26" s="334"/>
    </row>
    <row r="27" spans="1:2">
      <c r="A27" s="333"/>
      <c r="B27" s="334"/>
    </row>
    <row r="28" spans="1:2">
      <c r="A28" s="333"/>
      <c r="B28" s="334"/>
    </row>
    <row r="29" spans="1:2">
      <c r="A29" s="333"/>
      <c r="B29" s="334"/>
    </row>
    <row r="30" spans="1:2">
      <c r="A30" s="333"/>
      <c r="B30" s="334"/>
    </row>
    <row r="31" spans="1:2">
      <c r="A31" s="333"/>
      <c r="B31" s="334"/>
    </row>
    <row r="32" spans="1:2">
      <c r="A32" s="333"/>
      <c r="B32" s="334"/>
    </row>
    <row r="33" spans="1:2">
      <c r="A33" s="333"/>
      <c r="B33" s="334"/>
    </row>
    <row r="34" spans="1:2">
      <c r="A34" s="333"/>
      <c r="B34" s="334"/>
    </row>
    <row r="35" spans="1:2">
      <c r="A35" s="335"/>
      <c r="B35" s="336"/>
    </row>
  </sheetData>
  <mergeCells count="3">
    <mergeCell ref="A1:B1"/>
    <mergeCell ref="A9:B9"/>
    <mergeCell ref="A10:B35"/>
  </mergeCells>
  <pageMargins left="0.7" right="0.7" top="0.75" bottom="0.75" header="0.3" footer="0.3"/>
  <pageSetup scale="71"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8343D-8BA8-435E-88D7-2274061C0B51}">
  <sheetPr codeName="Hoja3"/>
  <dimension ref="A1:H1"/>
  <sheetViews>
    <sheetView workbookViewId="0">
      <selection sqref="A1:H1"/>
    </sheetView>
  </sheetViews>
  <sheetFormatPr baseColWidth="10" defaultColWidth="11.42578125" defaultRowHeight="15"/>
  <sheetData>
    <row r="1" spans="1:8" ht="38.25">
      <c r="A1" s="51">
        <v>201731</v>
      </c>
      <c r="B1" s="53" t="s">
        <v>42</v>
      </c>
      <c r="C1" s="51">
        <v>35962</v>
      </c>
      <c r="D1" s="53" t="s">
        <v>43</v>
      </c>
      <c r="E1" s="51">
        <v>1546</v>
      </c>
      <c r="F1" s="53" t="s">
        <v>44</v>
      </c>
      <c r="G1" s="51">
        <v>10</v>
      </c>
      <c r="H1" s="53" t="s">
        <v>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EADE6-FED9-4281-A303-D7ECD03ABCCD}">
  <sheetPr codeName="Hoja6"/>
  <dimension ref="B1:G29"/>
  <sheetViews>
    <sheetView topLeftCell="A18" zoomScale="145" zoomScaleNormal="145" workbookViewId="0">
      <selection activeCell="G6" sqref="D1:G1048576"/>
    </sheetView>
  </sheetViews>
  <sheetFormatPr baseColWidth="10" defaultColWidth="11.42578125" defaultRowHeight="15"/>
  <cols>
    <col min="2" max="2" width="39.85546875" bestFit="1" customWidth="1"/>
    <col min="3" max="3" width="36.85546875" bestFit="1" customWidth="1"/>
    <col min="4" max="4" width="54.5703125" bestFit="1" customWidth="1"/>
    <col min="5" max="5" width="9.5703125" customWidth="1"/>
    <col min="6" max="6" width="10.5703125" customWidth="1"/>
  </cols>
  <sheetData>
    <row r="1" spans="2:7">
      <c r="B1" s="95" t="s">
        <v>46</v>
      </c>
      <c r="C1" s="95" t="s">
        <v>2</v>
      </c>
      <c r="D1" s="95" t="s">
        <v>47</v>
      </c>
      <c r="E1" s="94" t="s">
        <v>48</v>
      </c>
      <c r="F1" s="94" t="s">
        <v>49</v>
      </c>
      <c r="G1" s="95" t="s">
        <v>50</v>
      </c>
    </row>
    <row r="2" spans="2:7">
      <c r="B2" s="52" t="s">
        <v>1</v>
      </c>
      <c r="C2" s="52" t="s">
        <v>51</v>
      </c>
      <c r="D2" s="52" t="s">
        <v>52</v>
      </c>
      <c r="E2" s="52" t="s">
        <v>53</v>
      </c>
      <c r="F2" s="53" t="s">
        <v>54</v>
      </c>
      <c r="G2" s="51" t="s">
        <v>55</v>
      </c>
    </row>
    <row r="3" spans="2:7">
      <c r="B3" s="52" t="s">
        <v>1</v>
      </c>
      <c r="C3" s="52" t="s">
        <v>51</v>
      </c>
      <c r="D3" s="52" t="s">
        <v>52</v>
      </c>
      <c r="E3" s="52" t="s">
        <v>53</v>
      </c>
      <c r="F3" s="53" t="s">
        <v>54</v>
      </c>
      <c r="G3" s="51" t="s">
        <v>55</v>
      </c>
    </row>
    <row r="4" spans="2:7">
      <c r="B4" s="52" t="s">
        <v>1</v>
      </c>
      <c r="C4" s="52" t="s">
        <v>56</v>
      </c>
      <c r="D4" s="52" t="s">
        <v>52</v>
      </c>
      <c r="E4" s="52" t="s">
        <v>53</v>
      </c>
      <c r="F4" s="53" t="s">
        <v>54</v>
      </c>
      <c r="G4" s="51" t="s">
        <v>55</v>
      </c>
    </row>
    <row r="5" spans="2:7">
      <c r="B5" s="52" t="s">
        <v>1</v>
      </c>
      <c r="C5" s="52" t="s">
        <v>57</v>
      </c>
      <c r="D5" s="52" t="s">
        <v>52</v>
      </c>
      <c r="E5" s="52" t="s">
        <v>58</v>
      </c>
      <c r="F5" s="53" t="s">
        <v>59</v>
      </c>
      <c r="G5" s="51" t="s">
        <v>55</v>
      </c>
    </row>
    <row r="6" spans="2:7">
      <c r="B6" s="52" t="s">
        <v>1</v>
      </c>
      <c r="C6" s="52" t="s">
        <v>57</v>
      </c>
      <c r="D6" s="52" t="s">
        <v>52</v>
      </c>
      <c r="E6" s="52" t="s">
        <v>58</v>
      </c>
      <c r="F6" s="53" t="s">
        <v>59</v>
      </c>
      <c r="G6" s="51" t="s">
        <v>55</v>
      </c>
    </row>
    <row r="7" spans="2:7">
      <c r="B7" s="52" t="s">
        <v>1</v>
      </c>
      <c r="C7" s="52" t="s">
        <v>60</v>
      </c>
      <c r="D7" s="52" t="s">
        <v>52</v>
      </c>
      <c r="E7" s="52" t="s">
        <v>58</v>
      </c>
      <c r="F7" s="53" t="s">
        <v>59</v>
      </c>
      <c r="G7" s="51" t="s">
        <v>55</v>
      </c>
    </row>
    <row r="8" spans="2:7">
      <c r="B8" s="52" t="s">
        <v>61</v>
      </c>
      <c r="C8" s="52" t="s">
        <v>62</v>
      </c>
      <c r="D8" s="52" t="s">
        <v>63</v>
      </c>
      <c r="E8" s="52" t="s">
        <v>53</v>
      </c>
      <c r="F8" s="53" t="s">
        <v>54</v>
      </c>
      <c r="G8" s="51" t="s">
        <v>55</v>
      </c>
    </row>
    <row r="9" spans="2:7">
      <c r="B9" s="52" t="s">
        <v>61</v>
      </c>
      <c r="C9" s="52" t="s">
        <v>62</v>
      </c>
      <c r="D9" s="52" t="s">
        <v>63</v>
      </c>
      <c r="E9" s="52" t="s">
        <v>53</v>
      </c>
      <c r="F9" s="53" t="s">
        <v>54</v>
      </c>
      <c r="G9" s="51" t="s">
        <v>55</v>
      </c>
    </row>
    <row r="10" spans="2:7">
      <c r="B10" s="52" t="s">
        <v>61</v>
      </c>
      <c r="C10" s="52" t="s">
        <v>62</v>
      </c>
      <c r="D10" s="52" t="s">
        <v>64</v>
      </c>
      <c r="E10" s="52" t="s">
        <v>53</v>
      </c>
      <c r="F10" s="53" t="s">
        <v>54</v>
      </c>
      <c r="G10" s="51" t="s">
        <v>55</v>
      </c>
    </row>
    <row r="11" spans="2:7">
      <c r="B11" s="52" t="s">
        <v>61</v>
      </c>
      <c r="C11" s="52" t="s">
        <v>62</v>
      </c>
      <c r="D11" s="52" t="s">
        <v>65</v>
      </c>
      <c r="E11" s="52" t="s">
        <v>53</v>
      </c>
      <c r="F11" s="53" t="s">
        <v>54</v>
      </c>
      <c r="G11" s="51" t="s">
        <v>55</v>
      </c>
    </row>
    <row r="12" spans="2:7">
      <c r="B12" s="52" t="s">
        <v>61</v>
      </c>
      <c r="C12" s="52" t="s">
        <v>62</v>
      </c>
      <c r="D12" s="52" t="s">
        <v>66</v>
      </c>
      <c r="E12" s="52" t="s">
        <v>53</v>
      </c>
      <c r="F12" s="53" t="s">
        <v>54</v>
      </c>
      <c r="G12" s="51" t="s">
        <v>55</v>
      </c>
    </row>
    <row r="13" spans="2:7">
      <c r="B13" s="52" t="s">
        <v>61</v>
      </c>
      <c r="C13" s="52" t="s">
        <v>67</v>
      </c>
      <c r="D13" s="52" t="s">
        <v>68</v>
      </c>
      <c r="E13" s="52" t="s">
        <v>69</v>
      </c>
      <c r="F13" s="53" t="s">
        <v>70</v>
      </c>
      <c r="G13" s="51" t="s">
        <v>55</v>
      </c>
    </row>
    <row r="14" spans="2:7">
      <c r="B14" s="52" t="s">
        <v>61</v>
      </c>
      <c r="C14" s="52" t="s">
        <v>71</v>
      </c>
      <c r="D14" s="52" t="s">
        <v>72</v>
      </c>
      <c r="E14" s="52" t="s">
        <v>69</v>
      </c>
      <c r="F14" s="53" t="s">
        <v>70</v>
      </c>
      <c r="G14" s="51" t="s">
        <v>55</v>
      </c>
    </row>
    <row r="15" spans="2:7">
      <c r="B15" s="52" t="s">
        <v>73</v>
      </c>
      <c r="C15" s="52" t="s">
        <v>74</v>
      </c>
      <c r="D15" s="52" t="s">
        <v>75</v>
      </c>
      <c r="E15" s="52" t="s">
        <v>53</v>
      </c>
      <c r="F15" s="53" t="s">
        <v>76</v>
      </c>
      <c r="G15" s="51" t="s">
        <v>55</v>
      </c>
    </row>
    <row r="16" spans="2:7">
      <c r="B16" s="52" t="s">
        <v>73</v>
      </c>
      <c r="C16" s="52" t="s">
        <v>74</v>
      </c>
      <c r="D16" s="52" t="s">
        <v>75</v>
      </c>
      <c r="E16" s="52" t="s">
        <v>53</v>
      </c>
      <c r="F16" s="53" t="s">
        <v>76</v>
      </c>
      <c r="G16" s="51" t="s">
        <v>55</v>
      </c>
    </row>
    <row r="17" spans="2:7">
      <c r="B17" s="52" t="s">
        <v>73</v>
      </c>
      <c r="C17" s="52" t="s">
        <v>77</v>
      </c>
      <c r="D17" s="52" t="s">
        <v>78</v>
      </c>
      <c r="E17" s="52" t="s">
        <v>53</v>
      </c>
      <c r="F17" s="53" t="s">
        <v>54</v>
      </c>
      <c r="G17" s="51" t="s">
        <v>55</v>
      </c>
    </row>
    <row r="18" spans="2:7">
      <c r="B18" s="52" t="s">
        <v>73</v>
      </c>
      <c r="C18" s="52" t="s">
        <v>79</v>
      </c>
      <c r="D18" s="52" t="s">
        <v>80</v>
      </c>
      <c r="E18" s="52" t="s">
        <v>53</v>
      </c>
      <c r="F18" s="53" t="s">
        <v>54</v>
      </c>
      <c r="G18" s="51" t="s">
        <v>55</v>
      </c>
    </row>
    <row r="19" spans="2:7">
      <c r="B19" s="52" t="s">
        <v>81</v>
      </c>
      <c r="C19" s="52" t="s">
        <v>82</v>
      </c>
      <c r="D19" s="52" t="s">
        <v>83</v>
      </c>
      <c r="E19" s="52" t="s">
        <v>69</v>
      </c>
      <c r="F19" s="53" t="s">
        <v>70</v>
      </c>
      <c r="G19" s="51" t="s">
        <v>55</v>
      </c>
    </row>
    <row r="20" spans="2:7">
      <c r="B20" s="52" t="s">
        <v>81</v>
      </c>
      <c r="C20" s="52" t="s">
        <v>82</v>
      </c>
      <c r="D20" s="52" t="s">
        <v>83</v>
      </c>
      <c r="E20" s="52" t="s">
        <v>69</v>
      </c>
      <c r="F20" s="53" t="s">
        <v>70</v>
      </c>
      <c r="G20" s="51" t="s">
        <v>55</v>
      </c>
    </row>
    <row r="21" spans="2:7">
      <c r="B21" s="52" t="s">
        <v>73</v>
      </c>
      <c r="C21" s="52" t="s">
        <v>84</v>
      </c>
      <c r="D21" s="52" t="s">
        <v>85</v>
      </c>
      <c r="E21" s="52" t="s">
        <v>86</v>
      </c>
      <c r="F21" s="51" t="s">
        <v>87</v>
      </c>
      <c r="G21" s="51" t="s">
        <v>55</v>
      </c>
    </row>
    <row r="22" spans="2:7">
      <c r="B22" s="52" t="s">
        <v>73</v>
      </c>
      <c r="C22" s="52" t="s">
        <v>84</v>
      </c>
      <c r="D22" s="52" t="s">
        <v>88</v>
      </c>
      <c r="E22" s="52" t="s">
        <v>86</v>
      </c>
      <c r="F22" s="51" t="s">
        <v>87</v>
      </c>
      <c r="G22" s="51" t="s">
        <v>55</v>
      </c>
    </row>
    <row r="23" spans="2:7">
      <c r="B23" s="52" t="s">
        <v>81</v>
      </c>
      <c r="C23" s="52" t="s">
        <v>89</v>
      </c>
      <c r="D23" s="52" t="s">
        <v>90</v>
      </c>
      <c r="E23" s="52" t="s">
        <v>69</v>
      </c>
      <c r="F23" s="53" t="s">
        <v>70</v>
      </c>
      <c r="G23" s="51" t="s">
        <v>55</v>
      </c>
    </row>
    <row r="24" spans="2:7">
      <c r="B24" s="52" t="s">
        <v>81</v>
      </c>
      <c r="C24" s="52" t="s">
        <v>91</v>
      </c>
      <c r="D24" s="52" t="s">
        <v>92</v>
      </c>
      <c r="E24" s="52" t="s">
        <v>69</v>
      </c>
      <c r="F24" s="53" t="s">
        <v>70</v>
      </c>
      <c r="G24" s="51" t="s">
        <v>55</v>
      </c>
    </row>
    <row r="25" spans="2:7">
      <c r="B25" s="52" t="s">
        <v>1</v>
      </c>
      <c r="C25" s="52" t="s">
        <v>57</v>
      </c>
      <c r="D25" s="52" t="s">
        <v>93</v>
      </c>
      <c r="E25" s="52" t="s">
        <v>94</v>
      </c>
      <c r="F25" s="53" t="s">
        <v>95</v>
      </c>
      <c r="G25" s="51" t="s">
        <v>96</v>
      </c>
    </row>
    <row r="26" spans="2:7">
      <c r="B26" s="52" t="s">
        <v>1</v>
      </c>
      <c r="C26" s="52" t="s">
        <v>60</v>
      </c>
      <c r="D26" s="52" t="s">
        <v>97</v>
      </c>
      <c r="E26" s="52" t="s">
        <v>98</v>
      </c>
      <c r="F26" s="53" t="s">
        <v>99</v>
      </c>
      <c r="G26" s="51" t="s">
        <v>96</v>
      </c>
    </row>
    <row r="27" spans="2:7">
      <c r="B27" s="52" t="s">
        <v>1</v>
      </c>
      <c r="C27" s="52" t="s">
        <v>60</v>
      </c>
      <c r="D27" s="52" t="s">
        <v>100</v>
      </c>
      <c r="E27" s="52" t="s">
        <v>98</v>
      </c>
      <c r="F27" s="53" t="s">
        <v>99</v>
      </c>
      <c r="G27" s="51" t="s">
        <v>96</v>
      </c>
    </row>
    <row r="28" spans="2:7">
      <c r="B28" s="52" t="s">
        <v>101</v>
      </c>
      <c r="C28" s="52" t="s">
        <v>102</v>
      </c>
      <c r="D28" s="52" t="s">
        <v>103</v>
      </c>
      <c r="E28" s="52" t="s">
        <v>98</v>
      </c>
      <c r="F28" s="53" t="s">
        <v>99</v>
      </c>
      <c r="G28" s="51" t="s">
        <v>96</v>
      </c>
    </row>
    <row r="29" spans="2:7">
      <c r="B29" s="52" t="s">
        <v>73</v>
      </c>
      <c r="C29" s="52" t="s">
        <v>84</v>
      </c>
      <c r="D29" s="52" t="s">
        <v>104</v>
      </c>
      <c r="E29" s="52"/>
      <c r="F29" s="53" t="s">
        <v>105</v>
      </c>
      <c r="G29" s="51" t="s">
        <v>96</v>
      </c>
    </row>
  </sheetData>
  <autoFilter ref="B1:G29" xr:uid="{56BEADE6-FED9-4281-A303-D7ECD03ABCCD}">
    <sortState xmlns:xlrd2="http://schemas.microsoft.com/office/spreadsheetml/2017/richdata2" ref="B2:G29">
      <sortCondition descending="1" ref="G2:G29"/>
    </sortState>
  </autoFilter>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5137B-65E1-41DE-A2BF-B7676F4E24D2}">
  <sheetPr codeName="Hoja4">
    <pageSetUpPr fitToPage="1"/>
  </sheetPr>
  <dimension ref="A2:XFC46"/>
  <sheetViews>
    <sheetView showGridLines="0" topLeftCell="A2" zoomScale="80" zoomScaleNormal="80" workbookViewId="0">
      <selection activeCell="D39" sqref="D39:K39"/>
    </sheetView>
  </sheetViews>
  <sheetFormatPr baseColWidth="10" defaultColWidth="0" defaultRowHeight="0" customHeight="1" zeroHeight="1"/>
  <cols>
    <col min="1" max="1" width="2.5703125" style="54" customWidth="1"/>
    <col min="2" max="11" width="11.42578125" style="54" customWidth="1"/>
    <col min="12" max="12" width="2.5703125" style="54" customWidth="1"/>
    <col min="13" max="16383" width="11.42578125" style="54" hidden="1"/>
    <col min="16384" max="16384" width="15.42578125" style="54" hidden="1" customWidth="1"/>
  </cols>
  <sheetData>
    <row r="2" spans="1:12" ht="15">
      <c r="E2" s="369" t="s">
        <v>106</v>
      </c>
      <c r="F2" s="369"/>
      <c r="G2" s="369"/>
      <c r="H2" s="369"/>
    </row>
    <row r="3" spans="1:12" ht="15">
      <c r="E3" s="369" t="s">
        <v>107</v>
      </c>
      <c r="F3" s="369"/>
      <c r="G3" s="369"/>
      <c r="H3" s="369"/>
    </row>
    <row r="4" spans="1:12" ht="15">
      <c r="A4" s="374" t="s">
        <v>108</v>
      </c>
      <c r="B4" s="374"/>
      <c r="C4" s="374"/>
      <c r="D4" s="374"/>
      <c r="E4" s="374"/>
      <c r="F4" s="374"/>
      <c r="G4" s="374"/>
      <c r="H4" s="374"/>
      <c r="I4" s="374"/>
      <c r="J4" s="374"/>
      <c r="K4" s="374"/>
      <c r="L4" s="374"/>
    </row>
    <row r="5" spans="1:12" ht="15"/>
    <row r="6" spans="1:12" ht="15">
      <c r="B6" s="353" t="s">
        <v>109</v>
      </c>
      <c r="C6" s="353"/>
      <c r="D6" s="353"/>
      <c r="E6" s="353"/>
      <c r="F6" s="353"/>
      <c r="G6" s="353"/>
      <c r="H6" s="353"/>
      <c r="I6" s="353"/>
      <c r="J6" s="353"/>
      <c r="K6" s="353"/>
    </row>
    <row r="7" spans="1:12" ht="42.75" customHeight="1">
      <c r="B7" s="370" t="s">
        <v>110</v>
      </c>
      <c r="C7" s="370"/>
      <c r="D7" s="370"/>
      <c r="E7" s="370"/>
      <c r="F7" s="370"/>
      <c r="G7" s="370"/>
      <c r="H7" s="370"/>
      <c r="I7" s="370"/>
      <c r="J7" s="370"/>
      <c r="K7" s="370"/>
    </row>
    <row r="8" spans="1:12" ht="15" customHeight="1"/>
    <row r="9" spans="1:12" ht="15" customHeight="1">
      <c r="B9" s="353" t="s">
        <v>111</v>
      </c>
      <c r="C9" s="353"/>
      <c r="D9" s="353"/>
      <c r="E9" s="353"/>
      <c r="F9" s="353"/>
      <c r="G9" s="353"/>
      <c r="H9" s="353"/>
      <c r="I9" s="353"/>
      <c r="J9" s="353"/>
      <c r="K9" s="353"/>
    </row>
    <row r="10" spans="1:12" ht="262.35000000000002" customHeight="1">
      <c r="B10" s="350" t="s">
        <v>112</v>
      </c>
      <c r="C10" s="350"/>
      <c r="D10" s="350"/>
      <c r="E10" s="350"/>
      <c r="F10" s="350"/>
      <c r="G10" s="350"/>
      <c r="H10" s="350"/>
      <c r="I10" s="350"/>
      <c r="J10" s="350"/>
      <c r="K10" s="350"/>
    </row>
    <row r="11" spans="1:12" ht="15" customHeight="1"/>
    <row r="12" spans="1:12" ht="15" customHeight="1">
      <c r="B12" s="353" t="s">
        <v>113</v>
      </c>
      <c r="C12" s="368"/>
      <c r="D12" s="368"/>
      <c r="E12" s="368"/>
      <c r="F12" s="368"/>
      <c r="G12" s="368"/>
      <c r="H12" s="368"/>
      <c r="I12" s="368"/>
      <c r="J12" s="368"/>
      <c r="K12" s="368"/>
    </row>
    <row r="13" spans="1:12" ht="196.7" customHeight="1">
      <c r="B13" s="371" t="s">
        <v>114</v>
      </c>
      <c r="C13" s="371"/>
      <c r="D13" s="371"/>
      <c r="E13" s="371"/>
      <c r="F13" s="371"/>
      <c r="G13" s="371"/>
      <c r="H13" s="371"/>
      <c r="I13" s="371"/>
      <c r="J13" s="371"/>
      <c r="K13" s="371"/>
    </row>
    <row r="14" spans="1:12" ht="15" customHeight="1"/>
    <row r="15" spans="1:12" ht="15" customHeight="1">
      <c r="B15" s="353" t="s">
        <v>115</v>
      </c>
      <c r="C15" s="368"/>
      <c r="D15" s="368"/>
      <c r="E15" s="368"/>
      <c r="F15" s="368"/>
      <c r="G15" s="368"/>
      <c r="H15" s="368"/>
      <c r="I15" s="368"/>
      <c r="J15" s="368"/>
      <c r="K15" s="368"/>
    </row>
    <row r="16" spans="1:12" ht="114" customHeight="1">
      <c r="B16" s="372" t="s">
        <v>116</v>
      </c>
      <c r="C16" s="373"/>
      <c r="D16" s="373"/>
      <c r="E16" s="373"/>
      <c r="F16" s="373"/>
      <c r="G16" s="373"/>
      <c r="H16" s="373"/>
      <c r="I16" s="373"/>
      <c r="J16" s="373"/>
      <c r="K16" s="373"/>
    </row>
    <row r="18" spans="2:11" ht="15">
      <c r="B18" s="353" t="s">
        <v>117</v>
      </c>
      <c r="C18" s="368"/>
      <c r="D18" s="368"/>
      <c r="E18" s="368"/>
      <c r="F18" s="368"/>
      <c r="G18" s="368"/>
      <c r="H18" s="368"/>
      <c r="I18" s="368"/>
      <c r="J18" s="368"/>
      <c r="K18" s="368"/>
    </row>
    <row r="19" spans="2:11" ht="45.75" customHeight="1">
      <c r="B19" s="354" t="s">
        <v>118</v>
      </c>
      <c r="C19" s="355"/>
      <c r="D19" s="355"/>
      <c r="E19" s="355"/>
      <c r="F19" s="355"/>
      <c r="G19" s="355"/>
      <c r="H19" s="355"/>
      <c r="I19" s="355"/>
      <c r="J19" s="355"/>
      <c r="K19" s="355"/>
    </row>
    <row r="20" spans="2:11" ht="15">
      <c r="B20" s="188"/>
      <c r="C20" s="187"/>
      <c r="D20" s="187"/>
      <c r="E20" s="187"/>
      <c r="F20" s="187"/>
      <c r="G20" s="187"/>
      <c r="H20" s="187"/>
      <c r="I20" s="187"/>
      <c r="J20" s="187"/>
      <c r="K20" s="187"/>
    </row>
    <row r="21" spans="2:11" ht="15">
      <c r="B21" s="356" t="s">
        <v>119</v>
      </c>
      <c r="C21" s="357"/>
      <c r="D21" s="357"/>
      <c r="E21" s="357"/>
      <c r="F21" s="357"/>
      <c r="G21" s="357"/>
      <c r="H21" s="357"/>
      <c r="I21" s="357"/>
      <c r="J21" s="357"/>
      <c r="K21" s="358"/>
    </row>
    <row r="22" spans="2:11" ht="70.7" customHeight="1">
      <c r="B22" s="359" t="s">
        <v>120</v>
      </c>
      <c r="C22" s="360"/>
      <c r="D22" s="360"/>
      <c r="E22" s="360"/>
      <c r="F22" s="360"/>
      <c r="G22" s="360"/>
      <c r="H22" s="360"/>
      <c r="I22" s="360"/>
      <c r="J22" s="360"/>
      <c r="K22" s="361"/>
    </row>
    <row r="23" spans="2:11" ht="15">
      <c r="B23" s="55"/>
      <c r="C23" s="55"/>
      <c r="D23" s="55"/>
      <c r="E23" s="55"/>
      <c r="F23" s="55"/>
      <c r="G23" s="55"/>
      <c r="H23" s="55"/>
      <c r="I23" s="55"/>
      <c r="J23" s="55"/>
      <c r="K23" s="55"/>
    </row>
    <row r="24" spans="2:11" ht="15">
      <c r="B24" s="356" t="s">
        <v>121</v>
      </c>
      <c r="C24" s="357"/>
      <c r="D24" s="357"/>
      <c r="E24" s="357"/>
      <c r="F24" s="357"/>
      <c r="G24" s="357"/>
      <c r="H24" s="357"/>
      <c r="I24" s="357"/>
      <c r="J24" s="357"/>
      <c r="K24" s="358"/>
    </row>
    <row r="25" spans="2:11" ht="70.5" customHeight="1">
      <c r="B25" s="359" t="s">
        <v>122</v>
      </c>
      <c r="C25" s="362"/>
      <c r="D25" s="362"/>
      <c r="E25" s="362"/>
      <c r="F25" s="362"/>
      <c r="G25" s="362"/>
      <c r="H25" s="362"/>
      <c r="I25" s="362"/>
      <c r="J25" s="362"/>
      <c r="K25" s="363"/>
    </row>
    <row r="26" spans="2:11" ht="15">
      <c r="B26" s="55"/>
      <c r="C26" s="55"/>
      <c r="D26" s="55"/>
      <c r="E26" s="55"/>
      <c r="F26" s="55"/>
      <c r="G26" s="55"/>
      <c r="H26" s="55"/>
      <c r="I26" s="55"/>
      <c r="J26" s="55"/>
      <c r="K26" s="55"/>
    </row>
    <row r="27" spans="2:11" ht="15">
      <c r="B27" s="356" t="s">
        <v>123</v>
      </c>
      <c r="C27" s="357"/>
      <c r="D27" s="357"/>
      <c r="E27" s="357"/>
      <c r="F27" s="357"/>
      <c r="G27" s="357"/>
      <c r="H27" s="357"/>
      <c r="I27" s="357"/>
      <c r="J27" s="357"/>
      <c r="K27" s="358"/>
    </row>
    <row r="28" spans="2:11" ht="118.5" customHeight="1">
      <c r="B28" s="364" t="s">
        <v>124</v>
      </c>
      <c r="C28" s="365"/>
      <c r="D28" s="365"/>
      <c r="E28" s="365"/>
      <c r="F28" s="365"/>
      <c r="G28" s="365"/>
      <c r="H28" s="365"/>
      <c r="I28" s="365"/>
      <c r="J28" s="365"/>
      <c r="K28" s="366"/>
    </row>
    <row r="29" spans="2:11" ht="15">
      <c r="B29" s="55"/>
      <c r="C29" s="55"/>
      <c r="D29" s="55"/>
      <c r="E29" s="55"/>
      <c r="F29" s="55"/>
      <c r="G29" s="55"/>
      <c r="H29" s="55"/>
      <c r="I29" s="55"/>
      <c r="J29" s="55"/>
      <c r="K29" s="55"/>
    </row>
    <row r="30" spans="2:11" ht="15">
      <c r="B30" s="356" t="s">
        <v>125</v>
      </c>
      <c r="C30" s="357"/>
      <c r="D30" s="357"/>
      <c r="E30" s="357"/>
      <c r="F30" s="357"/>
      <c r="G30" s="357"/>
      <c r="H30" s="357"/>
      <c r="I30" s="357"/>
      <c r="J30" s="357"/>
      <c r="K30" s="358"/>
    </row>
    <row r="31" spans="2:11" ht="162" customHeight="1">
      <c r="B31" s="359" t="s">
        <v>126</v>
      </c>
      <c r="C31" s="360"/>
      <c r="D31" s="360"/>
      <c r="E31" s="360"/>
      <c r="F31" s="360"/>
      <c r="G31" s="360"/>
      <c r="H31" s="360"/>
      <c r="I31" s="360"/>
      <c r="J31" s="360"/>
      <c r="K31" s="361"/>
    </row>
    <row r="33" spans="2:11" ht="15">
      <c r="B33" s="367" t="s">
        <v>127</v>
      </c>
      <c r="C33" s="357"/>
      <c r="D33" s="357"/>
      <c r="E33" s="357"/>
      <c r="F33" s="357"/>
      <c r="G33" s="357"/>
      <c r="H33" s="357"/>
      <c r="I33" s="357"/>
      <c r="J33" s="357"/>
      <c r="K33" s="358"/>
    </row>
    <row r="34" spans="2:11" ht="60" customHeight="1">
      <c r="B34" s="359" t="s">
        <v>128</v>
      </c>
      <c r="C34" s="360"/>
      <c r="D34" s="360"/>
      <c r="E34" s="360"/>
      <c r="F34" s="360"/>
      <c r="G34" s="360"/>
      <c r="H34" s="360"/>
      <c r="I34" s="360"/>
      <c r="J34" s="360"/>
      <c r="K34" s="361"/>
    </row>
    <row r="35" spans="2:11" ht="15"/>
    <row r="36" spans="2:11" ht="15">
      <c r="B36" s="353" t="s">
        <v>129</v>
      </c>
      <c r="C36" s="353"/>
      <c r="D36" s="353"/>
      <c r="E36" s="353"/>
      <c r="F36" s="353"/>
      <c r="G36" s="353"/>
      <c r="H36" s="353"/>
      <c r="I36" s="353"/>
      <c r="J36" s="353"/>
      <c r="K36" s="353"/>
    </row>
    <row r="37" spans="2:11" ht="15" customHeight="1">
      <c r="B37" s="346" t="s">
        <v>130</v>
      </c>
      <c r="C37" s="346"/>
      <c r="D37" s="347" t="s">
        <v>131</v>
      </c>
      <c r="E37" s="348"/>
      <c r="F37" s="348"/>
      <c r="G37" s="348"/>
      <c r="H37" s="348"/>
      <c r="I37" s="348"/>
      <c r="J37" s="348"/>
      <c r="K37" s="349"/>
    </row>
    <row r="38" spans="2:11" ht="26.25" customHeight="1">
      <c r="B38" s="350" t="s">
        <v>132</v>
      </c>
      <c r="C38" s="350"/>
      <c r="D38" s="339" t="s">
        <v>133</v>
      </c>
      <c r="E38" s="340"/>
      <c r="F38" s="340"/>
      <c r="G38" s="340"/>
      <c r="H38" s="340"/>
      <c r="I38" s="340"/>
      <c r="J38" s="340"/>
      <c r="K38" s="341"/>
    </row>
    <row r="39" spans="2:11" ht="47.1" customHeight="1">
      <c r="B39" s="351" t="s">
        <v>134</v>
      </c>
      <c r="C39" s="351"/>
      <c r="D39" s="352" t="s">
        <v>2026</v>
      </c>
      <c r="E39" s="340"/>
      <c r="F39" s="340"/>
      <c r="G39" s="340"/>
      <c r="H39" s="340"/>
      <c r="I39" s="340"/>
      <c r="J39" s="340"/>
      <c r="K39" s="341"/>
    </row>
    <row r="40" spans="2:11" ht="48" customHeight="1">
      <c r="B40" s="337" t="s">
        <v>135</v>
      </c>
      <c r="C40" s="338"/>
      <c r="D40" s="339" t="s">
        <v>136</v>
      </c>
      <c r="E40" s="340"/>
      <c r="F40" s="340"/>
      <c r="G40" s="340"/>
      <c r="H40" s="340"/>
      <c r="I40" s="340"/>
      <c r="J40" s="340"/>
      <c r="K40" s="341"/>
    </row>
    <row r="41" spans="2:11" ht="48" customHeight="1">
      <c r="B41" s="337" t="s">
        <v>137</v>
      </c>
      <c r="C41" s="338"/>
      <c r="D41" s="339" t="s">
        <v>138</v>
      </c>
      <c r="E41" s="340"/>
      <c r="F41" s="340"/>
      <c r="G41" s="340"/>
      <c r="H41" s="340"/>
      <c r="I41" s="340"/>
      <c r="J41" s="340"/>
      <c r="K41" s="341"/>
    </row>
    <row r="42" spans="2:11" ht="38.25" customHeight="1">
      <c r="B42" s="339" t="s">
        <v>139</v>
      </c>
      <c r="C42" s="341"/>
      <c r="D42" s="342" t="s">
        <v>140</v>
      </c>
      <c r="E42" s="340"/>
      <c r="F42" s="340"/>
      <c r="G42" s="340"/>
      <c r="H42" s="340"/>
      <c r="I42" s="340"/>
      <c r="J42" s="340"/>
      <c r="K42" s="341"/>
    </row>
    <row r="43" spans="2:11" ht="38.25" customHeight="1">
      <c r="B43" s="339" t="s">
        <v>141</v>
      </c>
      <c r="C43" s="341"/>
      <c r="D43" s="342" t="s">
        <v>142</v>
      </c>
      <c r="E43" s="340"/>
      <c r="F43" s="340"/>
      <c r="G43" s="340"/>
      <c r="H43" s="340"/>
      <c r="I43" s="340"/>
      <c r="J43" s="340"/>
      <c r="K43" s="341"/>
    </row>
    <row r="44" spans="2:11" ht="48" customHeight="1">
      <c r="B44" s="337" t="s">
        <v>143</v>
      </c>
      <c r="C44" s="338"/>
      <c r="D44" s="343" t="s">
        <v>144</v>
      </c>
      <c r="E44" s="344"/>
      <c r="F44" s="344"/>
      <c r="G44" s="344"/>
      <c r="H44" s="344"/>
      <c r="I44" s="344"/>
      <c r="J44" s="344"/>
      <c r="K44" s="345"/>
    </row>
    <row r="45" spans="2:11" ht="31.5" customHeight="1">
      <c r="B45" s="339" t="s">
        <v>145</v>
      </c>
      <c r="C45" s="341"/>
      <c r="D45" s="343" t="s">
        <v>146</v>
      </c>
      <c r="E45" s="344"/>
      <c r="F45" s="344"/>
      <c r="G45" s="344"/>
      <c r="H45" s="344"/>
      <c r="I45" s="344"/>
      <c r="J45" s="344"/>
      <c r="K45" s="345"/>
    </row>
    <row r="46" spans="2:11" ht="39" customHeight="1">
      <c r="B46" s="337" t="s">
        <v>147</v>
      </c>
      <c r="C46" s="338"/>
      <c r="D46" s="339" t="s">
        <v>148</v>
      </c>
      <c r="E46" s="340"/>
      <c r="F46" s="340"/>
      <c r="G46" s="340"/>
      <c r="H46" s="340"/>
      <c r="I46" s="340"/>
      <c r="J46" s="340"/>
      <c r="K46" s="341"/>
    </row>
  </sheetData>
  <sheetProtection selectLockedCells="1"/>
  <mergeCells count="44">
    <mergeCell ref="B18:K18"/>
    <mergeCell ref="E2:H2"/>
    <mergeCell ref="E3:H3"/>
    <mergeCell ref="B6:K6"/>
    <mergeCell ref="B7:K7"/>
    <mergeCell ref="B9:K9"/>
    <mergeCell ref="B10:K10"/>
    <mergeCell ref="B12:K12"/>
    <mergeCell ref="B13:K13"/>
    <mergeCell ref="B15:K15"/>
    <mergeCell ref="B16:K16"/>
    <mergeCell ref="A4:L4"/>
    <mergeCell ref="B36:K36"/>
    <mergeCell ref="B19:K19"/>
    <mergeCell ref="B21:K21"/>
    <mergeCell ref="B22:K22"/>
    <mergeCell ref="B24:K24"/>
    <mergeCell ref="B25:K25"/>
    <mergeCell ref="B27:K27"/>
    <mergeCell ref="B28:K28"/>
    <mergeCell ref="B30:K30"/>
    <mergeCell ref="B31:K31"/>
    <mergeCell ref="B33:K33"/>
    <mergeCell ref="B34:K34"/>
    <mergeCell ref="B37:C37"/>
    <mergeCell ref="D37:K37"/>
    <mergeCell ref="B38:C38"/>
    <mergeCell ref="D38:K38"/>
    <mergeCell ref="B39:C39"/>
    <mergeCell ref="D39:K39"/>
    <mergeCell ref="B46:C46"/>
    <mergeCell ref="D46:K46"/>
    <mergeCell ref="B44:C44"/>
    <mergeCell ref="B43:C43"/>
    <mergeCell ref="D43:K43"/>
    <mergeCell ref="D44:K44"/>
    <mergeCell ref="B45:C45"/>
    <mergeCell ref="D45:K45"/>
    <mergeCell ref="B40:C40"/>
    <mergeCell ref="D40:K40"/>
    <mergeCell ref="D41:K41"/>
    <mergeCell ref="B41:C41"/>
    <mergeCell ref="B42:C42"/>
    <mergeCell ref="D42:K42"/>
  </mergeCells>
  <pageMargins left="0.13" right="0.2" top="0.08" bottom="0.08" header="0.31496062992125984" footer="0.31496062992125984"/>
  <pageSetup scale="83" fitToHeight="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618BD-1B82-4C91-BC20-E28C4BD34C08}">
  <sheetPr codeName="Hoja17"/>
  <dimension ref="A2:F111"/>
  <sheetViews>
    <sheetView zoomScale="85" zoomScaleNormal="85" workbookViewId="0">
      <selection activeCell="D2" sqref="D2"/>
    </sheetView>
  </sheetViews>
  <sheetFormatPr baseColWidth="10" defaultColWidth="11.42578125" defaultRowHeight="15"/>
  <cols>
    <col min="1" max="1" width="12.85546875" customWidth="1"/>
    <col min="2" max="2" width="26.140625" customWidth="1"/>
    <col min="3" max="3" width="39" customWidth="1"/>
    <col min="4" max="4" width="67.42578125" customWidth="1"/>
    <col min="5" max="5" width="17.140625" customWidth="1"/>
    <col min="6" max="6" width="15.42578125" bestFit="1" customWidth="1"/>
    <col min="7" max="7" width="14.85546875" bestFit="1" customWidth="1"/>
    <col min="8" max="8" width="29.140625" bestFit="1" customWidth="1"/>
    <col min="9" max="9" width="29.5703125" bestFit="1" customWidth="1"/>
    <col min="10" max="10" width="28.85546875" bestFit="1" customWidth="1"/>
    <col min="11" max="11" width="10.140625" bestFit="1" customWidth="1"/>
    <col min="12" max="12" width="11.7109375" bestFit="1" customWidth="1"/>
  </cols>
  <sheetData>
    <row r="2" spans="1:6">
      <c r="A2" s="39" t="s">
        <v>50</v>
      </c>
      <c r="B2" s="253" t="s">
        <v>214</v>
      </c>
    </row>
    <row r="3" spans="1:6">
      <c r="A3" s="39" t="s">
        <v>190</v>
      </c>
      <c r="B3" t="s">
        <v>1848</v>
      </c>
    </row>
    <row r="5" spans="1:6">
      <c r="A5" s="39" t="s">
        <v>0</v>
      </c>
      <c r="B5" s="39" t="s">
        <v>46</v>
      </c>
      <c r="C5" s="39" t="s">
        <v>2</v>
      </c>
      <c r="D5" s="39" t="s">
        <v>47</v>
      </c>
      <c r="E5" s="39" t="s">
        <v>49</v>
      </c>
      <c r="F5" s="39" t="s">
        <v>185</v>
      </c>
    </row>
    <row r="6" spans="1:6">
      <c r="A6" t="s">
        <v>210</v>
      </c>
      <c r="B6" t="s">
        <v>135</v>
      </c>
      <c r="C6" t="s">
        <v>1747</v>
      </c>
      <c r="D6" t="s">
        <v>1084</v>
      </c>
      <c r="E6" t="s">
        <v>659</v>
      </c>
      <c r="F6" t="s">
        <v>225</v>
      </c>
    </row>
    <row r="7" spans="1:6">
      <c r="D7" t="s">
        <v>1784</v>
      </c>
      <c r="E7" t="s">
        <v>659</v>
      </c>
      <c r="F7" t="s">
        <v>225</v>
      </c>
    </row>
    <row r="8" spans="1:6">
      <c r="D8" t="s">
        <v>1116</v>
      </c>
      <c r="E8" t="s">
        <v>659</v>
      </c>
      <c r="F8" t="s">
        <v>225</v>
      </c>
    </row>
    <row r="9" spans="1:6">
      <c r="D9" t="s">
        <v>1829</v>
      </c>
      <c r="E9" t="s">
        <v>659</v>
      </c>
      <c r="F9" t="s">
        <v>1730</v>
      </c>
    </row>
    <row r="10" spans="1:6">
      <c r="D10" t="s">
        <v>1833</v>
      </c>
      <c r="E10" t="s">
        <v>712</v>
      </c>
      <c r="F10" t="s">
        <v>1834</v>
      </c>
    </row>
    <row r="11" spans="1:6">
      <c r="D11" t="s">
        <v>1974</v>
      </c>
      <c r="E11" t="s">
        <v>234</v>
      </c>
      <c r="F11" t="s">
        <v>278</v>
      </c>
    </row>
    <row r="12" spans="1:6">
      <c r="D12" t="s">
        <v>1977</v>
      </c>
      <c r="E12" t="s">
        <v>659</v>
      </c>
      <c r="F12" t="s">
        <v>1730</v>
      </c>
    </row>
    <row r="13" spans="1:6">
      <c r="C13" t="s">
        <v>1821</v>
      </c>
      <c r="D13" t="s">
        <v>1808</v>
      </c>
      <c r="E13" t="s">
        <v>95</v>
      </c>
      <c r="F13" t="s">
        <v>471</v>
      </c>
    </row>
    <row r="14" spans="1:6">
      <c r="D14" t="s">
        <v>1822</v>
      </c>
      <c r="E14" t="s">
        <v>95</v>
      </c>
      <c r="F14" t="s">
        <v>471</v>
      </c>
    </row>
    <row r="15" spans="1:6">
      <c r="B15" t="s">
        <v>588</v>
      </c>
      <c r="C15" t="s">
        <v>1748</v>
      </c>
      <c r="D15" t="s">
        <v>1793</v>
      </c>
      <c r="E15" t="s">
        <v>659</v>
      </c>
      <c r="F15" t="s">
        <v>225</v>
      </c>
    </row>
    <row r="16" spans="1:6">
      <c r="D16" t="s">
        <v>251</v>
      </c>
      <c r="E16" t="s">
        <v>659</v>
      </c>
      <c r="F16" t="s">
        <v>225</v>
      </c>
    </row>
    <row r="17" spans="2:6">
      <c r="D17" t="s">
        <v>1840</v>
      </c>
      <c r="E17" t="s">
        <v>659</v>
      </c>
      <c r="F17" t="s">
        <v>225</v>
      </c>
    </row>
    <row r="18" spans="2:6">
      <c r="D18" t="s">
        <v>1718</v>
      </c>
      <c r="E18" t="s">
        <v>712</v>
      </c>
      <c r="F18" t="s">
        <v>471</v>
      </c>
    </row>
    <row r="19" spans="2:6">
      <c r="D19" t="s">
        <v>1844</v>
      </c>
      <c r="E19" t="s">
        <v>659</v>
      </c>
      <c r="F19" t="s">
        <v>1730</v>
      </c>
    </row>
    <row r="20" spans="2:6">
      <c r="D20" t="s">
        <v>1827</v>
      </c>
      <c r="E20" t="s">
        <v>659</v>
      </c>
      <c r="F20" t="s">
        <v>471</v>
      </c>
    </row>
    <row r="21" spans="2:6">
      <c r="D21" t="s">
        <v>1828</v>
      </c>
      <c r="E21" t="s">
        <v>659</v>
      </c>
      <c r="F21" t="s">
        <v>471</v>
      </c>
    </row>
    <row r="22" spans="2:6">
      <c r="D22" t="s">
        <v>1833</v>
      </c>
      <c r="E22" t="s">
        <v>712</v>
      </c>
      <c r="F22" t="s">
        <v>1834</v>
      </c>
    </row>
    <row r="23" spans="2:6">
      <c r="D23" t="s">
        <v>1897</v>
      </c>
      <c r="E23" t="s">
        <v>712</v>
      </c>
      <c r="F23" t="s">
        <v>1834</v>
      </c>
    </row>
    <row r="24" spans="2:6">
      <c r="D24" t="s">
        <v>1898</v>
      </c>
      <c r="E24" t="s">
        <v>712</v>
      </c>
      <c r="F24" t="s">
        <v>272</v>
      </c>
    </row>
    <row r="25" spans="2:6">
      <c r="B25" t="s">
        <v>213</v>
      </c>
      <c r="C25" t="s">
        <v>353</v>
      </c>
      <c r="D25" t="s">
        <v>298</v>
      </c>
      <c r="E25" t="s">
        <v>652</v>
      </c>
      <c r="F25" t="s">
        <v>272</v>
      </c>
    </row>
    <row r="26" spans="2:6">
      <c r="D26" t="s">
        <v>299</v>
      </c>
      <c r="E26" t="s">
        <v>652</v>
      </c>
      <c r="F26" t="s">
        <v>272</v>
      </c>
    </row>
    <row r="27" spans="2:6">
      <c r="D27" t="s">
        <v>447</v>
      </c>
      <c r="E27" t="s">
        <v>652</v>
      </c>
      <c r="F27" t="s">
        <v>272</v>
      </c>
    </row>
    <row r="28" spans="2:6">
      <c r="D28" t="s">
        <v>365</v>
      </c>
      <c r="E28" t="s">
        <v>652</v>
      </c>
      <c r="F28" t="s">
        <v>272</v>
      </c>
    </row>
    <row r="29" spans="2:6">
      <c r="D29" t="s">
        <v>359</v>
      </c>
      <c r="E29" t="s">
        <v>652</v>
      </c>
      <c r="F29" t="s">
        <v>272</v>
      </c>
    </row>
    <row r="30" spans="2:6">
      <c r="D30" t="s">
        <v>387</v>
      </c>
      <c r="E30" t="s">
        <v>652</v>
      </c>
      <c r="F30" t="s">
        <v>272</v>
      </c>
    </row>
    <row r="31" spans="2:6">
      <c r="D31" t="s">
        <v>373</v>
      </c>
      <c r="E31" t="s">
        <v>652</v>
      </c>
      <c r="F31" t="s">
        <v>272</v>
      </c>
    </row>
    <row r="32" spans="2:6">
      <c r="D32" t="s">
        <v>393</v>
      </c>
      <c r="E32" t="s">
        <v>652</v>
      </c>
      <c r="F32" t="s">
        <v>272</v>
      </c>
    </row>
    <row r="33" spans="3:6">
      <c r="D33" t="s">
        <v>1934</v>
      </c>
      <c r="E33" t="s">
        <v>659</v>
      </c>
      <c r="F33" t="s">
        <v>278</v>
      </c>
    </row>
    <row r="34" spans="3:6">
      <c r="D34" t="s">
        <v>1858</v>
      </c>
      <c r="E34" t="s">
        <v>652</v>
      </c>
      <c r="F34" t="s">
        <v>272</v>
      </c>
    </row>
    <row r="35" spans="3:6">
      <c r="D35" t="s">
        <v>1859</v>
      </c>
      <c r="E35" t="s">
        <v>652</v>
      </c>
      <c r="F35" t="s">
        <v>272</v>
      </c>
    </row>
    <row r="36" spans="3:6">
      <c r="D36" t="s">
        <v>1849</v>
      </c>
      <c r="E36" t="s">
        <v>652</v>
      </c>
      <c r="F36" t="s">
        <v>272</v>
      </c>
    </row>
    <row r="37" spans="3:6">
      <c r="C37" t="s">
        <v>321</v>
      </c>
      <c r="D37" t="s">
        <v>638</v>
      </c>
      <c r="E37" t="s">
        <v>652</v>
      </c>
      <c r="F37" t="s">
        <v>272</v>
      </c>
    </row>
    <row r="38" spans="3:6">
      <c r="D38" t="s">
        <v>447</v>
      </c>
      <c r="E38" t="s">
        <v>652</v>
      </c>
      <c r="F38" t="s">
        <v>272</v>
      </c>
    </row>
    <row r="39" spans="3:6">
      <c r="D39" t="s">
        <v>1073</v>
      </c>
      <c r="E39" t="s">
        <v>652</v>
      </c>
      <c r="F39" t="s">
        <v>272</v>
      </c>
    </row>
    <row r="40" spans="3:6">
      <c r="D40" t="s">
        <v>1718</v>
      </c>
      <c r="E40" t="s">
        <v>652</v>
      </c>
      <c r="F40" t="s">
        <v>272</v>
      </c>
    </row>
    <row r="41" spans="3:6">
      <c r="D41" t="s">
        <v>1873</v>
      </c>
      <c r="E41" t="s">
        <v>652</v>
      </c>
      <c r="F41" t="s">
        <v>272</v>
      </c>
    </row>
    <row r="42" spans="3:6">
      <c r="D42" t="s">
        <v>1876</v>
      </c>
      <c r="E42" t="s">
        <v>652</v>
      </c>
      <c r="F42" t="s">
        <v>272</v>
      </c>
    </row>
    <row r="43" spans="3:6">
      <c r="D43" t="s">
        <v>641</v>
      </c>
      <c r="E43" t="s">
        <v>652</v>
      </c>
      <c r="F43" t="s">
        <v>272</v>
      </c>
    </row>
    <row r="44" spans="3:6">
      <c r="D44" t="s">
        <v>1870</v>
      </c>
      <c r="E44" t="s">
        <v>652</v>
      </c>
      <c r="F44" t="s">
        <v>272</v>
      </c>
    </row>
    <row r="45" spans="3:6">
      <c r="D45" t="s">
        <v>1869</v>
      </c>
      <c r="E45" t="s">
        <v>652</v>
      </c>
      <c r="F45" t="s">
        <v>272</v>
      </c>
    </row>
    <row r="46" spans="3:6">
      <c r="C46" t="s">
        <v>256</v>
      </c>
      <c r="D46" t="s">
        <v>276</v>
      </c>
      <c r="E46" t="s">
        <v>659</v>
      </c>
      <c r="F46" t="s">
        <v>278</v>
      </c>
    </row>
    <row r="47" spans="3:6">
      <c r="D47" t="s">
        <v>1076</v>
      </c>
      <c r="E47" t="s">
        <v>652</v>
      </c>
      <c r="F47" t="s">
        <v>272</v>
      </c>
    </row>
    <row r="48" spans="3:6">
      <c r="D48" t="s">
        <v>1920</v>
      </c>
      <c r="E48" t="s">
        <v>652</v>
      </c>
      <c r="F48" t="s">
        <v>272</v>
      </c>
    </row>
    <row r="49" spans="3:6">
      <c r="D49" t="s">
        <v>1921</v>
      </c>
      <c r="E49" t="s">
        <v>652</v>
      </c>
      <c r="F49" t="s">
        <v>272</v>
      </c>
    </row>
    <row r="50" spans="3:6">
      <c r="D50" t="s">
        <v>1922</v>
      </c>
      <c r="E50" t="s">
        <v>652</v>
      </c>
      <c r="F50" t="s">
        <v>272</v>
      </c>
    </row>
    <row r="51" spans="3:6">
      <c r="C51" t="s">
        <v>286</v>
      </c>
      <c r="D51" t="s">
        <v>447</v>
      </c>
      <c r="E51" t="s">
        <v>652</v>
      </c>
      <c r="F51" t="s">
        <v>272</v>
      </c>
    </row>
    <row r="52" spans="3:6">
      <c r="D52" t="s">
        <v>1804</v>
      </c>
      <c r="E52" t="s">
        <v>652</v>
      </c>
      <c r="F52" t="s">
        <v>272</v>
      </c>
    </row>
    <row r="53" spans="3:6">
      <c r="D53" t="s">
        <v>1891</v>
      </c>
      <c r="E53" t="s">
        <v>652</v>
      </c>
      <c r="F53" t="s">
        <v>272</v>
      </c>
    </row>
    <row r="54" spans="3:6">
      <c r="D54" t="s">
        <v>1881</v>
      </c>
      <c r="E54" t="s">
        <v>659</v>
      </c>
      <c r="F54" t="s">
        <v>278</v>
      </c>
    </row>
    <row r="55" spans="3:6">
      <c r="D55" t="s">
        <v>1882</v>
      </c>
      <c r="E55" t="s">
        <v>652</v>
      </c>
      <c r="F55" t="s">
        <v>272</v>
      </c>
    </row>
    <row r="56" spans="3:6">
      <c r="C56" t="s">
        <v>1758</v>
      </c>
      <c r="D56" t="s">
        <v>239</v>
      </c>
      <c r="E56" t="s">
        <v>659</v>
      </c>
      <c r="F56" t="s">
        <v>225</v>
      </c>
    </row>
    <row r="57" spans="3:6">
      <c r="D57" t="s">
        <v>1756</v>
      </c>
      <c r="E57" t="s">
        <v>659</v>
      </c>
      <c r="F57" t="s">
        <v>278</v>
      </c>
    </row>
    <row r="58" spans="3:6">
      <c r="D58" t="s">
        <v>1773</v>
      </c>
      <c r="E58" t="s">
        <v>659</v>
      </c>
      <c r="F58" t="s">
        <v>225</v>
      </c>
    </row>
    <row r="59" spans="3:6">
      <c r="D59" t="s">
        <v>1116</v>
      </c>
      <c r="E59" t="s">
        <v>659</v>
      </c>
      <c r="F59" t="s">
        <v>225</v>
      </c>
    </row>
    <row r="60" spans="3:6">
      <c r="D60" t="s">
        <v>1114</v>
      </c>
      <c r="E60" t="s">
        <v>659</v>
      </c>
      <c r="F60" t="s">
        <v>225</v>
      </c>
    </row>
    <row r="61" spans="3:6">
      <c r="D61" t="s">
        <v>1755</v>
      </c>
      <c r="E61" t="s">
        <v>712</v>
      </c>
      <c r="F61" t="s">
        <v>1036</v>
      </c>
    </row>
    <row r="62" spans="3:6">
      <c r="D62" t="s">
        <v>1757</v>
      </c>
      <c r="E62" t="s">
        <v>659</v>
      </c>
      <c r="F62" t="s">
        <v>278</v>
      </c>
    </row>
    <row r="63" spans="3:6">
      <c r="D63" t="s">
        <v>1844</v>
      </c>
      <c r="E63" t="s">
        <v>659</v>
      </c>
      <c r="F63" t="s">
        <v>1730</v>
      </c>
    </row>
    <row r="64" spans="3:6">
      <c r="D64" t="s">
        <v>1832</v>
      </c>
      <c r="E64" t="s">
        <v>659</v>
      </c>
      <c r="F64" t="s">
        <v>1730</v>
      </c>
    </row>
    <row r="65" spans="2:6">
      <c r="D65" t="s">
        <v>1974</v>
      </c>
      <c r="E65" t="s">
        <v>234</v>
      </c>
      <c r="F65" t="s">
        <v>278</v>
      </c>
    </row>
    <row r="66" spans="2:6">
      <c r="D66" t="s">
        <v>1977</v>
      </c>
      <c r="E66" t="s">
        <v>659</v>
      </c>
      <c r="F66" t="s">
        <v>1730</v>
      </c>
    </row>
    <row r="67" spans="2:6">
      <c r="D67" t="s">
        <v>1898</v>
      </c>
      <c r="E67" t="s">
        <v>659</v>
      </c>
      <c r="F67" t="s">
        <v>272</v>
      </c>
    </row>
    <row r="68" spans="2:6">
      <c r="D68" t="s">
        <v>1743</v>
      </c>
      <c r="E68" t="s">
        <v>659</v>
      </c>
      <c r="F68" t="s">
        <v>1730</v>
      </c>
    </row>
    <row r="69" spans="2:6">
      <c r="C69" t="s">
        <v>308</v>
      </c>
      <c r="D69" t="s">
        <v>316</v>
      </c>
      <c r="E69" t="s">
        <v>652</v>
      </c>
      <c r="F69" t="s">
        <v>272</v>
      </c>
    </row>
    <row r="70" spans="2:6">
      <c r="D70" t="s">
        <v>1887</v>
      </c>
      <c r="E70" t="s">
        <v>652</v>
      </c>
      <c r="F70" t="s">
        <v>272</v>
      </c>
    </row>
    <row r="71" spans="2:6">
      <c r="C71" t="s">
        <v>1850</v>
      </c>
      <c r="D71" t="s">
        <v>1917</v>
      </c>
      <c r="E71" t="s">
        <v>652</v>
      </c>
      <c r="F71" t="s">
        <v>272</v>
      </c>
    </row>
    <row r="72" spans="2:6">
      <c r="D72" t="s">
        <v>1916</v>
      </c>
      <c r="E72" t="s">
        <v>652</v>
      </c>
      <c r="F72" t="s">
        <v>272</v>
      </c>
    </row>
    <row r="73" spans="2:6">
      <c r="B73" t="s">
        <v>132</v>
      </c>
      <c r="C73" t="s">
        <v>406</v>
      </c>
      <c r="D73" t="s">
        <v>1673</v>
      </c>
      <c r="E73" t="s">
        <v>1657</v>
      </c>
      <c r="F73" t="s">
        <v>471</v>
      </c>
    </row>
    <row r="74" spans="2:6">
      <c r="C74" t="s">
        <v>1269</v>
      </c>
      <c r="D74" t="s">
        <v>1673</v>
      </c>
      <c r="E74" t="s">
        <v>1657</v>
      </c>
      <c r="F74" t="s">
        <v>471</v>
      </c>
    </row>
    <row r="75" spans="2:6">
      <c r="C75" t="s">
        <v>1671</v>
      </c>
      <c r="D75" t="s">
        <v>1673</v>
      </c>
      <c r="E75" t="s">
        <v>1657</v>
      </c>
      <c r="F75" t="s">
        <v>471</v>
      </c>
    </row>
    <row r="76" spans="2:6">
      <c r="C76" t="s">
        <v>1675</v>
      </c>
      <c r="D76" t="s">
        <v>1673</v>
      </c>
      <c r="E76" t="s">
        <v>1657</v>
      </c>
      <c r="F76" t="s">
        <v>471</v>
      </c>
    </row>
    <row r="77" spans="2:6">
      <c r="C77" t="s">
        <v>1686</v>
      </c>
      <c r="D77" t="s">
        <v>1673</v>
      </c>
      <c r="E77" t="s">
        <v>1657</v>
      </c>
      <c r="F77" t="s">
        <v>471</v>
      </c>
    </row>
    <row r="78" spans="2:6">
      <c r="B78" t="s">
        <v>143</v>
      </c>
      <c r="C78" t="s">
        <v>430</v>
      </c>
      <c r="D78" t="s">
        <v>447</v>
      </c>
      <c r="E78" t="s">
        <v>95</v>
      </c>
      <c r="F78" t="s">
        <v>471</v>
      </c>
    </row>
    <row r="79" spans="2:6">
      <c r="D79" t="s">
        <v>1096</v>
      </c>
      <c r="E79" t="s">
        <v>95</v>
      </c>
      <c r="F79" t="s">
        <v>225</v>
      </c>
    </row>
    <row r="80" spans="2:6">
      <c r="C80" t="s">
        <v>443</v>
      </c>
      <c r="D80" t="s">
        <v>1113</v>
      </c>
      <c r="E80" t="s">
        <v>95</v>
      </c>
      <c r="F80" t="s">
        <v>471</v>
      </c>
    </row>
    <row r="81" spans="1:6">
      <c r="D81" t="s">
        <v>1804</v>
      </c>
      <c r="E81" t="s">
        <v>95</v>
      </c>
      <c r="F81" t="s">
        <v>471</v>
      </c>
    </row>
    <row r="82" spans="1:6">
      <c r="C82" t="s">
        <v>409</v>
      </c>
      <c r="D82" t="s">
        <v>1096</v>
      </c>
      <c r="E82" t="s">
        <v>95</v>
      </c>
      <c r="F82" t="s">
        <v>225</v>
      </c>
    </row>
    <row r="83" spans="1:6">
      <c r="C83" t="s">
        <v>467</v>
      </c>
      <c r="D83" t="s">
        <v>1059</v>
      </c>
      <c r="E83" t="s">
        <v>95</v>
      </c>
      <c r="F83" t="s">
        <v>471</v>
      </c>
    </row>
    <row r="84" spans="1:6">
      <c r="C84" t="s">
        <v>415</v>
      </c>
      <c r="D84" t="s">
        <v>52</v>
      </c>
      <c r="E84" t="s">
        <v>95</v>
      </c>
      <c r="F84" t="s">
        <v>225</v>
      </c>
    </row>
    <row r="85" spans="1:6">
      <c r="D85" t="s">
        <v>1096</v>
      </c>
      <c r="E85" t="s">
        <v>95</v>
      </c>
      <c r="F85" t="s">
        <v>225</v>
      </c>
    </row>
    <row r="86" spans="1:6">
      <c r="D86" t="s">
        <v>1111</v>
      </c>
      <c r="E86" t="s">
        <v>95</v>
      </c>
      <c r="F86" t="s">
        <v>471</v>
      </c>
    </row>
    <row r="87" spans="1:6">
      <c r="D87" t="s">
        <v>1807</v>
      </c>
      <c r="E87" t="s">
        <v>95</v>
      </c>
      <c r="F87" t="s">
        <v>471</v>
      </c>
    </row>
    <row r="88" spans="1:6">
      <c r="B88" t="s">
        <v>145</v>
      </c>
      <c r="C88" t="s">
        <v>1089</v>
      </c>
      <c r="D88" t="s">
        <v>1093</v>
      </c>
      <c r="E88" t="s">
        <v>95</v>
      </c>
      <c r="F88" t="s">
        <v>471</v>
      </c>
    </row>
    <row r="89" spans="1:6">
      <c r="D89" t="s">
        <v>1113</v>
      </c>
      <c r="E89" t="s">
        <v>95</v>
      </c>
      <c r="F89" t="s">
        <v>471</v>
      </c>
    </row>
    <row r="90" spans="1:6">
      <c r="D90" t="s">
        <v>1111</v>
      </c>
      <c r="E90" t="s">
        <v>95</v>
      </c>
      <c r="F90" t="s">
        <v>471</v>
      </c>
    </row>
    <row r="91" spans="1:6">
      <c r="A91" t="s">
        <v>208</v>
      </c>
      <c r="B91" t="s">
        <v>1749</v>
      </c>
      <c r="C91" t="s">
        <v>560</v>
      </c>
      <c r="D91" t="s">
        <v>1122</v>
      </c>
      <c r="E91" t="s">
        <v>659</v>
      </c>
      <c r="F91" t="s">
        <v>225</v>
      </c>
    </row>
    <row r="92" spans="1:6">
      <c r="D92" t="s">
        <v>1733</v>
      </c>
      <c r="E92" t="s">
        <v>712</v>
      </c>
      <c r="F92" t="s">
        <v>471</v>
      </c>
    </row>
    <row r="93" spans="1:6">
      <c r="D93" t="s">
        <v>1736</v>
      </c>
      <c r="E93" t="s">
        <v>652</v>
      </c>
      <c r="F93" t="s">
        <v>471</v>
      </c>
    </row>
    <row r="94" spans="1:6">
      <c r="D94" t="s">
        <v>1715</v>
      </c>
      <c r="E94" t="s">
        <v>659</v>
      </c>
      <c r="F94" t="s">
        <v>278</v>
      </c>
    </row>
    <row r="95" spans="1:6">
      <c r="D95" t="s">
        <v>1787</v>
      </c>
      <c r="E95" t="s">
        <v>105</v>
      </c>
      <c r="F95" t="s">
        <v>1730</v>
      </c>
    </row>
    <row r="96" spans="1:6">
      <c r="D96" t="s">
        <v>1713</v>
      </c>
      <c r="E96" t="s">
        <v>659</v>
      </c>
      <c r="F96" t="s">
        <v>235</v>
      </c>
    </row>
    <row r="97" spans="1:6">
      <c r="D97" t="s">
        <v>1907</v>
      </c>
      <c r="E97" t="s">
        <v>659</v>
      </c>
      <c r="F97" t="s">
        <v>1730</v>
      </c>
    </row>
    <row r="98" spans="1:6">
      <c r="D98" t="s">
        <v>1926</v>
      </c>
      <c r="E98" t="s">
        <v>659</v>
      </c>
      <c r="F98" t="s">
        <v>235</v>
      </c>
    </row>
    <row r="99" spans="1:6">
      <c r="D99" t="s">
        <v>1928</v>
      </c>
      <c r="E99" t="s">
        <v>659</v>
      </c>
      <c r="F99" t="s">
        <v>471</v>
      </c>
    </row>
    <row r="100" spans="1:6">
      <c r="C100" t="s">
        <v>1745</v>
      </c>
      <c r="D100" t="s">
        <v>1714</v>
      </c>
      <c r="E100" t="s">
        <v>659</v>
      </c>
      <c r="F100" t="s">
        <v>278</v>
      </c>
    </row>
    <row r="101" spans="1:6">
      <c r="C101" t="s">
        <v>1746</v>
      </c>
      <c r="D101" t="s">
        <v>1121</v>
      </c>
      <c r="E101" t="s">
        <v>659</v>
      </c>
      <c r="F101" t="s">
        <v>235</v>
      </c>
    </row>
    <row r="102" spans="1:6">
      <c r="D102" t="s">
        <v>1936</v>
      </c>
      <c r="E102" t="s">
        <v>99</v>
      </c>
      <c r="F102" t="s">
        <v>471</v>
      </c>
    </row>
    <row r="103" spans="1:6">
      <c r="B103" t="s">
        <v>588</v>
      </c>
      <c r="C103" t="s">
        <v>1970</v>
      </c>
      <c r="D103" t="s">
        <v>1946</v>
      </c>
      <c r="E103" t="s">
        <v>659</v>
      </c>
      <c r="F103" t="s">
        <v>1730</v>
      </c>
    </row>
    <row r="104" spans="1:6">
      <c r="D104" t="s">
        <v>1945</v>
      </c>
      <c r="E104" t="s">
        <v>659</v>
      </c>
      <c r="F104" t="s">
        <v>1730</v>
      </c>
    </row>
    <row r="105" spans="1:6">
      <c r="D105" t="s">
        <v>1953</v>
      </c>
      <c r="E105" t="s">
        <v>659</v>
      </c>
      <c r="F105" t="s">
        <v>1730</v>
      </c>
    </row>
    <row r="106" spans="1:6">
      <c r="D106" t="s">
        <v>1954</v>
      </c>
      <c r="E106" t="s">
        <v>95</v>
      </c>
      <c r="F106" t="s">
        <v>1730</v>
      </c>
    </row>
    <row r="107" spans="1:6">
      <c r="D107" t="s">
        <v>1962</v>
      </c>
      <c r="E107" t="s">
        <v>659</v>
      </c>
      <c r="F107" t="s">
        <v>1730</v>
      </c>
    </row>
    <row r="108" spans="1:6">
      <c r="A108" t="s">
        <v>211</v>
      </c>
      <c r="B108" t="s">
        <v>132</v>
      </c>
      <c r="C108" t="s">
        <v>1269</v>
      </c>
      <c r="D108" t="s">
        <v>1673</v>
      </c>
      <c r="E108" t="s">
        <v>1657</v>
      </c>
      <c r="F108" t="s">
        <v>471</v>
      </c>
    </row>
    <row r="109" spans="1:6">
      <c r="C109" t="s">
        <v>1687</v>
      </c>
      <c r="D109" t="s">
        <v>1673</v>
      </c>
      <c r="E109" t="s">
        <v>1657</v>
      </c>
      <c r="F109" t="s">
        <v>471</v>
      </c>
    </row>
    <row r="110" spans="1:6">
      <c r="C110" t="s">
        <v>1695</v>
      </c>
      <c r="D110" t="s">
        <v>1673</v>
      </c>
      <c r="E110" t="s">
        <v>1657</v>
      </c>
      <c r="F110" t="s">
        <v>471</v>
      </c>
    </row>
    <row r="111" spans="1:6">
      <c r="C111" t="s">
        <v>1699</v>
      </c>
      <c r="D111" t="s">
        <v>1673</v>
      </c>
      <c r="E111" t="s">
        <v>1657</v>
      </c>
      <c r="F111" t="s">
        <v>471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7DFCB-52FA-46CB-8B07-3EF9C039550D}">
  <dimension ref="I9:I30"/>
  <sheetViews>
    <sheetView topLeftCell="A13" zoomScale="130" zoomScaleNormal="130" workbookViewId="0">
      <selection activeCell="G21" sqref="G21"/>
    </sheetView>
  </sheetViews>
  <sheetFormatPr baseColWidth="10" defaultRowHeight="15"/>
  <sheetData>
    <row r="9" spans="9:9">
      <c r="I9" s="116">
        <v>10104713</v>
      </c>
    </row>
    <row r="10" spans="9:9">
      <c r="I10" s="116">
        <v>10055822</v>
      </c>
    </row>
    <row r="11" spans="9:9">
      <c r="I11" s="193">
        <v>10142160</v>
      </c>
    </row>
    <row r="12" spans="9:9">
      <c r="I12" s="193">
        <v>10142166</v>
      </c>
    </row>
    <row r="13" spans="9:9">
      <c r="I13" s="193">
        <v>10142162</v>
      </c>
    </row>
    <row r="14" spans="9:9">
      <c r="I14" s="193">
        <v>10142168</v>
      </c>
    </row>
    <row r="15" spans="9:9">
      <c r="I15" s="116">
        <v>10056225</v>
      </c>
    </row>
    <row r="16" spans="9:9">
      <c r="I16" s="116">
        <v>10056227</v>
      </c>
    </row>
    <row r="17" spans="9:9">
      <c r="I17" s="193">
        <v>10141288</v>
      </c>
    </row>
    <row r="18" spans="9:9">
      <c r="I18" s="193">
        <v>10141290</v>
      </c>
    </row>
    <row r="19" spans="9:9">
      <c r="I19" s="116">
        <v>10141286</v>
      </c>
    </row>
    <row r="20" spans="9:9">
      <c r="I20" s="116">
        <v>10141287</v>
      </c>
    </row>
    <row r="21" spans="9:9">
      <c r="I21" s="116">
        <v>10141289</v>
      </c>
    </row>
    <row r="22" spans="9:9">
      <c r="I22" s="193">
        <v>10141291</v>
      </c>
    </row>
    <row r="23" spans="9:9">
      <c r="I23" s="116">
        <v>10050151</v>
      </c>
    </row>
    <row r="24" spans="9:9">
      <c r="I24" s="116">
        <v>10104579</v>
      </c>
    </row>
    <row r="25" spans="9:9">
      <c r="I25" s="116">
        <v>10104578</v>
      </c>
    </row>
    <row r="26" spans="9:9">
      <c r="I26" s="116">
        <v>10055761</v>
      </c>
    </row>
    <row r="27" spans="9:9">
      <c r="I27" s="116">
        <v>10055823</v>
      </c>
    </row>
    <row r="28" spans="9:9">
      <c r="I28" s="116">
        <v>10105288</v>
      </c>
    </row>
    <row r="29" spans="9:9">
      <c r="I29" s="116">
        <v>10142158</v>
      </c>
    </row>
    <row r="30" spans="9:9">
      <c r="I30" s="116">
        <v>10142164</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7E5A0-DDF1-44E8-B771-961E35647122}">
  <dimension ref="A1"/>
  <sheetViews>
    <sheetView topLeftCell="A11" zoomScale="70" zoomScaleNormal="70" workbookViewId="0">
      <selection activeCell="Q24" sqref="Q24"/>
    </sheetView>
  </sheetViews>
  <sheetFormatPr baseColWidth="10" defaultColWidth="11.42578125" defaultRowHeight="1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591AE-DB0F-47C1-A084-0DC95D3AFF1D}">
  <sheetPr codeName="Hoja8">
    <tabColor theme="5"/>
  </sheetPr>
  <dimension ref="A3:Q4"/>
  <sheetViews>
    <sheetView topLeftCell="C1" zoomScale="85" zoomScaleNormal="85" workbookViewId="0">
      <selection activeCell="F16" sqref="F16"/>
    </sheetView>
  </sheetViews>
  <sheetFormatPr baseColWidth="10" defaultColWidth="11.42578125" defaultRowHeight="15"/>
  <cols>
    <col min="1" max="1" width="12" bestFit="1" customWidth="1"/>
    <col min="2" max="2" width="31.5703125" customWidth="1"/>
    <col min="3" max="3" width="11.42578125" customWidth="1"/>
    <col min="4" max="4" width="37.42578125" customWidth="1"/>
    <col min="5" max="5" width="6.5703125" customWidth="1"/>
    <col min="6" max="6" width="35" customWidth="1"/>
    <col min="7" max="7" width="9" customWidth="1"/>
    <col min="8" max="8" width="9.85546875" customWidth="1"/>
    <col min="9" max="9" width="33" customWidth="1"/>
    <col min="10" max="10" width="47.140625" style="23" customWidth="1"/>
    <col min="11" max="11" width="24.5703125" style="23" customWidth="1"/>
    <col min="12" max="13" width="22.5703125" style="24" bestFit="1" customWidth="1"/>
    <col min="14" max="14" width="20.5703125" customWidth="1"/>
    <col min="15" max="15" width="25" bestFit="1" customWidth="1"/>
    <col min="16" max="16" width="24.42578125" bestFit="1" customWidth="1"/>
    <col min="17" max="17" width="17.42578125" bestFit="1" customWidth="1"/>
  </cols>
  <sheetData>
    <row r="3" spans="1:17">
      <c r="A3" s="39" t="s">
        <v>172</v>
      </c>
      <c r="B3" s="39" t="s">
        <v>173</v>
      </c>
      <c r="C3" s="39" t="s">
        <v>667</v>
      </c>
      <c r="D3" s="39" t="s">
        <v>174</v>
      </c>
      <c r="E3" s="39" t="s">
        <v>175</v>
      </c>
      <c r="F3" s="39" t="s">
        <v>176</v>
      </c>
      <c r="G3" s="39" t="s">
        <v>185</v>
      </c>
      <c r="H3" s="39" t="s">
        <v>161</v>
      </c>
      <c r="I3" s="39" t="s">
        <v>178</v>
      </c>
      <c r="J3" s="39" t="s">
        <v>0</v>
      </c>
      <c r="K3" s="39" t="s">
        <v>2</v>
      </c>
      <c r="L3" s="39" t="s">
        <v>47</v>
      </c>
      <c r="M3" s="40" t="s">
        <v>184</v>
      </c>
      <c r="N3" s="39" t="s">
        <v>49</v>
      </c>
      <c r="O3" s="39" t="s">
        <v>190</v>
      </c>
      <c r="P3" s="24" t="s">
        <v>716</v>
      </c>
      <c r="Q3" s="24" t="s">
        <v>717</v>
      </c>
    </row>
    <row r="4" spans="1:17" s="25" customFormat="1">
      <c r="A4" t="s">
        <v>718</v>
      </c>
      <c r="B4"/>
      <c r="C4"/>
      <c r="D4"/>
      <c r="E4"/>
      <c r="F4"/>
      <c r="G4"/>
      <c r="H4"/>
      <c r="I4"/>
      <c r="J4"/>
      <c r="K4"/>
      <c r="L4"/>
      <c r="M4"/>
      <c r="N4"/>
      <c r="O4"/>
      <c r="P4" s="24"/>
      <c r="Q4" s="24"/>
    </row>
  </sheetData>
  <pageMargins left="0.7" right="0.7" top="0.75" bottom="0.75" header="0.3" footer="0.3"/>
  <pageSetup orientation="portrait"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46856-13CA-4F97-AD4A-A9FBEC97F601}">
  <sheetPr codeName="Hoja9">
    <tabColor rgb="FF00B0F0"/>
  </sheetPr>
  <dimension ref="A1:BL65"/>
  <sheetViews>
    <sheetView zoomScale="46" zoomScaleNormal="46" workbookViewId="0">
      <selection activeCell="F24" sqref="F24"/>
    </sheetView>
  </sheetViews>
  <sheetFormatPr baseColWidth="10" defaultColWidth="10.85546875" defaultRowHeight="15"/>
  <cols>
    <col min="1" max="7" width="10.85546875" style="19"/>
    <col min="8" max="8" width="12.42578125" style="19" customWidth="1"/>
    <col min="9" max="9" width="10.85546875" style="19"/>
    <col min="10" max="10" width="11.42578125" style="19" bestFit="1" customWidth="1"/>
    <col min="11" max="11" width="11" style="19" bestFit="1" customWidth="1"/>
    <col min="12" max="63" width="5.5703125" style="19" customWidth="1"/>
    <col min="64" max="64" width="15.42578125" style="19" customWidth="1"/>
    <col min="65" max="16384" width="10.85546875" style="19"/>
  </cols>
  <sheetData>
    <row r="1" spans="1:63" ht="21">
      <c r="F1" s="48"/>
      <c r="I1" s="48"/>
      <c r="L1" s="375" t="s">
        <v>719</v>
      </c>
      <c r="M1" s="375"/>
      <c r="N1" s="375"/>
      <c r="O1" s="375"/>
      <c r="P1" s="375"/>
      <c r="Q1" s="375"/>
      <c r="R1" s="375"/>
      <c r="S1" s="375"/>
      <c r="T1" s="375"/>
      <c r="U1" s="375"/>
      <c r="V1" s="375"/>
      <c r="W1" s="375"/>
      <c r="X1" s="375"/>
      <c r="Y1" s="375"/>
      <c r="Z1" s="375"/>
      <c r="AA1" s="375"/>
      <c r="AB1" s="375"/>
      <c r="AC1" s="375"/>
      <c r="AD1" s="375"/>
      <c r="AE1" s="375"/>
      <c r="AF1" s="375"/>
      <c r="AG1" s="375"/>
      <c r="AH1" s="375"/>
      <c r="AI1" s="375"/>
      <c r="AJ1" s="375"/>
      <c r="AK1" s="375"/>
      <c r="AL1" s="375"/>
      <c r="AM1" s="375"/>
      <c r="AN1" s="375"/>
      <c r="AO1" s="375"/>
      <c r="AP1" s="375"/>
      <c r="AQ1" s="375"/>
      <c r="AR1" s="375"/>
      <c r="AS1" s="375"/>
      <c r="AT1" s="375"/>
      <c r="AU1" s="375"/>
      <c r="AV1" s="375"/>
      <c r="AW1" s="375"/>
      <c r="AX1" s="375"/>
      <c r="AY1" s="375"/>
      <c r="AZ1" s="375"/>
      <c r="BA1" s="375"/>
      <c r="BB1" s="375"/>
      <c r="BC1" s="375"/>
      <c r="BD1" s="375"/>
      <c r="BE1" s="375"/>
      <c r="BF1" s="375"/>
      <c r="BG1" s="375"/>
      <c r="BH1" s="375"/>
      <c r="BI1" s="375"/>
      <c r="BJ1" s="375"/>
      <c r="BK1" s="375"/>
    </row>
    <row r="2" spans="1:63" ht="30">
      <c r="A2" s="21" t="s">
        <v>172</v>
      </c>
      <c r="B2" s="21" t="s">
        <v>173</v>
      </c>
      <c r="C2" s="21" t="s">
        <v>174</v>
      </c>
      <c r="D2" s="11" t="s">
        <v>190</v>
      </c>
      <c r="E2" s="11" t="s">
        <v>49</v>
      </c>
      <c r="F2" s="11" t="s">
        <v>185</v>
      </c>
      <c r="G2" s="11" t="s">
        <v>720</v>
      </c>
      <c r="H2" s="11" t="s">
        <v>188</v>
      </c>
      <c r="I2" s="11" t="s">
        <v>189</v>
      </c>
      <c r="J2" s="11" t="s">
        <v>721</v>
      </c>
      <c r="K2" s="11" t="s">
        <v>722</v>
      </c>
      <c r="L2" s="10">
        <v>1</v>
      </c>
      <c r="M2" s="10">
        <v>2</v>
      </c>
      <c r="N2" s="10">
        <v>3</v>
      </c>
      <c r="O2" s="10">
        <v>4</v>
      </c>
      <c r="P2" s="10">
        <v>5</v>
      </c>
      <c r="Q2" s="10">
        <v>6</v>
      </c>
      <c r="R2" s="10">
        <v>7</v>
      </c>
      <c r="S2" s="10">
        <v>8</v>
      </c>
      <c r="T2" s="10">
        <v>9</v>
      </c>
      <c r="U2" s="10">
        <v>10</v>
      </c>
      <c r="V2" s="10">
        <v>11</v>
      </c>
      <c r="W2" s="10">
        <v>12</v>
      </c>
      <c r="X2" s="10">
        <v>13</v>
      </c>
      <c r="Y2" s="10">
        <v>14</v>
      </c>
      <c r="Z2" s="10">
        <v>15</v>
      </c>
      <c r="AA2" s="10">
        <v>16</v>
      </c>
      <c r="AB2" s="10">
        <v>17</v>
      </c>
      <c r="AC2" s="10">
        <v>18</v>
      </c>
      <c r="AD2" s="10">
        <v>19</v>
      </c>
      <c r="AE2" s="10">
        <v>20</v>
      </c>
      <c r="AF2" s="10">
        <v>21</v>
      </c>
      <c r="AG2" s="10">
        <v>22</v>
      </c>
      <c r="AH2" s="10">
        <v>23</v>
      </c>
      <c r="AI2" s="10">
        <v>24</v>
      </c>
      <c r="AJ2" s="10">
        <v>25</v>
      </c>
      <c r="AK2" s="10">
        <v>26</v>
      </c>
      <c r="AL2" s="10">
        <v>27</v>
      </c>
      <c r="AM2" s="10">
        <v>28</v>
      </c>
      <c r="AN2" s="10">
        <v>29</v>
      </c>
      <c r="AO2" s="10">
        <v>30</v>
      </c>
      <c r="AP2" s="10">
        <v>31</v>
      </c>
      <c r="AQ2" s="10">
        <v>32</v>
      </c>
      <c r="AR2" s="10">
        <v>33</v>
      </c>
      <c r="AS2" s="10">
        <v>34</v>
      </c>
      <c r="AT2" s="10">
        <v>35</v>
      </c>
      <c r="AU2" s="10">
        <v>36</v>
      </c>
      <c r="AV2" s="10">
        <v>37</v>
      </c>
      <c r="AW2" s="10">
        <v>38</v>
      </c>
      <c r="AX2" s="10">
        <v>39</v>
      </c>
      <c r="AY2" s="10">
        <v>40</v>
      </c>
      <c r="AZ2" s="10">
        <v>41</v>
      </c>
      <c r="BA2" s="10">
        <v>42</v>
      </c>
      <c r="BB2" s="10">
        <v>43</v>
      </c>
      <c r="BC2" s="10">
        <v>44</v>
      </c>
      <c r="BD2" s="10">
        <v>45</v>
      </c>
      <c r="BE2" s="10">
        <v>46</v>
      </c>
      <c r="BF2" s="10">
        <v>47</v>
      </c>
      <c r="BG2" s="10">
        <v>48</v>
      </c>
      <c r="BH2" s="10">
        <v>49</v>
      </c>
      <c r="BI2" s="10">
        <v>50</v>
      </c>
      <c r="BJ2" s="10">
        <v>51</v>
      </c>
      <c r="BK2" s="10">
        <v>52</v>
      </c>
    </row>
    <row r="3" spans="1:63" ht="45">
      <c r="A3" s="14" t="s">
        <v>723</v>
      </c>
      <c r="B3" s="22" t="s">
        <v>724</v>
      </c>
      <c r="C3" s="22" t="s">
        <v>725</v>
      </c>
      <c r="D3" s="15" t="s">
        <v>726</v>
      </c>
      <c r="E3" s="16" t="s">
        <v>727</v>
      </c>
      <c r="F3" s="16">
        <v>2</v>
      </c>
      <c r="G3" s="16">
        <v>1</v>
      </c>
      <c r="H3" s="18">
        <f>+G3/60</f>
        <v>1.6666666666666666E-2</v>
      </c>
      <c r="I3" s="26">
        <f t="shared" ref="I3:I40" si="0">+H3*G3</f>
        <v>1.6666666666666666E-2</v>
      </c>
      <c r="J3" s="27">
        <f t="shared" ref="J3:J40" si="1">52/F3</f>
        <v>26</v>
      </c>
      <c r="K3" s="27">
        <f t="shared" ref="K3:K40" si="2">+I3*J3</f>
        <v>0.43333333333333335</v>
      </c>
      <c r="L3" s="26">
        <f>+$I3</f>
        <v>1.6666666666666666E-2</v>
      </c>
      <c r="N3" s="26">
        <f>+$I3</f>
        <v>1.6666666666666666E-2</v>
      </c>
      <c r="P3" s="26">
        <f>+$I3</f>
        <v>1.6666666666666666E-2</v>
      </c>
      <c r="R3" s="26">
        <f>+$I3</f>
        <v>1.6666666666666666E-2</v>
      </c>
      <c r="T3" s="26">
        <f>+$I3</f>
        <v>1.6666666666666666E-2</v>
      </c>
      <c r="V3" s="26">
        <f>+$I3</f>
        <v>1.6666666666666666E-2</v>
      </c>
      <c r="X3" s="26">
        <f>+$I3</f>
        <v>1.6666666666666666E-2</v>
      </c>
      <c r="Z3" s="26">
        <f>+$I3</f>
        <v>1.6666666666666666E-2</v>
      </c>
      <c r="AB3" s="26">
        <f>+$I3</f>
        <v>1.6666666666666666E-2</v>
      </c>
      <c r="AD3" s="26">
        <f>+$I3</f>
        <v>1.6666666666666666E-2</v>
      </c>
      <c r="AF3" s="26">
        <f>+$I3</f>
        <v>1.6666666666666666E-2</v>
      </c>
      <c r="AH3" s="26">
        <f>+$I3</f>
        <v>1.6666666666666666E-2</v>
      </c>
      <c r="AJ3" s="26">
        <f>+$I3</f>
        <v>1.6666666666666666E-2</v>
      </c>
      <c r="AL3" s="26">
        <f>+$I3</f>
        <v>1.6666666666666666E-2</v>
      </c>
      <c r="AN3" s="26">
        <f>+$I3</f>
        <v>1.6666666666666666E-2</v>
      </c>
      <c r="AP3" s="26">
        <f>+$I3</f>
        <v>1.6666666666666666E-2</v>
      </c>
      <c r="AR3" s="26">
        <f>+$I3</f>
        <v>1.6666666666666666E-2</v>
      </c>
      <c r="AT3" s="26">
        <f>+$I3</f>
        <v>1.6666666666666666E-2</v>
      </c>
      <c r="AV3" s="26">
        <f>+$I3</f>
        <v>1.6666666666666666E-2</v>
      </c>
      <c r="AX3" s="26">
        <f>+$I3</f>
        <v>1.6666666666666666E-2</v>
      </c>
      <c r="AZ3" s="26">
        <f>+$I3</f>
        <v>1.6666666666666666E-2</v>
      </c>
      <c r="BB3" s="26">
        <f>+$I3</f>
        <v>1.6666666666666666E-2</v>
      </c>
      <c r="BD3" s="26">
        <f>+$I3</f>
        <v>1.6666666666666666E-2</v>
      </c>
      <c r="BF3" s="26">
        <f>+$I3</f>
        <v>1.6666666666666666E-2</v>
      </c>
      <c r="BH3" s="26">
        <f>+$I3</f>
        <v>1.6666666666666666E-2</v>
      </c>
      <c r="BJ3" s="26">
        <f>+$I3</f>
        <v>1.6666666666666666E-2</v>
      </c>
    </row>
    <row r="4" spans="1:63" ht="75">
      <c r="A4" s="17" t="s">
        <v>728</v>
      </c>
      <c r="B4" s="17" t="s">
        <v>729</v>
      </c>
      <c r="C4" s="17" t="s">
        <v>730</v>
      </c>
      <c r="D4" s="15" t="s">
        <v>226</v>
      </c>
      <c r="E4" s="16" t="s">
        <v>731</v>
      </c>
      <c r="F4" s="16">
        <v>12</v>
      </c>
      <c r="G4" s="16">
        <v>3</v>
      </c>
      <c r="H4" s="18">
        <v>5</v>
      </c>
      <c r="I4" s="26">
        <f t="shared" si="0"/>
        <v>15</v>
      </c>
      <c r="J4" s="27">
        <f t="shared" si="1"/>
        <v>4.333333333333333</v>
      </c>
      <c r="K4" s="27">
        <f t="shared" si="2"/>
        <v>65</v>
      </c>
      <c r="L4" s="26">
        <f>+$I$4</f>
        <v>15</v>
      </c>
      <c r="X4" s="26">
        <f>+$I$4</f>
        <v>15</v>
      </c>
      <c r="AJ4" s="26">
        <f>+$I$4</f>
        <v>15</v>
      </c>
      <c r="AV4" s="26">
        <f>+$I$4</f>
        <v>15</v>
      </c>
      <c r="BH4" s="26">
        <f>+$I$4</f>
        <v>15</v>
      </c>
    </row>
    <row r="5" spans="1:63" ht="45">
      <c r="A5" s="14" t="s">
        <v>723</v>
      </c>
      <c r="B5" s="22" t="s">
        <v>724</v>
      </c>
      <c r="C5" s="22" t="s">
        <v>725</v>
      </c>
      <c r="D5" s="15" t="s">
        <v>726</v>
      </c>
      <c r="E5" s="16" t="s">
        <v>727</v>
      </c>
      <c r="F5" s="16">
        <v>2</v>
      </c>
      <c r="G5" s="16">
        <v>1</v>
      </c>
      <c r="H5" s="18">
        <f t="shared" ref="H5:H8" si="3">+G5/60</f>
        <v>1.6666666666666666E-2</v>
      </c>
      <c r="I5" s="26">
        <f t="shared" si="0"/>
        <v>1.6666666666666666E-2</v>
      </c>
      <c r="J5" s="27">
        <f t="shared" si="1"/>
        <v>26</v>
      </c>
      <c r="K5" s="27">
        <f t="shared" si="2"/>
        <v>0.43333333333333335</v>
      </c>
      <c r="L5" s="26">
        <f t="shared" ref="L5:L26" si="4">+$I5</f>
        <v>1.6666666666666666E-2</v>
      </c>
      <c r="N5" s="26">
        <f t="shared" ref="N5:N24" si="5">+$I5</f>
        <v>1.6666666666666666E-2</v>
      </c>
      <c r="P5" s="26">
        <f t="shared" ref="P5:P24" si="6">+$I5</f>
        <v>1.6666666666666666E-2</v>
      </c>
      <c r="R5" s="26">
        <f t="shared" ref="R5:R24" si="7">+$I5</f>
        <v>1.6666666666666666E-2</v>
      </c>
      <c r="T5" s="26">
        <f t="shared" ref="T5:T24" si="8">+$I5</f>
        <v>1.6666666666666666E-2</v>
      </c>
      <c r="V5" s="26">
        <f t="shared" ref="V5:V24" si="9">+$I5</f>
        <v>1.6666666666666666E-2</v>
      </c>
      <c r="X5" s="26">
        <f t="shared" ref="X5:X24" si="10">+$I5</f>
        <v>1.6666666666666666E-2</v>
      </c>
      <c r="Z5" s="26">
        <f t="shared" ref="Z5:Z24" si="11">+$I5</f>
        <v>1.6666666666666666E-2</v>
      </c>
      <c r="AB5" s="26">
        <f t="shared" ref="AB5:AB24" si="12">+$I5</f>
        <v>1.6666666666666666E-2</v>
      </c>
      <c r="AD5" s="26">
        <f t="shared" ref="AD5:AD24" si="13">+$I5</f>
        <v>1.6666666666666666E-2</v>
      </c>
      <c r="AF5" s="26">
        <f t="shared" ref="AF5:AF24" si="14">+$I5</f>
        <v>1.6666666666666666E-2</v>
      </c>
      <c r="AH5" s="26">
        <f t="shared" ref="AH5:AH24" si="15">+$I5</f>
        <v>1.6666666666666666E-2</v>
      </c>
      <c r="AJ5" s="26">
        <f t="shared" ref="AJ5:AJ24" si="16">+$I5</f>
        <v>1.6666666666666666E-2</v>
      </c>
      <c r="AL5" s="26">
        <f t="shared" ref="AL5:AL24" si="17">+$I5</f>
        <v>1.6666666666666666E-2</v>
      </c>
      <c r="AN5" s="26">
        <f t="shared" ref="AN5:AN24" si="18">+$I5</f>
        <v>1.6666666666666666E-2</v>
      </c>
      <c r="AP5" s="26">
        <f t="shared" ref="AP5:AP24" si="19">+$I5</f>
        <v>1.6666666666666666E-2</v>
      </c>
      <c r="AR5" s="26">
        <f t="shared" ref="AR5:AR24" si="20">+$I5</f>
        <v>1.6666666666666666E-2</v>
      </c>
      <c r="AT5" s="26">
        <f t="shared" ref="AT5:AT24" si="21">+$I5</f>
        <v>1.6666666666666666E-2</v>
      </c>
      <c r="AV5" s="26">
        <f t="shared" ref="AV5:AV24" si="22">+$I5</f>
        <v>1.6666666666666666E-2</v>
      </c>
      <c r="AX5" s="26">
        <f t="shared" ref="AX5:AX24" si="23">+$I5</f>
        <v>1.6666666666666666E-2</v>
      </c>
      <c r="AZ5" s="26">
        <f t="shared" ref="AZ5:AZ24" si="24">+$I5</f>
        <v>1.6666666666666666E-2</v>
      </c>
      <c r="BB5" s="26">
        <f t="shared" ref="BB5:BB24" si="25">+$I5</f>
        <v>1.6666666666666666E-2</v>
      </c>
      <c r="BD5" s="26">
        <f t="shared" ref="BD5:BD24" si="26">+$I5</f>
        <v>1.6666666666666666E-2</v>
      </c>
      <c r="BF5" s="26">
        <f t="shared" ref="BF5:BF24" si="27">+$I5</f>
        <v>1.6666666666666666E-2</v>
      </c>
      <c r="BH5" s="26">
        <f t="shared" ref="BH5:BH24" si="28">+$I5</f>
        <v>1.6666666666666666E-2</v>
      </c>
      <c r="BJ5" s="26">
        <f t="shared" ref="BJ5:BJ24" si="29">+$I5</f>
        <v>1.6666666666666666E-2</v>
      </c>
    </row>
    <row r="6" spans="1:63" ht="45">
      <c r="A6" s="14" t="s">
        <v>723</v>
      </c>
      <c r="B6" s="22" t="s">
        <v>724</v>
      </c>
      <c r="C6" s="22" t="s">
        <v>725</v>
      </c>
      <c r="D6" s="15" t="s">
        <v>726</v>
      </c>
      <c r="E6" s="16" t="s">
        <v>727</v>
      </c>
      <c r="F6" s="16">
        <v>2</v>
      </c>
      <c r="G6" s="16">
        <v>1</v>
      </c>
      <c r="H6" s="18">
        <f t="shared" si="3"/>
        <v>1.6666666666666666E-2</v>
      </c>
      <c r="I6" s="26">
        <f t="shared" si="0"/>
        <v>1.6666666666666666E-2</v>
      </c>
      <c r="J6" s="27">
        <f t="shared" si="1"/>
        <v>26</v>
      </c>
      <c r="K6" s="27">
        <f t="shared" si="2"/>
        <v>0.43333333333333335</v>
      </c>
      <c r="L6" s="26">
        <f t="shared" si="4"/>
        <v>1.6666666666666666E-2</v>
      </c>
      <c r="N6" s="26">
        <f t="shared" si="5"/>
        <v>1.6666666666666666E-2</v>
      </c>
      <c r="P6" s="26">
        <f t="shared" si="6"/>
        <v>1.6666666666666666E-2</v>
      </c>
      <c r="R6" s="26">
        <f t="shared" si="7"/>
        <v>1.6666666666666666E-2</v>
      </c>
      <c r="T6" s="26">
        <f t="shared" si="8"/>
        <v>1.6666666666666666E-2</v>
      </c>
      <c r="V6" s="26">
        <f t="shared" si="9"/>
        <v>1.6666666666666666E-2</v>
      </c>
      <c r="X6" s="26">
        <f t="shared" si="10"/>
        <v>1.6666666666666666E-2</v>
      </c>
      <c r="Z6" s="26">
        <f t="shared" si="11"/>
        <v>1.6666666666666666E-2</v>
      </c>
      <c r="AB6" s="26">
        <f t="shared" si="12"/>
        <v>1.6666666666666666E-2</v>
      </c>
      <c r="AD6" s="26">
        <f t="shared" si="13"/>
        <v>1.6666666666666666E-2</v>
      </c>
      <c r="AF6" s="26">
        <f t="shared" si="14"/>
        <v>1.6666666666666666E-2</v>
      </c>
      <c r="AH6" s="26">
        <f t="shared" si="15"/>
        <v>1.6666666666666666E-2</v>
      </c>
      <c r="AJ6" s="26">
        <f t="shared" si="16"/>
        <v>1.6666666666666666E-2</v>
      </c>
      <c r="AL6" s="26">
        <f t="shared" si="17"/>
        <v>1.6666666666666666E-2</v>
      </c>
      <c r="AN6" s="26">
        <f t="shared" si="18"/>
        <v>1.6666666666666666E-2</v>
      </c>
      <c r="AP6" s="26">
        <f t="shared" si="19"/>
        <v>1.6666666666666666E-2</v>
      </c>
      <c r="AR6" s="26">
        <f t="shared" si="20"/>
        <v>1.6666666666666666E-2</v>
      </c>
      <c r="AT6" s="26">
        <f t="shared" si="21"/>
        <v>1.6666666666666666E-2</v>
      </c>
      <c r="AV6" s="26">
        <f t="shared" si="22"/>
        <v>1.6666666666666666E-2</v>
      </c>
      <c r="AX6" s="26">
        <f t="shared" si="23"/>
        <v>1.6666666666666666E-2</v>
      </c>
      <c r="AZ6" s="26">
        <f t="shared" si="24"/>
        <v>1.6666666666666666E-2</v>
      </c>
      <c r="BB6" s="26">
        <f t="shared" si="25"/>
        <v>1.6666666666666666E-2</v>
      </c>
      <c r="BD6" s="26">
        <f t="shared" si="26"/>
        <v>1.6666666666666666E-2</v>
      </c>
      <c r="BF6" s="26">
        <f t="shared" si="27"/>
        <v>1.6666666666666666E-2</v>
      </c>
      <c r="BH6" s="26">
        <f t="shared" si="28"/>
        <v>1.6666666666666666E-2</v>
      </c>
      <c r="BJ6" s="26">
        <f t="shared" si="29"/>
        <v>1.6666666666666666E-2</v>
      </c>
    </row>
    <row r="7" spans="1:63" ht="45">
      <c r="A7" s="14" t="s">
        <v>723</v>
      </c>
      <c r="B7" s="22" t="s">
        <v>724</v>
      </c>
      <c r="C7" s="22" t="s">
        <v>725</v>
      </c>
      <c r="D7" s="15" t="s">
        <v>726</v>
      </c>
      <c r="E7" s="16" t="s">
        <v>727</v>
      </c>
      <c r="F7" s="16">
        <v>2</v>
      </c>
      <c r="G7" s="16">
        <v>1</v>
      </c>
      <c r="H7" s="18">
        <f t="shared" si="3"/>
        <v>1.6666666666666666E-2</v>
      </c>
      <c r="I7" s="26">
        <f t="shared" si="0"/>
        <v>1.6666666666666666E-2</v>
      </c>
      <c r="J7" s="27">
        <f t="shared" si="1"/>
        <v>26</v>
      </c>
      <c r="K7" s="27">
        <f t="shared" si="2"/>
        <v>0.43333333333333335</v>
      </c>
      <c r="L7" s="26">
        <f t="shared" si="4"/>
        <v>1.6666666666666666E-2</v>
      </c>
      <c r="N7" s="26">
        <f t="shared" si="5"/>
        <v>1.6666666666666666E-2</v>
      </c>
      <c r="P7" s="26">
        <f t="shared" si="6"/>
        <v>1.6666666666666666E-2</v>
      </c>
      <c r="R7" s="26">
        <f t="shared" si="7"/>
        <v>1.6666666666666666E-2</v>
      </c>
      <c r="T7" s="26">
        <f t="shared" si="8"/>
        <v>1.6666666666666666E-2</v>
      </c>
      <c r="V7" s="26">
        <f t="shared" si="9"/>
        <v>1.6666666666666666E-2</v>
      </c>
      <c r="X7" s="26">
        <f t="shared" si="10"/>
        <v>1.6666666666666666E-2</v>
      </c>
      <c r="Z7" s="26">
        <f t="shared" si="11"/>
        <v>1.6666666666666666E-2</v>
      </c>
      <c r="AB7" s="26">
        <f t="shared" si="12"/>
        <v>1.6666666666666666E-2</v>
      </c>
      <c r="AD7" s="26">
        <f t="shared" si="13"/>
        <v>1.6666666666666666E-2</v>
      </c>
      <c r="AF7" s="26">
        <f t="shared" si="14"/>
        <v>1.6666666666666666E-2</v>
      </c>
      <c r="AH7" s="26">
        <f t="shared" si="15"/>
        <v>1.6666666666666666E-2</v>
      </c>
      <c r="AJ7" s="26">
        <f t="shared" si="16"/>
        <v>1.6666666666666666E-2</v>
      </c>
      <c r="AL7" s="26">
        <f t="shared" si="17"/>
        <v>1.6666666666666666E-2</v>
      </c>
      <c r="AN7" s="26">
        <f t="shared" si="18"/>
        <v>1.6666666666666666E-2</v>
      </c>
      <c r="AP7" s="26">
        <f t="shared" si="19"/>
        <v>1.6666666666666666E-2</v>
      </c>
      <c r="AR7" s="26">
        <f t="shared" si="20"/>
        <v>1.6666666666666666E-2</v>
      </c>
      <c r="AT7" s="26">
        <f t="shared" si="21"/>
        <v>1.6666666666666666E-2</v>
      </c>
      <c r="AV7" s="26">
        <f t="shared" si="22"/>
        <v>1.6666666666666666E-2</v>
      </c>
      <c r="AX7" s="26">
        <f t="shared" si="23"/>
        <v>1.6666666666666666E-2</v>
      </c>
      <c r="AZ7" s="26">
        <f t="shared" si="24"/>
        <v>1.6666666666666666E-2</v>
      </c>
      <c r="BB7" s="26">
        <f t="shared" si="25"/>
        <v>1.6666666666666666E-2</v>
      </c>
      <c r="BD7" s="26">
        <f t="shared" si="26"/>
        <v>1.6666666666666666E-2</v>
      </c>
      <c r="BF7" s="26">
        <f t="shared" si="27"/>
        <v>1.6666666666666666E-2</v>
      </c>
      <c r="BH7" s="26">
        <f t="shared" si="28"/>
        <v>1.6666666666666666E-2</v>
      </c>
      <c r="BJ7" s="26">
        <f t="shared" si="29"/>
        <v>1.6666666666666666E-2</v>
      </c>
    </row>
    <row r="8" spans="1:63" ht="45">
      <c r="A8" s="14" t="s">
        <v>723</v>
      </c>
      <c r="B8" s="22" t="s">
        <v>724</v>
      </c>
      <c r="C8" s="22" t="s">
        <v>725</v>
      </c>
      <c r="D8" s="15" t="s">
        <v>726</v>
      </c>
      <c r="E8" s="16" t="s">
        <v>727</v>
      </c>
      <c r="F8" s="16">
        <v>2</v>
      </c>
      <c r="G8" s="16">
        <v>1</v>
      </c>
      <c r="H8" s="18">
        <f t="shared" si="3"/>
        <v>1.6666666666666666E-2</v>
      </c>
      <c r="I8" s="26">
        <f t="shared" si="0"/>
        <v>1.6666666666666666E-2</v>
      </c>
      <c r="J8" s="27">
        <f t="shared" si="1"/>
        <v>26</v>
      </c>
      <c r="K8" s="27">
        <f t="shared" si="2"/>
        <v>0.43333333333333335</v>
      </c>
      <c r="L8" s="26">
        <f t="shared" si="4"/>
        <v>1.6666666666666666E-2</v>
      </c>
      <c r="N8" s="26">
        <f t="shared" si="5"/>
        <v>1.6666666666666666E-2</v>
      </c>
      <c r="P8" s="26">
        <f t="shared" si="6"/>
        <v>1.6666666666666666E-2</v>
      </c>
      <c r="R8" s="26">
        <f t="shared" si="7"/>
        <v>1.6666666666666666E-2</v>
      </c>
      <c r="T8" s="26">
        <f t="shared" si="8"/>
        <v>1.6666666666666666E-2</v>
      </c>
      <c r="V8" s="26">
        <f t="shared" si="9"/>
        <v>1.6666666666666666E-2</v>
      </c>
      <c r="X8" s="26">
        <f t="shared" si="10"/>
        <v>1.6666666666666666E-2</v>
      </c>
      <c r="Z8" s="26">
        <f t="shared" si="11"/>
        <v>1.6666666666666666E-2</v>
      </c>
      <c r="AB8" s="26">
        <f t="shared" si="12"/>
        <v>1.6666666666666666E-2</v>
      </c>
      <c r="AD8" s="26">
        <f t="shared" si="13"/>
        <v>1.6666666666666666E-2</v>
      </c>
      <c r="AF8" s="26">
        <f t="shared" si="14"/>
        <v>1.6666666666666666E-2</v>
      </c>
      <c r="AH8" s="26">
        <f t="shared" si="15"/>
        <v>1.6666666666666666E-2</v>
      </c>
      <c r="AJ8" s="26">
        <f t="shared" si="16"/>
        <v>1.6666666666666666E-2</v>
      </c>
      <c r="AL8" s="26">
        <f t="shared" si="17"/>
        <v>1.6666666666666666E-2</v>
      </c>
      <c r="AN8" s="26">
        <f t="shared" si="18"/>
        <v>1.6666666666666666E-2</v>
      </c>
      <c r="AP8" s="26">
        <f t="shared" si="19"/>
        <v>1.6666666666666666E-2</v>
      </c>
      <c r="AR8" s="26">
        <f t="shared" si="20"/>
        <v>1.6666666666666666E-2</v>
      </c>
      <c r="AT8" s="26">
        <f t="shared" si="21"/>
        <v>1.6666666666666666E-2</v>
      </c>
      <c r="AV8" s="26">
        <f t="shared" si="22"/>
        <v>1.6666666666666666E-2</v>
      </c>
      <c r="AX8" s="26">
        <f t="shared" si="23"/>
        <v>1.6666666666666666E-2</v>
      </c>
      <c r="AZ8" s="26">
        <f t="shared" si="24"/>
        <v>1.6666666666666666E-2</v>
      </c>
      <c r="BB8" s="26">
        <f t="shared" si="25"/>
        <v>1.6666666666666666E-2</v>
      </c>
      <c r="BD8" s="26">
        <f t="shared" si="26"/>
        <v>1.6666666666666666E-2</v>
      </c>
      <c r="BF8" s="26">
        <f t="shared" si="27"/>
        <v>1.6666666666666666E-2</v>
      </c>
      <c r="BH8" s="26">
        <f t="shared" si="28"/>
        <v>1.6666666666666666E-2</v>
      </c>
      <c r="BJ8" s="26">
        <f t="shared" si="29"/>
        <v>1.6666666666666666E-2</v>
      </c>
    </row>
    <row r="9" spans="1:63" ht="45">
      <c r="A9" s="14" t="s">
        <v>723</v>
      </c>
      <c r="B9" s="22" t="s">
        <v>724</v>
      </c>
      <c r="C9" s="22" t="s">
        <v>725</v>
      </c>
      <c r="D9" s="15" t="s">
        <v>726</v>
      </c>
      <c r="E9" s="16" t="s">
        <v>727</v>
      </c>
      <c r="F9" s="16">
        <v>2</v>
      </c>
      <c r="G9" s="16">
        <v>1</v>
      </c>
      <c r="H9" s="18">
        <f>+G9/60</f>
        <v>1.6666666666666666E-2</v>
      </c>
      <c r="I9" s="26">
        <f t="shared" si="0"/>
        <v>1.6666666666666666E-2</v>
      </c>
      <c r="J9" s="27">
        <f t="shared" si="1"/>
        <v>26</v>
      </c>
      <c r="K9" s="27">
        <f t="shared" si="2"/>
        <v>0.43333333333333335</v>
      </c>
      <c r="L9" s="26">
        <f t="shared" si="4"/>
        <v>1.6666666666666666E-2</v>
      </c>
      <c r="N9" s="26">
        <f t="shared" si="5"/>
        <v>1.6666666666666666E-2</v>
      </c>
      <c r="P9" s="26">
        <f t="shared" si="6"/>
        <v>1.6666666666666666E-2</v>
      </c>
      <c r="R9" s="26">
        <f t="shared" si="7"/>
        <v>1.6666666666666666E-2</v>
      </c>
      <c r="T9" s="26">
        <f t="shared" si="8"/>
        <v>1.6666666666666666E-2</v>
      </c>
      <c r="V9" s="26">
        <f t="shared" si="9"/>
        <v>1.6666666666666666E-2</v>
      </c>
      <c r="X9" s="26">
        <f t="shared" si="10"/>
        <v>1.6666666666666666E-2</v>
      </c>
      <c r="Z9" s="26">
        <f t="shared" si="11"/>
        <v>1.6666666666666666E-2</v>
      </c>
      <c r="AB9" s="26">
        <f t="shared" si="12"/>
        <v>1.6666666666666666E-2</v>
      </c>
      <c r="AD9" s="26">
        <f t="shared" si="13"/>
        <v>1.6666666666666666E-2</v>
      </c>
      <c r="AF9" s="26">
        <f t="shared" si="14"/>
        <v>1.6666666666666666E-2</v>
      </c>
      <c r="AH9" s="26">
        <f t="shared" si="15"/>
        <v>1.6666666666666666E-2</v>
      </c>
      <c r="AJ9" s="26">
        <f t="shared" si="16"/>
        <v>1.6666666666666666E-2</v>
      </c>
      <c r="AL9" s="26">
        <f t="shared" si="17"/>
        <v>1.6666666666666666E-2</v>
      </c>
      <c r="AN9" s="26">
        <f t="shared" si="18"/>
        <v>1.6666666666666666E-2</v>
      </c>
      <c r="AP9" s="26">
        <f t="shared" si="19"/>
        <v>1.6666666666666666E-2</v>
      </c>
      <c r="AR9" s="26">
        <f t="shared" si="20"/>
        <v>1.6666666666666666E-2</v>
      </c>
      <c r="AT9" s="26">
        <f t="shared" si="21"/>
        <v>1.6666666666666666E-2</v>
      </c>
      <c r="AV9" s="26">
        <f t="shared" si="22"/>
        <v>1.6666666666666666E-2</v>
      </c>
      <c r="AX9" s="26">
        <f t="shared" si="23"/>
        <v>1.6666666666666666E-2</v>
      </c>
      <c r="AZ9" s="26">
        <f t="shared" si="24"/>
        <v>1.6666666666666666E-2</v>
      </c>
      <c r="BB9" s="26">
        <f t="shared" si="25"/>
        <v>1.6666666666666666E-2</v>
      </c>
      <c r="BD9" s="26">
        <f t="shared" si="26"/>
        <v>1.6666666666666666E-2</v>
      </c>
      <c r="BF9" s="26">
        <f t="shared" si="27"/>
        <v>1.6666666666666666E-2</v>
      </c>
      <c r="BH9" s="26">
        <f t="shared" si="28"/>
        <v>1.6666666666666666E-2</v>
      </c>
      <c r="BJ9" s="26">
        <f t="shared" si="29"/>
        <v>1.6666666666666666E-2</v>
      </c>
    </row>
    <row r="10" spans="1:63" ht="45">
      <c r="A10" s="14" t="s">
        <v>723</v>
      </c>
      <c r="B10" s="22" t="s">
        <v>724</v>
      </c>
      <c r="C10" s="22" t="s">
        <v>725</v>
      </c>
      <c r="D10" s="15" t="s">
        <v>726</v>
      </c>
      <c r="E10" s="16" t="s">
        <v>727</v>
      </c>
      <c r="F10" s="16">
        <v>2</v>
      </c>
      <c r="G10" s="16">
        <v>1</v>
      </c>
      <c r="H10" s="18">
        <f t="shared" ref="H10:H11" si="30">+G10/60</f>
        <v>1.6666666666666666E-2</v>
      </c>
      <c r="I10" s="26">
        <f t="shared" si="0"/>
        <v>1.6666666666666666E-2</v>
      </c>
      <c r="J10" s="27">
        <f t="shared" si="1"/>
        <v>26</v>
      </c>
      <c r="K10" s="27">
        <f t="shared" si="2"/>
        <v>0.43333333333333335</v>
      </c>
      <c r="L10" s="26">
        <f t="shared" si="4"/>
        <v>1.6666666666666666E-2</v>
      </c>
      <c r="N10" s="26">
        <f t="shared" si="5"/>
        <v>1.6666666666666666E-2</v>
      </c>
      <c r="P10" s="26">
        <f t="shared" si="6"/>
        <v>1.6666666666666666E-2</v>
      </c>
      <c r="R10" s="26">
        <f t="shared" si="7"/>
        <v>1.6666666666666666E-2</v>
      </c>
      <c r="T10" s="26">
        <f t="shared" si="8"/>
        <v>1.6666666666666666E-2</v>
      </c>
      <c r="V10" s="26">
        <f t="shared" si="9"/>
        <v>1.6666666666666666E-2</v>
      </c>
      <c r="X10" s="26">
        <f t="shared" si="10"/>
        <v>1.6666666666666666E-2</v>
      </c>
      <c r="Z10" s="26">
        <f t="shared" si="11"/>
        <v>1.6666666666666666E-2</v>
      </c>
      <c r="AB10" s="26">
        <f t="shared" si="12"/>
        <v>1.6666666666666666E-2</v>
      </c>
      <c r="AD10" s="26">
        <f t="shared" si="13"/>
        <v>1.6666666666666666E-2</v>
      </c>
      <c r="AF10" s="26">
        <f t="shared" si="14"/>
        <v>1.6666666666666666E-2</v>
      </c>
      <c r="AH10" s="26">
        <f t="shared" si="15"/>
        <v>1.6666666666666666E-2</v>
      </c>
      <c r="AJ10" s="26">
        <f t="shared" si="16"/>
        <v>1.6666666666666666E-2</v>
      </c>
      <c r="AL10" s="26">
        <f t="shared" si="17"/>
        <v>1.6666666666666666E-2</v>
      </c>
      <c r="AN10" s="26">
        <f t="shared" si="18"/>
        <v>1.6666666666666666E-2</v>
      </c>
      <c r="AP10" s="26">
        <f t="shared" si="19"/>
        <v>1.6666666666666666E-2</v>
      </c>
      <c r="AR10" s="26">
        <f t="shared" si="20"/>
        <v>1.6666666666666666E-2</v>
      </c>
      <c r="AT10" s="26">
        <f t="shared" si="21"/>
        <v>1.6666666666666666E-2</v>
      </c>
      <c r="AV10" s="26">
        <f t="shared" si="22"/>
        <v>1.6666666666666666E-2</v>
      </c>
      <c r="AX10" s="26">
        <f t="shared" si="23"/>
        <v>1.6666666666666666E-2</v>
      </c>
      <c r="AZ10" s="26">
        <f t="shared" si="24"/>
        <v>1.6666666666666666E-2</v>
      </c>
      <c r="BB10" s="26">
        <f t="shared" si="25"/>
        <v>1.6666666666666666E-2</v>
      </c>
      <c r="BD10" s="26">
        <f t="shared" si="26"/>
        <v>1.6666666666666666E-2</v>
      </c>
      <c r="BF10" s="26">
        <f t="shared" si="27"/>
        <v>1.6666666666666666E-2</v>
      </c>
      <c r="BH10" s="26">
        <f t="shared" si="28"/>
        <v>1.6666666666666666E-2</v>
      </c>
      <c r="BJ10" s="26">
        <f t="shared" si="29"/>
        <v>1.6666666666666666E-2</v>
      </c>
      <c r="BK10" s="26"/>
    </row>
    <row r="11" spans="1:63" ht="45">
      <c r="A11" s="14" t="s">
        <v>723</v>
      </c>
      <c r="B11" s="22" t="s">
        <v>724</v>
      </c>
      <c r="C11" s="22" t="s">
        <v>725</v>
      </c>
      <c r="D11" s="15" t="s">
        <v>726</v>
      </c>
      <c r="E11" s="16" t="s">
        <v>727</v>
      </c>
      <c r="F11" s="16">
        <v>2</v>
      </c>
      <c r="G11" s="16">
        <v>1</v>
      </c>
      <c r="H11" s="18">
        <f t="shared" si="30"/>
        <v>1.6666666666666666E-2</v>
      </c>
      <c r="I11" s="26">
        <f t="shared" si="0"/>
        <v>1.6666666666666666E-2</v>
      </c>
      <c r="J11" s="27">
        <f t="shared" si="1"/>
        <v>26</v>
      </c>
      <c r="K11" s="27">
        <f t="shared" si="2"/>
        <v>0.43333333333333335</v>
      </c>
      <c r="L11" s="26">
        <f t="shared" si="4"/>
        <v>1.6666666666666666E-2</v>
      </c>
      <c r="N11" s="26">
        <f t="shared" si="5"/>
        <v>1.6666666666666666E-2</v>
      </c>
      <c r="P11" s="26">
        <f t="shared" si="6"/>
        <v>1.6666666666666666E-2</v>
      </c>
      <c r="R11" s="26">
        <f t="shared" si="7"/>
        <v>1.6666666666666666E-2</v>
      </c>
      <c r="T11" s="26">
        <f t="shared" si="8"/>
        <v>1.6666666666666666E-2</v>
      </c>
      <c r="V11" s="26">
        <f t="shared" si="9"/>
        <v>1.6666666666666666E-2</v>
      </c>
      <c r="X11" s="26">
        <f t="shared" si="10"/>
        <v>1.6666666666666666E-2</v>
      </c>
      <c r="Z11" s="26">
        <f t="shared" si="11"/>
        <v>1.6666666666666666E-2</v>
      </c>
      <c r="AB11" s="26">
        <f t="shared" si="12"/>
        <v>1.6666666666666666E-2</v>
      </c>
      <c r="AD11" s="26">
        <f t="shared" si="13"/>
        <v>1.6666666666666666E-2</v>
      </c>
      <c r="AF11" s="26">
        <f t="shared" si="14"/>
        <v>1.6666666666666666E-2</v>
      </c>
      <c r="AH11" s="26">
        <f t="shared" si="15"/>
        <v>1.6666666666666666E-2</v>
      </c>
      <c r="AJ11" s="26">
        <f t="shared" si="16"/>
        <v>1.6666666666666666E-2</v>
      </c>
      <c r="AL11" s="26">
        <f t="shared" si="17"/>
        <v>1.6666666666666666E-2</v>
      </c>
      <c r="AN11" s="26">
        <f t="shared" si="18"/>
        <v>1.6666666666666666E-2</v>
      </c>
      <c r="AP11" s="26">
        <f t="shared" si="19"/>
        <v>1.6666666666666666E-2</v>
      </c>
      <c r="AR11" s="26">
        <f t="shared" si="20"/>
        <v>1.6666666666666666E-2</v>
      </c>
      <c r="AT11" s="26">
        <f t="shared" si="21"/>
        <v>1.6666666666666666E-2</v>
      </c>
      <c r="AV11" s="26">
        <f t="shared" si="22"/>
        <v>1.6666666666666666E-2</v>
      </c>
      <c r="AX11" s="26">
        <f t="shared" si="23"/>
        <v>1.6666666666666666E-2</v>
      </c>
      <c r="AZ11" s="26">
        <f t="shared" si="24"/>
        <v>1.6666666666666666E-2</v>
      </c>
      <c r="BB11" s="26">
        <f t="shared" si="25"/>
        <v>1.6666666666666666E-2</v>
      </c>
      <c r="BD11" s="26">
        <f t="shared" si="26"/>
        <v>1.6666666666666666E-2</v>
      </c>
      <c r="BF11" s="26">
        <f t="shared" si="27"/>
        <v>1.6666666666666666E-2</v>
      </c>
      <c r="BH11" s="26">
        <f t="shared" si="28"/>
        <v>1.6666666666666666E-2</v>
      </c>
      <c r="BJ11" s="26">
        <f t="shared" si="29"/>
        <v>1.6666666666666666E-2</v>
      </c>
      <c r="BK11" s="26"/>
    </row>
    <row r="12" spans="1:63" ht="45">
      <c r="A12" s="14" t="s">
        <v>723</v>
      </c>
      <c r="B12" s="22" t="s">
        <v>724</v>
      </c>
      <c r="C12" s="22" t="s">
        <v>725</v>
      </c>
      <c r="D12" s="15" t="s">
        <v>726</v>
      </c>
      <c r="E12" s="16" t="s">
        <v>727</v>
      </c>
      <c r="F12" s="16">
        <v>2</v>
      </c>
      <c r="G12" s="16">
        <v>1</v>
      </c>
      <c r="H12" s="18">
        <f>+G12/60</f>
        <v>1.6666666666666666E-2</v>
      </c>
      <c r="I12" s="26">
        <f t="shared" si="0"/>
        <v>1.6666666666666666E-2</v>
      </c>
      <c r="J12" s="27">
        <f t="shared" si="1"/>
        <v>26</v>
      </c>
      <c r="K12" s="27">
        <f t="shared" si="2"/>
        <v>0.43333333333333335</v>
      </c>
      <c r="L12" s="26">
        <f t="shared" si="4"/>
        <v>1.6666666666666666E-2</v>
      </c>
      <c r="N12" s="26">
        <f t="shared" si="5"/>
        <v>1.6666666666666666E-2</v>
      </c>
      <c r="P12" s="26">
        <f t="shared" si="6"/>
        <v>1.6666666666666666E-2</v>
      </c>
      <c r="R12" s="26">
        <f t="shared" si="7"/>
        <v>1.6666666666666666E-2</v>
      </c>
      <c r="T12" s="26">
        <f t="shared" si="8"/>
        <v>1.6666666666666666E-2</v>
      </c>
      <c r="V12" s="26">
        <f t="shared" si="9"/>
        <v>1.6666666666666666E-2</v>
      </c>
      <c r="X12" s="26">
        <f t="shared" si="10"/>
        <v>1.6666666666666666E-2</v>
      </c>
      <c r="Z12" s="26">
        <f t="shared" si="11"/>
        <v>1.6666666666666666E-2</v>
      </c>
      <c r="AB12" s="26">
        <f t="shared" si="12"/>
        <v>1.6666666666666666E-2</v>
      </c>
      <c r="AD12" s="26">
        <f t="shared" si="13"/>
        <v>1.6666666666666666E-2</v>
      </c>
      <c r="AF12" s="26">
        <f t="shared" si="14"/>
        <v>1.6666666666666666E-2</v>
      </c>
      <c r="AH12" s="26">
        <f t="shared" si="15"/>
        <v>1.6666666666666666E-2</v>
      </c>
      <c r="AJ12" s="26">
        <f t="shared" si="16"/>
        <v>1.6666666666666666E-2</v>
      </c>
      <c r="AL12" s="26">
        <f t="shared" si="17"/>
        <v>1.6666666666666666E-2</v>
      </c>
      <c r="AN12" s="26">
        <f t="shared" si="18"/>
        <v>1.6666666666666666E-2</v>
      </c>
      <c r="AP12" s="26">
        <f t="shared" si="19"/>
        <v>1.6666666666666666E-2</v>
      </c>
      <c r="AR12" s="26">
        <f t="shared" si="20"/>
        <v>1.6666666666666666E-2</v>
      </c>
      <c r="AT12" s="26">
        <f t="shared" si="21"/>
        <v>1.6666666666666666E-2</v>
      </c>
      <c r="AV12" s="26">
        <f t="shared" si="22"/>
        <v>1.6666666666666666E-2</v>
      </c>
      <c r="AX12" s="26">
        <f t="shared" si="23"/>
        <v>1.6666666666666666E-2</v>
      </c>
      <c r="AZ12" s="26">
        <f t="shared" si="24"/>
        <v>1.6666666666666666E-2</v>
      </c>
      <c r="BB12" s="26">
        <f t="shared" si="25"/>
        <v>1.6666666666666666E-2</v>
      </c>
      <c r="BD12" s="26">
        <f t="shared" si="26"/>
        <v>1.6666666666666666E-2</v>
      </c>
      <c r="BF12" s="26">
        <f t="shared" si="27"/>
        <v>1.6666666666666666E-2</v>
      </c>
      <c r="BH12" s="26">
        <f t="shared" si="28"/>
        <v>1.6666666666666666E-2</v>
      </c>
      <c r="BJ12" s="26">
        <f t="shared" si="29"/>
        <v>1.6666666666666666E-2</v>
      </c>
      <c r="BK12" s="26"/>
    </row>
    <row r="13" spans="1:63" ht="45">
      <c r="A13" s="14" t="s">
        <v>723</v>
      </c>
      <c r="B13" s="22" t="s">
        <v>724</v>
      </c>
      <c r="C13" s="22" t="s">
        <v>725</v>
      </c>
      <c r="D13" s="15" t="s">
        <v>726</v>
      </c>
      <c r="E13" s="16" t="s">
        <v>727</v>
      </c>
      <c r="F13" s="16">
        <v>2</v>
      </c>
      <c r="G13" s="16">
        <v>1</v>
      </c>
      <c r="H13" s="18">
        <f t="shared" ref="H13:H16" si="31">+G13/60</f>
        <v>1.6666666666666666E-2</v>
      </c>
      <c r="I13" s="26">
        <f t="shared" si="0"/>
        <v>1.6666666666666666E-2</v>
      </c>
      <c r="J13" s="27">
        <f t="shared" si="1"/>
        <v>26</v>
      </c>
      <c r="K13" s="27">
        <f t="shared" si="2"/>
        <v>0.43333333333333335</v>
      </c>
      <c r="L13" s="26">
        <f t="shared" si="4"/>
        <v>1.6666666666666666E-2</v>
      </c>
      <c r="N13" s="26">
        <f t="shared" si="5"/>
        <v>1.6666666666666666E-2</v>
      </c>
      <c r="P13" s="26">
        <f t="shared" si="6"/>
        <v>1.6666666666666666E-2</v>
      </c>
      <c r="R13" s="26">
        <f t="shared" si="7"/>
        <v>1.6666666666666666E-2</v>
      </c>
      <c r="T13" s="26">
        <f t="shared" si="8"/>
        <v>1.6666666666666666E-2</v>
      </c>
      <c r="V13" s="26">
        <f t="shared" si="9"/>
        <v>1.6666666666666666E-2</v>
      </c>
      <c r="X13" s="26">
        <f t="shared" si="10"/>
        <v>1.6666666666666666E-2</v>
      </c>
      <c r="Z13" s="26">
        <f t="shared" si="11"/>
        <v>1.6666666666666666E-2</v>
      </c>
      <c r="AB13" s="26">
        <f t="shared" si="12"/>
        <v>1.6666666666666666E-2</v>
      </c>
      <c r="AD13" s="26">
        <f t="shared" si="13"/>
        <v>1.6666666666666666E-2</v>
      </c>
      <c r="AF13" s="26">
        <f t="shared" si="14"/>
        <v>1.6666666666666666E-2</v>
      </c>
      <c r="AH13" s="26">
        <f t="shared" si="15"/>
        <v>1.6666666666666666E-2</v>
      </c>
      <c r="AJ13" s="26">
        <f t="shared" si="16"/>
        <v>1.6666666666666666E-2</v>
      </c>
      <c r="AL13" s="26">
        <f t="shared" si="17"/>
        <v>1.6666666666666666E-2</v>
      </c>
      <c r="AN13" s="26">
        <f t="shared" si="18"/>
        <v>1.6666666666666666E-2</v>
      </c>
      <c r="AP13" s="26">
        <f t="shared" si="19"/>
        <v>1.6666666666666666E-2</v>
      </c>
      <c r="AR13" s="26">
        <f t="shared" si="20"/>
        <v>1.6666666666666666E-2</v>
      </c>
      <c r="AT13" s="26">
        <f t="shared" si="21"/>
        <v>1.6666666666666666E-2</v>
      </c>
      <c r="AV13" s="26">
        <f t="shared" si="22"/>
        <v>1.6666666666666666E-2</v>
      </c>
      <c r="AX13" s="26">
        <f t="shared" si="23"/>
        <v>1.6666666666666666E-2</v>
      </c>
      <c r="AZ13" s="26">
        <f t="shared" si="24"/>
        <v>1.6666666666666666E-2</v>
      </c>
      <c r="BB13" s="26">
        <f t="shared" si="25"/>
        <v>1.6666666666666666E-2</v>
      </c>
      <c r="BD13" s="26">
        <f t="shared" si="26"/>
        <v>1.6666666666666666E-2</v>
      </c>
      <c r="BF13" s="26">
        <f t="shared" si="27"/>
        <v>1.6666666666666666E-2</v>
      </c>
      <c r="BH13" s="26">
        <f t="shared" si="28"/>
        <v>1.6666666666666666E-2</v>
      </c>
      <c r="BJ13" s="26">
        <f t="shared" si="29"/>
        <v>1.6666666666666666E-2</v>
      </c>
      <c r="BK13" s="26"/>
    </row>
    <row r="14" spans="1:63" ht="45">
      <c r="A14" s="14" t="s">
        <v>723</v>
      </c>
      <c r="B14" s="22" t="s">
        <v>724</v>
      </c>
      <c r="C14" s="22" t="s">
        <v>725</v>
      </c>
      <c r="D14" s="15" t="s">
        <v>726</v>
      </c>
      <c r="E14" s="16" t="s">
        <v>727</v>
      </c>
      <c r="F14" s="16">
        <v>2</v>
      </c>
      <c r="G14" s="16">
        <v>1</v>
      </c>
      <c r="H14" s="18">
        <f t="shared" si="31"/>
        <v>1.6666666666666666E-2</v>
      </c>
      <c r="I14" s="26">
        <f t="shared" si="0"/>
        <v>1.6666666666666666E-2</v>
      </c>
      <c r="J14" s="27">
        <f t="shared" si="1"/>
        <v>26</v>
      </c>
      <c r="K14" s="27">
        <f t="shared" si="2"/>
        <v>0.43333333333333335</v>
      </c>
      <c r="L14" s="26">
        <f t="shared" si="4"/>
        <v>1.6666666666666666E-2</v>
      </c>
      <c r="N14" s="26">
        <f t="shared" si="5"/>
        <v>1.6666666666666666E-2</v>
      </c>
      <c r="P14" s="26">
        <f t="shared" si="6"/>
        <v>1.6666666666666666E-2</v>
      </c>
      <c r="R14" s="26">
        <f t="shared" si="7"/>
        <v>1.6666666666666666E-2</v>
      </c>
      <c r="T14" s="26">
        <f t="shared" si="8"/>
        <v>1.6666666666666666E-2</v>
      </c>
      <c r="V14" s="26">
        <f t="shared" si="9"/>
        <v>1.6666666666666666E-2</v>
      </c>
      <c r="X14" s="26">
        <f t="shared" si="10"/>
        <v>1.6666666666666666E-2</v>
      </c>
      <c r="Z14" s="26">
        <f t="shared" si="11"/>
        <v>1.6666666666666666E-2</v>
      </c>
      <c r="AB14" s="26">
        <f t="shared" si="12"/>
        <v>1.6666666666666666E-2</v>
      </c>
      <c r="AD14" s="26">
        <f t="shared" si="13"/>
        <v>1.6666666666666666E-2</v>
      </c>
      <c r="AF14" s="26">
        <f t="shared" si="14"/>
        <v>1.6666666666666666E-2</v>
      </c>
      <c r="AH14" s="26">
        <f t="shared" si="15"/>
        <v>1.6666666666666666E-2</v>
      </c>
      <c r="AJ14" s="26">
        <f t="shared" si="16"/>
        <v>1.6666666666666666E-2</v>
      </c>
      <c r="AL14" s="26">
        <f t="shared" si="17"/>
        <v>1.6666666666666666E-2</v>
      </c>
      <c r="AN14" s="26">
        <f t="shared" si="18"/>
        <v>1.6666666666666666E-2</v>
      </c>
      <c r="AP14" s="26">
        <f t="shared" si="19"/>
        <v>1.6666666666666666E-2</v>
      </c>
      <c r="AR14" s="26">
        <f t="shared" si="20"/>
        <v>1.6666666666666666E-2</v>
      </c>
      <c r="AT14" s="26">
        <f t="shared" si="21"/>
        <v>1.6666666666666666E-2</v>
      </c>
      <c r="AV14" s="26">
        <f t="shared" si="22"/>
        <v>1.6666666666666666E-2</v>
      </c>
      <c r="AX14" s="26">
        <f t="shared" si="23"/>
        <v>1.6666666666666666E-2</v>
      </c>
      <c r="AZ14" s="26">
        <f t="shared" si="24"/>
        <v>1.6666666666666666E-2</v>
      </c>
      <c r="BB14" s="26">
        <f t="shared" si="25"/>
        <v>1.6666666666666666E-2</v>
      </c>
      <c r="BD14" s="26">
        <f t="shared" si="26"/>
        <v>1.6666666666666666E-2</v>
      </c>
      <c r="BF14" s="26">
        <f t="shared" si="27"/>
        <v>1.6666666666666666E-2</v>
      </c>
      <c r="BH14" s="26">
        <f t="shared" si="28"/>
        <v>1.6666666666666666E-2</v>
      </c>
      <c r="BJ14" s="26">
        <f t="shared" si="29"/>
        <v>1.6666666666666666E-2</v>
      </c>
      <c r="BK14" s="26"/>
    </row>
    <row r="15" spans="1:63" ht="45">
      <c r="A15" s="14" t="s">
        <v>723</v>
      </c>
      <c r="B15" s="22" t="s">
        <v>724</v>
      </c>
      <c r="C15" s="22" t="s">
        <v>725</v>
      </c>
      <c r="D15" s="15" t="s">
        <v>726</v>
      </c>
      <c r="E15" s="16" t="s">
        <v>727</v>
      </c>
      <c r="F15" s="16">
        <v>2</v>
      </c>
      <c r="G15" s="16">
        <v>1</v>
      </c>
      <c r="H15" s="18">
        <f t="shared" si="31"/>
        <v>1.6666666666666666E-2</v>
      </c>
      <c r="I15" s="26">
        <f t="shared" si="0"/>
        <v>1.6666666666666666E-2</v>
      </c>
      <c r="J15" s="27">
        <f t="shared" si="1"/>
        <v>26</v>
      </c>
      <c r="K15" s="27">
        <f t="shared" si="2"/>
        <v>0.43333333333333335</v>
      </c>
      <c r="L15" s="26">
        <f t="shared" si="4"/>
        <v>1.6666666666666666E-2</v>
      </c>
      <c r="N15" s="26">
        <f t="shared" si="5"/>
        <v>1.6666666666666666E-2</v>
      </c>
      <c r="P15" s="26">
        <f t="shared" si="6"/>
        <v>1.6666666666666666E-2</v>
      </c>
      <c r="R15" s="26">
        <f t="shared" si="7"/>
        <v>1.6666666666666666E-2</v>
      </c>
      <c r="T15" s="26">
        <f t="shared" si="8"/>
        <v>1.6666666666666666E-2</v>
      </c>
      <c r="V15" s="26">
        <f t="shared" si="9"/>
        <v>1.6666666666666666E-2</v>
      </c>
      <c r="X15" s="26">
        <f t="shared" si="10"/>
        <v>1.6666666666666666E-2</v>
      </c>
      <c r="Z15" s="26">
        <f t="shared" si="11"/>
        <v>1.6666666666666666E-2</v>
      </c>
      <c r="AB15" s="26">
        <f t="shared" si="12"/>
        <v>1.6666666666666666E-2</v>
      </c>
      <c r="AD15" s="26">
        <f t="shared" si="13"/>
        <v>1.6666666666666666E-2</v>
      </c>
      <c r="AF15" s="26">
        <f t="shared" si="14"/>
        <v>1.6666666666666666E-2</v>
      </c>
      <c r="AH15" s="26">
        <f t="shared" si="15"/>
        <v>1.6666666666666666E-2</v>
      </c>
      <c r="AJ15" s="26">
        <f t="shared" si="16"/>
        <v>1.6666666666666666E-2</v>
      </c>
      <c r="AL15" s="26">
        <f t="shared" si="17"/>
        <v>1.6666666666666666E-2</v>
      </c>
      <c r="AN15" s="26">
        <f t="shared" si="18"/>
        <v>1.6666666666666666E-2</v>
      </c>
      <c r="AP15" s="26">
        <f t="shared" si="19"/>
        <v>1.6666666666666666E-2</v>
      </c>
      <c r="AR15" s="26">
        <f t="shared" si="20"/>
        <v>1.6666666666666666E-2</v>
      </c>
      <c r="AT15" s="26">
        <f t="shared" si="21"/>
        <v>1.6666666666666666E-2</v>
      </c>
      <c r="AV15" s="26">
        <f t="shared" si="22"/>
        <v>1.6666666666666666E-2</v>
      </c>
      <c r="AX15" s="26">
        <f t="shared" si="23"/>
        <v>1.6666666666666666E-2</v>
      </c>
      <c r="AZ15" s="26">
        <f t="shared" si="24"/>
        <v>1.6666666666666666E-2</v>
      </c>
      <c r="BB15" s="26">
        <f t="shared" si="25"/>
        <v>1.6666666666666666E-2</v>
      </c>
      <c r="BD15" s="26">
        <f t="shared" si="26"/>
        <v>1.6666666666666666E-2</v>
      </c>
      <c r="BF15" s="26">
        <f t="shared" si="27"/>
        <v>1.6666666666666666E-2</v>
      </c>
      <c r="BH15" s="26">
        <f t="shared" si="28"/>
        <v>1.6666666666666666E-2</v>
      </c>
      <c r="BJ15" s="26">
        <f t="shared" si="29"/>
        <v>1.6666666666666666E-2</v>
      </c>
      <c r="BK15" s="26"/>
    </row>
    <row r="16" spans="1:63" ht="45">
      <c r="A16" s="14" t="s">
        <v>723</v>
      </c>
      <c r="B16" s="22" t="s">
        <v>724</v>
      </c>
      <c r="C16" s="22" t="s">
        <v>725</v>
      </c>
      <c r="D16" s="15" t="s">
        <v>726</v>
      </c>
      <c r="E16" s="16" t="s">
        <v>727</v>
      </c>
      <c r="F16" s="16">
        <v>2</v>
      </c>
      <c r="G16" s="16">
        <v>1</v>
      </c>
      <c r="H16" s="18">
        <f t="shared" si="31"/>
        <v>1.6666666666666666E-2</v>
      </c>
      <c r="I16" s="26">
        <f t="shared" si="0"/>
        <v>1.6666666666666666E-2</v>
      </c>
      <c r="J16" s="27">
        <f t="shared" si="1"/>
        <v>26</v>
      </c>
      <c r="K16" s="27">
        <f t="shared" si="2"/>
        <v>0.43333333333333335</v>
      </c>
      <c r="L16" s="26">
        <f t="shared" si="4"/>
        <v>1.6666666666666666E-2</v>
      </c>
      <c r="N16" s="26">
        <f t="shared" si="5"/>
        <v>1.6666666666666666E-2</v>
      </c>
      <c r="P16" s="26">
        <f t="shared" si="6"/>
        <v>1.6666666666666666E-2</v>
      </c>
      <c r="R16" s="26">
        <f t="shared" si="7"/>
        <v>1.6666666666666666E-2</v>
      </c>
      <c r="T16" s="26">
        <f t="shared" si="8"/>
        <v>1.6666666666666666E-2</v>
      </c>
      <c r="V16" s="26">
        <f t="shared" si="9"/>
        <v>1.6666666666666666E-2</v>
      </c>
      <c r="X16" s="26">
        <f t="shared" si="10"/>
        <v>1.6666666666666666E-2</v>
      </c>
      <c r="Z16" s="26">
        <f t="shared" si="11"/>
        <v>1.6666666666666666E-2</v>
      </c>
      <c r="AB16" s="26">
        <f t="shared" si="12"/>
        <v>1.6666666666666666E-2</v>
      </c>
      <c r="AD16" s="26">
        <f t="shared" si="13"/>
        <v>1.6666666666666666E-2</v>
      </c>
      <c r="AF16" s="26">
        <f t="shared" si="14"/>
        <v>1.6666666666666666E-2</v>
      </c>
      <c r="AH16" s="26">
        <f t="shared" si="15"/>
        <v>1.6666666666666666E-2</v>
      </c>
      <c r="AJ16" s="26">
        <f t="shared" si="16"/>
        <v>1.6666666666666666E-2</v>
      </c>
      <c r="AL16" s="26">
        <f t="shared" si="17"/>
        <v>1.6666666666666666E-2</v>
      </c>
      <c r="AN16" s="26">
        <f t="shared" si="18"/>
        <v>1.6666666666666666E-2</v>
      </c>
      <c r="AP16" s="26">
        <f t="shared" si="19"/>
        <v>1.6666666666666666E-2</v>
      </c>
      <c r="AR16" s="26">
        <f t="shared" si="20"/>
        <v>1.6666666666666666E-2</v>
      </c>
      <c r="AT16" s="26">
        <f t="shared" si="21"/>
        <v>1.6666666666666666E-2</v>
      </c>
      <c r="AV16" s="26">
        <f t="shared" si="22"/>
        <v>1.6666666666666666E-2</v>
      </c>
      <c r="AX16" s="26">
        <f t="shared" si="23"/>
        <v>1.6666666666666666E-2</v>
      </c>
      <c r="AZ16" s="26">
        <f t="shared" si="24"/>
        <v>1.6666666666666666E-2</v>
      </c>
      <c r="BB16" s="26">
        <f t="shared" si="25"/>
        <v>1.6666666666666666E-2</v>
      </c>
      <c r="BD16" s="26">
        <f t="shared" si="26"/>
        <v>1.6666666666666666E-2</v>
      </c>
      <c r="BF16" s="26">
        <f t="shared" si="27"/>
        <v>1.6666666666666666E-2</v>
      </c>
      <c r="BH16" s="26">
        <f t="shared" si="28"/>
        <v>1.6666666666666666E-2</v>
      </c>
      <c r="BJ16" s="26">
        <f t="shared" si="29"/>
        <v>1.6666666666666666E-2</v>
      </c>
      <c r="BK16" s="26"/>
    </row>
    <row r="17" spans="1:63" ht="45">
      <c r="A17" s="14" t="s">
        <v>723</v>
      </c>
      <c r="B17" s="22" t="s">
        <v>724</v>
      </c>
      <c r="C17" s="22" t="s">
        <v>725</v>
      </c>
      <c r="D17" s="15" t="s">
        <v>726</v>
      </c>
      <c r="E17" s="16" t="s">
        <v>727</v>
      </c>
      <c r="F17" s="16">
        <v>2</v>
      </c>
      <c r="G17" s="16">
        <v>1</v>
      </c>
      <c r="H17" s="18">
        <f>+G17/60</f>
        <v>1.6666666666666666E-2</v>
      </c>
      <c r="I17" s="26">
        <f t="shared" si="0"/>
        <v>1.6666666666666666E-2</v>
      </c>
      <c r="J17" s="27">
        <f t="shared" si="1"/>
        <v>26</v>
      </c>
      <c r="K17" s="27">
        <f t="shared" si="2"/>
        <v>0.43333333333333335</v>
      </c>
      <c r="L17" s="26">
        <f t="shared" si="4"/>
        <v>1.6666666666666666E-2</v>
      </c>
      <c r="N17" s="26">
        <f t="shared" si="5"/>
        <v>1.6666666666666666E-2</v>
      </c>
      <c r="P17" s="26">
        <f t="shared" si="6"/>
        <v>1.6666666666666666E-2</v>
      </c>
      <c r="R17" s="26">
        <f t="shared" si="7"/>
        <v>1.6666666666666666E-2</v>
      </c>
      <c r="T17" s="26">
        <f t="shared" si="8"/>
        <v>1.6666666666666666E-2</v>
      </c>
      <c r="V17" s="26">
        <f t="shared" si="9"/>
        <v>1.6666666666666666E-2</v>
      </c>
      <c r="X17" s="26">
        <f t="shared" si="10"/>
        <v>1.6666666666666666E-2</v>
      </c>
      <c r="Z17" s="26">
        <f t="shared" si="11"/>
        <v>1.6666666666666666E-2</v>
      </c>
      <c r="AB17" s="26">
        <f t="shared" si="12"/>
        <v>1.6666666666666666E-2</v>
      </c>
      <c r="AD17" s="26">
        <f t="shared" si="13"/>
        <v>1.6666666666666666E-2</v>
      </c>
      <c r="AF17" s="26">
        <f t="shared" si="14"/>
        <v>1.6666666666666666E-2</v>
      </c>
      <c r="AH17" s="26">
        <f t="shared" si="15"/>
        <v>1.6666666666666666E-2</v>
      </c>
      <c r="AJ17" s="26">
        <f t="shared" si="16"/>
        <v>1.6666666666666666E-2</v>
      </c>
      <c r="AL17" s="26">
        <f t="shared" si="17"/>
        <v>1.6666666666666666E-2</v>
      </c>
      <c r="AN17" s="26">
        <f t="shared" si="18"/>
        <v>1.6666666666666666E-2</v>
      </c>
      <c r="AP17" s="26">
        <f t="shared" si="19"/>
        <v>1.6666666666666666E-2</v>
      </c>
      <c r="AR17" s="26">
        <f t="shared" si="20"/>
        <v>1.6666666666666666E-2</v>
      </c>
      <c r="AT17" s="26">
        <f t="shared" si="21"/>
        <v>1.6666666666666666E-2</v>
      </c>
      <c r="AV17" s="26">
        <f t="shared" si="22"/>
        <v>1.6666666666666666E-2</v>
      </c>
      <c r="AX17" s="26">
        <f t="shared" si="23"/>
        <v>1.6666666666666666E-2</v>
      </c>
      <c r="AZ17" s="26">
        <f t="shared" si="24"/>
        <v>1.6666666666666666E-2</v>
      </c>
      <c r="BB17" s="26">
        <f t="shared" si="25"/>
        <v>1.6666666666666666E-2</v>
      </c>
      <c r="BD17" s="26">
        <f t="shared" si="26"/>
        <v>1.6666666666666666E-2</v>
      </c>
      <c r="BF17" s="26">
        <f t="shared" si="27"/>
        <v>1.6666666666666666E-2</v>
      </c>
      <c r="BH17" s="26">
        <f t="shared" si="28"/>
        <v>1.6666666666666666E-2</v>
      </c>
      <c r="BJ17" s="26">
        <f t="shared" si="29"/>
        <v>1.6666666666666666E-2</v>
      </c>
      <c r="BK17" s="26"/>
    </row>
    <row r="18" spans="1:63" ht="45">
      <c r="A18" s="14" t="s">
        <v>723</v>
      </c>
      <c r="B18" s="22" t="s">
        <v>724</v>
      </c>
      <c r="C18" s="22" t="s">
        <v>725</v>
      </c>
      <c r="D18" s="15" t="s">
        <v>726</v>
      </c>
      <c r="E18" s="16" t="s">
        <v>727</v>
      </c>
      <c r="F18" s="16">
        <v>2</v>
      </c>
      <c r="G18" s="16">
        <v>1</v>
      </c>
      <c r="H18" s="18">
        <f t="shared" ref="H18:H21" si="32">+G18/60</f>
        <v>1.6666666666666666E-2</v>
      </c>
      <c r="I18" s="26">
        <f t="shared" si="0"/>
        <v>1.6666666666666666E-2</v>
      </c>
      <c r="J18" s="27">
        <f t="shared" si="1"/>
        <v>26</v>
      </c>
      <c r="K18" s="27">
        <f t="shared" si="2"/>
        <v>0.43333333333333335</v>
      </c>
      <c r="L18" s="26">
        <f t="shared" si="4"/>
        <v>1.6666666666666666E-2</v>
      </c>
      <c r="N18" s="26">
        <f t="shared" si="5"/>
        <v>1.6666666666666666E-2</v>
      </c>
      <c r="P18" s="26">
        <f t="shared" si="6"/>
        <v>1.6666666666666666E-2</v>
      </c>
      <c r="R18" s="26">
        <f t="shared" si="7"/>
        <v>1.6666666666666666E-2</v>
      </c>
      <c r="T18" s="26">
        <f t="shared" si="8"/>
        <v>1.6666666666666666E-2</v>
      </c>
      <c r="V18" s="26">
        <f t="shared" si="9"/>
        <v>1.6666666666666666E-2</v>
      </c>
      <c r="X18" s="26">
        <f t="shared" si="10"/>
        <v>1.6666666666666666E-2</v>
      </c>
      <c r="Z18" s="26">
        <f t="shared" si="11"/>
        <v>1.6666666666666666E-2</v>
      </c>
      <c r="AB18" s="26">
        <f t="shared" si="12"/>
        <v>1.6666666666666666E-2</v>
      </c>
      <c r="AD18" s="26">
        <f t="shared" si="13"/>
        <v>1.6666666666666666E-2</v>
      </c>
      <c r="AF18" s="26">
        <f t="shared" si="14"/>
        <v>1.6666666666666666E-2</v>
      </c>
      <c r="AH18" s="26">
        <f t="shared" si="15"/>
        <v>1.6666666666666666E-2</v>
      </c>
      <c r="AJ18" s="26">
        <f t="shared" si="16"/>
        <v>1.6666666666666666E-2</v>
      </c>
      <c r="AL18" s="26">
        <f t="shared" si="17"/>
        <v>1.6666666666666666E-2</v>
      </c>
      <c r="AN18" s="26">
        <f t="shared" si="18"/>
        <v>1.6666666666666666E-2</v>
      </c>
      <c r="AP18" s="26">
        <f t="shared" si="19"/>
        <v>1.6666666666666666E-2</v>
      </c>
      <c r="AR18" s="26">
        <f t="shared" si="20"/>
        <v>1.6666666666666666E-2</v>
      </c>
      <c r="AT18" s="26">
        <f t="shared" si="21"/>
        <v>1.6666666666666666E-2</v>
      </c>
      <c r="AV18" s="26">
        <f t="shared" si="22"/>
        <v>1.6666666666666666E-2</v>
      </c>
      <c r="AX18" s="26">
        <f t="shared" si="23"/>
        <v>1.6666666666666666E-2</v>
      </c>
      <c r="AZ18" s="26">
        <f t="shared" si="24"/>
        <v>1.6666666666666666E-2</v>
      </c>
      <c r="BB18" s="26">
        <f t="shared" si="25"/>
        <v>1.6666666666666666E-2</v>
      </c>
      <c r="BD18" s="26">
        <f t="shared" si="26"/>
        <v>1.6666666666666666E-2</v>
      </c>
      <c r="BF18" s="26">
        <f t="shared" si="27"/>
        <v>1.6666666666666666E-2</v>
      </c>
      <c r="BH18" s="26">
        <f t="shared" si="28"/>
        <v>1.6666666666666666E-2</v>
      </c>
      <c r="BJ18" s="26">
        <f t="shared" si="29"/>
        <v>1.6666666666666666E-2</v>
      </c>
      <c r="BK18" s="26"/>
    </row>
    <row r="19" spans="1:63" ht="45">
      <c r="A19" s="14" t="s">
        <v>723</v>
      </c>
      <c r="B19" s="22" t="s">
        <v>724</v>
      </c>
      <c r="C19" s="22" t="s">
        <v>725</v>
      </c>
      <c r="D19" s="15" t="s">
        <v>726</v>
      </c>
      <c r="E19" s="16" t="s">
        <v>727</v>
      </c>
      <c r="F19" s="16">
        <v>2</v>
      </c>
      <c r="G19" s="16">
        <v>1</v>
      </c>
      <c r="H19" s="18">
        <f t="shared" si="32"/>
        <v>1.6666666666666666E-2</v>
      </c>
      <c r="I19" s="26">
        <f t="shared" si="0"/>
        <v>1.6666666666666666E-2</v>
      </c>
      <c r="J19" s="27">
        <f t="shared" si="1"/>
        <v>26</v>
      </c>
      <c r="K19" s="27">
        <f t="shared" si="2"/>
        <v>0.43333333333333335</v>
      </c>
      <c r="L19" s="26">
        <f t="shared" si="4"/>
        <v>1.6666666666666666E-2</v>
      </c>
      <c r="N19" s="26">
        <f t="shared" si="5"/>
        <v>1.6666666666666666E-2</v>
      </c>
      <c r="P19" s="26">
        <f t="shared" si="6"/>
        <v>1.6666666666666666E-2</v>
      </c>
      <c r="R19" s="26">
        <f t="shared" si="7"/>
        <v>1.6666666666666666E-2</v>
      </c>
      <c r="T19" s="26">
        <f t="shared" si="8"/>
        <v>1.6666666666666666E-2</v>
      </c>
      <c r="V19" s="26">
        <f t="shared" si="9"/>
        <v>1.6666666666666666E-2</v>
      </c>
      <c r="X19" s="26">
        <f t="shared" si="10"/>
        <v>1.6666666666666666E-2</v>
      </c>
      <c r="Z19" s="26">
        <f t="shared" si="11"/>
        <v>1.6666666666666666E-2</v>
      </c>
      <c r="AB19" s="26">
        <f t="shared" si="12"/>
        <v>1.6666666666666666E-2</v>
      </c>
      <c r="AD19" s="26">
        <f t="shared" si="13"/>
        <v>1.6666666666666666E-2</v>
      </c>
      <c r="AF19" s="26">
        <f t="shared" si="14"/>
        <v>1.6666666666666666E-2</v>
      </c>
      <c r="AH19" s="26">
        <f t="shared" si="15"/>
        <v>1.6666666666666666E-2</v>
      </c>
      <c r="AJ19" s="26">
        <f t="shared" si="16"/>
        <v>1.6666666666666666E-2</v>
      </c>
      <c r="AL19" s="26">
        <f t="shared" si="17"/>
        <v>1.6666666666666666E-2</v>
      </c>
      <c r="AN19" s="26">
        <f t="shared" si="18"/>
        <v>1.6666666666666666E-2</v>
      </c>
      <c r="AP19" s="26">
        <f t="shared" si="19"/>
        <v>1.6666666666666666E-2</v>
      </c>
      <c r="AR19" s="26">
        <f t="shared" si="20"/>
        <v>1.6666666666666666E-2</v>
      </c>
      <c r="AT19" s="26">
        <f t="shared" si="21"/>
        <v>1.6666666666666666E-2</v>
      </c>
      <c r="AV19" s="26">
        <f t="shared" si="22"/>
        <v>1.6666666666666666E-2</v>
      </c>
      <c r="AX19" s="26">
        <f t="shared" si="23"/>
        <v>1.6666666666666666E-2</v>
      </c>
      <c r="AZ19" s="26">
        <f t="shared" si="24"/>
        <v>1.6666666666666666E-2</v>
      </c>
      <c r="BB19" s="26">
        <f t="shared" si="25"/>
        <v>1.6666666666666666E-2</v>
      </c>
      <c r="BD19" s="26">
        <f t="shared" si="26"/>
        <v>1.6666666666666666E-2</v>
      </c>
      <c r="BF19" s="26">
        <f t="shared" si="27"/>
        <v>1.6666666666666666E-2</v>
      </c>
      <c r="BH19" s="26">
        <f t="shared" si="28"/>
        <v>1.6666666666666666E-2</v>
      </c>
      <c r="BJ19" s="26">
        <f t="shared" si="29"/>
        <v>1.6666666666666666E-2</v>
      </c>
      <c r="BK19" s="26"/>
    </row>
    <row r="20" spans="1:63" ht="45">
      <c r="A20" s="14" t="s">
        <v>723</v>
      </c>
      <c r="B20" s="22" t="s">
        <v>724</v>
      </c>
      <c r="C20" s="22" t="s">
        <v>725</v>
      </c>
      <c r="D20" s="15" t="s">
        <v>726</v>
      </c>
      <c r="E20" s="16" t="s">
        <v>727</v>
      </c>
      <c r="F20" s="16">
        <v>2</v>
      </c>
      <c r="G20" s="16">
        <v>1</v>
      </c>
      <c r="H20" s="18">
        <f t="shared" si="32"/>
        <v>1.6666666666666666E-2</v>
      </c>
      <c r="I20" s="26">
        <f t="shared" si="0"/>
        <v>1.6666666666666666E-2</v>
      </c>
      <c r="J20" s="27">
        <f t="shared" si="1"/>
        <v>26</v>
      </c>
      <c r="K20" s="27">
        <f t="shared" si="2"/>
        <v>0.43333333333333335</v>
      </c>
      <c r="L20" s="26">
        <f t="shared" si="4"/>
        <v>1.6666666666666666E-2</v>
      </c>
      <c r="N20" s="26">
        <f t="shared" si="5"/>
        <v>1.6666666666666666E-2</v>
      </c>
      <c r="P20" s="26">
        <f t="shared" si="6"/>
        <v>1.6666666666666666E-2</v>
      </c>
      <c r="R20" s="26">
        <f t="shared" si="7"/>
        <v>1.6666666666666666E-2</v>
      </c>
      <c r="T20" s="26">
        <f t="shared" si="8"/>
        <v>1.6666666666666666E-2</v>
      </c>
      <c r="V20" s="26">
        <f t="shared" si="9"/>
        <v>1.6666666666666666E-2</v>
      </c>
      <c r="X20" s="26">
        <f t="shared" si="10"/>
        <v>1.6666666666666666E-2</v>
      </c>
      <c r="Z20" s="26">
        <f t="shared" si="11"/>
        <v>1.6666666666666666E-2</v>
      </c>
      <c r="AB20" s="26">
        <f t="shared" si="12"/>
        <v>1.6666666666666666E-2</v>
      </c>
      <c r="AD20" s="26">
        <f t="shared" si="13"/>
        <v>1.6666666666666666E-2</v>
      </c>
      <c r="AF20" s="26">
        <f t="shared" si="14"/>
        <v>1.6666666666666666E-2</v>
      </c>
      <c r="AH20" s="26">
        <f t="shared" si="15"/>
        <v>1.6666666666666666E-2</v>
      </c>
      <c r="AJ20" s="26">
        <f t="shared" si="16"/>
        <v>1.6666666666666666E-2</v>
      </c>
      <c r="AL20" s="26">
        <f t="shared" si="17"/>
        <v>1.6666666666666666E-2</v>
      </c>
      <c r="AN20" s="26">
        <f t="shared" si="18"/>
        <v>1.6666666666666666E-2</v>
      </c>
      <c r="AP20" s="26">
        <f t="shared" si="19"/>
        <v>1.6666666666666666E-2</v>
      </c>
      <c r="AR20" s="26">
        <f t="shared" si="20"/>
        <v>1.6666666666666666E-2</v>
      </c>
      <c r="AT20" s="26">
        <f t="shared" si="21"/>
        <v>1.6666666666666666E-2</v>
      </c>
      <c r="AV20" s="26">
        <f t="shared" si="22"/>
        <v>1.6666666666666666E-2</v>
      </c>
      <c r="AX20" s="26">
        <f t="shared" si="23"/>
        <v>1.6666666666666666E-2</v>
      </c>
      <c r="AZ20" s="26">
        <f t="shared" si="24"/>
        <v>1.6666666666666666E-2</v>
      </c>
      <c r="BB20" s="26">
        <f t="shared" si="25"/>
        <v>1.6666666666666666E-2</v>
      </c>
      <c r="BD20" s="26">
        <f t="shared" si="26"/>
        <v>1.6666666666666666E-2</v>
      </c>
      <c r="BF20" s="26">
        <f t="shared" si="27"/>
        <v>1.6666666666666666E-2</v>
      </c>
      <c r="BH20" s="26">
        <f t="shared" si="28"/>
        <v>1.6666666666666666E-2</v>
      </c>
      <c r="BJ20" s="26">
        <f t="shared" si="29"/>
        <v>1.6666666666666666E-2</v>
      </c>
    </row>
    <row r="21" spans="1:63" ht="45">
      <c r="A21" s="14" t="s">
        <v>723</v>
      </c>
      <c r="B21" s="22" t="s">
        <v>724</v>
      </c>
      <c r="C21" s="22" t="s">
        <v>725</v>
      </c>
      <c r="D21" s="15" t="s">
        <v>726</v>
      </c>
      <c r="E21" s="16" t="s">
        <v>727</v>
      </c>
      <c r="F21" s="16">
        <v>2</v>
      </c>
      <c r="G21" s="16">
        <v>1</v>
      </c>
      <c r="H21" s="18">
        <f t="shared" si="32"/>
        <v>1.6666666666666666E-2</v>
      </c>
      <c r="I21" s="26">
        <f t="shared" si="0"/>
        <v>1.6666666666666666E-2</v>
      </c>
      <c r="J21" s="27">
        <f t="shared" si="1"/>
        <v>26</v>
      </c>
      <c r="K21" s="27">
        <f t="shared" si="2"/>
        <v>0.43333333333333335</v>
      </c>
      <c r="L21" s="26">
        <f t="shared" si="4"/>
        <v>1.6666666666666666E-2</v>
      </c>
      <c r="N21" s="26">
        <f t="shared" si="5"/>
        <v>1.6666666666666666E-2</v>
      </c>
      <c r="P21" s="26">
        <f t="shared" si="6"/>
        <v>1.6666666666666666E-2</v>
      </c>
      <c r="R21" s="26">
        <f t="shared" si="7"/>
        <v>1.6666666666666666E-2</v>
      </c>
      <c r="T21" s="26">
        <f t="shared" si="8"/>
        <v>1.6666666666666666E-2</v>
      </c>
      <c r="V21" s="26">
        <f t="shared" si="9"/>
        <v>1.6666666666666666E-2</v>
      </c>
      <c r="X21" s="26">
        <f t="shared" si="10"/>
        <v>1.6666666666666666E-2</v>
      </c>
      <c r="Z21" s="26">
        <f t="shared" si="11"/>
        <v>1.6666666666666666E-2</v>
      </c>
      <c r="AB21" s="26">
        <f t="shared" si="12"/>
        <v>1.6666666666666666E-2</v>
      </c>
      <c r="AD21" s="26">
        <f t="shared" si="13"/>
        <v>1.6666666666666666E-2</v>
      </c>
      <c r="AF21" s="26">
        <f t="shared" si="14"/>
        <v>1.6666666666666666E-2</v>
      </c>
      <c r="AH21" s="26">
        <f t="shared" si="15"/>
        <v>1.6666666666666666E-2</v>
      </c>
      <c r="AJ21" s="26">
        <f t="shared" si="16"/>
        <v>1.6666666666666666E-2</v>
      </c>
      <c r="AL21" s="26">
        <f t="shared" si="17"/>
        <v>1.6666666666666666E-2</v>
      </c>
      <c r="AN21" s="26">
        <f t="shared" si="18"/>
        <v>1.6666666666666666E-2</v>
      </c>
      <c r="AP21" s="26">
        <f t="shared" si="19"/>
        <v>1.6666666666666666E-2</v>
      </c>
      <c r="AR21" s="26">
        <f t="shared" si="20"/>
        <v>1.6666666666666666E-2</v>
      </c>
      <c r="AT21" s="26">
        <f t="shared" si="21"/>
        <v>1.6666666666666666E-2</v>
      </c>
      <c r="AV21" s="26">
        <f t="shared" si="22"/>
        <v>1.6666666666666666E-2</v>
      </c>
      <c r="AX21" s="26">
        <f t="shared" si="23"/>
        <v>1.6666666666666666E-2</v>
      </c>
      <c r="AZ21" s="26">
        <f t="shared" si="24"/>
        <v>1.6666666666666666E-2</v>
      </c>
      <c r="BB21" s="26">
        <f t="shared" si="25"/>
        <v>1.6666666666666666E-2</v>
      </c>
      <c r="BD21" s="26">
        <f t="shared" si="26"/>
        <v>1.6666666666666666E-2</v>
      </c>
      <c r="BF21" s="26">
        <f t="shared" si="27"/>
        <v>1.6666666666666666E-2</v>
      </c>
      <c r="BH21" s="26">
        <f t="shared" si="28"/>
        <v>1.6666666666666666E-2</v>
      </c>
      <c r="BJ21" s="26">
        <f t="shared" si="29"/>
        <v>1.6666666666666666E-2</v>
      </c>
      <c r="BK21" s="26"/>
    </row>
    <row r="22" spans="1:63" ht="45">
      <c r="A22" s="14" t="s">
        <v>723</v>
      </c>
      <c r="B22" s="22" t="s">
        <v>724</v>
      </c>
      <c r="C22" s="22" t="s">
        <v>725</v>
      </c>
      <c r="D22" s="15" t="s">
        <v>726</v>
      </c>
      <c r="E22" s="16" t="s">
        <v>727</v>
      </c>
      <c r="F22" s="16">
        <v>2</v>
      </c>
      <c r="G22" s="16">
        <v>1</v>
      </c>
      <c r="H22" s="18">
        <f t="shared" ref="H22:H26" si="33">+G22/60</f>
        <v>1.6666666666666666E-2</v>
      </c>
      <c r="I22" s="26">
        <f t="shared" si="0"/>
        <v>1.6666666666666666E-2</v>
      </c>
      <c r="J22" s="27">
        <f t="shared" si="1"/>
        <v>26</v>
      </c>
      <c r="K22" s="27">
        <f t="shared" si="2"/>
        <v>0.43333333333333335</v>
      </c>
      <c r="L22" s="26">
        <f t="shared" si="4"/>
        <v>1.6666666666666666E-2</v>
      </c>
      <c r="N22" s="26">
        <f t="shared" si="5"/>
        <v>1.6666666666666666E-2</v>
      </c>
      <c r="P22" s="26">
        <f t="shared" si="6"/>
        <v>1.6666666666666666E-2</v>
      </c>
      <c r="R22" s="26">
        <f t="shared" si="7"/>
        <v>1.6666666666666666E-2</v>
      </c>
      <c r="T22" s="26">
        <f t="shared" si="8"/>
        <v>1.6666666666666666E-2</v>
      </c>
      <c r="V22" s="26">
        <f t="shared" si="9"/>
        <v>1.6666666666666666E-2</v>
      </c>
      <c r="X22" s="26">
        <f t="shared" si="10"/>
        <v>1.6666666666666666E-2</v>
      </c>
      <c r="Z22" s="26">
        <f t="shared" si="11"/>
        <v>1.6666666666666666E-2</v>
      </c>
      <c r="AB22" s="26">
        <f t="shared" si="12"/>
        <v>1.6666666666666666E-2</v>
      </c>
      <c r="AD22" s="26">
        <f t="shared" si="13"/>
        <v>1.6666666666666666E-2</v>
      </c>
      <c r="AF22" s="26">
        <f t="shared" si="14"/>
        <v>1.6666666666666666E-2</v>
      </c>
      <c r="AH22" s="26">
        <f t="shared" si="15"/>
        <v>1.6666666666666666E-2</v>
      </c>
      <c r="AJ22" s="26">
        <f t="shared" si="16"/>
        <v>1.6666666666666666E-2</v>
      </c>
      <c r="AL22" s="26">
        <f t="shared" si="17"/>
        <v>1.6666666666666666E-2</v>
      </c>
      <c r="AN22" s="26">
        <f t="shared" si="18"/>
        <v>1.6666666666666666E-2</v>
      </c>
      <c r="AP22" s="26">
        <f t="shared" si="19"/>
        <v>1.6666666666666666E-2</v>
      </c>
      <c r="AR22" s="26">
        <f t="shared" si="20"/>
        <v>1.6666666666666666E-2</v>
      </c>
      <c r="AT22" s="26">
        <f t="shared" si="21"/>
        <v>1.6666666666666666E-2</v>
      </c>
      <c r="AV22" s="26">
        <f t="shared" si="22"/>
        <v>1.6666666666666666E-2</v>
      </c>
      <c r="AX22" s="26">
        <f t="shared" si="23"/>
        <v>1.6666666666666666E-2</v>
      </c>
      <c r="AZ22" s="26">
        <f t="shared" si="24"/>
        <v>1.6666666666666666E-2</v>
      </c>
      <c r="BB22" s="26">
        <f t="shared" si="25"/>
        <v>1.6666666666666666E-2</v>
      </c>
      <c r="BD22" s="26">
        <f t="shared" si="26"/>
        <v>1.6666666666666666E-2</v>
      </c>
      <c r="BF22" s="26">
        <f t="shared" si="27"/>
        <v>1.6666666666666666E-2</v>
      </c>
      <c r="BH22" s="26">
        <f t="shared" si="28"/>
        <v>1.6666666666666666E-2</v>
      </c>
      <c r="BJ22" s="26">
        <f t="shared" si="29"/>
        <v>1.6666666666666666E-2</v>
      </c>
    </row>
    <row r="23" spans="1:63" ht="45">
      <c r="A23" s="14" t="s">
        <v>723</v>
      </c>
      <c r="B23" s="22" t="s">
        <v>724</v>
      </c>
      <c r="C23" s="22" t="s">
        <v>725</v>
      </c>
      <c r="D23" s="15" t="s">
        <v>726</v>
      </c>
      <c r="E23" s="16" t="s">
        <v>727</v>
      </c>
      <c r="F23" s="16">
        <v>2</v>
      </c>
      <c r="G23" s="16">
        <v>1</v>
      </c>
      <c r="H23" s="18">
        <f t="shared" si="33"/>
        <v>1.6666666666666666E-2</v>
      </c>
      <c r="I23" s="26">
        <f t="shared" si="0"/>
        <v>1.6666666666666666E-2</v>
      </c>
      <c r="J23" s="27">
        <f t="shared" si="1"/>
        <v>26</v>
      </c>
      <c r="K23" s="27">
        <f t="shared" si="2"/>
        <v>0.43333333333333335</v>
      </c>
      <c r="L23" s="26">
        <f t="shared" si="4"/>
        <v>1.6666666666666666E-2</v>
      </c>
      <c r="N23" s="26">
        <f t="shared" si="5"/>
        <v>1.6666666666666666E-2</v>
      </c>
      <c r="P23" s="26">
        <f t="shared" si="6"/>
        <v>1.6666666666666666E-2</v>
      </c>
      <c r="R23" s="26">
        <f t="shared" si="7"/>
        <v>1.6666666666666666E-2</v>
      </c>
      <c r="T23" s="26">
        <f t="shared" si="8"/>
        <v>1.6666666666666666E-2</v>
      </c>
      <c r="V23" s="26">
        <f t="shared" si="9"/>
        <v>1.6666666666666666E-2</v>
      </c>
      <c r="X23" s="26">
        <f t="shared" si="10"/>
        <v>1.6666666666666666E-2</v>
      </c>
      <c r="Z23" s="26">
        <f t="shared" si="11"/>
        <v>1.6666666666666666E-2</v>
      </c>
      <c r="AB23" s="26">
        <f t="shared" si="12"/>
        <v>1.6666666666666666E-2</v>
      </c>
      <c r="AD23" s="26">
        <f t="shared" si="13"/>
        <v>1.6666666666666666E-2</v>
      </c>
      <c r="AF23" s="26">
        <f t="shared" si="14"/>
        <v>1.6666666666666666E-2</v>
      </c>
      <c r="AH23" s="26">
        <f t="shared" si="15"/>
        <v>1.6666666666666666E-2</v>
      </c>
      <c r="AJ23" s="26">
        <f t="shared" si="16"/>
        <v>1.6666666666666666E-2</v>
      </c>
      <c r="AL23" s="26">
        <f t="shared" si="17"/>
        <v>1.6666666666666666E-2</v>
      </c>
      <c r="AN23" s="26">
        <f t="shared" si="18"/>
        <v>1.6666666666666666E-2</v>
      </c>
      <c r="AP23" s="26">
        <f t="shared" si="19"/>
        <v>1.6666666666666666E-2</v>
      </c>
      <c r="AR23" s="26">
        <f t="shared" si="20"/>
        <v>1.6666666666666666E-2</v>
      </c>
      <c r="AT23" s="26">
        <f t="shared" si="21"/>
        <v>1.6666666666666666E-2</v>
      </c>
      <c r="AV23" s="26">
        <f t="shared" si="22"/>
        <v>1.6666666666666666E-2</v>
      </c>
      <c r="AX23" s="26">
        <f t="shared" si="23"/>
        <v>1.6666666666666666E-2</v>
      </c>
      <c r="AZ23" s="26">
        <f t="shared" si="24"/>
        <v>1.6666666666666666E-2</v>
      </c>
      <c r="BB23" s="26">
        <f t="shared" si="25"/>
        <v>1.6666666666666666E-2</v>
      </c>
      <c r="BD23" s="26">
        <f t="shared" si="26"/>
        <v>1.6666666666666666E-2</v>
      </c>
      <c r="BF23" s="26">
        <f t="shared" si="27"/>
        <v>1.6666666666666666E-2</v>
      </c>
      <c r="BH23" s="26">
        <f t="shared" si="28"/>
        <v>1.6666666666666666E-2</v>
      </c>
      <c r="BJ23" s="26">
        <f t="shared" si="29"/>
        <v>1.6666666666666666E-2</v>
      </c>
    </row>
    <row r="24" spans="1:63" ht="45">
      <c r="A24" s="14" t="s">
        <v>723</v>
      </c>
      <c r="B24" s="22" t="s">
        <v>724</v>
      </c>
      <c r="C24" s="22" t="s">
        <v>725</v>
      </c>
      <c r="D24" s="15" t="s">
        <v>726</v>
      </c>
      <c r="E24" s="16" t="s">
        <v>727</v>
      </c>
      <c r="F24" s="16">
        <v>2</v>
      </c>
      <c r="G24" s="16">
        <v>1</v>
      </c>
      <c r="H24" s="18">
        <f t="shared" si="33"/>
        <v>1.6666666666666666E-2</v>
      </c>
      <c r="I24" s="26">
        <f t="shared" si="0"/>
        <v>1.6666666666666666E-2</v>
      </c>
      <c r="J24" s="27">
        <f t="shared" si="1"/>
        <v>26</v>
      </c>
      <c r="K24" s="27">
        <f t="shared" si="2"/>
        <v>0.43333333333333335</v>
      </c>
      <c r="L24" s="26">
        <f t="shared" si="4"/>
        <v>1.6666666666666666E-2</v>
      </c>
      <c r="N24" s="26">
        <f t="shared" si="5"/>
        <v>1.6666666666666666E-2</v>
      </c>
      <c r="P24" s="26">
        <f t="shared" si="6"/>
        <v>1.6666666666666666E-2</v>
      </c>
      <c r="R24" s="26">
        <f t="shared" si="7"/>
        <v>1.6666666666666666E-2</v>
      </c>
      <c r="T24" s="26">
        <f t="shared" si="8"/>
        <v>1.6666666666666666E-2</v>
      </c>
      <c r="V24" s="26">
        <f t="shared" si="9"/>
        <v>1.6666666666666666E-2</v>
      </c>
      <c r="X24" s="26">
        <f t="shared" si="10"/>
        <v>1.6666666666666666E-2</v>
      </c>
      <c r="Z24" s="26">
        <f t="shared" si="11"/>
        <v>1.6666666666666666E-2</v>
      </c>
      <c r="AB24" s="26">
        <f t="shared" si="12"/>
        <v>1.6666666666666666E-2</v>
      </c>
      <c r="AD24" s="26">
        <f t="shared" si="13"/>
        <v>1.6666666666666666E-2</v>
      </c>
      <c r="AF24" s="26">
        <f t="shared" si="14"/>
        <v>1.6666666666666666E-2</v>
      </c>
      <c r="AH24" s="26">
        <f t="shared" si="15"/>
        <v>1.6666666666666666E-2</v>
      </c>
      <c r="AJ24" s="26">
        <f t="shared" si="16"/>
        <v>1.6666666666666666E-2</v>
      </c>
      <c r="AL24" s="26">
        <f t="shared" si="17"/>
        <v>1.6666666666666666E-2</v>
      </c>
      <c r="AN24" s="26">
        <f t="shared" si="18"/>
        <v>1.6666666666666666E-2</v>
      </c>
      <c r="AP24" s="26">
        <f t="shared" si="19"/>
        <v>1.6666666666666666E-2</v>
      </c>
      <c r="AR24" s="26">
        <f t="shared" si="20"/>
        <v>1.6666666666666666E-2</v>
      </c>
      <c r="AT24" s="26">
        <f t="shared" si="21"/>
        <v>1.6666666666666666E-2</v>
      </c>
      <c r="AV24" s="26">
        <f t="shared" si="22"/>
        <v>1.6666666666666666E-2</v>
      </c>
      <c r="AX24" s="26">
        <f t="shared" si="23"/>
        <v>1.6666666666666666E-2</v>
      </c>
      <c r="AZ24" s="26">
        <f t="shared" si="24"/>
        <v>1.6666666666666666E-2</v>
      </c>
      <c r="BB24" s="26">
        <f t="shared" si="25"/>
        <v>1.6666666666666666E-2</v>
      </c>
      <c r="BD24" s="26">
        <f t="shared" si="26"/>
        <v>1.6666666666666666E-2</v>
      </c>
      <c r="BF24" s="26">
        <f t="shared" si="27"/>
        <v>1.6666666666666666E-2</v>
      </c>
      <c r="BH24" s="26">
        <f t="shared" si="28"/>
        <v>1.6666666666666666E-2</v>
      </c>
      <c r="BJ24" s="26">
        <f t="shared" si="29"/>
        <v>1.6666666666666666E-2</v>
      </c>
    </row>
    <row r="25" spans="1:63" ht="75">
      <c r="A25" s="17" t="s">
        <v>732</v>
      </c>
      <c r="B25" s="17" t="s">
        <v>733</v>
      </c>
      <c r="C25" s="17" t="s">
        <v>734</v>
      </c>
      <c r="D25" s="15" t="s">
        <v>735</v>
      </c>
      <c r="E25" s="16" t="s">
        <v>736</v>
      </c>
      <c r="F25" s="16" t="s">
        <v>471</v>
      </c>
      <c r="G25" s="16">
        <v>2</v>
      </c>
      <c r="H25" s="18">
        <f t="shared" si="33"/>
        <v>3.3333333333333333E-2</v>
      </c>
      <c r="I25" s="26">
        <f t="shared" si="0"/>
        <v>6.6666666666666666E-2</v>
      </c>
      <c r="J25" s="27" t="e">
        <f t="shared" si="1"/>
        <v>#VALUE!</v>
      </c>
      <c r="K25" s="27" t="e">
        <f t="shared" si="2"/>
        <v>#VALUE!</v>
      </c>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row>
    <row r="26" spans="1:63" ht="75">
      <c r="A26" s="17" t="s">
        <v>737</v>
      </c>
      <c r="B26" s="17" t="s">
        <v>738</v>
      </c>
      <c r="C26" s="17" t="s">
        <v>739</v>
      </c>
      <c r="D26" s="15" t="s">
        <v>740</v>
      </c>
      <c r="E26" s="16" t="s">
        <v>736</v>
      </c>
      <c r="F26" s="16">
        <v>26</v>
      </c>
      <c r="G26" s="16">
        <v>2</v>
      </c>
      <c r="H26" s="18">
        <f t="shared" si="33"/>
        <v>3.3333333333333333E-2</v>
      </c>
      <c r="I26" s="26">
        <f t="shared" si="0"/>
        <v>6.6666666666666666E-2</v>
      </c>
      <c r="J26" s="27">
        <f t="shared" si="1"/>
        <v>2</v>
      </c>
      <c r="K26" s="27">
        <f t="shared" si="2"/>
        <v>0.13333333333333333</v>
      </c>
      <c r="L26" s="26">
        <f t="shared" si="4"/>
        <v>6.6666666666666666E-2</v>
      </c>
      <c r="AL26" s="26">
        <f t="shared" ref="AL26" si="34">+$I26</f>
        <v>6.6666666666666666E-2</v>
      </c>
    </row>
    <row r="27" spans="1:63" ht="75">
      <c r="A27" s="17" t="s">
        <v>732</v>
      </c>
      <c r="B27" s="17" t="s">
        <v>733</v>
      </c>
      <c r="C27" s="17" t="s">
        <v>734</v>
      </c>
      <c r="D27" s="15" t="s">
        <v>741</v>
      </c>
      <c r="E27" s="16" t="s">
        <v>742</v>
      </c>
      <c r="F27" s="16" t="s">
        <v>471</v>
      </c>
      <c r="G27" s="16">
        <v>2</v>
      </c>
      <c r="H27" s="18">
        <v>4</v>
      </c>
      <c r="I27" s="26">
        <f t="shared" si="0"/>
        <v>8</v>
      </c>
      <c r="J27" s="27" t="e">
        <f t="shared" si="1"/>
        <v>#VALUE!</v>
      </c>
      <c r="K27" s="27" t="e">
        <f t="shared" si="2"/>
        <v>#VALUE!</v>
      </c>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row>
    <row r="28" spans="1:63" ht="75">
      <c r="A28" s="17" t="s">
        <v>743</v>
      </c>
      <c r="B28" s="17" t="s">
        <v>744</v>
      </c>
      <c r="C28" s="17" t="s">
        <v>745</v>
      </c>
      <c r="D28" s="15" t="s">
        <v>741</v>
      </c>
      <c r="E28" s="16" t="s">
        <v>736</v>
      </c>
      <c r="F28" s="16" t="s">
        <v>471</v>
      </c>
      <c r="G28" s="16">
        <v>2</v>
      </c>
      <c r="H28" s="18">
        <f t="shared" ref="H28:H29" si="35">+G28/60</f>
        <v>3.3333333333333333E-2</v>
      </c>
      <c r="I28" s="26">
        <f t="shared" si="0"/>
        <v>6.6666666666666666E-2</v>
      </c>
      <c r="J28" s="27" t="e">
        <f t="shared" si="1"/>
        <v>#VALUE!</v>
      </c>
      <c r="K28" s="27" t="e">
        <f t="shared" si="2"/>
        <v>#VALUE!</v>
      </c>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row>
    <row r="29" spans="1:63" ht="75">
      <c r="A29" s="17" t="s">
        <v>737</v>
      </c>
      <c r="B29" s="17" t="s">
        <v>738</v>
      </c>
      <c r="C29" s="17" t="s">
        <v>739</v>
      </c>
      <c r="D29" s="15" t="s">
        <v>740</v>
      </c>
      <c r="E29" s="16" t="s">
        <v>736</v>
      </c>
      <c r="F29" s="16">
        <v>26</v>
      </c>
      <c r="G29" s="16">
        <v>2</v>
      </c>
      <c r="H29" s="18">
        <f t="shared" si="35"/>
        <v>3.3333333333333333E-2</v>
      </c>
      <c r="I29" s="26">
        <f t="shared" si="0"/>
        <v>6.6666666666666666E-2</v>
      </c>
      <c r="J29" s="27">
        <f t="shared" si="1"/>
        <v>2</v>
      </c>
      <c r="K29" s="27">
        <f t="shared" si="2"/>
        <v>0.13333333333333333</v>
      </c>
      <c r="L29" s="26">
        <f t="shared" ref="L29" si="36">+$I29</f>
        <v>6.6666666666666666E-2</v>
      </c>
      <c r="AL29" s="26">
        <f t="shared" ref="AL29" si="37">+$I29</f>
        <v>6.6666666666666666E-2</v>
      </c>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row>
    <row r="30" spans="1:63" ht="45">
      <c r="A30" s="14" t="s">
        <v>723</v>
      </c>
      <c r="B30" s="22" t="s">
        <v>724</v>
      </c>
      <c r="C30" s="22" t="s">
        <v>725</v>
      </c>
      <c r="D30" s="15" t="s">
        <v>726</v>
      </c>
      <c r="E30" s="16" t="s">
        <v>727</v>
      </c>
      <c r="F30" s="16">
        <v>2</v>
      </c>
      <c r="G30" s="16">
        <v>1</v>
      </c>
      <c r="H30" s="18">
        <f>+G30/60</f>
        <v>1.6666666666666666E-2</v>
      </c>
      <c r="I30" s="26">
        <f t="shared" si="0"/>
        <v>1.6666666666666666E-2</v>
      </c>
      <c r="J30" s="27">
        <f t="shared" si="1"/>
        <v>26</v>
      </c>
      <c r="K30" s="27">
        <f t="shared" si="2"/>
        <v>0.43333333333333335</v>
      </c>
      <c r="L30" s="26">
        <f t="shared" ref="L30:L32" si="38">+$I30</f>
        <v>1.6666666666666666E-2</v>
      </c>
      <c r="N30" s="26">
        <f t="shared" ref="N30:N32" si="39">+$I30</f>
        <v>1.6666666666666666E-2</v>
      </c>
      <c r="P30" s="26">
        <f t="shared" ref="P30:P32" si="40">+$I30</f>
        <v>1.6666666666666666E-2</v>
      </c>
      <c r="R30" s="26">
        <f t="shared" ref="R30:R32" si="41">+$I30</f>
        <v>1.6666666666666666E-2</v>
      </c>
      <c r="T30" s="26">
        <f t="shared" ref="T30:T32" si="42">+$I30</f>
        <v>1.6666666666666666E-2</v>
      </c>
      <c r="V30" s="26">
        <f t="shared" ref="V30:V32" si="43">+$I30</f>
        <v>1.6666666666666666E-2</v>
      </c>
      <c r="X30" s="26">
        <f t="shared" ref="X30:X32" si="44">+$I30</f>
        <v>1.6666666666666666E-2</v>
      </c>
      <c r="Z30" s="26">
        <f t="shared" ref="Z30:Z32" si="45">+$I30</f>
        <v>1.6666666666666666E-2</v>
      </c>
      <c r="AB30" s="26">
        <f t="shared" ref="AB30:AB32" si="46">+$I30</f>
        <v>1.6666666666666666E-2</v>
      </c>
      <c r="AD30" s="26">
        <f t="shared" ref="AD30:AD32" si="47">+$I30</f>
        <v>1.6666666666666666E-2</v>
      </c>
      <c r="AF30" s="26">
        <f t="shared" ref="AF30:AF32" si="48">+$I30</f>
        <v>1.6666666666666666E-2</v>
      </c>
      <c r="AH30" s="26">
        <f t="shared" ref="AH30:AH32" si="49">+$I30</f>
        <v>1.6666666666666666E-2</v>
      </c>
      <c r="AJ30" s="26">
        <f t="shared" ref="AJ30:AJ32" si="50">+$I30</f>
        <v>1.6666666666666666E-2</v>
      </c>
      <c r="AL30" s="26">
        <f t="shared" ref="AL30:AL32" si="51">+$I30</f>
        <v>1.6666666666666666E-2</v>
      </c>
      <c r="AN30" s="26">
        <f t="shared" ref="AN30:AN32" si="52">+$I30</f>
        <v>1.6666666666666666E-2</v>
      </c>
      <c r="AP30" s="26">
        <f t="shared" ref="AP30:AP32" si="53">+$I30</f>
        <v>1.6666666666666666E-2</v>
      </c>
      <c r="AR30" s="26">
        <f t="shared" ref="AR30:AR32" si="54">+$I30</f>
        <v>1.6666666666666666E-2</v>
      </c>
      <c r="AT30" s="26">
        <f t="shared" ref="AT30:AT32" si="55">+$I30</f>
        <v>1.6666666666666666E-2</v>
      </c>
      <c r="AV30" s="26">
        <f t="shared" ref="AV30:AV32" si="56">+$I30</f>
        <v>1.6666666666666666E-2</v>
      </c>
      <c r="AX30" s="26">
        <f t="shared" ref="AX30:AX32" si="57">+$I30</f>
        <v>1.6666666666666666E-2</v>
      </c>
      <c r="AZ30" s="26">
        <f t="shared" ref="AZ30:AZ32" si="58">+$I30</f>
        <v>1.6666666666666666E-2</v>
      </c>
      <c r="BB30" s="26">
        <f t="shared" ref="BB30:BB32" si="59">+$I30</f>
        <v>1.6666666666666666E-2</v>
      </c>
      <c r="BD30" s="26">
        <f t="shared" ref="BD30:BD32" si="60">+$I30</f>
        <v>1.6666666666666666E-2</v>
      </c>
      <c r="BF30" s="26">
        <f t="shared" ref="BF30:BF32" si="61">+$I30</f>
        <v>1.6666666666666666E-2</v>
      </c>
      <c r="BH30" s="26">
        <f t="shared" ref="BH30:BH32" si="62">+$I30</f>
        <v>1.6666666666666666E-2</v>
      </c>
      <c r="BJ30" s="26">
        <f t="shared" ref="BJ30:BJ32" si="63">+$I30</f>
        <v>1.6666666666666666E-2</v>
      </c>
    </row>
    <row r="31" spans="1:63" ht="45">
      <c r="A31" s="14" t="s">
        <v>723</v>
      </c>
      <c r="B31" s="22" t="s">
        <v>724</v>
      </c>
      <c r="C31" s="22" t="s">
        <v>725</v>
      </c>
      <c r="D31" s="15" t="s">
        <v>726</v>
      </c>
      <c r="E31" s="16" t="s">
        <v>727</v>
      </c>
      <c r="F31" s="16">
        <v>2</v>
      </c>
      <c r="G31" s="16">
        <v>1</v>
      </c>
      <c r="H31" s="18">
        <f t="shared" ref="H31:H32" si="64">+G31/60</f>
        <v>1.6666666666666666E-2</v>
      </c>
      <c r="I31" s="26">
        <f t="shared" si="0"/>
        <v>1.6666666666666666E-2</v>
      </c>
      <c r="J31" s="27">
        <f t="shared" si="1"/>
        <v>26</v>
      </c>
      <c r="K31" s="27">
        <f t="shared" si="2"/>
        <v>0.43333333333333335</v>
      </c>
      <c r="L31" s="26">
        <f t="shared" si="38"/>
        <v>1.6666666666666666E-2</v>
      </c>
      <c r="N31" s="26">
        <f t="shared" si="39"/>
        <v>1.6666666666666666E-2</v>
      </c>
      <c r="P31" s="26">
        <f t="shared" si="40"/>
        <v>1.6666666666666666E-2</v>
      </c>
      <c r="R31" s="26">
        <f t="shared" si="41"/>
        <v>1.6666666666666666E-2</v>
      </c>
      <c r="T31" s="26">
        <f t="shared" si="42"/>
        <v>1.6666666666666666E-2</v>
      </c>
      <c r="V31" s="26">
        <f t="shared" si="43"/>
        <v>1.6666666666666666E-2</v>
      </c>
      <c r="X31" s="26">
        <f t="shared" si="44"/>
        <v>1.6666666666666666E-2</v>
      </c>
      <c r="Z31" s="26">
        <f t="shared" si="45"/>
        <v>1.6666666666666666E-2</v>
      </c>
      <c r="AB31" s="26">
        <f t="shared" si="46"/>
        <v>1.6666666666666666E-2</v>
      </c>
      <c r="AD31" s="26">
        <f t="shared" si="47"/>
        <v>1.6666666666666666E-2</v>
      </c>
      <c r="AF31" s="26">
        <f t="shared" si="48"/>
        <v>1.6666666666666666E-2</v>
      </c>
      <c r="AH31" s="26">
        <f t="shared" si="49"/>
        <v>1.6666666666666666E-2</v>
      </c>
      <c r="AJ31" s="26">
        <f t="shared" si="50"/>
        <v>1.6666666666666666E-2</v>
      </c>
      <c r="AL31" s="26">
        <f t="shared" si="51"/>
        <v>1.6666666666666666E-2</v>
      </c>
      <c r="AN31" s="26">
        <f t="shared" si="52"/>
        <v>1.6666666666666666E-2</v>
      </c>
      <c r="AP31" s="26">
        <f t="shared" si="53"/>
        <v>1.6666666666666666E-2</v>
      </c>
      <c r="AR31" s="26">
        <f t="shared" si="54"/>
        <v>1.6666666666666666E-2</v>
      </c>
      <c r="AT31" s="26">
        <f t="shared" si="55"/>
        <v>1.6666666666666666E-2</v>
      </c>
      <c r="AV31" s="26">
        <f t="shared" si="56"/>
        <v>1.6666666666666666E-2</v>
      </c>
      <c r="AX31" s="26">
        <f t="shared" si="57"/>
        <v>1.6666666666666666E-2</v>
      </c>
      <c r="AZ31" s="26">
        <f t="shared" si="58"/>
        <v>1.6666666666666666E-2</v>
      </c>
      <c r="BB31" s="26">
        <f t="shared" si="59"/>
        <v>1.6666666666666666E-2</v>
      </c>
      <c r="BD31" s="26">
        <f t="shared" si="60"/>
        <v>1.6666666666666666E-2</v>
      </c>
      <c r="BF31" s="26">
        <f t="shared" si="61"/>
        <v>1.6666666666666666E-2</v>
      </c>
      <c r="BH31" s="26">
        <f t="shared" si="62"/>
        <v>1.6666666666666666E-2</v>
      </c>
      <c r="BJ31" s="26">
        <f t="shared" si="63"/>
        <v>1.6666666666666666E-2</v>
      </c>
    </row>
    <row r="32" spans="1:63" ht="45">
      <c r="A32" s="14" t="s">
        <v>723</v>
      </c>
      <c r="B32" s="22" t="s">
        <v>724</v>
      </c>
      <c r="C32" s="22" t="s">
        <v>725</v>
      </c>
      <c r="D32" s="15" t="s">
        <v>726</v>
      </c>
      <c r="E32" s="16" t="s">
        <v>727</v>
      </c>
      <c r="F32" s="16">
        <v>2</v>
      </c>
      <c r="G32" s="16">
        <v>1</v>
      </c>
      <c r="H32" s="18">
        <f t="shared" si="64"/>
        <v>1.6666666666666666E-2</v>
      </c>
      <c r="I32" s="26">
        <f t="shared" si="0"/>
        <v>1.6666666666666666E-2</v>
      </c>
      <c r="J32" s="27">
        <f t="shared" si="1"/>
        <v>26</v>
      </c>
      <c r="K32" s="27">
        <f t="shared" si="2"/>
        <v>0.43333333333333335</v>
      </c>
      <c r="L32" s="26">
        <f t="shared" si="38"/>
        <v>1.6666666666666666E-2</v>
      </c>
      <c r="N32" s="26">
        <f t="shared" si="39"/>
        <v>1.6666666666666666E-2</v>
      </c>
      <c r="P32" s="26">
        <f t="shared" si="40"/>
        <v>1.6666666666666666E-2</v>
      </c>
      <c r="R32" s="26">
        <f t="shared" si="41"/>
        <v>1.6666666666666666E-2</v>
      </c>
      <c r="T32" s="26">
        <f t="shared" si="42"/>
        <v>1.6666666666666666E-2</v>
      </c>
      <c r="V32" s="26">
        <f t="shared" si="43"/>
        <v>1.6666666666666666E-2</v>
      </c>
      <c r="X32" s="26">
        <f t="shared" si="44"/>
        <v>1.6666666666666666E-2</v>
      </c>
      <c r="Z32" s="26">
        <f t="shared" si="45"/>
        <v>1.6666666666666666E-2</v>
      </c>
      <c r="AB32" s="26">
        <f t="shared" si="46"/>
        <v>1.6666666666666666E-2</v>
      </c>
      <c r="AD32" s="26">
        <f t="shared" si="47"/>
        <v>1.6666666666666666E-2</v>
      </c>
      <c r="AF32" s="26">
        <f t="shared" si="48"/>
        <v>1.6666666666666666E-2</v>
      </c>
      <c r="AH32" s="26">
        <f t="shared" si="49"/>
        <v>1.6666666666666666E-2</v>
      </c>
      <c r="AJ32" s="26">
        <f t="shared" si="50"/>
        <v>1.6666666666666666E-2</v>
      </c>
      <c r="AL32" s="26">
        <f t="shared" si="51"/>
        <v>1.6666666666666666E-2</v>
      </c>
      <c r="AN32" s="26">
        <f t="shared" si="52"/>
        <v>1.6666666666666666E-2</v>
      </c>
      <c r="AP32" s="26">
        <f t="shared" si="53"/>
        <v>1.6666666666666666E-2</v>
      </c>
      <c r="AR32" s="26">
        <f t="shared" si="54"/>
        <v>1.6666666666666666E-2</v>
      </c>
      <c r="AT32" s="26">
        <f t="shared" si="55"/>
        <v>1.6666666666666666E-2</v>
      </c>
      <c r="AV32" s="26">
        <f t="shared" si="56"/>
        <v>1.6666666666666666E-2</v>
      </c>
      <c r="AX32" s="26">
        <f t="shared" si="57"/>
        <v>1.6666666666666666E-2</v>
      </c>
      <c r="AZ32" s="26">
        <f t="shared" si="58"/>
        <v>1.6666666666666666E-2</v>
      </c>
      <c r="BB32" s="26">
        <f t="shared" si="59"/>
        <v>1.6666666666666666E-2</v>
      </c>
      <c r="BD32" s="26">
        <f t="shared" si="60"/>
        <v>1.6666666666666666E-2</v>
      </c>
      <c r="BF32" s="26">
        <f t="shared" si="61"/>
        <v>1.6666666666666666E-2</v>
      </c>
      <c r="BH32" s="26">
        <f t="shared" si="62"/>
        <v>1.6666666666666666E-2</v>
      </c>
      <c r="BJ32" s="26">
        <f t="shared" si="63"/>
        <v>1.6666666666666666E-2</v>
      </c>
    </row>
    <row r="33" spans="1:63" ht="60">
      <c r="A33" s="17" t="s">
        <v>746</v>
      </c>
      <c r="B33" s="17" t="s">
        <v>747</v>
      </c>
      <c r="C33" s="17" t="s">
        <v>748</v>
      </c>
      <c r="D33" s="15" t="s">
        <v>726</v>
      </c>
      <c r="E33" s="16" t="s">
        <v>749</v>
      </c>
      <c r="F33" s="16" t="s">
        <v>422</v>
      </c>
      <c r="G33" s="16">
        <v>2</v>
      </c>
      <c r="H33" s="18">
        <f t="shared" ref="H33:H36" si="65">+G33/60</f>
        <v>3.3333333333333333E-2</v>
      </c>
      <c r="I33" s="26">
        <f t="shared" si="0"/>
        <v>6.6666666666666666E-2</v>
      </c>
      <c r="J33" s="27" t="e">
        <f t="shared" si="1"/>
        <v>#VALUE!</v>
      </c>
      <c r="K33" s="27" t="e">
        <f t="shared" si="2"/>
        <v>#VALUE!</v>
      </c>
    </row>
    <row r="34" spans="1:63" ht="60">
      <c r="A34" s="17" t="s">
        <v>746</v>
      </c>
      <c r="B34" s="17" t="s">
        <v>747</v>
      </c>
      <c r="C34" s="17" t="s">
        <v>748</v>
      </c>
      <c r="D34" s="15" t="s">
        <v>726</v>
      </c>
      <c r="E34" s="16" t="s">
        <v>749</v>
      </c>
      <c r="F34" s="16" t="s">
        <v>422</v>
      </c>
      <c r="G34" s="16">
        <v>2</v>
      </c>
      <c r="H34" s="18">
        <f t="shared" si="65"/>
        <v>3.3333333333333333E-2</v>
      </c>
      <c r="I34" s="26">
        <f t="shared" si="0"/>
        <v>6.6666666666666666E-2</v>
      </c>
      <c r="J34" s="27" t="e">
        <f t="shared" si="1"/>
        <v>#VALUE!</v>
      </c>
      <c r="K34" s="26" t="e">
        <f t="shared" si="2"/>
        <v>#VALUE!</v>
      </c>
    </row>
    <row r="35" spans="1:63" ht="60">
      <c r="A35" s="17" t="s">
        <v>746</v>
      </c>
      <c r="B35" s="17" t="s">
        <v>747</v>
      </c>
      <c r="C35" s="17" t="s">
        <v>748</v>
      </c>
      <c r="D35" s="15" t="s">
        <v>726</v>
      </c>
      <c r="E35" s="16" t="s">
        <v>749</v>
      </c>
      <c r="F35" s="16" t="s">
        <v>422</v>
      </c>
      <c r="G35" s="16">
        <v>2</v>
      </c>
      <c r="H35" s="18">
        <f t="shared" si="65"/>
        <v>3.3333333333333333E-2</v>
      </c>
      <c r="I35" s="26">
        <f t="shared" si="0"/>
        <v>6.6666666666666666E-2</v>
      </c>
      <c r="J35" s="27" t="e">
        <f t="shared" si="1"/>
        <v>#VALUE!</v>
      </c>
      <c r="K35" s="27" t="e">
        <f t="shared" si="2"/>
        <v>#VALUE!</v>
      </c>
    </row>
    <row r="36" spans="1:63" ht="60">
      <c r="A36" s="17" t="s">
        <v>746</v>
      </c>
      <c r="B36" s="17" t="s">
        <v>747</v>
      </c>
      <c r="C36" s="17" t="s">
        <v>748</v>
      </c>
      <c r="D36" s="15" t="s">
        <v>726</v>
      </c>
      <c r="E36" s="16" t="s">
        <v>749</v>
      </c>
      <c r="F36" s="16" t="s">
        <v>422</v>
      </c>
      <c r="G36" s="16">
        <v>2</v>
      </c>
      <c r="H36" s="18">
        <f t="shared" si="65"/>
        <v>3.3333333333333333E-2</v>
      </c>
      <c r="I36" s="26">
        <f t="shared" si="0"/>
        <v>6.6666666666666666E-2</v>
      </c>
      <c r="J36" s="27" t="e">
        <f t="shared" si="1"/>
        <v>#VALUE!</v>
      </c>
      <c r="K36" s="26" t="e">
        <f t="shared" si="2"/>
        <v>#VALUE!</v>
      </c>
    </row>
    <row r="37" spans="1:63" ht="60">
      <c r="A37" s="17" t="s">
        <v>750</v>
      </c>
      <c r="B37" s="17" t="s">
        <v>751</v>
      </c>
      <c r="C37" s="17" t="s">
        <v>752</v>
      </c>
      <c r="D37" s="15" t="s">
        <v>726</v>
      </c>
      <c r="E37" s="16" t="s">
        <v>731</v>
      </c>
      <c r="F37" s="16">
        <v>4</v>
      </c>
      <c r="G37" s="16">
        <v>2</v>
      </c>
      <c r="H37" s="18">
        <v>1</v>
      </c>
      <c r="I37" s="26">
        <f t="shared" si="0"/>
        <v>2</v>
      </c>
      <c r="J37" s="27">
        <f t="shared" si="1"/>
        <v>13</v>
      </c>
      <c r="K37" s="26">
        <f t="shared" si="2"/>
        <v>26</v>
      </c>
      <c r="L37" s="26">
        <f t="shared" ref="L37:L39" si="66">+$I37</f>
        <v>2</v>
      </c>
      <c r="P37" s="26">
        <f t="shared" ref="P37:P39" si="67">+$I37</f>
        <v>2</v>
      </c>
      <c r="T37" s="26">
        <f t="shared" ref="T37:T39" si="68">+$I37</f>
        <v>2</v>
      </c>
      <c r="X37" s="26">
        <f t="shared" ref="X37:X39" si="69">+$I37</f>
        <v>2</v>
      </c>
      <c r="AB37" s="26">
        <f t="shared" ref="AB37:AB39" si="70">+$I37</f>
        <v>2</v>
      </c>
      <c r="AF37" s="26">
        <f t="shared" ref="AF37:AF39" si="71">+$I37</f>
        <v>2</v>
      </c>
      <c r="AJ37" s="26">
        <f t="shared" ref="AJ37:AJ39" si="72">+$I37</f>
        <v>2</v>
      </c>
      <c r="AN37" s="26">
        <f t="shared" ref="AN37:AN39" si="73">+$I37</f>
        <v>2</v>
      </c>
      <c r="AR37" s="26">
        <f t="shared" ref="AR37:AR39" si="74">+$I37</f>
        <v>2</v>
      </c>
      <c r="AV37" s="26">
        <f t="shared" ref="AV37:AV39" si="75">+$I37</f>
        <v>2</v>
      </c>
      <c r="AZ37" s="26">
        <f t="shared" ref="AZ37:AZ39" si="76">+$I37</f>
        <v>2</v>
      </c>
      <c r="BD37" s="26">
        <f t="shared" ref="BD37:BD39" si="77">+$I37</f>
        <v>2</v>
      </c>
      <c r="BH37" s="26">
        <f t="shared" ref="BH37:BH39" si="78">+$I37</f>
        <v>2</v>
      </c>
    </row>
    <row r="38" spans="1:63" ht="60">
      <c r="A38" s="17" t="s">
        <v>753</v>
      </c>
      <c r="B38" s="22" t="s">
        <v>754</v>
      </c>
      <c r="C38" s="22" t="s">
        <v>755</v>
      </c>
      <c r="D38" s="15" t="s">
        <v>735</v>
      </c>
      <c r="E38" s="16" t="s">
        <v>731</v>
      </c>
      <c r="F38" s="16" t="s">
        <v>756</v>
      </c>
      <c r="G38" s="16">
        <v>3</v>
      </c>
      <c r="H38" s="18">
        <v>5</v>
      </c>
      <c r="I38" s="26">
        <f t="shared" si="0"/>
        <v>15</v>
      </c>
      <c r="J38" s="27" t="e">
        <f t="shared" si="1"/>
        <v>#VALUE!</v>
      </c>
      <c r="K38" s="27" t="e">
        <f t="shared" si="2"/>
        <v>#VALUE!</v>
      </c>
    </row>
    <row r="39" spans="1:63" ht="60">
      <c r="A39" s="17" t="s">
        <v>750</v>
      </c>
      <c r="B39" s="17" t="s">
        <v>751</v>
      </c>
      <c r="C39" s="17" t="s">
        <v>752</v>
      </c>
      <c r="D39" s="15" t="s">
        <v>726</v>
      </c>
      <c r="E39" s="16" t="s">
        <v>731</v>
      </c>
      <c r="F39" s="16">
        <v>4</v>
      </c>
      <c r="G39" s="16">
        <v>2</v>
      </c>
      <c r="H39" s="18">
        <v>1</v>
      </c>
      <c r="I39" s="26">
        <f t="shared" si="0"/>
        <v>2</v>
      </c>
      <c r="J39" s="27">
        <f t="shared" si="1"/>
        <v>13</v>
      </c>
      <c r="K39" s="26">
        <f t="shared" si="2"/>
        <v>26</v>
      </c>
      <c r="L39" s="26">
        <f t="shared" si="66"/>
        <v>2</v>
      </c>
      <c r="P39" s="26">
        <f t="shared" si="67"/>
        <v>2</v>
      </c>
      <c r="T39" s="26">
        <f t="shared" si="68"/>
        <v>2</v>
      </c>
      <c r="X39" s="26">
        <f t="shared" si="69"/>
        <v>2</v>
      </c>
      <c r="AB39" s="26">
        <f t="shared" si="70"/>
        <v>2</v>
      </c>
      <c r="AF39" s="26">
        <f t="shared" si="71"/>
        <v>2</v>
      </c>
      <c r="AJ39" s="26">
        <f t="shared" si="72"/>
        <v>2</v>
      </c>
      <c r="AN39" s="26">
        <f t="shared" si="73"/>
        <v>2</v>
      </c>
      <c r="AR39" s="26">
        <f t="shared" si="74"/>
        <v>2</v>
      </c>
      <c r="AV39" s="26">
        <f t="shared" si="75"/>
        <v>2</v>
      </c>
      <c r="AZ39" s="26">
        <f t="shared" si="76"/>
        <v>2</v>
      </c>
      <c r="BD39" s="26">
        <f t="shared" si="77"/>
        <v>2</v>
      </c>
      <c r="BH39" s="26">
        <f t="shared" si="78"/>
        <v>2</v>
      </c>
    </row>
    <row r="40" spans="1:63" ht="60">
      <c r="A40" s="17" t="s">
        <v>753</v>
      </c>
      <c r="B40" s="22" t="s">
        <v>754</v>
      </c>
      <c r="C40" s="22" t="s">
        <v>755</v>
      </c>
      <c r="D40" s="15" t="s">
        <v>735</v>
      </c>
      <c r="E40" s="16" t="s">
        <v>731</v>
      </c>
      <c r="F40" s="16" t="s">
        <v>756</v>
      </c>
      <c r="G40" s="16">
        <v>3</v>
      </c>
      <c r="H40" s="18">
        <v>5</v>
      </c>
      <c r="I40" s="26">
        <f t="shared" si="0"/>
        <v>15</v>
      </c>
      <c r="J40" s="27" t="e">
        <f t="shared" si="1"/>
        <v>#VALUE!</v>
      </c>
      <c r="K40" s="27" t="e">
        <f t="shared" si="2"/>
        <v>#VALUE!</v>
      </c>
    </row>
    <row r="41" spans="1:63" ht="45">
      <c r="A41" s="14" t="s">
        <v>723</v>
      </c>
      <c r="B41" s="22" t="s">
        <v>724</v>
      </c>
      <c r="C41" s="22" t="s">
        <v>725</v>
      </c>
      <c r="D41" s="15" t="s">
        <v>757</v>
      </c>
      <c r="E41" s="16" t="s">
        <v>727</v>
      </c>
      <c r="F41" s="16">
        <v>2</v>
      </c>
      <c r="G41" s="16">
        <v>1</v>
      </c>
      <c r="H41" s="18">
        <f>+G41/60</f>
        <v>1.6666666666666666E-2</v>
      </c>
      <c r="I41" s="26">
        <f t="shared" ref="I41:I56" si="79">+H41*G41</f>
        <v>1.6666666666666666E-2</v>
      </c>
      <c r="J41" s="27">
        <f t="shared" ref="J41:J56" si="80">52/F41</f>
        <v>26</v>
      </c>
      <c r="K41" s="27">
        <f t="shared" ref="K41:K56" si="81">+I41*J41</f>
        <v>0.43333333333333335</v>
      </c>
      <c r="L41" s="26">
        <f>+$I41</f>
        <v>1.6666666666666666E-2</v>
      </c>
      <c r="N41" s="26">
        <f>+$I41</f>
        <v>1.6666666666666666E-2</v>
      </c>
      <c r="P41" s="26">
        <f>+$I41</f>
        <v>1.6666666666666666E-2</v>
      </c>
      <c r="R41" s="26">
        <f>+$I41</f>
        <v>1.6666666666666666E-2</v>
      </c>
      <c r="T41" s="26">
        <f>+$I41</f>
        <v>1.6666666666666666E-2</v>
      </c>
      <c r="V41" s="26">
        <f>+$I41</f>
        <v>1.6666666666666666E-2</v>
      </c>
      <c r="X41" s="26">
        <f>+$I41</f>
        <v>1.6666666666666666E-2</v>
      </c>
      <c r="Z41" s="26">
        <f>+$I41</f>
        <v>1.6666666666666666E-2</v>
      </c>
      <c r="AB41" s="26">
        <f>+$I41</f>
        <v>1.6666666666666666E-2</v>
      </c>
      <c r="AD41" s="26">
        <f>+$I41</f>
        <v>1.6666666666666666E-2</v>
      </c>
      <c r="AF41" s="26">
        <f>+$I41</f>
        <v>1.6666666666666666E-2</v>
      </c>
      <c r="AH41" s="26">
        <f>+$I41</f>
        <v>1.6666666666666666E-2</v>
      </c>
      <c r="AJ41" s="26">
        <f>+$I41</f>
        <v>1.6666666666666666E-2</v>
      </c>
      <c r="AL41" s="26">
        <f>+$I41</f>
        <v>1.6666666666666666E-2</v>
      </c>
      <c r="AN41" s="26">
        <f>+$I41</f>
        <v>1.6666666666666666E-2</v>
      </c>
      <c r="AP41" s="26">
        <f>+$I41</f>
        <v>1.6666666666666666E-2</v>
      </c>
      <c r="AR41" s="26">
        <f>+$I41</f>
        <v>1.6666666666666666E-2</v>
      </c>
      <c r="AT41" s="26">
        <f>+$I41</f>
        <v>1.6666666666666666E-2</v>
      </c>
      <c r="AV41" s="26">
        <f>+$I41</f>
        <v>1.6666666666666666E-2</v>
      </c>
      <c r="AX41" s="26">
        <f>+$I41</f>
        <v>1.6666666666666666E-2</v>
      </c>
      <c r="AZ41" s="26">
        <f>+$I41</f>
        <v>1.6666666666666666E-2</v>
      </c>
      <c r="BB41" s="26">
        <f>+$I41</f>
        <v>1.6666666666666666E-2</v>
      </c>
      <c r="BD41" s="26">
        <f>+$I41</f>
        <v>1.6666666666666666E-2</v>
      </c>
      <c r="BF41" s="26">
        <f>+$I41</f>
        <v>1.6666666666666666E-2</v>
      </c>
      <c r="BH41" s="26">
        <f>+$I41</f>
        <v>1.6666666666666666E-2</v>
      </c>
      <c r="BJ41" s="26">
        <f>+$I41</f>
        <v>1.6666666666666666E-2</v>
      </c>
    </row>
    <row r="42" spans="1:63" ht="75">
      <c r="A42" s="17" t="s">
        <v>758</v>
      </c>
      <c r="B42" s="22" t="s">
        <v>759</v>
      </c>
      <c r="C42" s="22" t="s">
        <v>760</v>
      </c>
      <c r="D42" s="15" t="s">
        <v>226</v>
      </c>
      <c r="E42" s="16" t="s">
        <v>731</v>
      </c>
      <c r="F42" s="16">
        <v>1</v>
      </c>
      <c r="G42" s="16">
        <v>2</v>
      </c>
      <c r="H42" s="18">
        <v>4</v>
      </c>
      <c r="I42" s="26">
        <f t="shared" si="79"/>
        <v>8</v>
      </c>
      <c r="J42" s="27">
        <f t="shared" si="80"/>
        <v>52</v>
      </c>
      <c r="K42" s="27">
        <f t="shared" si="81"/>
        <v>416</v>
      </c>
      <c r="L42" s="26">
        <f>+$I42</f>
        <v>8</v>
      </c>
      <c r="M42" s="26">
        <f t="shared" ref="M42:BK42" si="82">+$I42</f>
        <v>8</v>
      </c>
      <c r="N42" s="26">
        <f t="shared" si="82"/>
        <v>8</v>
      </c>
      <c r="O42" s="26">
        <f t="shared" si="82"/>
        <v>8</v>
      </c>
      <c r="P42" s="26">
        <f t="shared" si="82"/>
        <v>8</v>
      </c>
      <c r="Q42" s="26">
        <f t="shared" si="82"/>
        <v>8</v>
      </c>
      <c r="R42" s="26">
        <f t="shared" si="82"/>
        <v>8</v>
      </c>
      <c r="S42" s="26">
        <f t="shared" si="82"/>
        <v>8</v>
      </c>
      <c r="T42" s="26">
        <f t="shared" si="82"/>
        <v>8</v>
      </c>
      <c r="U42" s="26">
        <f t="shared" si="82"/>
        <v>8</v>
      </c>
      <c r="V42" s="26">
        <f t="shared" si="82"/>
        <v>8</v>
      </c>
      <c r="W42" s="26">
        <f t="shared" si="82"/>
        <v>8</v>
      </c>
      <c r="X42" s="26">
        <f t="shared" si="82"/>
        <v>8</v>
      </c>
      <c r="Y42" s="26">
        <f t="shared" si="82"/>
        <v>8</v>
      </c>
      <c r="Z42" s="26">
        <f t="shared" si="82"/>
        <v>8</v>
      </c>
      <c r="AA42" s="26">
        <f t="shared" si="82"/>
        <v>8</v>
      </c>
      <c r="AB42" s="26">
        <f t="shared" si="82"/>
        <v>8</v>
      </c>
      <c r="AC42" s="26">
        <f t="shared" si="82"/>
        <v>8</v>
      </c>
      <c r="AD42" s="26">
        <f t="shared" si="82"/>
        <v>8</v>
      </c>
      <c r="AE42" s="26">
        <f t="shared" si="82"/>
        <v>8</v>
      </c>
      <c r="AF42" s="26">
        <f t="shared" si="82"/>
        <v>8</v>
      </c>
      <c r="AG42" s="26">
        <f t="shared" si="82"/>
        <v>8</v>
      </c>
      <c r="AH42" s="26">
        <f t="shared" si="82"/>
        <v>8</v>
      </c>
      <c r="AI42" s="26">
        <f t="shared" si="82"/>
        <v>8</v>
      </c>
      <c r="AJ42" s="26">
        <f t="shared" si="82"/>
        <v>8</v>
      </c>
      <c r="AK42" s="26">
        <f t="shared" si="82"/>
        <v>8</v>
      </c>
      <c r="AL42" s="26">
        <f t="shared" si="82"/>
        <v>8</v>
      </c>
      <c r="AM42" s="26">
        <f t="shared" si="82"/>
        <v>8</v>
      </c>
      <c r="AN42" s="26">
        <f t="shared" si="82"/>
        <v>8</v>
      </c>
      <c r="AO42" s="26">
        <f t="shared" si="82"/>
        <v>8</v>
      </c>
      <c r="AP42" s="26">
        <f t="shared" si="82"/>
        <v>8</v>
      </c>
      <c r="AQ42" s="26">
        <f t="shared" si="82"/>
        <v>8</v>
      </c>
      <c r="AR42" s="26">
        <f t="shared" si="82"/>
        <v>8</v>
      </c>
      <c r="AS42" s="26">
        <f t="shared" si="82"/>
        <v>8</v>
      </c>
      <c r="AT42" s="26">
        <f t="shared" si="82"/>
        <v>8</v>
      </c>
      <c r="AU42" s="26">
        <f t="shared" si="82"/>
        <v>8</v>
      </c>
      <c r="AV42" s="26">
        <f t="shared" si="82"/>
        <v>8</v>
      </c>
      <c r="AW42" s="26">
        <f t="shared" si="82"/>
        <v>8</v>
      </c>
      <c r="AX42" s="26">
        <f t="shared" si="82"/>
        <v>8</v>
      </c>
      <c r="AY42" s="26">
        <f t="shared" si="82"/>
        <v>8</v>
      </c>
      <c r="AZ42" s="26">
        <f t="shared" si="82"/>
        <v>8</v>
      </c>
      <c r="BA42" s="26">
        <f t="shared" si="82"/>
        <v>8</v>
      </c>
      <c r="BB42" s="26">
        <f t="shared" si="82"/>
        <v>8</v>
      </c>
      <c r="BC42" s="26">
        <f t="shared" si="82"/>
        <v>8</v>
      </c>
      <c r="BD42" s="26">
        <f t="shared" si="82"/>
        <v>8</v>
      </c>
      <c r="BE42" s="26">
        <f t="shared" si="82"/>
        <v>8</v>
      </c>
      <c r="BF42" s="26">
        <f t="shared" si="82"/>
        <v>8</v>
      </c>
      <c r="BG42" s="26">
        <f t="shared" si="82"/>
        <v>8</v>
      </c>
      <c r="BH42" s="26">
        <f t="shared" si="82"/>
        <v>8</v>
      </c>
      <c r="BI42" s="26">
        <f t="shared" si="82"/>
        <v>8</v>
      </c>
      <c r="BJ42" s="26">
        <f t="shared" si="82"/>
        <v>8</v>
      </c>
      <c r="BK42" s="26">
        <f t="shared" si="82"/>
        <v>8</v>
      </c>
    </row>
    <row r="43" spans="1:63" ht="60">
      <c r="A43" s="17" t="s">
        <v>753</v>
      </c>
      <c r="B43" s="22" t="s">
        <v>754</v>
      </c>
      <c r="C43" s="22" t="s">
        <v>755</v>
      </c>
      <c r="D43" s="15" t="s">
        <v>741</v>
      </c>
      <c r="E43" s="16" t="s">
        <v>731</v>
      </c>
      <c r="F43" s="16" t="s">
        <v>756</v>
      </c>
      <c r="G43" s="16">
        <v>3</v>
      </c>
      <c r="H43" s="18">
        <v>5</v>
      </c>
      <c r="I43" s="26">
        <f t="shared" si="79"/>
        <v>15</v>
      </c>
      <c r="J43" s="27" t="e">
        <f t="shared" si="80"/>
        <v>#VALUE!</v>
      </c>
      <c r="K43" s="27" t="e">
        <f t="shared" si="81"/>
        <v>#VALUE!</v>
      </c>
    </row>
    <row r="44" spans="1:63" ht="60">
      <c r="A44" s="17" t="s">
        <v>750</v>
      </c>
      <c r="B44" s="17" t="s">
        <v>751</v>
      </c>
      <c r="C44" s="17" t="s">
        <v>752</v>
      </c>
      <c r="D44" s="15" t="s">
        <v>740</v>
      </c>
      <c r="E44" s="16" t="s">
        <v>731</v>
      </c>
      <c r="F44" s="20">
        <v>4</v>
      </c>
      <c r="G44" s="16">
        <v>3</v>
      </c>
      <c r="H44" s="18">
        <v>0.5</v>
      </c>
      <c r="I44" s="26">
        <f t="shared" si="79"/>
        <v>1.5</v>
      </c>
      <c r="J44" s="27">
        <f t="shared" si="80"/>
        <v>13</v>
      </c>
      <c r="K44" s="26">
        <f t="shared" si="81"/>
        <v>19.5</v>
      </c>
      <c r="L44" s="26">
        <f t="shared" ref="L44" si="83">+$I44</f>
        <v>1.5</v>
      </c>
      <c r="P44" s="26">
        <f t="shared" ref="P44" si="84">+$I44</f>
        <v>1.5</v>
      </c>
      <c r="T44" s="26">
        <f t="shared" ref="T44" si="85">+$I44</f>
        <v>1.5</v>
      </c>
      <c r="X44" s="26">
        <f t="shared" ref="X44" si="86">+$I44</f>
        <v>1.5</v>
      </c>
      <c r="AB44" s="26">
        <f t="shared" ref="AB44" si="87">+$I44</f>
        <v>1.5</v>
      </c>
      <c r="AF44" s="26">
        <f t="shared" ref="AF44" si="88">+$I44</f>
        <v>1.5</v>
      </c>
      <c r="AJ44" s="26">
        <f t="shared" ref="AJ44" si="89">+$I44</f>
        <v>1.5</v>
      </c>
      <c r="AN44" s="26">
        <f t="shared" ref="AN44" si="90">+$I44</f>
        <v>1.5</v>
      </c>
      <c r="AR44" s="26">
        <f t="shared" ref="AR44" si="91">+$I44</f>
        <v>1.5</v>
      </c>
      <c r="AV44" s="26">
        <f t="shared" ref="AV44" si="92">+$I44</f>
        <v>1.5</v>
      </c>
      <c r="AZ44" s="26">
        <f t="shared" ref="AZ44" si="93">+$I44</f>
        <v>1.5</v>
      </c>
      <c r="BD44" s="26">
        <f t="shared" ref="BD44" si="94">+$I44</f>
        <v>1.5</v>
      </c>
      <c r="BH44" s="26">
        <f t="shared" ref="BH44" si="95">+$I44</f>
        <v>1.5</v>
      </c>
    </row>
    <row r="45" spans="1:63" ht="45">
      <c r="A45" s="14" t="s">
        <v>723</v>
      </c>
      <c r="B45" s="22" t="s">
        <v>724</v>
      </c>
      <c r="C45" s="22" t="s">
        <v>725</v>
      </c>
      <c r="D45" s="15" t="s">
        <v>726</v>
      </c>
      <c r="E45" s="16" t="s">
        <v>727</v>
      </c>
      <c r="F45" s="16">
        <v>2</v>
      </c>
      <c r="G45" s="16">
        <v>1</v>
      </c>
      <c r="H45" s="18">
        <f>+G45/60</f>
        <v>1.6666666666666666E-2</v>
      </c>
      <c r="I45" s="26">
        <f t="shared" si="79"/>
        <v>1.6666666666666666E-2</v>
      </c>
      <c r="J45" s="27">
        <f t="shared" si="80"/>
        <v>26</v>
      </c>
      <c r="K45" s="27">
        <f t="shared" si="81"/>
        <v>0.43333333333333335</v>
      </c>
      <c r="L45" s="26">
        <f>+$I45</f>
        <v>1.6666666666666666E-2</v>
      </c>
      <c r="N45" s="26">
        <f>+$I45</f>
        <v>1.6666666666666666E-2</v>
      </c>
      <c r="P45" s="26">
        <f>+$I45</f>
        <v>1.6666666666666666E-2</v>
      </c>
      <c r="R45" s="26">
        <f>+$I45</f>
        <v>1.6666666666666666E-2</v>
      </c>
      <c r="T45" s="26">
        <f>+$I45</f>
        <v>1.6666666666666666E-2</v>
      </c>
      <c r="V45" s="26">
        <f>+$I45</f>
        <v>1.6666666666666666E-2</v>
      </c>
      <c r="X45" s="26">
        <f>+$I45</f>
        <v>1.6666666666666666E-2</v>
      </c>
      <c r="Z45" s="26">
        <f>+$I45</f>
        <v>1.6666666666666666E-2</v>
      </c>
      <c r="AB45" s="26">
        <f>+$I45</f>
        <v>1.6666666666666666E-2</v>
      </c>
      <c r="AD45" s="26">
        <f>+$I45</f>
        <v>1.6666666666666666E-2</v>
      </c>
      <c r="AF45" s="26">
        <f>+$I45</f>
        <v>1.6666666666666666E-2</v>
      </c>
      <c r="AH45" s="26">
        <f>+$I45</f>
        <v>1.6666666666666666E-2</v>
      </c>
      <c r="AJ45" s="26">
        <f>+$I45</f>
        <v>1.6666666666666666E-2</v>
      </c>
      <c r="AL45" s="26">
        <f>+$I45</f>
        <v>1.6666666666666666E-2</v>
      </c>
      <c r="AN45" s="26">
        <f>+$I45</f>
        <v>1.6666666666666666E-2</v>
      </c>
      <c r="AP45" s="26">
        <f>+$I45</f>
        <v>1.6666666666666666E-2</v>
      </c>
      <c r="AR45" s="26">
        <f>+$I45</f>
        <v>1.6666666666666666E-2</v>
      </c>
      <c r="AT45" s="26">
        <f>+$I45</f>
        <v>1.6666666666666666E-2</v>
      </c>
      <c r="AV45" s="26">
        <f>+$I45</f>
        <v>1.6666666666666666E-2</v>
      </c>
      <c r="AX45" s="26">
        <f>+$I45</f>
        <v>1.6666666666666666E-2</v>
      </c>
      <c r="AZ45" s="26">
        <f>+$I45</f>
        <v>1.6666666666666666E-2</v>
      </c>
      <c r="BB45" s="26">
        <f>+$I45</f>
        <v>1.6666666666666666E-2</v>
      </c>
      <c r="BD45" s="26">
        <f>+$I45</f>
        <v>1.6666666666666666E-2</v>
      </c>
      <c r="BF45" s="26">
        <f>+$I45</f>
        <v>1.6666666666666666E-2</v>
      </c>
      <c r="BH45" s="26">
        <f>+$I45</f>
        <v>1.6666666666666666E-2</v>
      </c>
      <c r="BJ45" s="26">
        <f>+$I45</f>
        <v>1.6666666666666666E-2</v>
      </c>
    </row>
    <row r="46" spans="1:63" ht="90">
      <c r="A46" s="3" t="s">
        <v>761</v>
      </c>
      <c r="B46" s="3" t="s">
        <v>762</v>
      </c>
      <c r="C46" s="3" t="s">
        <v>763</v>
      </c>
      <c r="D46" s="15" t="s">
        <v>741</v>
      </c>
      <c r="E46" s="16" t="s">
        <v>764</v>
      </c>
      <c r="F46" s="16">
        <v>26</v>
      </c>
      <c r="G46" s="16">
        <v>2</v>
      </c>
      <c r="H46" s="18">
        <v>1</v>
      </c>
      <c r="I46" s="26">
        <f t="shared" si="79"/>
        <v>2</v>
      </c>
      <c r="J46" s="27">
        <f t="shared" si="80"/>
        <v>2</v>
      </c>
      <c r="K46" s="26">
        <f t="shared" si="81"/>
        <v>4</v>
      </c>
      <c r="L46" s="26">
        <f t="shared" ref="L46" si="96">+$I46</f>
        <v>2</v>
      </c>
      <c r="AL46" s="26">
        <f t="shared" ref="AL46" si="97">+$I46</f>
        <v>2</v>
      </c>
    </row>
    <row r="47" spans="1:63" ht="45">
      <c r="A47" s="14" t="s">
        <v>723</v>
      </c>
      <c r="B47" s="22" t="s">
        <v>724</v>
      </c>
      <c r="C47" s="22" t="s">
        <v>725</v>
      </c>
      <c r="D47" s="15" t="s">
        <v>740</v>
      </c>
      <c r="E47" s="16" t="s">
        <v>727</v>
      </c>
      <c r="F47" s="16">
        <v>2</v>
      </c>
      <c r="G47" s="16">
        <v>1</v>
      </c>
      <c r="H47" s="18">
        <f>+G47/60</f>
        <v>1.6666666666666666E-2</v>
      </c>
      <c r="I47" s="26">
        <f t="shared" si="79"/>
        <v>1.6666666666666666E-2</v>
      </c>
      <c r="J47" s="27">
        <f t="shared" si="80"/>
        <v>26</v>
      </c>
      <c r="K47" s="27">
        <f t="shared" si="81"/>
        <v>0.43333333333333335</v>
      </c>
      <c r="L47" s="26">
        <f>+$I47</f>
        <v>1.6666666666666666E-2</v>
      </c>
      <c r="N47" s="26">
        <f>+$I47</f>
        <v>1.6666666666666666E-2</v>
      </c>
      <c r="P47" s="26">
        <f>+$I47</f>
        <v>1.6666666666666666E-2</v>
      </c>
      <c r="R47" s="26">
        <f>+$I47</f>
        <v>1.6666666666666666E-2</v>
      </c>
      <c r="T47" s="26">
        <f>+$I47</f>
        <v>1.6666666666666666E-2</v>
      </c>
      <c r="V47" s="26">
        <f>+$I47</f>
        <v>1.6666666666666666E-2</v>
      </c>
      <c r="X47" s="26">
        <f>+$I47</f>
        <v>1.6666666666666666E-2</v>
      </c>
      <c r="Z47" s="26">
        <f>+$I47</f>
        <v>1.6666666666666666E-2</v>
      </c>
      <c r="AB47" s="26">
        <f>+$I47</f>
        <v>1.6666666666666666E-2</v>
      </c>
      <c r="AD47" s="26">
        <f>+$I47</f>
        <v>1.6666666666666666E-2</v>
      </c>
      <c r="AF47" s="26">
        <f>+$I47</f>
        <v>1.6666666666666666E-2</v>
      </c>
      <c r="AH47" s="26">
        <f>+$I47</f>
        <v>1.6666666666666666E-2</v>
      </c>
      <c r="AJ47" s="26">
        <f>+$I47</f>
        <v>1.6666666666666666E-2</v>
      </c>
      <c r="AL47" s="26">
        <f>+$I47</f>
        <v>1.6666666666666666E-2</v>
      </c>
      <c r="AN47" s="26">
        <f>+$I47</f>
        <v>1.6666666666666666E-2</v>
      </c>
      <c r="AP47" s="26">
        <f>+$I47</f>
        <v>1.6666666666666666E-2</v>
      </c>
      <c r="AR47" s="26">
        <f>+$I47</f>
        <v>1.6666666666666666E-2</v>
      </c>
      <c r="AT47" s="26">
        <f>+$I47</f>
        <v>1.6666666666666666E-2</v>
      </c>
      <c r="AV47" s="26">
        <f>+$I47</f>
        <v>1.6666666666666666E-2</v>
      </c>
      <c r="AX47" s="26">
        <f>+$I47</f>
        <v>1.6666666666666666E-2</v>
      </c>
      <c r="AZ47" s="26">
        <f>+$I47</f>
        <v>1.6666666666666666E-2</v>
      </c>
      <c r="BB47" s="26">
        <f>+$I47</f>
        <v>1.6666666666666666E-2</v>
      </c>
      <c r="BD47" s="26">
        <f>+$I47</f>
        <v>1.6666666666666666E-2</v>
      </c>
      <c r="BF47" s="26">
        <f>+$I47</f>
        <v>1.6666666666666666E-2</v>
      </c>
      <c r="BH47" s="26">
        <f>+$I47</f>
        <v>1.6666666666666666E-2</v>
      </c>
      <c r="BJ47" s="26">
        <f>+$I47</f>
        <v>1.6666666666666666E-2</v>
      </c>
    </row>
    <row r="48" spans="1:63" ht="90">
      <c r="A48" s="3" t="s">
        <v>765</v>
      </c>
      <c r="B48" s="3" t="s">
        <v>766</v>
      </c>
      <c r="C48" s="3" t="s">
        <v>767</v>
      </c>
      <c r="D48" s="15" t="s">
        <v>735</v>
      </c>
      <c r="E48" s="16" t="s">
        <v>768</v>
      </c>
      <c r="F48" s="16">
        <v>52</v>
      </c>
      <c r="G48" s="16">
        <v>2</v>
      </c>
      <c r="H48" s="18">
        <v>2</v>
      </c>
      <c r="I48" s="26">
        <f t="shared" si="79"/>
        <v>4</v>
      </c>
      <c r="J48" s="27">
        <f t="shared" si="80"/>
        <v>1</v>
      </c>
      <c r="K48" s="26">
        <f t="shared" si="81"/>
        <v>4</v>
      </c>
      <c r="L48" s="26">
        <f>+$I48</f>
        <v>4</v>
      </c>
    </row>
    <row r="49" spans="1:64" ht="90">
      <c r="A49" s="3" t="s">
        <v>765</v>
      </c>
      <c r="B49" s="3" t="s">
        <v>766</v>
      </c>
      <c r="C49" s="3" t="s">
        <v>767</v>
      </c>
      <c r="D49" s="15" t="s">
        <v>735</v>
      </c>
      <c r="E49" s="16" t="s">
        <v>768</v>
      </c>
      <c r="F49" s="16">
        <v>52</v>
      </c>
      <c r="G49" s="16">
        <v>2</v>
      </c>
      <c r="H49" s="18">
        <v>2</v>
      </c>
      <c r="I49" s="26">
        <f t="shared" si="79"/>
        <v>4</v>
      </c>
      <c r="J49" s="27">
        <f t="shared" si="80"/>
        <v>1</v>
      </c>
      <c r="K49" s="27">
        <f t="shared" si="81"/>
        <v>4</v>
      </c>
      <c r="L49" s="26">
        <f>+$I49</f>
        <v>4</v>
      </c>
    </row>
    <row r="50" spans="1:64" ht="90">
      <c r="A50" s="3" t="s">
        <v>765</v>
      </c>
      <c r="B50" s="3" t="s">
        <v>766</v>
      </c>
      <c r="C50" s="3" t="s">
        <v>767</v>
      </c>
      <c r="D50" s="15" t="s">
        <v>735</v>
      </c>
      <c r="E50" s="16" t="s">
        <v>768</v>
      </c>
      <c r="F50" s="16">
        <v>52</v>
      </c>
      <c r="G50" s="16">
        <v>2</v>
      </c>
      <c r="H50" s="18">
        <v>2</v>
      </c>
      <c r="I50" s="26">
        <f t="shared" si="79"/>
        <v>4</v>
      </c>
      <c r="J50" s="27">
        <f t="shared" si="80"/>
        <v>1</v>
      </c>
      <c r="K50" s="26">
        <f t="shared" si="81"/>
        <v>4</v>
      </c>
      <c r="L50" s="26">
        <f>+$I50</f>
        <v>4</v>
      </c>
    </row>
    <row r="51" spans="1:64" ht="60">
      <c r="A51" s="17" t="s">
        <v>753</v>
      </c>
      <c r="B51" s="22" t="s">
        <v>754</v>
      </c>
      <c r="C51" s="22" t="s">
        <v>755</v>
      </c>
      <c r="D51" s="15" t="s">
        <v>735</v>
      </c>
      <c r="E51" s="16" t="s">
        <v>731</v>
      </c>
      <c r="F51" s="16" t="s">
        <v>756</v>
      </c>
      <c r="G51" s="16">
        <v>3</v>
      </c>
      <c r="H51" s="18">
        <v>4</v>
      </c>
      <c r="I51" s="26">
        <f t="shared" si="79"/>
        <v>12</v>
      </c>
      <c r="J51" s="27" t="e">
        <f t="shared" si="80"/>
        <v>#VALUE!</v>
      </c>
      <c r="K51" s="27" t="e">
        <f t="shared" si="81"/>
        <v>#VALUE!</v>
      </c>
    </row>
    <row r="52" spans="1:64" ht="45">
      <c r="A52" s="14" t="s">
        <v>723</v>
      </c>
      <c r="B52" s="22" t="s">
        <v>724</v>
      </c>
      <c r="C52" s="22" t="s">
        <v>725</v>
      </c>
      <c r="D52" s="15" t="s">
        <v>740</v>
      </c>
      <c r="E52" s="16" t="s">
        <v>727</v>
      </c>
      <c r="F52" s="16">
        <v>2</v>
      </c>
      <c r="G52" s="16">
        <v>1</v>
      </c>
      <c r="H52" s="18">
        <f t="shared" ref="H52:H55" si="98">+G52/60</f>
        <v>1.6666666666666666E-2</v>
      </c>
      <c r="I52" s="26">
        <f t="shared" si="79"/>
        <v>1.6666666666666666E-2</v>
      </c>
      <c r="J52" s="27">
        <f t="shared" si="80"/>
        <v>26</v>
      </c>
      <c r="K52" s="26">
        <f t="shared" si="81"/>
        <v>0.43333333333333335</v>
      </c>
      <c r="L52" s="26">
        <f t="shared" ref="L52:L53" si="99">+$I52</f>
        <v>1.6666666666666666E-2</v>
      </c>
      <c r="N52" s="26">
        <f t="shared" ref="N52:N53" si="100">+$I52</f>
        <v>1.6666666666666666E-2</v>
      </c>
      <c r="P52" s="26">
        <f t="shared" ref="P52:P53" si="101">+$I52</f>
        <v>1.6666666666666666E-2</v>
      </c>
      <c r="R52" s="26">
        <f t="shared" ref="R52:R53" si="102">+$I52</f>
        <v>1.6666666666666666E-2</v>
      </c>
      <c r="T52" s="26">
        <f t="shared" ref="T52:T53" si="103">+$I52</f>
        <v>1.6666666666666666E-2</v>
      </c>
      <c r="V52" s="26">
        <f t="shared" ref="V52:V53" si="104">+$I52</f>
        <v>1.6666666666666666E-2</v>
      </c>
      <c r="X52" s="26">
        <f t="shared" ref="X52:X53" si="105">+$I52</f>
        <v>1.6666666666666666E-2</v>
      </c>
      <c r="Z52" s="26">
        <f t="shared" ref="Z52:Z53" si="106">+$I52</f>
        <v>1.6666666666666666E-2</v>
      </c>
      <c r="AB52" s="26">
        <f t="shared" ref="AB52:AB53" si="107">+$I52</f>
        <v>1.6666666666666666E-2</v>
      </c>
      <c r="AD52" s="26">
        <f t="shared" ref="AD52:AD53" si="108">+$I52</f>
        <v>1.6666666666666666E-2</v>
      </c>
      <c r="AF52" s="26">
        <f t="shared" ref="AF52:AF53" si="109">+$I52</f>
        <v>1.6666666666666666E-2</v>
      </c>
      <c r="AH52" s="26">
        <f t="shared" ref="AH52:AH53" si="110">+$I52</f>
        <v>1.6666666666666666E-2</v>
      </c>
      <c r="AJ52" s="26">
        <f t="shared" ref="AJ52:AJ53" si="111">+$I52</f>
        <v>1.6666666666666666E-2</v>
      </c>
      <c r="AL52" s="26">
        <f t="shared" ref="AL52:AL53" si="112">+$I52</f>
        <v>1.6666666666666666E-2</v>
      </c>
      <c r="AN52" s="26">
        <f t="shared" ref="AN52:AN53" si="113">+$I52</f>
        <v>1.6666666666666666E-2</v>
      </c>
      <c r="AP52" s="26">
        <f t="shared" ref="AP52:AP53" si="114">+$I52</f>
        <v>1.6666666666666666E-2</v>
      </c>
      <c r="AR52" s="26">
        <f t="shared" ref="AR52:AR53" si="115">+$I52</f>
        <v>1.6666666666666666E-2</v>
      </c>
      <c r="AT52" s="26">
        <f t="shared" ref="AT52:AT53" si="116">+$I52</f>
        <v>1.6666666666666666E-2</v>
      </c>
      <c r="AV52" s="26">
        <f t="shared" ref="AV52:AV53" si="117">+$I52</f>
        <v>1.6666666666666666E-2</v>
      </c>
      <c r="AX52" s="26">
        <f t="shared" ref="AX52:AX53" si="118">+$I52</f>
        <v>1.6666666666666666E-2</v>
      </c>
      <c r="AZ52" s="26">
        <f t="shared" ref="AZ52:AZ53" si="119">+$I52</f>
        <v>1.6666666666666666E-2</v>
      </c>
      <c r="BB52" s="26">
        <f t="shared" ref="BB52:BB53" si="120">+$I52</f>
        <v>1.6666666666666666E-2</v>
      </c>
      <c r="BD52" s="26">
        <f t="shared" ref="BD52:BD53" si="121">+$I52</f>
        <v>1.6666666666666666E-2</v>
      </c>
      <c r="BF52" s="26">
        <f t="shared" ref="BF52:BF53" si="122">+$I52</f>
        <v>1.6666666666666666E-2</v>
      </c>
      <c r="BH52" s="26">
        <f t="shared" ref="BH52:BH53" si="123">+$I52</f>
        <v>1.6666666666666666E-2</v>
      </c>
      <c r="BJ52" s="26">
        <f t="shared" ref="BJ52:BJ53" si="124">+$I52</f>
        <v>1.6666666666666666E-2</v>
      </c>
    </row>
    <row r="53" spans="1:64" ht="45">
      <c r="A53" s="14" t="s">
        <v>723</v>
      </c>
      <c r="B53" s="22" t="s">
        <v>724</v>
      </c>
      <c r="C53" s="22" t="s">
        <v>725</v>
      </c>
      <c r="D53" s="15" t="s">
        <v>740</v>
      </c>
      <c r="E53" s="16" t="s">
        <v>727</v>
      </c>
      <c r="F53" s="16">
        <v>2</v>
      </c>
      <c r="G53" s="16">
        <v>1</v>
      </c>
      <c r="H53" s="18">
        <f t="shared" si="98"/>
        <v>1.6666666666666666E-2</v>
      </c>
      <c r="I53" s="26">
        <f t="shared" si="79"/>
        <v>1.6666666666666666E-2</v>
      </c>
      <c r="J53" s="27">
        <f t="shared" si="80"/>
        <v>26</v>
      </c>
      <c r="K53" s="27">
        <f t="shared" si="81"/>
        <v>0.43333333333333335</v>
      </c>
      <c r="L53" s="26">
        <f t="shared" si="99"/>
        <v>1.6666666666666666E-2</v>
      </c>
      <c r="N53" s="26">
        <f t="shared" si="100"/>
        <v>1.6666666666666666E-2</v>
      </c>
      <c r="P53" s="26">
        <f t="shared" si="101"/>
        <v>1.6666666666666666E-2</v>
      </c>
      <c r="R53" s="26">
        <f t="shared" si="102"/>
        <v>1.6666666666666666E-2</v>
      </c>
      <c r="T53" s="26">
        <f t="shared" si="103"/>
        <v>1.6666666666666666E-2</v>
      </c>
      <c r="V53" s="26">
        <f t="shared" si="104"/>
        <v>1.6666666666666666E-2</v>
      </c>
      <c r="X53" s="26">
        <f t="shared" si="105"/>
        <v>1.6666666666666666E-2</v>
      </c>
      <c r="Z53" s="26">
        <f t="shared" si="106"/>
        <v>1.6666666666666666E-2</v>
      </c>
      <c r="AB53" s="26">
        <f t="shared" si="107"/>
        <v>1.6666666666666666E-2</v>
      </c>
      <c r="AD53" s="26">
        <f t="shared" si="108"/>
        <v>1.6666666666666666E-2</v>
      </c>
      <c r="AF53" s="26">
        <f t="shared" si="109"/>
        <v>1.6666666666666666E-2</v>
      </c>
      <c r="AH53" s="26">
        <f t="shared" si="110"/>
        <v>1.6666666666666666E-2</v>
      </c>
      <c r="AJ53" s="26">
        <f t="shared" si="111"/>
        <v>1.6666666666666666E-2</v>
      </c>
      <c r="AL53" s="26">
        <f t="shared" si="112"/>
        <v>1.6666666666666666E-2</v>
      </c>
      <c r="AN53" s="26">
        <f t="shared" si="113"/>
        <v>1.6666666666666666E-2</v>
      </c>
      <c r="AP53" s="26">
        <f t="shared" si="114"/>
        <v>1.6666666666666666E-2</v>
      </c>
      <c r="AR53" s="26">
        <f t="shared" si="115"/>
        <v>1.6666666666666666E-2</v>
      </c>
      <c r="AT53" s="26">
        <f t="shared" si="116"/>
        <v>1.6666666666666666E-2</v>
      </c>
      <c r="AV53" s="26">
        <f t="shared" si="117"/>
        <v>1.6666666666666666E-2</v>
      </c>
      <c r="AX53" s="26">
        <f t="shared" si="118"/>
        <v>1.6666666666666666E-2</v>
      </c>
      <c r="AZ53" s="26">
        <f t="shared" si="119"/>
        <v>1.6666666666666666E-2</v>
      </c>
      <c r="BB53" s="26">
        <f t="shared" si="120"/>
        <v>1.6666666666666666E-2</v>
      </c>
      <c r="BD53" s="26">
        <f t="shared" si="121"/>
        <v>1.6666666666666666E-2</v>
      </c>
      <c r="BF53" s="26">
        <f t="shared" si="122"/>
        <v>1.6666666666666666E-2</v>
      </c>
      <c r="BH53" s="26">
        <f t="shared" si="123"/>
        <v>1.6666666666666666E-2</v>
      </c>
      <c r="BJ53" s="26">
        <f t="shared" si="124"/>
        <v>1.6666666666666666E-2</v>
      </c>
    </row>
    <row r="54" spans="1:64" ht="75">
      <c r="A54" s="17" t="s">
        <v>732</v>
      </c>
      <c r="B54" s="17" t="s">
        <v>733</v>
      </c>
      <c r="C54" s="17" t="s">
        <v>734</v>
      </c>
      <c r="D54" s="15" t="s">
        <v>735</v>
      </c>
      <c r="E54" s="16" t="s">
        <v>742</v>
      </c>
      <c r="F54" s="16" t="s">
        <v>471</v>
      </c>
      <c r="G54" s="16">
        <v>2</v>
      </c>
      <c r="H54" s="18">
        <f t="shared" si="98"/>
        <v>3.3333333333333333E-2</v>
      </c>
      <c r="I54" s="26">
        <f t="shared" si="79"/>
        <v>6.6666666666666666E-2</v>
      </c>
      <c r="J54" s="27" t="e">
        <f t="shared" si="80"/>
        <v>#VALUE!</v>
      </c>
      <c r="K54" s="26" t="e">
        <f t="shared" si="81"/>
        <v>#VALUE!</v>
      </c>
    </row>
    <row r="55" spans="1:64" ht="45">
      <c r="A55" s="14" t="s">
        <v>723</v>
      </c>
      <c r="B55" s="22" t="s">
        <v>724</v>
      </c>
      <c r="C55" s="22" t="s">
        <v>725</v>
      </c>
      <c r="D55" s="15" t="s">
        <v>757</v>
      </c>
      <c r="E55" s="16" t="s">
        <v>727</v>
      </c>
      <c r="F55" s="16">
        <v>2</v>
      </c>
      <c r="G55" s="16">
        <v>1</v>
      </c>
      <c r="H55" s="18">
        <f t="shared" si="98"/>
        <v>1.6666666666666666E-2</v>
      </c>
      <c r="I55" s="26">
        <f t="shared" si="79"/>
        <v>1.6666666666666666E-2</v>
      </c>
      <c r="J55" s="27">
        <f t="shared" si="80"/>
        <v>26</v>
      </c>
      <c r="K55" s="27">
        <f t="shared" si="81"/>
        <v>0.43333333333333335</v>
      </c>
      <c r="L55" s="26">
        <f>+$I55</f>
        <v>1.6666666666666666E-2</v>
      </c>
      <c r="N55" s="26">
        <f>+$I55</f>
        <v>1.6666666666666666E-2</v>
      </c>
      <c r="P55" s="26">
        <f>+$I55</f>
        <v>1.6666666666666666E-2</v>
      </c>
      <c r="R55" s="26">
        <f>+$I55</f>
        <v>1.6666666666666666E-2</v>
      </c>
      <c r="T55" s="26">
        <f>+$I55</f>
        <v>1.6666666666666666E-2</v>
      </c>
      <c r="V55" s="26">
        <f>+$I55</f>
        <v>1.6666666666666666E-2</v>
      </c>
      <c r="X55" s="26">
        <f>+$I55</f>
        <v>1.6666666666666666E-2</v>
      </c>
      <c r="Z55" s="26">
        <f>+$I55</f>
        <v>1.6666666666666666E-2</v>
      </c>
      <c r="AB55" s="26">
        <f>+$I55</f>
        <v>1.6666666666666666E-2</v>
      </c>
      <c r="AD55" s="26">
        <f>+$I55</f>
        <v>1.6666666666666666E-2</v>
      </c>
      <c r="AF55" s="26">
        <f>+$I55</f>
        <v>1.6666666666666666E-2</v>
      </c>
      <c r="AH55" s="26">
        <f>+$I55</f>
        <v>1.6666666666666666E-2</v>
      </c>
      <c r="AJ55" s="26">
        <f>+$I55</f>
        <v>1.6666666666666666E-2</v>
      </c>
      <c r="AL55" s="26">
        <f>+$I55</f>
        <v>1.6666666666666666E-2</v>
      </c>
      <c r="AN55" s="26">
        <f>+$I55</f>
        <v>1.6666666666666666E-2</v>
      </c>
      <c r="AP55" s="26">
        <f>+$I55</f>
        <v>1.6666666666666666E-2</v>
      </c>
      <c r="AR55" s="26">
        <f>+$I55</f>
        <v>1.6666666666666666E-2</v>
      </c>
      <c r="AT55" s="26">
        <f>+$I55</f>
        <v>1.6666666666666666E-2</v>
      </c>
      <c r="AV55" s="26">
        <f>+$I55</f>
        <v>1.6666666666666666E-2</v>
      </c>
      <c r="AX55" s="26">
        <f>+$I55</f>
        <v>1.6666666666666666E-2</v>
      </c>
      <c r="AZ55" s="26">
        <f>+$I55</f>
        <v>1.6666666666666666E-2</v>
      </c>
      <c r="BB55" s="26">
        <f>+$I55</f>
        <v>1.6666666666666666E-2</v>
      </c>
      <c r="BD55" s="26">
        <f>+$I55</f>
        <v>1.6666666666666666E-2</v>
      </c>
      <c r="BF55" s="26">
        <f>+$I55</f>
        <v>1.6666666666666666E-2</v>
      </c>
      <c r="BH55" s="26">
        <f>+$I55</f>
        <v>1.6666666666666666E-2</v>
      </c>
      <c r="BJ55" s="26">
        <f>+$I55</f>
        <v>1.6666666666666666E-2</v>
      </c>
    </row>
    <row r="56" spans="1:64" ht="90">
      <c r="A56" s="3" t="s">
        <v>765</v>
      </c>
      <c r="B56" s="3" t="s">
        <v>766</v>
      </c>
      <c r="C56" s="3" t="s">
        <v>767</v>
      </c>
      <c r="D56" s="15" t="s">
        <v>735</v>
      </c>
      <c r="E56" s="16" t="s">
        <v>768</v>
      </c>
      <c r="F56" s="16">
        <v>52</v>
      </c>
      <c r="G56" s="16">
        <v>2</v>
      </c>
      <c r="H56" s="18">
        <v>2</v>
      </c>
      <c r="I56" s="26">
        <f t="shared" si="79"/>
        <v>4</v>
      </c>
      <c r="J56" s="27">
        <f t="shared" si="80"/>
        <v>1</v>
      </c>
      <c r="K56" s="26">
        <f t="shared" si="81"/>
        <v>4</v>
      </c>
      <c r="L56" s="26">
        <f>+$I56</f>
        <v>4</v>
      </c>
    </row>
    <row r="59" spans="1:64">
      <c r="BL59" s="28" t="s">
        <v>769</v>
      </c>
    </row>
    <row r="60" spans="1:64">
      <c r="K60" s="29" t="s">
        <v>736</v>
      </c>
      <c r="L60" s="26">
        <f>+L25+L26+L27+L28+L29+L54</f>
        <v>0.13333333333333333</v>
      </c>
      <c r="M60" s="26">
        <f t="shared" ref="M60:BK60" si="125">+M25+M26+M27+M28+M29+M54</f>
        <v>0</v>
      </c>
      <c r="N60" s="26">
        <f t="shared" si="125"/>
        <v>0</v>
      </c>
      <c r="O60" s="26">
        <f t="shared" si="125"/>
        <v>0</v>
      </c>
      <c r="P60" s="26">
        <f t="shared" si="125"/>
        <v>0</v>
      </c>
      <c r="Q60" s="26">
        <f t="shared" si="125"/>
        <v>0</v>
      </c>
      <c r="R60" s="26">
        <f t="shared" si="125"/>
        <v>0</v>
      </c>
      <c r="S60" s="26">
        <f t="shared" si="125"/>
        <v>0</v>
      </c>
      <c r="T60" s="26">
        <f t="shared" si="125"/>
        <v>0</v>
      </c>
      <c r="U60" s="26">
        <f t="shared" si="125"/>
        <v>0</v>
      </c>
      <c r="V60" s="26">
        <f t="shared" si="125"/>
        <v>0</v>
      </c>
      <c r="W60" s="26">
        <f t="shared" si="125"/>
        <v>0</v>
      </c>
      <c r="X60" s="26">
        <f t="shared" si="125"/>
        <v>0</v>
      </c>
      <c r="Y60" s="26">
        <f t="shared" si="125"/>
        <v>0</v>
      </c>
      <c r="Z60" s="26">
        <f t="shared" si="125"/>
        <v>0</v>
      </c>
      <c r="AA60" s="26">
        <f t="shared" si="125"/>
        <v>0</v>
      </c>
      <c r="AB60" s="26">
        <f t="shared" si="125"/>
        <v>0</v>
      </c>
      <c r="AC60" s="26">
        <f t="shared" si="125"/>
        <v>0</v>
      </c>
      <c r="AD60" s="26">
        <f t="shared" si="125"/>
        <v>0</v>
      </c>
      <c r="AE60" s="26">
        <f t="shared" si="125"/>
        <v>0</v>
      </c>
      <c r="AF60" s="26">
        <f t="shared" si="125"/>
        <v>0</v>
      </c>
      <c r="AG60" s="26">
        <f t="shared" si="125"/>
        <v>0</v>
      </c>
      <c r="AH60" s="26">
        <f t="shared" si="125"/>
        <v>0</v>
      </c>
      <c r="AI60" s="26">
        <f t="shared" si="125"/>
        <v>0</v>
      </c>
      <c r="AJ60" s="26">
        <f t="shared" si="125"/>
        <v>0</v>
      </c>
      <c r="AK60" s="26">
        <f t="shared" si="125"/>
        <v>0</v>
      </c>
      <c r="AL60" s="26">
        <f t="shared" si="125"/>
        <v>0.13333333333333333</v>
      </c>
      <c r="AM60" s="26">
        <f t="shared" si="125"/>
        <v>0</v>
      </c>
      <c r="AN60" s="26">
        <f t="shared" si="125"/>
        <v>0</v>
      </c>
      <c r="AO60" s="26">
        <f t="shared" si="125"/>
        <v>0</v>
      </c>
      <c r="AP60" s="26">
        <f t="shared" si="125"/>
        <v>0</v>
      </c>
      <c r="AQ60" s="26">
        <f t="shared" si="125"/>
        <v>0</v>
      </c>
      <c r="AR60" s="26">
        <f t="shared" si="125"/>
        <v>0</v>
      </c>
      <c r="AS60" s="26">
        <f t="shared" si="125"/>
        <v>0</v>
      </c>
      <c r="AT60" s="26">
        <f t="shared" si="125"/>
        <v>0</v>
      </c>
      <c r="AU60" s="26">
        <f t="shared" si="125"/>
        <v>0</v>
      </c>
      <c r="AV60" s="26">
        <f t="shared" si="125"/>
        <v>0</v>
      </c>
      <c r="AW60" s="26">
        <f t="shared" si="125"/>
        <v>0</v>
      </c>
      <c r="AX60" s="26">
        <f t="shared" si="125"/>
        <v>0</v>
      </c>
      <c r="AY60" s="26">
        <f t="shared" si="125"/>
        <v>0</v>
      </c>
      <c r="AZ60" s="26">
        <f t="shared" si="125"/>
        <v>0</v>
      </c>
      <c r="BA60" s="26">
        <f t="shared" si="125"/>
        <v>0</v>
      </c>
      <c r="BB60" s="26">
        <f t="shared" si="125"/>
        <v>0</v>
      </c>
      <c r="BC60" s="26">
        <f t="shared" si="125"/>
        <v>0</v>
      </c>
      <c r="BD60" s="26">
        <f t="shared" si="125"/>
        <v>0</v>
      </c>
      <c r="BE60" s="26">
        <f t="shared" si="125"/>
        <v>0</v>
      </c>
      <c r="BF60" s="26">
        <f t="shared" si="125"/>
        <v>0</v>
      </c>
      <c r="BG60" s="26">
        <f t="shared" si="125"/>
        <v>0</v>
      </c>
      <c r="BH60" s="26">
        <f t="shared" si="125"/>
        <v>0</v>
      </c>
      <c r="BI60" s="26">
        <f t="shared" si="125"/>
        <v>0</v>
      </c>
      <c r="BJ60" s="26">
        <f t="shared" si="125"/>
        <v>0</v>
      </c>
      <c r="BK60" s="26">
        <f t="shared" si="125"/>
        <v>0</v>
      </c>
      <c r="BL60" s="30">
        <f>SUBTOTAL(9,L60:BK60)</f>
        <v>0.26666666666666666</v>
      </c>
    </row>
    <row r="61" spans="1:64">
      <c r="K61" s="31" t="s">
        <v>768</v>
      </c>
      <c r="L61" s="26">
        <f>+L48+L49+L50+L56</f>
        <v>16</v>
      </c>
      <c r="M61" s="26">
        <f t="shared" ref="M61:BK61" si="126">+M48+M49+M50+M56</f>
        <v>0</v>
      </c>
      <c r="N61" s="26">
        <f t="shared" si="126"/>
        <v>0</v>
      </c>
      <c r="O61" s="26">
        <f t="shared" si="126"/>
        <v>0</v>
      </c>
      <c r="P61" s="26">
        <f t="shared" si="126"/>
        <v>0</v>
      </c>
      <c r="Q61" s="26">
        <f t="shared" si="126"/>
        <v>0</v>
      </c>
      <c r="R61" s="26">
        <f t="shared" si="126"/>
        <v>0</v>
      </c>
      <c r="S61" s="26">
        <f t="shared" si="126"/>
        <v>0</v>
      </c>
      <c r="T61" s="26">
        <f t="shared" si="126"/>
        <v>0</v>
      </c>
      <c r="U61" s="26">
        <f t="shared" si="126"/>
        <v>0</v>
      </c>
      <c r="V61" s="26">
        <f t="shared" si="126"/>
        <v>0</v>
      </c>
      <c r="W61" s="26">
        <f t="shared" si="126"/>
        <v>0</v>
      </c>
      <c r="X61" s="26">
        <f t="shared" si="126"/>
        <v>0</v>
      </c>
      <c r="Y61" s="26">
        <f t="shared" si="126"/>
        <v>0</v>
      </c>
      <c r="Z61" s="26">
        <f t="shared" si="126"/>
        <v>0</v>
      </c>
      <c r="AA61" s="26">
        <f t="shared" si="126"/>
        <v>0</v>
      </c>
      <c r="AB61" s="26">
        <f t="shared" si="126"/>
        <v>0</v>
      </c>
      <c r="AC61" s="26">
        <f t="shared" si="126"/>
        <v>0</v>
      </c>
      <c r="AD61" s="26">
        <f t="shared" si="126"/>
        <v>0</v>
      </c>
      <c r="AE61" s="26">
        <f t="shared" si="126"/>
        <v>0</v>
      </c>
      <c r="AF61" s="26">
        <f t="shared" si="126"/>
        <v>0</v>
      </c>
      <c r="AG61" s="26">
        <f t="shared" si="126"/>
        <v>0</v>
      </c>
      <c r="AH61" s="26">
        <f t="shared" si="126"/>
        <v>0</v>
      </c>
      <c r="AI61" s="26">
        <f t="shared" si="126"/>
        <v>0</v>
      </c>
      <c r="AJ61" s="26">
        <f t="shared" si="126"/>
        <v>0</v>
      </c>
      <c r="AK61" s="26">
        <f t="shared" si="126"/>
        <v>0</v>
      </c>
      <c r="AL61" s="26">
        <f t="shared" si="126"/>
        <v>0</v>
      </c>
      <c r="AM61" s="26">
        <f t="shared" si="126"/>
        <v>0</v>
      </c>
      <c r="AN61" s="26">
        <f t="shared" si="126"/>
        <v>0</v>
      </c>
      <c r="AO61" s="26">
        <f t="shared" si="126"/>
        <v>0</v>
      </c>
      <c r="AP61" s="26">
        <f t="shared" si="126"/>
        <v>0</v>
      </c>
      <c r="AQ61" s="26">
        <f t="shared" si="126"/>
        <v>0</v>
      </c>
      <c r="AR61" s="26">
        <f t="shared" si="126"/>
        <v>0</v>
      </c>
      <c r="AS61" s="26">
        <f t="shared" si="126"/>
        <v>0</v>
      </c>
      <c r="AT61" s="26">
        <f t="shared" si="126"/>
        <v>0</v>
      </c>
      <c r="AU61" s="26">
        <f t="shared" si="126"/>
        <v>0</v>
      </c>
      <c r="AV61" s="26">
        <f t="shared" si="126"/>
        <v>0</v>
      </c>
      <c r="AW61" s="26">
        <f t="shared" si="126"/>
        <v>0</v>
      </c>
      <c r="AX61" s="26">
        <f t="shared" si="126"/>
        <v>0</v>
      </c>
      <c r="AY61" s="26">
        <f t="shared" si="126"/>
        <v>0</v>
      </c>
      <c r="AZ61" s="26">
        <f t="shared" si="126"/>
        <v>0</v>
      </c>
      <c r="BA61" s="26">
        <f t="shared" si="126"/>
        <v>0</v>
      </c>
      <c r="BB61" s="26">
        <f t="shared" si="126"/>
        <v>0</v>
      </c>
      <c r="BC61" s="26">
        <f t="shared" si="126"/>
        <v>0</v>
      </c>
      <c r="BD61" s="26">
        <f t="shared" si="126"/>
        <v>0</v>
      </c>
      <c r="BE61" s="26">
        <f t="shared" si="126"/>
        <v>0</v>
      </c>
      <c r="BF61" s="26">
        <f t="shared" si="126"/>
        <v>0</v>
      </c>
      <c r="BG61" s="26">
        <f t="shared" si="126"/>
        <v>0</v>
      </c>
      <c r="BH61" s="26">
        <f t="shared" si="126"/>
        <v>0</v>
      </c>
      <c r="BI61" s="26">
        <f t="shared" si="126"/>
        <v>0</v>
      </c>
      <c r="BJ61" s="26">
        <f t="shared" si="126"/>
        <v>0</v>
      </c>
      <c r="BK61" s="26">
        <f t="shared" si="126"/>
        <v>0</v>
      </c>
      <c r="BL61" s="32">
        <f t="shared" ref="BL61:BL64" si="127">SUBTOTAL(9,L61:BK61)</f>
        <v>16</v>
      </c>
    </row>
    <row r="62" spans="1:64">
      <c r="K62" s="33" t="s">
        <v>727</v>
      </c>
      <c r="L62" s="26">
        <f>+L3+L5+L6+L7+L8+L9+L10++L11+L12+L13+L14+L15+L16+L17+L18+L19+L20+L21+L22+L23+L24+L30+L31+L32+L41+L45+L47+L52+L53+L55</f>
        <v>0.49999999999999994</v>
      </c>
      <c r="M62" s="26">
        <f t="shared" ref="M62:BK62" si="128">+M3+M5+M6+M7+M8+M9+M10++M11+M12+M13+M14+M15+M16+M17+M18+M19+M20+M21+M22+M23+M24+M30+M31+M32+M41+M45+M47+M52+M53+M55</f>
        <v>0</v>
      </c>
      <c r="N62" s="26">
        <f t="shared" si="128"/>
        <v>0.49999999999999994</v>
      </c>
      <c r="O62" s="26">
        <f t="shared" si="128"/>
        <v>0</v>
      </c>
      <c r="P62" s="26">
        <f t="shared" si="128"/>
        <v>0.49999999999999994</v>
      </c>
      <c r="Q62" s="26">
        <f t="shared" si="128"/>
        <v>0</v>
      </c>
      <c r="R62" s="26">
        <f t="shared" si="128"/>
        <v>0.49999999999999994</v>
      </c>
      <c r="S62" s="26">
        <f t="shared" si="128"/>
        <v>0</v>
      </c>
      <c r="T62" s="26">
        <f t="shared" si="128"/>
        <v>0.49999999999999994</v>
      </c>
      <c r="U62" s="26">
        <f t="shared" si="128"/>
        <v>0</v>
      </c>
      <c r="V62" s="26">
        <f t="shared" si="128"/>
        <v>0.49999999999999994</v>
      </c>
      <c r="W62" s="26">
        <f t="shared" si="128"/>
        <v>0</v>
      </c>
      <c r="X62" s="26">
        <f t="shared" si="128"/>
        <v>0.49999999999999994</v>
      </c>
      <c r="Y62" s="26">
        <f t="shared" si="128"/>
        <v>0</v>
      </c>
      <c r="Z62" s="26">
        <f t="shared" si="128"/>
        <v>0.49999999999999994</v>
      </c>
      <c r="AA62" s="26">
        <f t="shared" si="128"/>
        <v>0</v>
      </c>
      <c r="AB62" s="26">
        <f t="shared" si="128"/>
        <v>0.49999999999999994</v>
      </c>
      <c r="AC62" s="26">
        <f t="shared" si="128"/>
        <v>0</v>
      </c>
      <c r="AD62" s="26">
        <f t="shared" si="128"/>
        <v>0.49999999999999994</v>
      </c>
      <c r="AE62" s="26">
        <f t="shared" si="128"/>
        <v>0</v>
      </c>
      <c r="AF62" s="26">
        <f t="shared" si="128"/>
        <v>0.49999999999999994</v>
      </c>
      <c r="AG62" s="26">
        <f t="shared" si="128"/>
        <v>0</v>
      </c>
      <c r="AH62" s="26">
        <f t="shared" si="128"/>
        <v>0.49999999999999994</v>
      </c>
      <c r="AI62" s="26">
        <f t="shared" si="128"/>
        <v>0</v>
      </c>
      <c r="AJ62" s="26">
        <f t="shared" si="128"/>
        <v>0.49999999999999994</v>
      </c>
      <c r="AK62" s="26">
        <f t="shared" si="128"/>
        <v>0</v>
      </c>
      <c r="AL62" s="26">
        <f t="shared" si="128"/>
        <v>0.49999999999999994</v>
      </c>
      <c r="AM62" s="26">
        <f t="shared" si="128"/>
        <v>0</v>
      </c>
      <c r="AN62" s="26">
        <f t="shared" si="128"/>
        <v>0.49999999999999994</v>
      </c>
      <c r="AO62" s="26">
        <f t="shared" si="128"/>
        <v>0</v>
      </c>
      <c r="AP62" s="26">
        <f t="shared" si="128"/>
        <v>0.49999999999999994</v>
      </c>
      <c r="AQ62" s="26">
        <f t="shared" si="128"/>
        <v>0</v>
      </c>
      <c r="AR62" s="26">
        <f t="shared" si="128"/>
        <v>0.49999999999999994</v>
      </c>
      <c r="AS62" s="26">
        <f t="shared" si="128"/>
        <v>0</v>
      </c>
      <c r="AT62" s="26">
        <f t="shared" si="128"/>
        <v>0.49999999999999994</v>
      </c>
      <c r="AU62" s="26">
        <f t="shared" si="128"/>
        <v>0</v>
      </c>
      <c r="AV62" s="26">
        <f t="shared" si="128"/>
        <v>0.49999999999999994</v>
      </c>
      <c r="AW62" s="26">
        <f t="shared" si="128"/>
        <v>0</v>
      </c>
      <c r="AX62" s="26">
        <f t="shared" si="128"/>
        <v>0.49999999999999994</v>
      </c>
      <c r="AY62" s="26">
        <f t="shared" si="128"/>
        <v>0</v>
      </c>
      <c r="AZ62" s="26">
        <f t="shared" si="128"/>
        <v>0.49999999999999994</v>
      </c>
      <c r="BA62" s="26">
        <f t="shared" si="128"/>
        <v>0</v>
      </c>
      <c r="BB62" s="26">
        <f t="shared" si="128"/>
        <v>0.49999999999999994</v>
      </c>
      <c r="BC62" s="26">
        <f t="shared" si="128"/>
        <v>0</v>
      </c>
      <c r="BD62" s="26">
        <f t="shared" si="128"/>
        <v>0.49999999999999994</v>
      </c>
      <c r="BE62" s="26">
        <f t="shared" si="128"/>
        <v>0</v>
      </c>
      <c r="BF62" s="26">
        <f t="shared" si="128"/>
        <v>0.49999999999999994</v>
      </c>
      <c r="BG62" s="26">
        <f t="shared" si="128"/>
        <v>0</v>
      </c>
      <c r="BH62" s="26">
        <f t="shared" si="128"/>
        <v>0.49999999999999994</v>
      </c>
      <c r="BI62" s="26">
        <f t="shared" si="128"/>
        <v>0</v>
      </c>
      <c r="BJ62" s="26">
        <f t="shared" si="128"/>
        <v>0.49999999999999994</v>
      </c>
      <c r="BK62" s="26">
        <f t="shared" si="128"/>
        <v>0</v>
      </c>
      <c r="BL62" s="34">
        <f>SUBTOTAL(9,L62:BK62)</f>
        <v>12.999999999999998</v>
      </c>
    </row>
    <row r="63" spans="1:64">
      <c r="K63" s="35" t="s">
        <v>731</v>
      </c>
      <c r="L63" s="26">
        <f>+L4+L37+L38+L39+L40+L42+L43+L44+L51</f>
        <v>28.5</v>
      </c>
      <c r="M63" s="26">
        <f t="shared" ref="M63:BK63" si="129">+M4+M37+M38+M39+M40+M42+M43+M44+M51</f>
        <v>8</v>
      </c>
      <c r="N63" s="26">
        <f t="shared" si="129"/>
        <v>8</v>
      </c>
      <c r="O63" s="26">
        <f t="shared" si="129"/>
        <v>8</v>
      </c>
      <c r="P63" s="26">
        <f t="shared" si="129"/>
        <v>13.5</v>
      </c>
      <c r="Q63" s="26">
        <f t="shared" si="129"/>
        <v>8</v>
      </c>
      <c r="R63" s="26">
        <f t="shared" si="129"/>
        <v>8</v>
      </c>
      <c r="S63" s="26">
        <f t="shared" si="129"/>
        <v>8</v>
      </c>
      <c r="T63" s="26">
        <f t="shared" si="129"/>
        <v>13.5</v>
      </c>
      <c r="U63" s="26">
        <f t="shared" si="129"/>
        <v>8</v>
      </c>
      <c r="V63" s="26">
        <f t="shared" si="129"/>
        <v>8</v>
      </c>
      <c r="W63" s="26">
        <f t="shared" si="129"/>
        <v>8</v>
      </c>
      <c r="X63" s="26">
        <f t="shared" si="129"/>
        <v>28.5</v>
      </c>
      <c r="Y63" s="26">
        <f t="shared" si="129"/>
        <v>8</v>
      </c>
      <c r="Z63" s="26">
        <f t="shared" si="129"/>
        <v>8</v>
      </c>
      <c r="AA63" s="26">
        <f t="shared" si="129"/>
        <v>8</v>
      </c>
      <c r="AB63" s="26">
        <f t="shared" si="129"/>
        <v>13.5</v>
      </c>
      <c r="AC63" s="26">
        <f t="shared" si="129"/>
        <v>8</v>
      </c>
      <c r="AD63" s="26">
        <f t="shared" si="129"/>
        <v>8</v>
      </c>
      <c r="AE63" s="26">
        <f t="shared" si="129"/>
        <v>8</v>
      </c>
      <c r="AF63" s="26">
        <f t="shared" si="129"/>
        <v>13.5</v>
      </c>
      <c r="AG63" s="26">
        <f t="shared" si="129"/>
        <v>8</v>
      </c>
      <c r="AH63" s="26">
        <f t="shared" si="129"/>
        <v>8</v>
      </c>
      <c r="AI63" s="26">
        <f t="shared" si="129"/>
        <v>8</v>
      </c>
      <c r="AJ63" s="26">
        <f t="shared" si="129"/>
        <v>28.5</v>
      </c>
      <c r="AK63" s="26">
        <f t="shared" si="129"/>
        <v>8</v>
      </c>
      <c r="AL63" s="26">
        <f t="shared" si="129"/>
        <v>8</v>
      </c>
      <c r="AM63" s="26">
        <f t="shared" si="129"/>
        <v>8</v>
      </c>
      <c r="AN63" s="26">
        <f t="shared" si="129"/>
        <v>13.5</v>
      </c>
      <c r="AO63" s="26">
        <f t="shared" si="129"/>
        <v>8</v>
      </c>
      <c r="AP63" s="26">
        <f t="shared" si="129"/>
        <v>8</v>
      </c>
      <c r="AQ63" s="26">
        <f t="shared" si="129"/>
        <v>8</v>
      </c>
      <c r="AR63" s="26">
        <f t="shared" si="129"/>
        <v>13.5</v>
      </c>
      <c r="AS63" s="26">
        <f t="shared" si="129"/>
        <v>8</v>
      </c>
      <c r="AT63" s="26">
        <f t="shared" si="129"/>
        <v>8</v>
      </c>
      <c r="AU63" s="26">
        <f t="shared" si="129"/>
        <v>8</v>
      </c>
      <c r="AV63" s="26">
        <f t="shared" si="129"/>
        <v>28.5</v>
      </c>
      <c r="AW63" s="26">
        <f t="shared" si="129"/>
        <v>8</v>
      </c>
      <c r="AX63" s="26">
        <f t="shared" si="129"/>
        <v>8</v>
      </c>
      <c r="AY63" s="26">
        <f t="shared" si="129"/>
        <v>8</v>
      </c>
      <c r="AZ63" s="26">
        <f t="shared" si="129"/>
        <v>13.5</v>
      </c>
      <c r="BA63" s="26">
        <f t="shared" si="129"/>
        <v>8</v>
      </c>
      <c r="BB63" s="26">
        <f t="shared" si="129"/>
        <v>8</v>
      </c>
      <c r="BC63" s="26">
        <f t="shared" si="129"/>
        <v>8</v>
      </c>
      <c r="BD63" s="26">
        <f t="shared" si="129"/>
        <v>13.5</v>
      </c>
      <c r="BE63" s="26">
        <f t="shared" si="129"/>
        <v>8</v>
      </c>
      <c r="BF63" s="26">
        <f t="shared" si="129"/>
        <v>8</v>
      </c>
      <c r="BG63" s="26">
        <f t="shared" si="129"/>
        <v>8</v>
      </c>
      <c r="BH63" s="26">
        <f t="shared" si="129"/>
        <v>28.5</v>
      </c>
      <c r="BI63" s="26">
        <f t="shared" si="129"/>
        <v>8</v>
      </c>
      <c r="BJ63" s="26">
        <f t="shared" si="129"/>
        <v>8</v>
      </c>
      <c r="BK63" s="26">
        <f t="shared" si="129"/>
        <v>8</v>
      </c>
      <c r="BL63" s="36">
        <f t="shared" si="127"/>
        <v>562.5</v>
      </c>
    </row>
    <row r="64" spans="1:64">
      <c r="K64" s="37" t="s">
        <v>764</v>
      </c>
      <c r="L64" s="26">
        <f>+L46</f>
        <v>2</v>
      </c>
      <c r="M64" s="26">
        <f t="shared" ref="M64:BK64" si="130">+M46</f>
        <v>0</v>
      </c>
      <c r="N64" s="26">
        <f t="shared" si="130"/>
        <v>0</v>
      </c>
      <c r="O64" s="26">
        <f t="shared" si="130"/>
        <v>0</v>
      </c>
      <c r="P64" s="26">
        <f t="shared" si="130"/>
        <v>0</v>
      </c>
      <c r="Q64" s="26">
        <f t="shared" si="130"/>
        <v>0</v>
      </c>
      <c r="R64" s="26">
        <f t="shared" si="130"/>
        <v>0</v>
      </c>
      <c r="S64" s="26">
        <f t="shared" si="130"/>
        <v>0</v>
      </c>
      <c r="T64" s="26">
        <f t="shared" si="130"/>
        <v>0</v>
      </c>
      <c r="U64" s="26">
        <f t="shared" si="130"/>
        <v>0</v>
      </c>
      <c r="V64" s="26">
        <f t="shared" si="130"/>
        <v>0</v>
      </c>
      <c r="W64" s="26">
        <f t="shared" si="130"/>
        <v>0</v>
      </c>
      <c r="X64" s="26">
        <f t="shared" si="130"/>
        <v>0</v>
      </c>
      <c r="Y64" s="26">
        <f t="shared" si="130"/>
        <v>0</v>
      </c>
      <c r="Z64" s="26">
        <f t="shared" si="130"/>
        <v>0</v>
      </c>
      <c r="AA64" s="26">
        <f t="shared" si="130"/>
        <v>0</v>
      </c>
      <c r="AB64" s="26">
        <f t="shared" si="130"/>
        <v>0</v>
      </c>
      <c r="AC64" s="26">
        <f t="shared" si="130"/>
        <v>0</v>
      </c>
      <c r="AD64" s="26">
        <f t="shared" si="130"/>
        <v>0</v>
      </c>
      <c r="AE64" s="26">
        <f t="shared" si="130"/>
        <v>0</v>
      </c>
      <c r="AF64" s="26">
        <f t="shared" si="130"/>
        <v>0</v>
      </c>
      <c r="AG64" s="26">
        <f t="shared" si="130"/>
        <v>0</v>
      </c>
      <c r="AH64" s="26">
        <f t="shared" si="130"/>
        <v>0</v>
      </c>
      <c r="AI64" s="26">
        <f t="shared" si="130"/>
        <v>0</v>
      </c>
      <c r="AJ64" s="26">
        <f t="shared" si="130"/>
        <v>0</v>
      </c>
      <c r="AK64" s="26">
        <f t="shared" si="130"/>
        <v>0</v>
      </c>
      <c r="AL64" s="26">
        <f t="shared" si="130"/>
        <v>2</v>
      </c>
      <c r="AM64" s="26">
        <f t="shared" si="130"/>
        <v>0</v>
      </c>
      <c r="AN64" s="26">
        <f t="shared" si="130"/>
        <v>0</v>
      </c>
      <c r="AO64" s="26">
        <f t="shared" si="130"/>
        <v>0</v>
      </c>
      <c r="AP64" s="26">
        <f t="shared" si="130"/>
        <v>0</v>
      </c>
      <c r="AQ64" s="26">
        <f t="shared" si="130"/>
        <v>0</v>
      </c>
      <c r="AR64" s="26">
        <f t="shared" si="130"/>
        <v>0</v>
      </c>
      <c r="AS64" s="26">
        <f t="shared" si="130"/>
        <v>0</v>
      </c>
      <c r="AT64" s="26">
        <f t="shared" si="130"/>
        <v>0</v>
      </c>
      <c r="AU64" s="26">
        <f t="shared" si="130"/>
        <v>0</v>
      </c>
      <c r="AV64" s="26">
        <f t="shared" si="130"/>
        <v>0</v>
      </c>
      <c r="AW64" s="26">
        <f t="shared" si="130"/>
        <v>0</v>
      </c>
      <c r="AX64" s="26">
        <f t="shared" si="130"/>
        <v>0</v>
      </c>
      <c r="AY64" s="26">
        <f t="shared" si="130"/>
        <v>0</v>
      </c>
      <c r="AZ64" s="26">
        <f t="shared" si="130"/>
        <v>0</v>
      </c>
      <c r="BA64" s="26">
        <f t="shared" si="130"/>
        <v>0</v>
      </c>
      <c r="BB64" s="26">
        <f t="shared" si="130"/>
        <v>0</v>
      </c>
      <c r="BC64" s="26">
        <f t="shared" si="130"/>
        <v>0</v>
      </c>
      <c r="BD64" s="26">
        <f t="shared" si="130"/>
        <v>0</v>
      </c>
      <c r="BE64" s="26">
        <f t="shared" si="130"/>
        <v>0</v>
      </c>
      <c r="BF64" s="26">
        <f t="shared" si="130"/>
        <v>0</v>
      </c>
      <c r="BG64" s="26">
        <f t="shared" si="130"/>
        <v>0</v>
      </c>
      <c r="BH64" s="26">
        <f t="shared" si="130"/>
        <v>0</v>
      </c>
      <c r="BI64" s="26">
        <f t="shared" si="130"/>
        <v>0</v>
      </c>
      <c r="BJ64" s="26">
        <f t="shared" si="130"/>
        <v>0</v>
      </c>
      <c r="BK64" s="26">
        <f t="shared" si="130"/>
        <v>0</v>
      </c>
      <c r="BL64" s="38">
        <f t="shared" si="127"/>
        <v>4</v>
      </c>
    </row>
    <row r="65" spans="11:64">
      <c r="K65" s="46" t="s">
        <v>749</v>
      </c>
      <c r="L65" s="19">
        <f>+L33+L34+L35+L36</f>
        <v>0</v>
      </c>
      <c r="M65" s="19">
        <f t="shared" ref="M65:BK65" si="131">+M33+M34+M35+M36</f>
        <v>0</v>
      </c>
      <c r="N65" s="19">
        <f t="shared" si="131"/>
        <v>0</v>
      </c>
      <c r="O65" s="19">
        <f t="shared" si="131"/>
        <v>0</v>
      </c>
      <c r="P65" s="19">
        <f t="shared" si="131"/>
        <v>0</v>
      </c>
      <c r="Q65" s="19">
        <f t="shared" si="131"/>
        <v>0</v>
      </c>
      <c r="R65" s="19">
        <f t="shared" si="131"/>
        <v>0</v>
      </c>
      <c r="S65" s="19">
        <f t="shared" si="131"/>
        <v>0</v>
      </c>
      <c r="T65" s="19">
        <f t="shared" si="131"/>
        <v>0</v>
      </c>
      <c r="U65" s="19">
        <f t="shared" si="131"/>
        <v>0</v>
      </c>
      <c r="V65" s="19">
        <f t="shared" si="131"/>
        <v>0</v>
      </c>
      <c r="W65" s="19">
        <f t="shared" si="131"/>
        <v>0</v>
      </c>
      <c r="X65" s="19">
        <f t="shared" si="131"/>
        <v>0</v>
      </c>
      <c r="Y65" s="19">
        <f t="shared" si="131"/>
        <v>0</v>
      </c>
      <c r="Z65" s="19">
        <f t="shared" si="131"/>
        <v>0</v>
      </c>
      <c r="AA65" s="19">
        <f t="shared" si="131"/>
        <v>0</v>
      </c>
      <c r="AB65" s="19">
        <f t="shared" si="131"/>
        <v>0</v>
      </c>
      <c r="AC65" s="19">
        <f t="shared" si="131"/>
        <v>0</v>
      </c>
      <c r="AD65" s="19">
        <f t="shared" si="131"/>
        <v>0</v>
      </c>
      <c r="AE65" s="19">
        <f t="shared" si="131"/>
        <v>0</v>
      </c>
      <c r="AF65" s="19">
        <f t="shared" si="131"/>
        <v>0</v>
      </c>
      <c r="AG65" s="19">
        <f t="shared" si="131"/>
        <v>0</v>
      </c>
      <c r="AH65" s="19">
        <f t="shared" si="131"/>
        <v>0</v>
      </c>
      <c r="AI65" s="19">
        <f t="shared" si="131"/>
        <v>0</v>
      </c>
      <c r="AJ65" s="19">
        <f t="shared" si="131"/>
        <v>0</v>
      </c>
      <c r="AK65" s="19">
        <f t="shared" si="131"/>
        <v>0</v>
      </c>
      <c r="AL65" s="19">
        <f t="shared" si="131"/>
        <v>0</v>
      </c>
      <c r="AM65" s="19">
        <f t="shared" si="131"/>
        <v>0</v>
      </c>
      <c r="AN65" s="19">
        <f t="shared" si="131"/>
        <v>0</v>
      </c>
      <c r="AO65" s="19">
        <f t="shared" si="131"/>
        <v>0</v>
      </c>
      <c r="AP65" s="19">
        <f t="shared" si="131"/>
        <v>0</v>
      </c>
      <c r="AQ65" s="19">
        <f t="shared" si="131"/>
        <v>0</v>
      </c>
      <c r="AR65" s="19">
        <f t="shared" si="131"/>
        <v>0</v>
      </c>
      <c r="AS65" s="19">
        <f t="shared" si="131"/>
        <v>0</v>
      </c>
      <c r="AT65" s="19">
        <f t="shared" si="131"/>
        <v>0</v>
      </c>
      <c r="AU65" s="19">
        <f t="shared" si="131"/>
        <v>0</v>
      </c>
      <c r="AV65" s="19">
        <f t="shared" si="131"/>
        <v>0</v>
      </c>
      <c r="AW65" s="19">
        <f t="shared" si="131"/>
        <v>0</v>
      </c>
      <c r="AX65" s="19">
        <f t="shared" si="131"/>
        <v>0</v>
      </c>
      <c r="AY65" s="19">
        <f t="shared" si="131"/>
        <v>0</v>
      </c>
      <c r="AZ65" s="19">
        <f t="shared" si="131"/>
        <v>0</v>
      </c>
      <c r="BA65" s="19">
        <f t="shared" si="131"/>
        <v>0</v>
      </c>
      <c r="BB65" s="19">
        <f t="shared" si="131"/>
        <v>0</v>
      </c>
      <c r="BC65" s="19">
        <f t="shared" si="131"/>
        <v>0</v>
      </c>
      <c r="BD65" s="19">
        <f t="shared" si="131"/>
        <v>0</v>
      </c>
      <c r="BE65" s="19">
        <f t="shared" si="131"/>
        <v>0</v>
      </c>
      <c r="BF65" s="19">
        <f t="shared" si="131"/>
        <v>0</v>
      </c>
      <c r="BG65" s="19">
        <f t="shared" si="131"/>
        <v>0</v>
      </c>
      <c r="BH65" s="19">
        <f t="shared" si="131"/>
        <v>0</v>
      </c>
      <c r="BI65" s="19">
        <f t="shared" si="131"/>
        <v>0</v>
      </c>
      <c r="BJ65" s="19">
        <f t="shared" si="131"/>
        <v>0</v>
      </c>
      <c r="BK65" s="19">
        <f t="shared" si="131"/>
        <v>0</v>
      </c>
      <c r="BL65" s="47">
        <f>SUBTOTAL(9,L65:BK65)</f>
        <v>0</v>
      </c>
    </row>
  </sheetData>
  <autoFilter ref="A2:BL56" xr:uid="{A0446856-13CA-4F97-AD4A-A9FBEC97F601}"/>
  <mergeCells count="1">
    <mergeCell ref="L1:BK1"/>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679DD-AF53-4302-AD5C-F1E7B938E5D8}">
  <sheetPr codeName="Hoja11"/>
  <dimension ref="A2:G18"/>
  <sheetViews>
    <sheetView zoomScale="120" zoomScaleNormal="120" workbookViewId="0">
      <selection activeCell="G12" sqref="G12"/>
    </sheetView>
  </sheetViews>
  <sheetFormatPr baseColWidth="10" defaultColWidth="11.42578125" defaultRowHeight="15"/>
  <cols>
    <col min="1" max="1" width="23.42578125" style="2" customWidth="1"/>
    <col min="2" max="2" width="22.85546875" style="2" bestFit="1" customWidth="1"/>
    <col min="3" max="3" width="18" style="2" bestFit="1" customWidth="1"/>
    <col min="4" max="5" width="9" style="6" bestFit="1" customWidth="1"/>
    <col min="6" max="6" width="16.140625" style="6" bestFit="1" customWidth="1"/>
    <col min="7" max="7" width="14.140625" style="2" bestFit="1" customWidth="1"/>
  </cols>
  <sheetData>
    <row r="2" spans="1:5" ht="30">
      <c r="A2" s="1" t="s">
        <v>179</v>
      </c>
      <c r="B2" s="2" t="s">
        <v>770</v>
      </c>
    </row>
    <row r="4" spans="1:5" s="5" customFormat="1" ht="30">
      <c r="A4" s="1" t="s">
        <v>46</v>
      </c>
      <c r="B4" s="1" t="s">
        <v>49</v>
      </c>
      <c r="C4" s="4" t="s">
        <v>190</v>
      </c>
      <c r="D4" s="6" t="s">
        <v>771</v>
      </c>
      <c r="E4" s="6" t="s">
        <v>772</v>
      </c>
    </row>
    <row r="5" spans="1:5">
      <c r="A5" s="2" t="s">
        <v>773</v>
      </c>
      <c r="B5" s="2" t="s">
        <v>749</v>
      </c>
      <c r="C5" s="2" t="s">
        <v>236</v>
      </c>
      <c r="D5" s="6">
        <v>33</v>
      </c>
      <c r="E5" s="12">
        <v>6</v>
      </c>
    </row>
    <row r="6" spans="1:5">
      <c r="C6" s="2" t="s">
        <v>226</v>
      </c>
      <c r="D6" s="6">
        <v>11</v>
      </c>
      <c r="E6" s="12">
        <v>10</v>
      </c>
    </row>
    <row r="7" spans="1:5">
      <c r="B7" s="2" t="s">
        <v>442</v>
      </c>
      <c r="C7" s="2" t="s">
        <v>226</v>
      </c>
      <c r="E7" s="12">
        <v>64</v>
      </c>
    </row>
    <row r="8" spans="1:5">
      <c r="A8" s="2" t="s">
        <v>774</v>
      </c>
      <c r="B8" s="2" t="s">
        <v>749</v>
      </c>
      <c r="C8" s="2" t="s">
        <v>236</v>
      </c>
      <c r="D8" s="6">
        <v>22</v>
      </c>
      <c r="E8" s="12">
        <v>6</v>
      </c>
    </row>
    <row r="9" spans="1:5">
      <c r="B9" s="2" t="s">
        <v>442</v>
      </c>
      <c r="C9" s="2" t="s">
        <v>236</v>
      </c>
      <c r="E9" s="12">
        <v>24</v>
      </c>
    </row>
    <row r="10" spans="1:5">
      <c r="C10" s="2" t="s">
        <v>226</v>
      </c>
      <c r="E10" s="12">
        <v>48</v>
      </c>
    </row>
    <row r="11" spans="1:5">
      <c r="A11" s="2" t="s">
        <v>775</v>
      </c>
      <c r="B11" s="2" t="s">
        <v>749</v>
      </c>
      <c r="C11" s="2" t="s">
        <v>226</v>
      </c>
      <c r="D11" s="6">
        <v>34</v>
      </c>
      <c r="E11" s="12">
        <v>11</v>
      </c>
    </row>
    <row r="12" spans="1:5">
      <c r="B12" s="2" t="s">
        <v>442</v>
      </c>
      <c r="C12" s="2" t="s">
        <v>226</v>
      </c>
      <c r="E12" s="12">
        <v>82</v>
      </c>
    </row>
    <row r="13" spans="1:5">
      <c r="A13" s="2" t="s">
        <v>776</v>
      </c>
      <c r="B13" s="2" t="s">
        <v>749</v>
      </c>
      <c r="C13" s="2" t="s">
        <v>236</v>
      </c>
      <c r="D13" s="6">
        <v>60</v>
      </c>
      <c r="E13" s="12">
        <v>12</v>
      </c>
    </row>
    <row r="14" spans="1:5">
      <c r="C14" s="2" t="s">
        <v>226</v>
      </c>
      <c r="D14" s="6">
        <v>20</v>
      </c>
      <c r="E14" s="12">
        <v>20</v>
      </c>
    </row>
    <row r="15" spans="1:5">
      <c r="B15" s="2" t="s">
        <v>442</v>
      </c>
      <c r="C15" s="2" t="s">
        <v>226</v>
      </c>
      <c r="E15" s="12">
        <v>126</v>
      </c>
    </row>
    <row r="16" spans="1:5">
      <c r="A16" s="2" t="s">
        <v>777</v>
      </c>
      <c r="B16" s="2" t="s">
        <v>749</v>
      </c>
      <c r="C16" s="2" t="s">
        <v>226</v>
      </c>
      <c r="D16" s="6">
        <v>2</v>
      </c>
      <c r="E16" s="12">
        <v>1</v>
      </c>
    </row>
    <row r="17" spans="1:5">
      <c r="B17" s="2" t="s">
        <v>442</v>
      </c>
      <c r="C17" s="2" t="s">
        <v>226</v>
      </c>
      <c r="E17" s="12">
        <v>12</v>
      </c>
    </row>
    <row r="18" spans="1:5">
      <c r="A18" s="2" t="s">
        <v>660</v>
      </c>
      <c r="B18" s="2" t="s">
        <v>660</v>
      </c>
      <c r="C18" s="2" t="s">
        <v>660</v>
      </c>
      <c r="E18" s="12"/>
    </row>
  </sheetData>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9497C-860D-4655-96D7-11BF2D9EEEB3}">
  <sheetPr codeName="Hoja12"/>
  <dimension ref="A3:G33"/>
  <sheetViews>
    <sheetView zoomScale="135" zoomScaleNormal="135" workbookViewId="0">
      <selection activeCell="F24" sqref="F24"/>
    </sheetView>
  </sheetViews>
  <sheetFormatPr baseColWidth="10" defaultColWidth="11.42578125" defaultRowHeight="15"/>
  <cols>
    <col min="1" max="1" width="16.42578125" style="2" customWidth="1"/>
    <col min="2" max="2" width="11.85546875" style="6" customWidth="1"/>
    <col min="3" max="3" width="15.5703125" style="2" bestFit="1" customWidth="1"/>
    <col min="4" max="4" width="12.140625" style="2" bestFit="1" customWidth="1"/>
    <col min="5" max="5" width="16.42578125" style="2" bestFit="1" customWidth="1"/>
    <col min="6" max="7" width="12.140625" style="6" bestFit="1" customWidth="1"/>
  </cols>
  <sheetData>
    <row r="3" spans="1:5" s="5" customFormat="1">
      <c r="A3" s="7" t="s">
        <v>49</v>
      </c>
      <c r="B3" s="9" t="s">
        <v>770</v>
      </c>
      <c r="C3"/>
      <c r="D3" s="2"/>
      <c r="E3"/>
    </row>
    <row r="4" spans="1:5" ht="27.75" customHeight="1">
      <c r="A4"/>
      <c r="B4" s="5"/>
      <c r="C4"/>
      <c r="E4"/>
    </row>
    <row r="5" spans="1:5" s="2" customFormat="1" ht="15" customHeight="1">
      <c r="A5" s="7" t="s">
        <v>175</v>
      </c>
      <c r="B5" s="8" t="s">
        <v>2</v>
      </c>
      <c r="C5" s="7" t="s">
        <v>190</v>
      </c>
      <c r="D5" s="9" t="s">
        <v>778</v>
      </c>
      <c r="E5" s="9" t="s">
        <v>772</v>
      </c>
    </row>
    <row r="6" spans="1:5" ht="15" customHeight="1">
      <c r="A6" s="3" t="s">
        <v>660</v>
      </c>
      <c r="B6" s="3" t="s">
        <v>779</v>
      </c>
      <c r="C6" s="3" t="s">
        <v>236</v>
      </c>
      <c r="D6" s="9">
        <v>4</v>
      </c>
      <c r="E6" s="13">
        <v>3</v>
      </c>
    </row>
    <row r="7" spans="1:5" ht="15" customHeight="1">
      <c r="A7" s="3"/>
      <c r="B7" s="3" t="s">
        <v>780</v>
      </c>
      <c r="C7" s="3" t="s">
        <v>226</v>
      </c>
      <c r="D7" s="9">
        <v>2</v>
      </c>
      <c r="E7" s="13">
        <v>3</v>
      </c>
    </row>
    <row r="8" spans="1:5" ht="15" customHeight="1">
      <c r="A8" s="3"/>
      <c r="B8" s="3" t="s">
        <v>660</v>
      </c>
      <c r="C8" s="3" t="s">
        <v>660</v>
      </c>
      <c r="D8" s="9"/>
      <c r="E8" s="13"/>
    </row>
    <row r="9" spans="1:5" ht="15" customHeight="1">
      <c r="A9" s="3"/>
      <c r="B9" s="3" t="s">
        <v>773</v>
      </c>
      <c r="C9" s="3" t="s">
        <v>236</v>
      </c>
      <c r="D9" s="9">
        <v>7</v>
      </c>
      <c r="E9" s="13">
        <v>3</v>
      </c>
    </row>
    <row r="10" spans="1:5" ht="15" customHeight="1">
      <c r="A10" s="3"/>
      <c r="B10" s="3"/>
      <c r="C10" s="3" t="s">
        <v>226</v>
      </c>
      <c r="D10" s="9">
        <v>7</v>
      </c>
      <c r="E10" s="13">
        <v>65</v>
      </c>
    </row>
    <row r="11" spans="1:5" ht="15" customHeight="1">
      <c r="A11" s="3"/>
      <c r="B11" s="3" t="s">
        <v>781</v>
      </c>
      <c r="C11" s="3" t="s">
        <v>236</v>
      </c>
      <c r="D11" s="9">
        <v>4</v>
      </c>
      <c r="E11" s="13">
        <v>3</v>
      </c>
    </row>
    <row r="12" spans="1:5" ht="15" customHeight="1">
      <c r="A12" s="3"/>
      <c r="B12" s="3"/>
      <c r="C12" s="3" t="s">
        <v>226</v>
      </c>
      <c r="D12" s="9">
        <v>4</v>
      </c>
      <c r="E12" s="13">
        <v>9</v>
      </c>
    </row>
    <row r="13" spans="1:5" ht="15" customHeight="1">
      <c r="A13" s="3"/>
      <c r="B13" s="3" t="s">
        <v>776</v>
      </c>
      <c r="C13" s="3" t="s">
        <v>236</v>
      </c>
      <c r="D13" s="9">
        <v>7</v>
      </c>
      <c r="E13" s="13">
        <v>3</v>
      </c>
    </row>
    <row r="14" spans="1:5" ht="15" customHeight="1">
      <c r="A14" s="3"/>
      <c r="B14" s="3"/>
      <c r="C14" s="3" t="s">
        <v>226</v>
      </c>
      <c r="D14" s="9">
        <v>7</v>
      </c>
      <c r="E14" s="13">
        <v>65</v>
      </c>
    </row>
    <row r="15" spans="1:5" ht="15" customHeight="1">
      <c r="A15" s="3"/>
      <c r="B15" s="3" t="s">
        <v>782</v>
      </c>
      <c r="C15" s="3" t="s">
        <v>236</v>
      </c>
      <c r="D15" s="9">
        <v>7</v>
      </c>
      <c r="E15" s="13">
        <v>3</v>
      </c>
    </row>
    <row r="16" spans="1:5" ht="15" customHeight="1">
      <c r="A16" s="3"/>
      <c r="B16" s="3"/>
      <c r="C16" s="3" t="s">
        <v>226</v>
      </c>
      <c r="D16" s="9">
        <v>7</v>
      </c>
      <c r="E16" s="13">
        <v>65</v>
      </c>
    </row>
    <row r="17" spans="1:5" ht="15" customHeight="1">
      <c r="A17" s="3"/>
      <c r="B17" s="3" t="s">
        <v>783</v>
      </c>
      <c r="C17" s="3" t="s">
        <v>236</v>
      </c>
      <c r="D17" s="9">
        <v>4</v>
      </c>
      <c r="E17" s="13">
        <v>3</v>
      </c>
    </row>
    <row r="18" spans="1:5" ht="15" customHeight="1">
      <c r="A18" s="3"/>
      <c r="B18" s="3"/>
      <c r="C18" s="3" t="s">
        <v>226</v>
      </c>
      <c r="D18" s="9">
        <v>4</v>
      </c>
      <c r="E18" s="13">
        <v>9</v>
      </c>
    </row>
    <row r="19" spans="1:5" ht="15" customHeight="1">
      <c r="A19" s="3"/>
      <c r="B19" s="3" t="s">
        <v>784</v>
      </c>
      <c r="C19" s="3" t="s">
        <v>236</v>
      </c>
      <c r="D19" s="9">
        <v>2</v>
      </c>
      <c r="E19" s="13">
        <v>3</v>
      </c>
    </row>
    <row r="20" spans="1:5" ht="15" customHeight="1">
      <c r="A20" s="3"/>
      <c r="B20" s="3"/>
      <c r="C20" s="3" t="s">
        <v>226</v>
      </c>
      <c r="D20" s="9">
        <v>2</v>
      </c>
      <c r="E20" s="13">
        <v>7</v>
      </c>
    </row>
    <row r="21" spans="1:5" ht="15" customHeight="1">
      <c r="A21" s="3"/>
      <c r="B21" s="3" t="s">
        <v>785</v>
      </c>
      <c r="C21" s="3" t="s">
        <v>226</v>
      </c>
      <c r="D21" s="9">
        <v>2</v>
      </c>
      <c r="E21" s="13">
        <v>13</v>
      </c>
    </row>
    <row r="22" spans="1:5" ht="15" customHeight="1">
      <c r="A22" s="3"/>
      <c r="B22" s="3" t="s">
        <v>786</v>
      </c>
      <c r="C22" s="3" t="s">
        <v>226</v>
      </c>
      <c r="D22" s="9">
        <v>4</v>
      </c>
      <c r="E22" s="13">
        <v>14</v>
      </c>
    </row>
    <row r="23" spans="1:5" ht="15" customHeight="1">
      <c r="A23" s="3"/>
      <c r="B23" s="3" t="s">
        <v>787</v>
      </c>
      <c r="C23" s="3" t="s">
        <v>226</v>
      </c>
      <c r="D23" s="9">
        <v>4</v>
      </c>
      <c r="E23" s="13">
        <v>25</v>
      </c>
    </row>
    <row r="24" spans="1:5" ht="15" customHeight="1">
      <c r="A24" s="3"/>
      <c r="B24" s="3" t="s">
        <v>788</v>
      </c>
      <c r="C24" s="3" t="s">
        <v>226</v>
      </c>
      <c r="D24" s="9"/>
      <c r="E24" s="13">
        <v>17</v>
      </c>
    </row>
    <row r="25" spans="1:5" ht="15" customHeight="1">
      <c r="A25" s="3"/>
      <c r="B25" s="3" t="s">
        <v>789</v>
      </c>
      <c r="C25" s="3" t="s">
        <v>226</v>
      </c>
      <c r="D25" s="9">
        <v>4</v>
      </c>
      <c r="E25" s="13">
        <v>8</v>
      </c>
    </row>
    <row r="26" spans="1:5" ht="15" customHeight="1">
      <c r="A26" s="3"/>
      <c r="B26" s="3" t="s">
        <v>790</v>
      </c>
      <c r="C26" s="3" t="s">
        <v>226</v>
      </c>
      <c r="D26" s="9">
        <v>4</v>
      </c>
      <c r="E26" s="13">
        <v>13</v>
      </c>
    </row>
    <row r="27" spans="1:5" ht="15" customHeight="1">
      <c r="A27" s="3"/>
      <c r="B27" s="3" t="s">
        <v>791</v>
      </c>
      <c r="C27" s="3" t="s">
        <v>236</v>
      </c>
      <c r="D27" s="9">
        <v>4</v>
      </c>
      <c r="E27" s="13">
        <v>1</v>
      </c>
    </row>
    <row r="28" spans="1:5" ht="15" customHeight="1">
      <c r="A28" s="3"/>
      <c r="B28" s="3"/>
      <c r="C28" s="3" t="s">
        <v>226</v>
      </c>
      <c r="D28" s="9">
        <v>4</v>
      </c>
      <c r="E28" s="13">
        <v>25</v>
      </c>
    </row>
    <row r="29" spans="1:5" ht="15" customHeight="1">
      <c r="A29" s="3"/>
      <c r="B29" s="3" t="s">
        <v>792</v>
      </c>
      <c r="C29" s="3" t="s">
        <v>236</v>
      </c>
      <c r="D29" s="9"/>
      <c r="E29" s="13">
        <v>12</v>
      </c>
    </row>
    <row r="30" spans="1:5" ht="15" customHeight="1">
      <c r="A30" s="3"/>
      <c r="B30" s="3"/>
      <c r="C30" s="3" t="s">
        <v>226</v>
      </c>
      <c r="D30" s="9"/>
      <c r="E30" s="13">
        <v>12</v>
      </c>
    </row>
    <row r="31" spans="1:5" ht="15" customHeight="1">
      <c r="A31" s="3"/>
      <c r="B31" s="3" t="s">
        <v>793</v>
      </c>
      <c r="C31" s="3" t="s">
        <v>236</v>
      </c>
      <c r="D31" s="9">
        <v>2</v>
      </c>
      <c r="E31" s="13">
        <v>13</v>
      </c>
    </row>
    <row r="32" spans="1:5" ht="15" customHeight="1">
      <c r="A32" s="3"/>
      <c r="B32" s="3" t="s">
        <v>794</v>
      </c>
      <c r="C32" s="3" t="s">
        <v>236</v>
      </c>
      <c r="D32" s="9">
        <v>4</v>
      </c>
      <c r="E32" s="13">
        <v>1</v>
      </c>
    </row>
    <row r="33" spans="1:5" ht="15" customHeight="1">
      <c r="A33" s="3"/>
      <c r="B33" s="3"/>
      <c r="C33" s="3" t="s">
        <v>226</v>
      </c>
      <c r="D33" s="9"/>
      <c r="E33" s="13">
        <v>24</v>
      </c>
    </row>
  </sheetData>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6917-C178-49CD-986B-18C21C7E476E}">
  <sheetPr codeName="Hoja13"/>
  <dimension ref="A1"/>
  <sheetViews>
    <sheetView zoomScale="76" zoomScaleNormal="76" workbookViewId="0">
      <selection activeCell="F24" sqref="F24"/>
    </sheetView>
  </sheetViews>
  <sheetFormatPr baseColWidth="10" defaultColWidth="11.42578125" defaultRowHeight="1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82EC9-86DC-40B0-98B2-C0A3EEB7A4B6}">
  <sheetPr codeName="Hoja15"/>
  <dimension ref="A1:F40"/>
  <sheetViews>
    <sheetView showGridLines="0" zoomScale="115" zoomScaleNormal="115" workbookViewId="0">
      <selection activeCell="B32" sqref="B32"/>
    </sheetView>
  </sheetViews>
  <sheetFormatPr baseColWidth="10" defaultColWidth="11.42578125" defaultRowHeight="15"/>
  <cols>
    <col min="1" max="1" width="14" customWidth="1"/>
    <col min="2" max="2" width="60" bestFit="1" customWidth="1"/>
    <col min="5" max="5" width="9.5703125" bestFit="1" customWidth="1"/>
    <col min="6" max="6" width="42.42578125" bestFit="1" customWidth="1"/>
  </cols>
  <sheetData>
    <row r="1" spans="1:6">
      <c r="A1" s="376"/>
      <c r="B1" s="376"/>
      <c r="E1" s="376" t="s">
        <v>210</v>
      </c>
      <c r="F1" s="376"/>
    </row>
    <row r="2" spans="1:6">
      <c r="A2" s="19" t="s">
        <v>664</v>
      </c>
      <c r="B2" s="19" t="s">
        <v>795</v>
      </c>
      <c r="C2" s="19" t="s">
        <v>796</v>
      </c>
      <c r="E2" s="19" t="s">
        <v>664</v>
      </c>
      <c r="F2" s="19" t="s">
        <v>795</v>
      </c>
    </row>
    <row r="3" spans="1:6">
      <c r="A3" s="19">
        <v>10066048</v>
      </c>
      <c r="B3" s="19" t="s">
        <v>797</v>
      </c>
      <c r="C3" s="19"/>
      <c r="E3" s="19">
        <v>10066291</v>
      </c>
      <c r="F3" s="19" t="s">
        <v>798</v>
      </c>
    </row>
    <row r="4" spans="1:6">
      <c r="A4" s="19">
        <v>10066049</v>
      </c>
      <c r="B4" s="19" t="s">
        <v>799</v>
      </c>
      <c r="C4" s="19"/>
      <c r="E4" s="19">
        <v>10066329</v>
      </c>
      <c r="F4" s="19" t="s">
        <v>800</v>
      </c>
    </row>
    <row r="5" spans="1:6">
      <c r="A5" s="19">
        <v>10066050</v>
      </c>
      <c r="B5" s="19" t="s">
        <v>801</v>
      </c>
      <c r="C5" s="19"/>
      <c r="E5" s="19">
        <v>10066330</v>
      </c>
      <c r="F5" s="19" t="s">
        <v>802</v>
      </c>
    </row>
    <row r="6" spans="1:6">
      <c r="A6" s="19">
        <v>10066290</v>
      </c>
      <c r="B6" s="19" t="s">
        <v>803</v>
      </c>
      <c r="C6" s="19"/>
      <c r="E6" s="19">
        <v>10066259</v>
      </c>
      <c r="F6" s="19" t="s">
        <v>804</v>
      </c>
    </row>
    <row r="7" spans="1:6">
      <c r="A7" s="19">
        <v>10066291</v>
      </c>
      <c r="B7" s="19" t="s">
        <v>798</v>
      </c>
      <c r="C7" s="19"/>
      <c r="E7" s="19">
        <v>10066260</v>
      </c>
      <c r="F7" s="19" t="s">
        <v>805</v>
      </c>
    </row>
    <row r="8" spans="1:6">
      <c r="A8" s="19">
        <v>10066292</v>
      </c>
      <c r="B8" s="19" t="s">
        <v>806</v>
      </c>
      <c r="C8" s="19"/>
      <c r="E8" s="19">
        <v>10066261</v>
      </c>
      <c r="F8" s="19" t="s">
        <v>807</v>
      </c>
    </row>
    <row r="9" spans="1:6">
      <c r="A9" s="19">
        <v>10066298</v>
      </c>
      <c r="B9" s="19" t="s">
        <v>808</v>
      </c>
      <c r="C9" s="19"/>
      <c r="E9" s="19">
        <v>10066262</v>
      </c>
      <c r="F9" s="19" t="s">
        <v>809</v>
      </c>
    </row>
    <row r="10" spans="1:6">
      <c r="A10" s="19">
        <v>10066327</v>
      </c>
      <c r="B10" s="19" t="s">
        <v>810</v>
      </c>
      <c r="C10" s="19"/>
      <c r="E10" s="19">
        <v>10066263</v>
      </c>
      <c r="F10" s="19" t="s">
        <v>811</v>
      </c>
    </row>
    <row r="11" spans="1:6">
      <c r="A11" s="19">
        <v>10066328</v>
      </c>
      <c r="B11" s="19" t="s">
        <v>812</v>
      </c>
      <c r="C11" s="19"/>
      <c r="E11" s="19">
        <v>10066264</v>
      </c>
      <c r="F11" s="19" t="s">
        <v>813</v>
      </c>
    </row>
    <row r="12" spans="1:6">
      <c r="A12" s="19">
        <v>10066331</v>
      </c>
      <c r="B12" s="19" t="s">
        <v>814</v>
      </c>
      <c r="C12" s="19"/>
      <c r="E12" s="19">
        <v>10050152</v>
      </c>
      <c r="F12" s="19" t="s">
        <v>699</v>
      </c>
    </row>
    <row r="13" spans="1:6">
      <c r="A13" s="19">
        <v>10066332</v>
      </c>
      <c r="B13" s="19" t="s">
        <v>815</v>
      </c>
      <c r="C13" s="19"/>
      <c r="E13" s="226">
        <v>10104580</v>
      </c>
      <c r="F13" s="226" t="s">
        <v>634</v>
      </c>
    </row>
    <row r="14" spans="1:6">
      <c r="A14" s="19">
        <v>10066457</v>
      </c>
      <c r="B14" s="19" t="s">
        <v>816</v>
      </c>
      <c r="C14" s="19"/>
      <c r="E14" s="19">
        <v>10104581</v>
      </c>
      <c r="F14" s="19" t="s">
        <v>817</v>
      </c>
    </row>
    <row r="15" spans="1:6">
      <c r="A15" s="19">
        <v>10050151</v>
      </c>
      <c r="B15" s="19" t="s">
        <v>683</v>
      </c>
      <c r="C15" s="19"/>
      <c r="E15" s="226">
        <v>10104714</v>
      </c>
      <c r="F15" s="226" t="s">
        <v>702</v>
      </c>
    </row>
    <row r="16" spans="1:6">
      <c r="A16" s="226">
        <v>10056225</v>
      </c>
      <c r="B16" s="226" t="s">
        <v>406</v>
      </c>
      <c r="C16" s="19"/>
      <c r="E16" s="19">
        <v>10117083</v>
      </c>
      <c r="F16" s="19" t="s">
        <v>818</v>
      </c>
    </row>
    <row r="17" spans="1:6">
      <c r="A17" s="226">
        <v>10104578</v>
      </c>
      <c r="B17" s="226" t="s">
        <v>320</v>
      </c>
      <c r="C17" s="19"/>
      <c r="E17" s="19">
        <v>10141287</v>
      </c>
      <c r="F17" s="19" t="s">
        <v>401</v>
      </c>
    </row>
    <row r="18" spans="1:6">
      <c r="A18" s="226">
        <v>10104579</v>
      </c>
      <c r="B18" s="226" t="s">
        <v>374</v>
      </c>
      <c r="C18" s="19"/>
      <c r="E18" s="19">
        <v>10141289</v>
      </c>
      <c r="F18" s="19" t="s">
        <v>403</v>
      </c>
    </row>
    <row r="19" spans="1:6">
      <c r="A19" s="226">
        <v>10104713</v>
      </c>
      <c r="B19" s="226" t="s">
        <v>687</v>
      </c>
      <c r="C19" s="19"/>
      <c r="E19" s="19">
        <v>10141291</v>
      </c>
      <c r="F19" s="19" t="s">
        <v>405</v>
      </c>
    </row>
    <row r="20" spans="1:6">
      <c r="A20" s="19">
        <v>10117082</v>
      </c>
      <c r="B20" s="19" t="s">
        <v>819</v>
      </c>
      <c r="C20" s="19"/>
    </row>
    <row r="21" spans="1:6">
      <c r="A21" s="19">
        <v>10056227</v>
      </c>
      <c r="B21" s="19" t="s">
        <v>820</v>
      </c>
      <c r="C21" s="19"/>
    </row>
    <row r="22" spans="1:6">
      <c r="A22" s="19">
        <v>10141286</v>
      </c>
      <c r="B22" s="19" t="s">
        <v>397</v>
      </c>
      <c r="C22" s="19"/>
    </row>
    <row r="23" spans="1:6">
      <c r="A23" s="19">
        <v>10141288</v>
      </c>
      <c r="B23" s="19" t="s">
        <v>402</v>
      </c>
      <c r="C23" s="19"/>
    </row>
    <row r="24" spans="1:6">
      <c r="A24" s="19">
        <v>10141290</v>
      </c>
      <c r="B24" s="19" t="s">
        <v>404</v>
      </c>
      <c r="C24" s="19"/>
    </row>
    <row r="25" spans="1:6">
      <c r="A25" s="19">
        <v>10104579</v>
      </c>
      <c r="B25" s="19" t="s">
        <v>374</v>
      </c>
      <c r="C25" s="19"/>
    </row>
    <row r="26" spans="1:6">
      <c r="A26" s="19">
        <v>10117082</v>
      </c>
      <c r="B26" s="19" t="s">
        <v>819</v>
      </c>
      <c r="C26" s="19"/>
    </row>
    <row r="27" spans="1:6">
      <c r="A27" s="19">
        <v>10055761</v>
      </c>
      <c r="B27" s="19" t="s">
        <v>821</v>
      </c>
      <c r="C27" s="19"/>
    </row>
    <row r="28" spans="1:6">
      <c r="A28" s="19">
        <v>10102215</v>
      </c>
      <c r="B28" s="19" t="s">
        <v>822</v>
      </c>
      <c r="C28" s="19" t="s">
        <v>823</v>
      </c>
    </row>
    <row r="29" spans="1:6">
      <c r="A29" s="19">
        <v>10102216</v>
      </c>
      <c r="B29" s="19" t="s">
        <v>824</v>
      </c>
      <c r="C29" s="19" t="s">
        <v>823</v>
      </c>
    </row>
    <row r="30" spans="1:6">
      <c r="A30" s="19">
        <v>10059946</v>
      </c>
      <c r="B30" s="19" t="s">
        <v>825</v>
      </c>
      <c r="C30" s="19"/>
    </row>
    <row r="31" spans="1:6">
      <c r="A31" s="19">
        <v>10055820</v>
      </c>
      <c r="B31" s="19" t="s">
        <v>826</v>
      </c>
      <c r="C31" s="19" t="s">
        <v>659</v>
      </c>
    </row>
    <row r="32" spans="1:6">
      <c r="A32" s="19">
        <v>10055821</v>
      </c>
      <c r="B32" s="19" t="s">
        <v>827</v>
      </c>
      <c r="C32" s="19" t="s">
        <v>659</v>
      </c>
    </row>
    <row r="33" spans="1:3">
      <c r="A33" s="19">
        <v>10050132</v>
      </c>
      <c r="B33" s="19" t="s">
        <v>828</v>
      </c>
      <c r="C33" s="19" t="s">
        <v>654</v>
      </c>
    </row>
    <row r="34" spans="1:3">
      <c r="A34" s="19">
        <v>10102250</v>
      </c>
      <c r="B34" s="19" t="s">
        <v>829</v>
      </c>
      <c r="C34" s="19" t="s">
        <v>823</v>
      </c>
    </row>
    <row r="35" spans="1:3">
      <c r="A35" s="19">
        <v>10102251</v>
      </c>
      <c r="B35" s="19" t="s">
        <v>830</v>
      </c>
      <c r="C35" s="19" t="s">
        <v>823</v>
      </c>
    </row>
    <row r="36" spans="1:3">
      <c r="A36" s="19">
        <v>10050134</v>
      </c>
      <c r="B36" s="19" t="s">
        <v>831</v>
      </c>
      <c r="C36" s="19" t="s">
        <v>654</v>
      </c>
    </row>
    <row r="37" spans="1:3">
      <c r="A37" s="19">
        <v>10055822</v>
      </c>
      <c r="B37" s="19" t="s">
        <v>832</v>
      </c>
      <c r="C37" s="19" t="s">
        <v>659</v>
      </c>
    </row>
    <row r="38" spans="1:3">
      <c r="A38" s="19">
        <v>10055823</v>
      </c>
      <c r="B38" s="19" t="s">
        <v>629</v>
      </c>
      <c r="C38" s="19" t="s">
        <v>659</v>
      </c>
    </row>
    <row r="39" spans="1:3">
      <c r="A39" s="19">
        <v>10102252</v>
      </c>
      <c r="B39" s="19" t="s">
        <v>833</v>
      </c>
      <c r="C39" s="19" t="s">
        <v>823</v>
      </c>
    </row>
    <row r="40" spans="1:3">
      <c r="A40" s="19">
        <v>10102253</v>
      </c>
      <c r="B40" s="19" t="s">
        <v>834</v>
      </c>
      <c r="C40" s="19" t="s">
        <v>823</v>
      </c>
    </row>
  </sheetData>
  <autoFilter ref="A2:C40" xr:uid="{76682EC9-86DC-40B0-98B2-C0A3EEB7A4B6}"/>
  <mergeCells count="2">
    <mergeCell ref="A1:B1"/>
    <mergeCell ref="E1:F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02B9E-4F0E-4783-9470-5F501F01B93F}">
  <sheetPr codeName="Hoja10"/>
  <dimension ref="A1:AH35"/>
  <sheetViews>
    <sheetView topLeftCell="M1" zoomScale="85" zoomScaleNormal="85" workbookViewId="0">
      <selection activeCell="P61" sqref="P61:P284"/>
    </sheetView>
  </sheetViews>
  <sheetFormatPr baseColWidth="10" defaultColWidth="11.42578125" defaultRowHeight="15"/>
  <cols>
    <col min="1" max="1" width="23.140625" customWidth="1"/>
    <col min="2" max="2" width="23.85546875" bestFit="1" customWidth="1"/>
    <col min="18" max="18" width="11.42578125" customWidth="1"/>
    <col min="25" max="25" width="28.140625" customWidth="1"/>
    <col min="26" max="26" width="57.42578125" customWidth="1"/>
  </cols>
  <sheetData>
    <row r="1" spans="2:34" ht="18.75">
      <c r="B1" s="377" t="s">
        <v>835</v>
      </c>
      <c r="C1" s="377"/>
      <c r="D1" s="377"/>
      <c r="K1" s="378" t="s">
        <v>836</v>
      </c>
      <c r="L1" s="378"/>
      <c r="M1" s="378"/>
      <c r="N1" s="378"/>
      <c r="O1" s="378"/>
      <c r="P1" s="378"/>
      <c r="Q1" s="378"/>
      <c r="R1" s="378"/>
      <c r="W1" s="109" t="s">
        <v>0</v>
      </c>
      <c r="X1" s="109" t="s">
        <v>46</v>
      </c>
      <c r="Y1" s="109" t="s">
        <v>2</v>
      </c>
      <c r="Z1" s="109" t="s">
        <v>5</v>
      </c>
      <c r="AA1" s="133" t="s">
        <v>161</v>
      </c>
      <c r="AB1" s="133" t="s">
        <v>162</v>
      </c>
      <c r="AC1" s="133" t="s">
        <v>163</v>
      </c>
      <c r="AD1" s="133" t="s">
        <v>164</v>
      </c>
      <c r="AE1" s="133" t="s">
        <v>165</v>
      </c>
      <c r="AF1" s="133" t="s">
        <v>166</v>
      </c>
      <c r="AG1" s="133" t="s">
        <v>167</v>
      </c>
      <c r="AH1" s="133" t="s">
        <v>168</v>
      </c>
    </row>
    <row r="2" spans="2:34" ht="25.5">
      <c r="B2" s="19" t="s">
        <v>837</v>
      </c>
      <c r="C2" s="19" t="s">
        <v>838</v>
      </c>
      <c r="D2" s="19"/>
      <c r="K2" s="376" t="s">
        <v>15</v>
      </c>
      <c r="L2" s="376"/>
      <c r="M2" s="376" t="s">
        <v>233</v>
      </c>
      <c r="N2" s="376"/>
      <c r="O2" s="376" t="s">
        <v>221</v>
      </c>
      <c r="P2" s="376"/>
      <c r="Q2" s="376" t="s">
        <v>319</v>
      </c>
      <c r="R2" s="376"/>
      <c r="W2" s="116" t="s">
        <v>839</v>
      </c>
      <c r="X2" s="116" t="s">
        <v>101</v>
      </c>
      <c r="Y2" s="116" t="s">
        <v>840</v>
      </c>
      <c r="Z2" s="117" t="s">
        <v>841</v>
      </c>
      <c r="AA2" s="116">
        <v>4</v>
      </c>
      <c r="AB2" s="116">
        <v>2</v>
      </c>
      <c r="AC2" s="116">
        <v>2</v>
      </c>
      <c r="AD2" s="116">
        <v>1</v>
      </c>
      <c r="AE2" s="116">
        <v>4</v>
      </c>
      <c r="AF2" s="116">
        <v>3</v>
      </c>
      <c r="AG2" s="116">
        <v>5</v>
      </c>
      <c r="AH2" s="116">
        <v>60</v>
      </c>
    </row>
    <row r="3" spans="2:34" ht="25.5">
      <c r="B3" s="50">
        <v>0</v>
      </c>
      <c r="C3" s="19">
        <v>83</v>
      </c>
      <c r="D3" s="19">
        <f>+B3/C3</f>
        <v>0</v>
      </c>
      <c r="K3" s="49" t="s">
        <v>842</v>
      </c>
      <c r="L3" s="49" t="s">
        <v>843</v>
      </c>
      <c r="M3" s="49" t="s">
        <v>842</v>
      </c>
      <c r="N3" s="49" t="s">
        <v>843</v>
      </c>
      <c r="O3" s="49" t="s">
        <v>842</v>
      </c>
      <c r="P3" s="49" t="s">
        <v>843</v>
      </c>
      <c r="Q3" s="49" t="s">
        <v>842</v>
      </c>
      <c r="R3" s="49" t="s">
        <v>843</v>
      </c>
      <c r="W3" s="116" t="s">
        <v>839</v>
      </c>
      <c r="X3" s="119" t="s">
        <v>844</v>
      </c>
      <c r="Y3" s="119" t="s">
        <v>845</v>
      </c>
      <c r="Z3" s="121" t="s">
        <v>846</v>
      </c>
      <c r="AA3" s="119">
        <v>3</v>
      </c>
      <c r="AB3" s="119">
        <v>1</v>
      </c>
      <c r="AC3" s="119">
        <v>1</v>
      </c>
      <c r="AD3" s="119">
        <v>1</v>
      </c>
      <c r="AE3" s="116">
        <v>3</v>
      </c>
      <c r="AF3" s="119">
        <v>3</v>
      </c>
      <c r="AG3" s="119">
        <v>5</v>
      </c>
      <c r="AH3" s="116">
        <v>45</v>
      </c>
    </row>
    <row r="4" spans="2:34" ht="26.25">
      <c r="K4" s="50">
        <v>25</v>
      </c>
      <c r="L4" s="19">
        <v>36</v>
      </c>
      <c r="M4" s="50">
        <v>3</v>
      </c>
      <c r="N4" s="19">
        <v>17</v>
      </c>
      <c r="O4" s="50">
        <v>64</v>
      </c>
      <c r="P4" s="19">
        <v>19</v>
      </c>
      <c r="Q4" s="19">
        <v>0</v>
      </c>
      <c r="R4" s="19">
        <v>0</v>
      </c>
      <c r="W4" s="116" t="s">
        <v>839</v>
      </c>
      <c r="X4" s="119" t="s">
        <v>844</v>
      </c>
      <c r="Y4" s="119" t="s">
        <v>847</v>
      </c>
      <c r="Z4" s="120" t="s">
        <v>848</v>
      </c>
      <c r="AA4" s="119">
        <v>3</v>
      </c>
      <c r="AB4" s="119">
        <v>1</v>
      </c>
      <c r="AC4" s="119">
        <v>1</v>
      </c>
      <c r="AD4" s="119">
        <v>1</v>
      </c>
      <c r="AE4" s="116">
        <v>3</v>
      </c>
      <c r="AF4" s="119">
        <v>3</v>
      </c>
      <c r="AG4" s="119">
        <v>5</v>
      </c>
      <c r="AH4" s="116">
        <v>45</v>
      </c>
    </row>
    <row r="5" spans="2:34" ht="26.25">
      <c r="W5" s="116" t="s">
        <v>839</v>
      </c>
      <c r="X5" s="119" t="s">
        <v>844</v>
      </c>
      <c r="Y5" s="119" t="s">
        <v>847</v>
      </c>
      <c r="Z5" s="120" t="s">
        <v>849</v>
      </c>
      <c r="AA5" s="119">
        <v>3</v>
      </c>
      <c r="AB5" s="119">
        <v>1</v>
      </c>
      <c r="AC5" s="119">
        <v>1</v>
      </c>
      <c r="AD5" s="119">
        <v>1</v>
      </c>
      <c r="AE5" s="116">
        <v>3</v>
      </c>
      <c r="AF5" s="119">
        <v>3</v>
      </c>
      <c r="AG5" s="119">
        <v>5</v>
      </c>
      <c r="AH5" s="116">
        <v>45</v>
      </c>
    </row>
    <row r="6" spans="2:34" ht="51">
      <c r="W6" s="116" t="s">
        <v>839</v>
      </c>
      <c r="X6" s="116" t="s">
        <v>81</v>
      </c>
      <c r="Y6" s="116" t="s">
        <v>82</v>
      </c>
      <c r="Z6" s="117" t="s">
        <v>850</v>
      </c>
      <c r="AA6" s="116">
        <v>3</v>
      </c>
      <c r="AB6" s="116">
        <v>1</v>
      </c>
      <c r="AC6" s="116">
        <v>1</v>
      </c>
      <c r="AD6" s="116">
        <v>1</v>
      </c>
      <c r="AE6" s="116">
        <v>3</v>
      </c>
      <c r="AF6" s="116">
        <v>3</v>
      </c>
      <c r="AG6" s="116">
        <v>5</v>
      </c>
      <c r="AH6" s="116">
        <v>45</v>
      </c>
    </row>
    <row r="7" spans="2:34" ht="25.5">
      <c r="W7" s="116" t="s">
        <v>839</v>
      </c>
      <c r="X7" s="116" t="s">
        <v>101</v>
      </c>
      <c r="Y7" s="116" t="s">
        <v>851</v>
      </c>
      <c r="Z7" s="118" t="s">
        <v>852</v>
      </c>
      <c r="AA7" s="116">
        <v>3</v>
      </c>
      <c r="AB7" s="116">
        <v>1</v>
      </c>
      <c r="AC7" s="116">
        <v>1</v>
      </c>
      <c r="AD7" s="116">
        <v>1</v>
      </c>
      <c r="AE7" s="116">
        <v>3</v>
      </c>
      <c r="AF7" s="116">
        <v>3</v>
      </c>
      <c r="AG7" s="116">
        <v>5</v>
      </c>
      <c r="AH7" s="116">
        <v>45</v>
      </c>
    </row>
    <row r="8" spans="2:34" ht="25.5">
      <c r="W8" s="116" t="s">
        <v>839</v>
      </c>
      <c r="X8" s="116" t="s">
        <v>101</v>
      </c>
      <c r="Y8" s="116" t="s">
        <v>853</v>
      </c>
      <c r="Z8" s="118" t="s">
        <v>854</v>
      </c>
      <c r="AA8" s="116">
        <v>3</v>
      </c>
      <c r="AB8" s="116">
        <v>1</v>
      </c>
      <c r="AC8" s="116">
        <v>1</v>
      </c>
      <c r="AD8" s="116">
        <v>2</v>
      </c>
      <c r="AE8" s="116">
        <v>3</v>
      </c>
      <c r="AF8" s="116">
        <v>3</v>
      </c>
      <c r="AG8" s="116">
        <v>5</v>
      </c>
      <c r="AH8" s="116">
        <v>45</v>
      </c>
    </row>
    <row r="9" spans="2:34" ht="25.5">
      <c r="W9" s="116" t="s">
        <v>839</v>
      </c>
      <c r="X9" s="116" t="s">
        <v>101</v>
      </c>
      <c r="Y9" s="116" t="s">
        <v>853</v>
      </c>
      <c r="Z9" s="118" t="s">
        <v>855</v>
      </c>
      <c r="AA9" s="116">
        <v>3</v>
      </c>
      <c r="AB9" s="116">
        <v>1</v>
      </c>
      <c r="AC9" s="116">
        <v>1</v>
      </c>
      <c r="AD9" s="116">
        <v>2</v>
      </c>
      <c r="AE9" s="116">
        <v>3</v>
      </c>
      <c r="AF9" s="116">
        <v>3</v>
      </c>
      <c r="AG9" s="116">
        <v>5</v>
      </c>
      <c r="AH9" s="116">
        <v>45</v>
      </c>
    </row>
    <row r="10" spans="2:34" ht="25.5">
      <c r="W10" s="116" t="s">
        <v>839</v>
      </c>
      <c r="X10" s="116" t="s">
        <v>101</v>
      </c>
      <c r="Y10" s="116" t="s">
        <v>840</v>
      </c>
      <c r="Z10" s="117" t="s">
        <v>856</v>
      </c>
      <c r="AA10" s="116">
        <v>3</v>
      </c>
      <c r="AB10" s="116">
        <v>1</v>
      </c>
      <c r="AC10" s="116">
        <v>2</v>
      </c>
      <c r="AD10" s="116">
        <v>1</v>
      </c>
      <c r="AE10" s="116">
        <v>3</v>
      </c>
      <c r="AF10" s="116">
        <v>3</v>
      </c>
      <c r="AG10" s="116">
        <v>5</v>
      </c>
      <c r="AH10" s="116">
        <v>45</v>
      </c>
    </row>
    <row r="11" spans="2:34" ht="25.5">
      <c r="W11" s="116" t="s">
        <v>839</v>
      </c>
      <c r="X11" s="119" t="s">
        <v>844</v>
      </c>
      <c r="Y11" s="116" t="s">
        <v>857</v>
      </c>
      <c r="Z11" s="117" t="s">
        <v>858</v>
      </c>
      <c r="AA11" s="119">
        <v>3</v>
      </c>
      <c r="AB11" s="119">
        <v>1</v>
      </c>
      <c r="AC11" s="119">
        <v>1</v>
      </c>
      <c r="AD11" s="119">
        <v>1</v>
      </c>
      <c r="AE11" s="116">
        <v>3</v>
      </c>
      <c r="AF11" s="119">
        <v>3</v>
      </c>
      <c r="AG11" s="119">
        <v>4</v>
      </c>
      <c r="AH11" s="116">
        <v>36</v>
      </c>
    </row>
    <row r="12" spans="2:34" ht="25.5">
      <c r="W12" s="116" t="s">
        <v>839</v>
      </c>
      <c r="X12" s="119" t="s">
        <v>844</v>
      </c>
      <c r="Y12" s="116" t="s">
        <v>859</v>
      </c>
      <c r="Z12" s="117" t="s">
        <v>858</v>
      </c>
      <c r="AA12" s="119">
        <v>3</v>
      </c>
      <c r="AB12" s="119">
        <v>1</v>
      </c>
      <c r="AC12" s="119">
        <v>1</v>
      </c>
      <c r="AD12" s="119">
        <v>1</v>
      </c>
      <c r="AE12" s="116">
        <v>3</v>
      </c>
      <c r="AF12" s="119">
        <v>3</v>
      </c>
      <c r="AG12" s="119">
        <v>4</v>
      </c>
      <c r="AH12" s="116">
        <v>36</v>
      </c>
    </row>
    <row r="13" spans="2:34" ht="25.5">
      <c r="W13" s="116" t="s">
        <v>839</v>
      </c>
      <c r="X13" s="119" t="s">
        <v>844</v>
      </c>
      <c r="Y13" s="116" t="s">
        <v>860</v>
      </c>
      <c r="Z13" s="117" t="s">
        <v>858</v>
      </c>
      <c r="AA13" s="119">
        <v>3</v>
      </c>
      <c r="AB13" s="119">
        <v>1</v>
      </c>
      <c r="AC13" s="119">
        <v>1</v>
      </c>
      <c r="AD13" s="119">
        <v>1</v>
      </c>
      <c r="AE13" s="116">
        <v>3</v>
      </c>
      <c r="AF13" s="119">
        <v>3</v>
      </c>
      <c r="AG13" s="119">
        <v>4</v>
      </c>
      <c r="AH13" s="116">
        <v>36</v>
      </c>
    </row>
    <row r="14" spans="2:34" ht="25.5">
      <c r="W14" s="116" t="s">
        <v>839</v>
      </c>
      <c r="X14" s="119" t="s">
        <v>844</v>
      </c>
      <c r="Y14" s="119" t="s">
        <v>861</v>
      </c>
      <c r="Z14" s="122" t="s">
        <v>862</v>
      </c>
      <c r="AA14" s="119">
        <v>3</v>
      </c>
      <c r="AB14" s="119">
        <v>1</v>
      </c>
      <c r="AC14" s="119">
        <v>1</v>
      </c>
      <c r="AD14" s="119">
        <v>1</v>
      </c>
      <c r="AE14" s="116">
        <v>3</v>
      </c>
      <c r="AF14" s="119">
        <v>3</v>
      </c>
      <c r="AG14" s="119">
        <v>4</v>
      </c>
      <c r="AH14" s="116">
        <v>36</v>
      </c>
    </row>
    <row r="15" spans="2:34" ht="25.5">
      <c r="W15" s="116" t="s">
        <v>839</v>
      </c>
      <c r="X15" s="119" t="s">
        <v>844</v>
      </c>
      <c r="Y15" s="119" t="s">
        <v>863</v>
      </c>
      <c r="Z15" s="122" t="s">
        <v>846</v>
      </c>
      <c r="AA15" s="119">
        <v>3</v>
      </c>
      <c r="AB15" s="119">
        <v>1</v>
      </c>
      <c r="AC15" s="119">
        <v>1</v>
      </c>
      <c r="AD15" s="119">
        <v>1</v>
      </c>
      <c r="AE15" s="116">
        <v>3</v>
      </c>
      <c r="AF15" s="119">
        <v>3</v>
      </c>
      <c r="AG15" s="119">
        <v>4</v>
      </c>
      <c r="AH15" s="116">
        <v>36</v>
      </c>
    </row>
    <row r="16" spans="2:34" ht="51">
      <c r="W16" s="116" t="s">
        <v>839</v>
      </c>
      <c r="X16" s="116" t="s">
        <v>81</v>
      </c>
      <c r="Y16" s="116" t="s">
        <v>864</v>
      </c>
      <c r="Z16" s="122" t="s">
        <v>865</v>
      </c>
      <c r="AA16" s="119">
        <v>3</v>
      </c>
      <c r="AB16" s="119">
        <v>1</v>
      </c>
      <c r="AC16" s="119">
        <v>1</v>
      </c>
      <c r="AD16" s="119">
        <v>1</v>
      </c>
      <c r="AE16" s="116">
        <v>3</v>
      </c>
      <c r="AF16" s="119">
        <v>3</v>
      </c>
      <c r="AG16" s="119">
        <v>4</v>
      </c>
      <c r="AH16" s="116">
        <v>36</v>
      </c>
    </row>
    <row r="22" spans="1:3">
      <c r="A22" s="41" t="s">
        <v>843</v>
      </c>
      <c r="B22" s="41" t="s">
        <v>866</v>
      </c>
      <c r="C22" s="41" t="s">
        <v>867</v>
      </c>
    </row>
    <row r="23" spans="1:3">
      <c r="A23" s="42" t="s">
        <v>868</v>
      </c>
      <c r="B23" s="41">
        <f>+L4+N4</f>
        <v>53</v>
      </c>
      <c r="C23" s="43">
        <f>+(B23/89)*100</f>
        <v>59.550561797752813</v>
      </c>
    </row>
    <row r="24" spans="1:3">
      <c r="A24" s="42" t="s">
        <v>869</v>
      </c>
      <c r="B24" s="41">
        <v>35</v>
      </c>
      <c r="C24" s="43">
        <f>+(B24/89)*100</f>
        <v>39.325842696629216</v>
      </c>
    </row>
    <row r="25" spans="1:3">
      <c r="A25" s="44" t="s">
        <v>870</v>
      </c>
      <c r="B25" s="44" t="s">
        <v>866</v>
      </c>
      <c r="C25" s="44" t="s">
        <v>867</v>
      </c>
    </row>
    <row r="26" spans="1:3">
      <c r="A26" s="25" t="s">
        <v>868</v>
      </c>
      <c r="B26" s="44">
        <v>25</v>
      </c>
      <c r="C26" s="45">
        <f>+(B26/89)*100</f>
        <v>28.08988764044944</v>
      </c>
    </row>
    <row r="27" spans="1:3">
      <c r="A27" s="25" t="s">
        <v>869</v>
      </c>
      <c r="B27" s="44">
        <v>64</v>
      </c>
      <c r="C27" s="45">
        <f>+(B27/89)*100</f>
        <v>71.910112359550567</v>
      </c>
    </row>
    <row r="28" spans="1:3">
      <c r="B28" t="s">
        <v>871</v>
      </c>
    </row>
    <row r="29" spans="1:3">
      <c r="B29" t="s">
        <v>842</v>
      </c>
      <c r="C29" t="s">
        <v>843</v>
      </c>
    </row>
    <row r="30" spans="1:3">
      <c r="B30">
        <v>25</v>
      </c>
      <c r="C30">
        <v>89</v>
      </c>
    </row>
    <row r="34" spans="2:3">
      <c r="B34" t="s">
        <v>872</v>
      </c>
      <c r="C34" t="s">
        <v>873</v>
      </c>
    </row>
    <row r="35" spans="2:3">
      <c r="B35">
        <v>32000</v>
      </c>
      <c r="C35">
        <v>1316</v>
      </c>
    </row>
  </sheetData>
  <sortState xmlns:xlrd2="http://schemas.microsoft.com/office/spreadsheetml/2017/richdata2" ref="W2:AH36">
    <sortCondition descending="1" ref="AH1:AH36"/>
  </sortState>
  <mergeCells count="6">
    <mergeCell ref="B1:D1"/>
    <mergeCell ref="K1:R1"/>
    <mergeCell ref="K2:L2"/>
    <mergeCell ref="M2:N2"/>
    <mergeCell ref="O2:P2"/>
    <mergeCell ref="Q2:R2"/>
  </mergeCells>
  <conditionalFormatting sqref="AH2:AH16">
    <cfRule type="cellIs" dxfId="4" priority="1" operator="between">
      <formula>64</formula>
      <formula>125</formula>
    </cfRule>
    <cfRule type="cellIs" dxfId="3" priority="2" operator="between">
      <formula>26</formula>
      <formula>63</formula>
    </cfRule>
    <cfRule type="cellIs" dxfId="2" priority="3" operator="between">
      <formula>1</formula>
      <formula>25</formula>
    </cfRule>
  </conditionalFormatting>
  <dataValidations count="1">
    <dataValidation type="list" allowBlank="1" showInputMessage="1" showErrorMessage="1" sqref="AB2:AD11 AF2:AG11" xr:uid="{57ABFE8B-AFF2-4C4E-83D1-76F263C333EE}">
      <formula1>"1,2,3,4,5"</formula1>
    </dataValidation>
  </dataValidation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87433-970F-4E28-9095-FBC3FA5491AD}">
  <sheetPr codeName="Hoja16"/>
  <dimension ref="B2:X23"/>
  <sheetViews>
    <sheetView showGridLines="0" topLeftCell="D1" zoomScale="75" zoomScaleNormal="75" workbookViewId="0">
      <selection activeCell="Q37" sqref="Q37"/>
    </sheetView>
  </sheetViews>
  <sheetFormatPr baseColWidth="10" defaultColWidth="11.42578125" defaultRowHeight="15" customHeight="1"/>
  <cols>
    <col min="1" max="1" width="1.5703125" customWidth="1"/>
    <col min="2" max="2" width="31.5703125" style="23" customWidth="1"/>
    <col min="3" max="3" width="72.42578125" customWidth="1"/>
    <col min="4" max="4" width="13.140625" customWidth="1"/>
    <col min="5" max="5" width="13.140625" bestFit="1" customWidth="1"/>
    <col min="6" max="6" width="12.85546875" bestFit="1" customWidth="1"/>
    <col min="7" max="10" width="12.85546875" customWidth="1"/>
    <col min="11" max="20" width="13.5703125" customWidth="1"/>
    <col min="21" max="21" width="14.42578125" customWidth="1"/>
    <col min="22" max="22" width="5.42578125" customWidth="1"/>
    <col min="23" max="23" width="17.42578125" bestFit="1" customWidth="1"/>
  </cols>
  <sheetData>
    <row r="2" spans="2:24">
      <c r="B2" s="379" t="s">
        <v>874</v>
      </c>
      <c r="C2" s="382" t="s">
        <v>875</v>
      </c>
      <c r="D2" s="388" t="s">
        <v>876</v>
      </c>
      <c r="E2" s="389"/>
      <c r="F2" s="389"/>
      <c r="G2" s="161"/>
      <c r="H2" s="161"/>
      <c r="I2" s="161"/>
      <c r="J2" s="161"/>
      <c r="K2" s="161"/>
      <c r="L2" s="161"/>
      <c r="M2" s="161"/>
      <c r="N2" s="161"/>
      <c r="O2" s="161"/>
      <c r="P2" s="161"/>
      <c r="Q2" s="161"/>
      <c r="R2" s="161"/>
      <c r="S2" s="161"/>
      <c r="T2" s="161"/>
      <c r="U2" s="385" t="s">
        <v>877</v>
      </c>
      <c r="V2" s="89"/>
    </row>
    <row r="3" spans="2:24" ht="15.75">
      <c r="B3" s="380"/>
      <c r="C3" s="383"/>
      <c r="D3" s="132" t="s">
        <v>878</v>
      </c>
      <c r="E3" s="132" t="s">
        <v>879</v>
      </c>
      <c r="F3" s="132" t="s">
        <v>880</v>
      </c>
      <c r="G3" s="132" t="s">
        <v>881</v>
      </c>
      <c r="H3" s="132" t="s">
        <v>882</v>
      </c>
      <c r="I3" s="132" t="s">
        <v>883</v>
      </c>
      <c r="J3" s="132" t="s">
        <v>884</v>
      </c>
      <c r="K3" s="132" t="s">
        <v>885</v>
      </c>
      <c r="L3" s="132" t="s">
        <v>886</v>
      </c>
      <c r="M3" s="132" t="s">
        <v>887</v>
      </c>
      <c r="N3" s="132" t="s">
        <v>888</v>
      </c>
      <c r="O3" s="132" t="s">
        <v>889</v>
      </c>
      <c r="P3" s="132" t="s">
        <v>890</v>
      </c>
      <c r="Q3" s="132" t="s">
        <v>891</v>
      </c>
      <c r="R3" s="132" t="s">
        <v>892</v>
      </c>
      <c r="S3" s="132" t="s">
        <v>893</v>
      </c>
      <c r="T3" s="132" t="s">
        <v>894</v>
      </c>
      <c r="U3" s="385"/>
      <c r="V3" s="89"/>
      <c r="W3" s="56" t="s">
        <v>895</v>
      </c>
      <c r="X3" s="49" t="s">
        <v>883</v>
      </c>
    </row>
    <row r="4" spans="2:24">
      <c r="B4" s="380"/>
      <c r="C4" s="383"/>
      <c r="D4" s="131">
        <v>45817</v>
      </c>
      <c r="E4" s="131">
        <f>D4+7</f>
        <v>45824</v>
      </c>
      <c r="F4" s="131">
        <f>E4+7</f>
        <v>45831</v>
      </c>
      <c r="G4" s="131">
        <f>F4+7</f>
        <v>45838</v>
      </c>
      <c r="H4" s="131">
        <v>45845</v>
      </c>
      <c r="I4" s="131">
        <f t="shared" ref="I4:M5" si="0">H4+7</f>
        <v>45852</v>
      </c>
      <c r="J4" s="131">
        <f t="shared" si="0"/>
        <v>45859</v>
      </c>
      <c r="K4" s="131">
        <f t="shared" si="0"/>
        <v>45866</v>
      </c>
      <c r="L4" s="131">
        <f t="shared" si="0"/>
        <v>45873</v>
      </c>
      <c r="M4" s="131">
        <f t="shared" si="0"/>
        <v>45880</v>
      </c>
      <c r="N4" s="131">
        <v>45887</v>
      </c>
      <c r="O4" s="131">
        <v>45894</v>
      </c>
      <c r="P4" s="131">
        <v>45901</v>
      </c>
      <c r="Q4" s="131">
        <v>45908</v>
      </c>
      <c r="R4" s="131">
        <v>45915</v>
      </c>
      <c r="S4" s="131">
        <v>45922</v>
      </c>
      <c r="T4" s="131">
        <v>45929</v>
      </c>
      <c r="U4" s="385"/>
      <c r="V4" s="89"/>
    </row>
    <row r="5" spans="2:24">
      <c r="B5" s="381"/>
      <c r="C5" s="384"/>
      <c r="D5" s="131">
        <v>45821</v>
      </c>
      <c r="E5" s="131">
        <f>D5+7</f>
        <v>45828</v>
      </c>
      <c r="F5" s="131">
        <f>E5+7</f>
        <v>45835</v>
      </c>
      <c r="G5" s="131">
        <v>45842</v>
      </c>
      <c r="H5" s="131">
        <f>G5+7</f>
        <v>45849</v>
      </c>
      <c r="I5" s="131">
        <f t="shared" si="0"/>
        <v>45856</v>
      </c>
      <c r="J5" s="131">
        <f t="shared" si="0"/>
        <v>45863</v>
      </c>
      <c r="K5" s="131">
        <f t="shared" si="0"/>
        <v>45870</v>
      </c>
      <c r="L5" s="131">
        <f t="shared" si="0"/>
        <v>45877</v>
      </c>
      <c r="M5" s="131">
        <f t="shared" si="0"/>
        <v>45884</v>
      </c>
      <c r="N5" s="131">
        <v>45891</v>
      </c>
      <c r="O5" s="131">
        <v>45898</v>
      </c>
      <c r="P5" s="131">
        <v>45905</v>
      </c>
      <c r="Q5" s="131">
        <v>45912</v>
      </c>
      <c r="R5" s="131">
        <v>45917</v>
      </c>
      <c r="S5" s="131">
        <v>45926</v>
      </c>
      <c r="T5" s="131">
        <v>45933</v>
      </c>
      <c r="U5" s="385"/>
      <c r="V5" s="89"/>
      <c r="W5" s="96">
        <f ca="1">SUM(D23:INDIRECT(CHAR(CODE("D")+MATCH(X3,D3:I3)-1) &amp; 23))/SUM(D23:I23)</f>
        <v>1</v>
      </c>
      <c r="X5" s="93">
        <f>SUM(X7:X20)/SUM(W7:W20)</f>
        <v>0.69086956521739129</v>
      </c>
    </row>
    <row r="6" spans="2:24" ht="15.75">
      <c r="B6" s="98"/>
      <c r="C6" s="56" t="s">
        <v>896</v>
      </c>
      <c r="D6" s="57"/>
      <c r="E6" s="57"/>
      <c r="F6" s="57"/>
      <c r="G6" s="57"/>
      <c r="H6" s="57"/>
      <c r="I6" s="57"/>
      <c r="J6" s="57"/>
      <c r="K6" s="57"/>
      <c r="L6" s="57"/>
      <c r="M6" s="57"/>
      <c r="N6" s="57"/>
      <c r="O6" s="57"/>
      <c r="P6" s="57"/>
      <c r="Q6" s="57"/>
      <c r="R6" s="57"/>
      <c r="S6" s="57"/>
      <c r="T6" s="57"/>
      <c r="U6" s="385"/>
      <c r="V6" s="89"/>
      <c r="W6" s="28" t="s">
        <v>897</v>
      </c>
      <c r="X6" s="28" t="s">
        <v>898</v>
      </c>
    </row>
    <row r="7" spans="2:24" ht="15.75">
      <c r="B7" s="98" t="s">
        <v>899</v>
      </c>
      <c r="C7" s="74" t="s">
        <v>900</v>
      </c>
      <c r="D7" s="87" t="s">
        <v>901</v>
      </c>
      <c r="E7" s="77"/>
      <c r="F7" s="77"/>
      <c r="G7" s="77"/>
      <c r="H7" s="77"/>
      <c r="I7" s="77"/>
      <c r="J7" s="77"/>
      <c r="K7" s="77"/>
      <c r="L7" s="77"/>
      <c r="M7" s="77"/>
      <c r="N7" s="77"/>
      <c r="O7" s="77"/>
      <c r="P7" s="77"/>
      <c r="Q7" s="77"/>
      <c r="R7" s="77"/>
      <c r="S7" s="77"/>
      <c r="T7" s="77"/>
      <c r="U7" s="99">
        <v>1</v>
      </c>
      <c r="V7" s="90"/>
      <c r="W7" s="92">
        <v>1</v>
      </c>
      <c r="X7" s="92">
        <f t="shared" ref="X7:X20" si="1">W7*U7</f>
        <v>1</v>
      </c>
    </row>
    <row r="8" spans="2:24" ht="15.75">
      <c r="B8" s="98" t="s">
        <v>899</v>
      </c>
      <c r="C8" s="75" t="s">
        <v>902</v>
      </c>
      <c r="D8" s="87" t="s">
        <v>901</v>
      </c>
      <c r="E8" s="77"/>
      <c r="F8" s="77"/>
      <c r="G8" s="77"/>
      <c r="H8" s="77"/>
      <c r="I8" s="77"/>
      <c r="J8" s="77"/>
      <c r="K8" s="77"/>
      <c r="L8" s="77"/>
      <c r="M8" s="77"/>
      <c r="N8" s="77"/>
      <c r="O8" s="77"/>
      <c r="P8" s="77"/>
      <c r="Q8" s="77"/>
      <c r="R8" s="77"/>
      <c r="S8" s="77"/>
      <c r="T8" s="77"/>
      <c r="U8" s="99">
        <v>1</v>
      </c>
      <c r="V8" s="90"/>
      <c r="W8" s="92">
        <v>1</v>
      </c>
      <c r="X8" s="92">
        <f t="shared" si="1"/>
        <v>1</v>
      </c>
    </row>
    <row r="9" spans="2:24" ht="15.75">
      <c r="B9" s="98" t="s">
        <v>899</v>
      </c>
      <c r="C9" s="76" t="s">
        <v>903</v>
      </c>
      <c r="D9" s="87" t="s">
        <v>901</v>
      </c>
      <c r="E9" s="78"/>
      <c r="F9" s="78"/>
      <c r="G9" s="78"/>
      <c r="H9" s="78"/>
      <c r="I9" s="78"/>
      <c r="J9" s="78"/>
      <c r="K9" s="78"/>
      <c r="L9" s="78"/>
      <c r="M9" s="78"/>
      <c r="N9" s="78"/>
      <c r="O9" s="78"/>
      <c r="P9" s="78"/>
      <c r="Q9" s="78"/>
      <c r="R9" s="78"/>
      <c r="S9" s="78"/>
      <c r="T9" s="78"/>
      <c r="U9" s="99">
        <v>1</v>
      </c>
      <c r="V9" s="90"/>
      <c r="W9" s="92">
        <v>1</v>
      </c>
      <c r="X9" s="92">
        <f t="shared" si="1"/>
        <v>1</v>
      </c>
    </row>
    <row r="10" spans="2:24" ht="15.75">
      <c r="B10" s="98"/>
      <c r="C10" s="56" t="s">
        <v>904</v>
      </c>
      <c r="D10" s="58"/>
      <c r="E10" s="58"/>
      <c r="F10" s="58"/>
      <c r="G10" s="58"/>
      <c r="H10" s="58"/>
      <c r="I10" s="58"/>
      <c r="J10" s="58"/>
      <c r="K10" s="58"/>
      <c r="L10" s="58"/>
      <c r="M10" s="58"/>
      <c r="N10" s="58"/>
      <c r="O10" s="58"/>
      <c r="P10" s="58"/>
      <c r="Q10" s="58"/>
      <c r="R10" s="58"/>
      <c r="S10" s="58"/>
      <c r="T10" s="58"/>
      <c r="U10" s="100"/>
      <c r="V10" s="91"/>
      <c r="W10" s="92">
        <v>0</v>
      </c>
      <c r="X10" s="92">
        <f t="shared" si="1"/>
        <v>0</v>
      </c>
    </row>
    <row r="11" spans="2:24" ht="31.5">
      <c r="B11" s="98" t="s">
        <v>899</v>
      </c>
      <c r="C11" s="75" t="s">
        <v>905</v>
      </c>
      <c r="D11" s="87" t="s">
        <v>901</v>
      </c>
      <c r="E11" s="87" t="s">
        <v>901</v>
      </c>
      <c r="F11" s="77"/>
      <c r="G11" s="77" t="s">
        <v>901</v>
      </c>
      <c r="H11" s="77" t="s">
        <v>901</v>
      </c>
      <c r="I11" s="77"/>
      <c r="J11" s="77"/>
      <c r="K11" s="77"/>
      <c r="L11" s="77"/>
      <c r="M11" s="77"/>
      <c r="N11" s="77"/>
      <c r="O11" s="77"/>
      <c r="P11" s="77"/>
      <c r="Q11" s="77"/>
      <c r="R11" s="77"/>
      <c r="S11" s="77"/>
      <c r="T11" s="77"/>
      <c r="U11" s="99">
        <v>1</v>
      </c>
      <c r="V11" s="90"/>
      <c r="W11" s="92">
        <v>2</v>
      </c>
      <c r="X11" s="92">
        <f t="shared" si="1"/>
        <v>2</v>
      </c>
    </row>
    <row r="12" spans="2:24" ht="15.75">
      <c r="B12" s="171" t="s">
        <v>899</v>
      </c>
      <c r="C12" s="174" t="s">
        <v>906</v>
      </c>
      <c r="D12" s="28" t="s">
        <v>901</v>
      </c>
      <c r="E12" s="28" t="s">
        <v>901</v>
      </c>
      <c r="F12" s="28"/>
      <c r="G12" s="28" t="s">
        <v>901</v>
      </c>
      <c r="H12" s="28"/>
      <c r="I12" s="28"/>
      <c r="J12" s="28"/>
      <c r="K12" s="28"/>
      <c r="L12" s="28"/>
      <c r="M12" s="28"/>
      <c r="N12" s="28"/>
      <c r="O12" s="28"/>
      <c r="P12" s="28"/>
      <c r="Q12" s="28"/>
      <c r="R12" s="28"/>
      <c r="S12" s="28"/>
      <c r="T12" s="28"/>
      <c r="U12" s="175">
        <v>1</v>
      </c>
      <c r="V12" s="90"/>
      <c r="W12" s="92">
        <v>2</v>
      </c>
      <c r="X12" s="92">
        <f t="shared" si="1"/>
        <v>2</v>
      </c>
    </row>
    <row r="13" spans="2:24" ht="15.75">
      <c r="B13" s="171" t="s">
        <v>907</v>
      </c>
      <c r="C13" s="174" t="s">
        <v>908</v>
      </c>
      <c r="D13" s="28" t="s">
        <v>901</v>
      </c>
      <c r="E13" s="28" t="s">
        <v>901</v>
      </c>
      <c r="F13" s="28"/>
      <c r="G13" s="28" t="s">
        <v>901</v>
      </c>
      <c r="H13" s="28"/>
      <c r="I13" s="28"/>
      <c r="J13" s="28"/>
      <c r="K13" s="28"/>
      <c r="L13" s="28"/>
      <c r="M13" s="28"/>
      <c r="N13" s="28"/>
      <c r="O13" s="28"/>
      <c r="P13" s="28"/>
      <c r="Q13" s="28"/>
      <c r="R13" s="28"/>
      <c r="S13" s="28"/>
      <c r="T13" s="28"/>
      <c r="U13" s="175">
        <v>1</v>
      </c>
      <c r="V13" s="90"/>
      <c r="W13" s="92">
        <v>2</v>
      </c>
      <c r="X13" s="92">
        <f t="shared" si="1"/>
        <v>2</v>
      </c>
    </row>
    <row r="14" spans="2:24" ht="31.5">
      <c r="B14" s="171" t="s">
        <v>909</v>
      </c>
      <c r="C14" s="176" t="s">
        <v>910</v>
      </c>
      <c r="D14" s="28"/>
      <c r="E14" s="28" t="s">
        <v>901</v>
      </c>
      <c r="F14" s="28" t="s">
        <v>901</v>
      </c>
      <c r="G14" s="28" t="s">
        <v>901</v>
      </c>
      <c r="H14" s="28" t="s">
        <v>901</v>
      </c>
      <c r="I14" s="28" t="s">
        <v>901</v>
      </c>
      <c r="J14" s="28" t="s">
        <v>901</v>
      </c>
      <c r="K14" s="28" t="s">
        <v>911</v>
      </c>
      <c r="L14" s="28"/>
      <c r="M14" s="28"/>
      <c r="N14" s="28"/>
      <c r="O14" s="28"/>
      <c r="P14" s="28"/>
      <c r="Q14" s="28"/>
      <c r="R14" s="28"/>
      <c r="S14" s="28"/>
      <c r="T14" s="28"/>
      <c r="U14" s="175">
        <v>1</v>
      </c>
      <c r="V14" s="90"/>
      <c r="W14" s="92">
        <v>2</v>
      </c>
      <c r="X14" s="92">
        <f>W14*U14</f>
        <v>2</v>
      </c>
    </row>
    <row r="15" spans="2:24" ht="63">
      <c r="B15" s="98" t="s">
        <v>909</v>
      </c>
      <c r="C15" s="75" t="s">
        <v>912</v>
      </c>
      <c r="D15" s="77" t="s">
        <v>913</v>
      </c>
      <c r="E15" s="28"/>
      <c r="F15" s="87"/>
      <c r="G15" s="87"/>
      <c r="H15" s="28"/>
      <c r="I15" s="28" t="s">
        <v>901</v>
      </c>
      <c r="J15" s="28" t="s">
        <v>901</v>
      </c>
      <c r="K15" s="28" t="s">
        <v>901</v>
      </c>
      <c r="L15" s="28" t="s">
        <v>901</v>
      </c>
      <c r="M15" s="28"/>
      <c r="N15" s="28" t="s">
        <v>901</v>
      </c>
      <c r="O15" s="28"/>
      <c r="P15" s="28" t="s">
        <v>901</v>
      </c>
      <c r="Q15" s="28" t="s">
        <v>901</v>
      </c>
      <c r="R15" s="28"/>
      <c r="S15" s="28" t="s">
        <v>901</v>
      </c>
      <c r="T15" s="28"/>
      <c r="U15" s="99">
        <v>0.55000000000000004</v>
      </c>
      <c r="V15" s="90"/>
      <c r="W15" s="92">
        <v>3</v>
      </c>
      <c r="X15" s="92">
        <f>W15*U15</f>
        <v>1.6500000000000001</v>
      </c>
    </row>
    <row r="16" spans="2:24" ht="45">
      <c r="B16" s="98" t="s">
        <v>914</v>
      </c>
      <c r="C16" s="75" t="s">
        <v>915</v>
      </c>
      <c r="D16" s="77"/>
      <c r="E16" s="28"/>
      <c r="F16" s="28"/>
      <c r="G16" s="87"/>
      <c r="H16" s="87"/>
      <c r="I16" s="28"/>
      <c r="J16" s="28"/>
      <c r="K16" s="28"/>
      <c r="L16" s="28"/>
      <c r="M16" s="28"/>
      <c r="N16" s="28" t="s">
        <v>901</v>
      </c>
      <c r="O16" s="28" t="s">
        <v>901</v>
      </c>
      <c r="P16" s="28"/>
      <c r="Q16" s="28" t="s">
        <v>901</v>
      </c>
      <c r="R16" s="28"/>
      <c r="S16" s="28" t="s">
        <v>901</v>
      </c>
      <c r="T16" s="28"/>
      <c r="U16" s="99">
        <v>0.48</v>
      </c>
      <c r="V16" s="90"/>
      <c r="W16" s="92">
        <v>2</v>
      </c>
      <c r="X16" s="92">
        <f t="shared" si="1"/>
        <v>0.96</v>
      </c>
    </row>
    <row r="17" spans="2:24" ht="31.5">
      <c r="B17" s="98" t="s">
        <v>909</v>
      </c>
      <c r="C17" s="75" t="s">
        <v>916</v>
      </c>
      <c r="D17" s="77"/>
      <c r="E17" s="28"/>
      <c r="F17" s="87" t="s">
        <v>901</v>
      </c>
      <c r="G17" s="87" t="s">
        <v>901</v>
      </c>
      <c r="H17" s="87" t="s">
        <v>901</v>
      </c>
      <c r="I17" s="28"/>
      <c r="J17" s="28"/>
      <c r="K17" s="28"/>
      <c r="L17" s="28" t="s">
        <v>901</v>
      </c>
      <c r="M17" s="28"/>
      <c r="N17" s="28" t="s">
        <v>901</v>
      </c>
      <c r="O17" s="28"/>
      <c r="P17" s="28" t="s">
        <v>901</v>
      </c>
      <c r="Q17" s="28" t="s">
        <v>901</v>
      </c>
      <c r="R17" s="28"/>
      <c r="S17" s="28" t="s">
        <v>901</v>
      </c>
      <c r="T17" s="28"/>
      <c r="U17" s="99">
        <v>0.56999999999999995</v>
      </c>
      <c r="V17" s="90"/>
      <c r="W17" s="92">
        <v>4</v>
      </c>
      <c r="X17" s="92">
        <f t="shared" si="1"/>
        <v>2.2799999999999998</v>
      </c>
    </row>
    <row r="18" spans="2:24" ht="15.75">
      <c r="B18" s="98" t="s">
        <v>899</v>
      </c>
      <c r="C18" s="75" t="s">
        <v>917</v>
      </c>
      <c r="D18" s="77"/>
      <c r="E18" s="77"/>
      <c r="F18" s="28"/>
      <c r="G18" s="28"/>
      <c r="H18" s="28"/>
      <c r="I18" s="87"/>
      <c r="J18" s="87"/>
      <c r="K18" s="87"/>
      <c r="L18" s="87"/>
      <c r="M18" s="87"/>
      <c r="N18" s="28"/>
      <c r="O18" s="28"/>
      <c r="P18" s="28"/>
      <c r="Q18" s="28"/>
      <c r="R18" s="28"/>
      <c r="S18" s="28"/>
      <c r="T18" s="28"/>
      <c r="U18" s="99">
        <v>0</v>
      </c>
      <c r="V18" s="90"/>
      <c r="W18" s="92">
        <v>1</v>
      </c>
      <c r="X18" s="92">
        <f t="shared" si="1"/>
        <v>0</v>
      </c>
    </row>
    <row r="19" spans="2:24" ht="15.75">
      <c r="B19" s="98" t="s">
        <v>899</v>
      </c>
      <c r="C19" s="75" t="s">
        <v>918</v>
      </c>
      <c r="D19" s="77"/>
      <c r="E19" s="77"/>
      <c r="F19" s="28"/>
      <c r="G19" s="28"/>
      <c r="H19" s="28"/>
      <c r="I19" s="87"/>
      <c r="J19" s="87"/>
      <c r="K19" s="87"/>
      <c r="L19" s="87"/>
      <c r="M19" s="87"/>
      <c r="N19" s="28"/>
      <c r="O19" s="28"/>
      <c r="P19" s="28"/>
      <c r="Q19" s="28"/>
      <c r="R19" s="28"/>
      <c r="S19" s="28"/>
      <c r="T19" s="28"/>
      <c r="U19" s="99">
        <v>0</v>
      </c>
      <c r="V19" s="90"/>
      <c r="W19" s="92">
        <v>1</v>
      </c>
      <c r="X19" s="92">
        <f t="shared" si="1"/>
        <v>0</v>
      </c>
    </row>
    <row r="20" spans="2:24" ht="15.75">
      <c r="B20" s="98" t="s">
        <v>899</v>
      </c>
      <c r="C20" s="75" t="s">
        <v>919</v>
      </c>
      <c r="D20" s="77"/>
      <c r="E20" s="77"/>
      <c r="F20" s="28"/>
      <c r="G20" s="28"/>
      <c r="H20" s="28"/>
      <c r="I20" s="87"/>
      <c r="J20" s="87"/>
      <c r="K20" s="87"/>
      <c r="L20" s="87"/>
      <c r="M20" s="87"/>
      <c r="N20" s="28"/>
      <c r="O20" s="28"/>
      <c r="P20" s="28"/>
      <c r="Q20" s="28"/>
      <c r="R20" s="28"/>
      <c r="S20" s="28"/>
      <c r="T20" s="28"/>
      <c r="U20" s="99">
        <v>0</v>
      </c>
      <c r="V20" s="90"/>
      <c r="W20" s="92">
        <v>1</v>
      </c>
      <c r="X20" s="92">
        <f t="shared" si="1"/>
        <v>0</v>
      </c>
    </row>
    <row r="21" spans="2:24">
      <c r="U21" s="88"/>
      <c r="V21" s="88"/>
    </row>
    <row r="22" spans="2:24" ht="15.75">
      <c r="D22" s="386" t="s">
        <v>920</v>
      </c>
      <c r="E22" s="387"/>
      <c r="F22" s="387"/>
      <c r="G22" s="165"/>
      <c r="H22" s="165"/>
      <c r="I22" s="165"/>
      <c r="J22" s="165"/>
      <c r="K22" s="165"/>
      <c r="L22" s="165"/>
      <c r="M22" s="165"/>
      <c r="N22" s="165"/>
      <c r="O22" s="165"/>
      <c r="P22" s="165"/>
      <c r="Q22" s="165"/>
      <c r="R22" s="165"/>
      <c r="S22" s="165"/>
      <c r="T22" s="165"/>
    </row>
    <row r="23" spans="2:24">
      <c r="D23" s="97">
        <v>6</v>
      </c>
      <c r="E23" s="97">
        <v>4</v>
      </c>
      <c r="F23" s="97">
        <v>3</v>
      </c>
      <c r="G23" s="97">
        <v>3</v>
      </c>
      <c r="H23" s="97">
        <v>2</v>
      </c>
      <c r="I23" s="97">
        <v>3</v>
      </c>
      <c r="J23" s="5"/>
      <c r="K23" s="5"/>
      <c r="L23" s="5"/>
      <c r="M23" s="5"/>
      <c r="N23" s="5"/>
      <c r="O23" s="5"/>
      <c r="P23" s="5"/>
      <c r="Q23" s="5"/>
      <c r="R23" s="5"/>
      <c r="S23" s="5"/>
      <c r="T23" s="5"/>
    </row>
  </sheetData>
  <mergeCells count="5">
    <mergeCell ref="B2:B5"/>
    <mergeCell ref="C2:C5"/>
    <mergeCell ref="U2:U6"/>
    <mergeCell ref="D22:F22"/>
    <mergeCell ref="D2:F2"/>
  </mergeCells>
  <phoneticPr fontId="49" type="noConversion"/>
  <conditionalFormatting sqref="U1:V1048576">
    <cfRule type="cellIs" dxfId="1" priority="3" operator="equal">
      <formula>1</formula>
    </cfRule>
    <cfRule type="cellIs" dxfId="0" priority="4" operator="between">
      <formula>0.01</formula>
      <formula>0.99</formula>
    </cfRule>
  </conditionalFormatting>
  <dataValidations count="1">
    <dataValidation type="list" allowBlank="1" showInputMessage="1" showErrorMessage="1" sqref="X3" xr:uid="{5BF45FD3-887B-4C21-A84A-5C6F890BAC95}">
      <formula1>OFFSET(D3,0,0,1,COUNTA(D3:AD3))</formula1>
    </dataValidation>
  </dataValidation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018AD-3CC0-4A08-89C9-BB35AF591BE7}">
  <dimension ref="A1"/>
  <sheetViews>
    <sheetView workbookViewId="0">
      <selection activeCell="D38" sqref="D38"/>
    </sheetView>
  </sheetViews>
  <sheetFormatPr baseColWidth="10" defaultColWidth="11.42578125" defaultRowHeight="15"/>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2E25D-2471-4279-A0B0-EB4D59340D3A}">
  <sheetPr filterMode="1"/>
  <dimension ref="A1:L316"/>
  <sheetViews>
    <sheetView topLeftCell="C1" workbookViewId="0">
      <selection activeCell="F207" sqref="F207:F299"/>
    </sheetView>
  </sheetViews>
  <sheetFormatPr baseColWidth="10" defaultColWidth="8.7109375" defaultRowHeight="12.75"/>
  <cols>
    <col min="1" max="1" width="20" style="246" bestFit="1" customWidth="1"/>
    <col min="2" max="2" width="10" style="246" bestFit="1" customWidth="1"/>
    <col min="3" max="3" width="16" style="246" bestFit="1" customWidth="1"/>
    <col min="4" max="4" width="42" style="246" bestFit="1" customWidth="1"/>
    <col min="5" max="5" width="8" style="246" bestFit="1" customWidth="1"/>
    <col min="6" max="6" width="18" style="246" bestFit="1" customWidth="1"/>
    <col min="7" max="7" width="15" style="246" bestFit="1" customWidth="1"/>
    <col min="8" max="8" width="10" style="246" bestFit="1" customWidth="1"/>
    <col min="9" max="10" width="11" style="246" bestFit="1" customWidth="1"/>
    <col min="11" max="11" width="19.5703125" style="246" bestFit="1" customWidth="1"/>
    <col min="12" max="12" width="10" style="246" bestFit="1" customWidth="1"/>
    <col min="13" max="16384" width="8.7109375" style="246"/>
  </cols>
  <sheetData>
    <row r="1" spans="1:12" ht="25.5">
      <c r="A1" s="244" t="s">
        <v>1328</v>
      </c>
      <c r="B1" s="244" t="s">
        <v>1263</v>
      </c>
      <c r="C1" s="244" t="s">
        <v>1329</v>
      </c>
      <c r="D1" s="244" t="s">
        <v>949</v>
      </c>
      <c r="E1" s="244" t="s">
        <v>1264</v>
      </c>
      <c r="F1" s="244" t="s">
        <v>1330</v>
      </c>
      <c r="G1" s="244" t="s">
        <v>1331</v>
      </c>
      <c r="H1" s="245" t="s">
        <v>1332</v>
      </c>
      <c r="I1" s="245" t="s">
        <v>1333</v>
      </c>
      <c r="J1" s="244" t="s">
        <v>1265</v>
      </c>
      <c r="K1" s="245" t="s">
        <v>1334</v>
      </c>
      <c r="L1" s="244" t="s">
        <v>664</v>
      </c>
    </row>
    <row r="2" spans="1:12" hidden="1">
      <c r="A2" s="246" t="s">
        <v>1335</v>
      </c>
      <c r="B2" s="246" t="s">
        <v>1336</v>
      </c>
      <c r="C2" s="247">
        <v>39251</v>
      </c>
      <c r="D2" s="246" t="s">
        <v>1139</v>
      </c>
      <c r="E2" s="246" t="s">
        <v>1335</v>
      </c>
      <c r="F2" s="247"/>
      <c r="G2" s="247"/>
      <c r="H2" s="246" t="s">
        <v>1271</v>
      </c>
      <c r="I2" s="246" t="s">
        <v>1140</v>
      </c>
      <c r="J2" s="246" t="s">
        <v>1337</v>
      </c>
      <c r="K2" s="246" t="s">
        <v>823</v>
      </c>
      <c r="L2" s="246" t="s">
        <v>1338</v>
      </c>
    </row>
    <row r="3" spans="1:12" hidden="1">
      <c r="A3" s="246" t="s">
        <v>1335</v>
      </c>
      <c r="B3" s="246" t="s">
        <v>1339</v>
      </c>
      <c r="C3" s="247">
        <v>39259</v>
      </c>
      <c r="D3" s="246" t="s">
        <v>1141</v>
      </c>
      <c r="E3" s="246" t="s">
        <v>1335</v>
      </c>
      <c r="F3" s="247">
        <v>39524</v>
      </c>
      <c r="G3" s="247"/>
      <c r="H3" s="246" t="s">
        <v>1271</v>
      </c>
      <c r="I3" s="246" t="s">
        <v>1140</v>
      </c>
      <c r="J3" s="246" t="s">
        <v>1340</v>
      </c>
      <c r="K3" s="246" t="s">
        <v>823</v>
      </c>
      <c r="L3" s="246" t="s">
        <v>1338</v>
      </c>
    </row>
    <row r="4" spans="1:12" hidden="1">
      <c r="A4" s="246" t="s">
        <v>1335</v>
      </c>
      <c r="B4" s="246" t="s">
        <v>1341</v>
      </c>
      <c r="C4" s="247">
        <v>39261</v>
      </c>
      <c r="D4" s="246" t="s">
        <v>1272</v>
      </c>
      <c r="E4" s="246" t="s">
        <v>1335</v>
      </c>
      <c r="F4" s="247"/>
      <c r="G4" s="247"/>
      <c r="H4" s="246" t="s">
        <v>1271</v>
      </c>
      <c r="I4" s="246" t="s">
        <v>1140</v>
      </c>
      <c r="J4" s="246" t="s">
        <v>1335</v>
      </c>
      <c r="K4" s="246" t="s">
        <v>1151</v>
      </c>
      <c r="L4" s="246" t="s">
        <v>1342</v>
      </c>
    </row>
    <row r="5" spans="1:12" hidden="1">
      <c r="A5" s="246" t="s">
        <v>1335</v>
      </c>
      <c r="B5" s="246" t="s">
        <v>1343</v>
      </c>
      <c r="C5" s="247">
        <v>39293</v>
      </c>
      <c r="D5" s="246" t="s">
        <v>1142</v>
      </c>
      <c r="E5" s="246" t="s">
        <v>1335</v>
      </c>
      <c r="F5" s="247"/>
      <c r="G5" s="247"/>
      <c r="H5" s="246" t="s">
        <v>1271</v>
      </c>
      <c r="I5" s="246" t="s">
        <v>1140</v>
      </c>
      <c r="J5" s="246" t="s">
        <v>1340</v>
      </c>
      <c r="K5" s="246" t="s">
        <v>654</v>
      </c>
      <c r="L5" s="246" t="s">
        <v>1338</v>
      </c>
    </row>
    <row r="6" spans="1:12" hidden="1">
      <c r="A6" s="246" t="s">
        <v>1335</v>
      </c>
      <c r="B6" s="246" t="s">
        <v>1344</v>
      </c>
      <c r="C6" s="247">
        <v>39310</v>
      </c>
      <c r="D6" s="246" t="s">
        <v>1273</v>
      </c>
      <c r="E6" s="246" t="s">
        <v>1335</v>
      </c>
      <c r="F6" s="247">
        <v>39310</v>
      </c>
      <c r="G6" s="247"/>
      <c r="H6" s="246" t="s">
        <v>1274</v>
      </c>
      <c r="I6" s="246" t="s">
        <v>1147</v>
      </c>
      <c r="J6" s="246" t="s">
        <v>1335</v>
      </c>
      <c r="K6" s="246" t="s">
        <v>1151</v>
      </c>
      <c r="L6" s="246" t="s">
        <v>1342</v>
      </c>
    </row>
    <row r="7" spans="1:12" hidden="1">
      <c r="A7" s="246" t="s">
        <v>1335</v>
      </c>
      <c r="B7" s="246" t="s">
        <v>1345</v>
      </c>
      <c r="C7" s="247">
        <v>39343</v>
      </c>
      <c r="D7" s="246" t="s">
        <v>1143</v>
      </c>
      <c r="E7" s="246" t="s">
        <v>1335</v>
      </c>
      <c r="F7" s="247"/>
      <c r="G7" s="247"/>
      <c r="H7" s="246" t="s">
        <v>1271</v>
      </c>
      <c r="I7" s="246" t="s">
        <v>1140</v>
      </c>
      <c r="J7" s="246" t="s">
        <v>1337</v>
      </c>
      <c r="K7" s="246" t="s">
        <v>823</v>
      </c>
      <c r="L7" s="246" t="s">
        <v>1338</v>
      </c>
    </row>
    <row r="8" spans="1:12" hidden="1">
      <c r="A8" s="246" t="s">
        <v>1335</v>
      </c>
      <c r="B8" s="246" t="s">
        <v>1346</v>
      </c>
      <c r="C8" s="247">
        <v>39359</v>
      </c>
      <c r="D8" s="246" t="s">
        <v>1144</v>
      </c>
      <c r="E8" s="246" t="s">
        <v>1335</v>
      </c>
      <c r="F8" s="247"/>
      <c r="G8" s="247"/>
      <c r="H8" s="246" t="s">
        <v>1271</v>
      </c>
      <c r="I8" s="246" t="s">
        <v>1140</v>
      </c>
      <c r="J8" s="246" t="s">
        <v>1347</v>
      </c>
      <c r="K8" s="246" t="s">
        <v>659</v>
      </c>
      <c r="L8" s="246" t="s">
        <v>1338</v>
      </c>
    </row>
    <row r="9" spans="1:12" hidden="1">
      <c r="A9" s="246" t="s">
        <v>1335</v>
      </c>
      <c r="B9" s="246" t="s">
        <v>1348</v>
      </c>
      <c r="C9" s="247">
        <v>39360</v>
      </c>
      <c r="D9" s="246" t="s">
        <v>1145</v>
      </c>
      <c r="E9" s="246" t="s">
        <v>1335</v>
      </c>
      <c r="F9" s="247"/>
      <c r="G9" s="247"/>
      <c r="H9" s="246" t="s">
        <v>1271</v>
      </c>
      <c r="I9" s="246" t="s">
        <v>1140</v>
      </c>
      <c r="J9" s="246" t="s">
        <v>1337</v>
      </c>
      <c r="K9" s="246" t="s">
        <v>659</v>
      </c>
      <c r="L9" s="246" t="s">
        <v>1338</v>
      </c>
    </row>
    <row r="10" spans="1:12" hidden="1">
      <c r="A10" s="246" t="s">
        <v>1335</v>
      </c>
      <c r="B10" s="246" t="s">
        <v>1349</v>
      </c>
      <c r="C10" s="247">
        <v>39386</v>
      </c>
      <c r="D10" s="246" t="s">
        <v>1146</v>
      </c>
      <c r="E10" s="246" t="s">
        <v>1335</v>
      </c>
      <c r="F10" s="247">
        <v>39386</v>
      </c>
      <c r="G10" s="247"/>
      <c r="H10" s="246" t="s">
        <v>1274</v>
      </c>
      <c r="I10" s="246" t="s">
        <v>1147</v>
      </c>
      <c r="J10" s="246" t="s">
        <v>1335</v>
      </c>
      <c r="K10" s="246" t="s">
        <v>659</v>
      </c>
      <c r="L10" s="246" t="s">
        <v>1338</v>
      </c>
    </row>
    <row r="11" spans="1:12" hidden="1">
      <c r="A11" s="246" t="s">
        <v>1335</v>
      </c>
      <c r="B11" s="246" t="s">
        <v>1350</v>
      </c>
      <c r="C11" s="247">
        <v>39393</v>
      </c>
      <c r="D11" s="246" t="s">
        <v>1275</v>
      </c>
      <c r="E11" s="246" t="s">
        <v>1335</v>
      </c>
      <c r="F11" s="247"/>
      <c r="G11" s="247"/>
      <c r="H11" s="246" t="s">
        <v>1271</v>
      </c>
      <c r="I11" s="246" t="s">
        <v>1140</v>
      </c>
      <c r="J11" s="246" t="s">
        <v>1340</v>
      </c>
      <c r="K11" s="246" t="s">
        <v>1151</v>
      </c>
      <c r="L11" s="246" t="s">
        <v>1342</v>
      </c>
    </row>
    <row r="12" spans="1:12" hidden="1">
      <c r="A12" s="246" t="s">
        <v>1335</v>
      </c>
      <c r="B12" s="246" t="s">
        <v>1351</v>
      </c>
      <c r="C12" s="247">
        <v>39420</v>
      </c>
      <c r="D12" s="246" t="s">
        <v>1148</v>
      </c>
      <c r="E12" s="246" t="s">
        <v>1335</v>
      </c>
      <c r="F12" s="247">
        <v>39484</v>
      </c>
      <c r="G12" s="247"/>
      <c r="H12" s="246" t="s">
        <v>1271</v>
      </c>
      <c r="I12" s="246" t="s">
        <v>1140</v>
      </c>
      <c r="J12" s="246" t="s">
        <v>1337</v>
      </c>
      <c r="K12" s="246" t="s">
        <v>659</v>
      </c>
      <c r="L12" s="246" t="s">
        <v>1338</v>
      </c>
    </row>
    <row r="13" spans="1:12" hidden="1">
      <c r="A13" s="246" t="s">
        <v>1335</v>
      </c>
      <c r="B13" s="246" t="s">
        <v>1352</v>
      </c>
      <c r="C13" s="247">
        <v>39428</v>
      </c>
      <c r="D13" s="246" t="s">
        <v>1149</v>
      </c>
      <c r="E13" s="246" t="s">
        <v>1335</v>
      </c>
      <c r="F13" s="247"/>
      <c r="G13" s="247"/>
      <c r="H13" s="246" t="s">
        <v>1271</v>
      </c>
      <c r="I13" s="246" t="s">
        <v>1140</v>
      </c>
      <c r="J13" s="246" t="s">
        <v>1340</v>
      </c>
      <c r="K13" s="246" t="s">
        <v>659</v>
      </c>
      <c r="L13" s="246" t="s">
        <v>1338</v>
      </c>
    </row>
    <row r="14" spans="1:12" hidden="1">
      <c r="A14" s="246" t="s">
        <v>1335</v>
      </c>
      <c r="B14" s="246" t="s">
        <v>1353</v>
      </c>
      <c r="C14" s="247">
        <v>39432</v>
      </c>
      <c r="D14" s="246" t="s">
        <v>1150</v>
      </c>
      <c r="E14" s="246" t="s">
        <v>1335</v>
      </c>
      <c r="F14" s="247"/>
      <c r="G14" s="247"/>
      <c r="H14" s="246" t="s">
        <v>1271</v>
      </c>
      <c r="I14" s="246" t="s">
        <v>1140</v>
      </c>
      <c r="J14" s="246" t="s">
        <v>1337</v>
      </c>
      <c r="K14" s="246" t="s">
        <v>1151</v>
      </c>
      <c r="L14" s="246" t="s">
        <v>1338</v>
      </c>
    </row>
    <row r="15" spans="1:12" hidden="1">
      <c r="A15" s="246" t="s">
        <v>1335</v>
      </c>
      <c r="B15" s="246" t="s">
        <v>1354</v>
      </c>
      <c r="C15" s="247">
        <v>39454</v>
      </c>
      <c r="D15" s="246" t="s">
        <v>1276</v>
      </c>
      <c r="E15" s="246" t="s">
        <v>1335</v>
      </c>
      <c r="F15" s="247">
        <v>39454</v>
      </c>
      <c r="G15" s="247"/>
      <c r="H15" s="246" t="s">
        <v>1274</v>
      </c>
      <c r="I15" s="246" t="s">
        <v>1147</v>
      </c>
      <c r="J15" s="246" t="s">
        <v>1335</v>
      </c>
      <c r="K15" s="246" t="s">
        <v>1151</v>
      </c>
      <c r="L15" s="246" t="s">
        <v>1342</v>
      </c>
    </row>
    <row r="16" spans="1:12" hidden="1">
      <c r="A16" s="246" t="s">
        <v>1335</v>
      </c>
      <c r="B16" s="246" t="s">
        <v>1355</v>
      </c>
      <c r="C16" s="247">
        <v>39456</v>
      </c>
      <c r="D16" s="246" t="s">
        <v>1152</v>
      </c>
      <c r="E16" s="246" t="s">
        <v>1335</v>
      </c>
      <c r="F16" s="247"/>
      <c r="G16" s="247"/>
      <c r="H16" s="246" t="s">
        <v>1271</v>
      </c>
      <c r="I16" s="246" t="s">
        <v>1140</v>
      </c>
      <c r="J16" s="246" t="s">
        <v>1340</v>
      </c>
      <c r="K16" s="246" t="s">
        <v>654</v>
      </c>
      <c r="L16" s="246" t="s">
        <v>1338</v>
      </c>
    </row>
    <row r="17" spans="1:12" hidden="1">
      <c r="A17" s="246" t="s">
        <v>1335</v>
      </c>
      <c r="B17" s="246" t="s">
        <v>1356</v>
      </c>
      <c r="C17" s="247">
        <v>39482</v>
      </c>
      <c r="D17" s="246" t="s">
        <v>1149</v>
      </c>
      <c r="E17" s="246" t="s">
        <v>1335</v>
      </c>
      <c r="F17" s="247"/>
      <c r="G17" s="247"/>
      <c r="H17" s="246" t="s">
        <v>1271</v>
      </c>
      <c r="I17" s="246" t="s">
        <v>1140</v>
      </c>
      <c r="J17" s="246" t="s">
        <v>1337</v>
      </c>
      <c r="K17" s="246" t="s">
        <v>659</v>
      </c>
      <c r="L17" s="246" t="s">
        <v>1338</v>
      </c>
    </row>
    <row r="18" spans="1:12" hidden="1">
      <c r="A18" s="246" t="s">
        <v>1335</v>
      </c>
      <c r="B18" s="246" t="s">
        <v>1357</v>
      </c>
      <c r="C18" s="247">
        <v>39491</v>
      </c>
      <c r="D18" s="246" t="s">
        <v>1277</v>
      </c>
      <c r="E18" s="246" t="s">
        <v>1335</v>
      </c>
      <c r="F18" s="247">
        <v>39491</v>
      </c>
      <c r="G18" s="247"/>
      <c r="H18" s="246" t="s">
        <v>1274</v>
      </c>
      <c r="I18" s="246" t="s">
        <v>1147</v>
      </c>
      <c r="J18" s="246" t="s">
        <v>1335</v>
      </c>
      <c r="K18" s="246" t="s">
        <v>1151</v>
      </c>
      <c r="L18" s="246" t="s">
        <v>1342</v>
      </c>
    </row>
    <row r="19" spans="1:12" hidden="1">
      <c r="A19" s="246" t="s">
        <v>1335</v>
      </c>
      <c r="B19" s="246" t="s">
        <v>1358</v>
      </c>
      <c r="C19" s="247">
        <v>39517</v>
      </c>
      <c r="D19" s="246" t="s">
        <v>1278</v>
      </c>
      <c r="E19" s="246" t="s">
        <v>1335</v>
      </c>
      <c r="F19" s="247"/>
      <c r="G19" s="247"/>
      <c r="H19" s="246" t="s">
        <v>1271</v>
      </c>
      <c r="I19" s="246" t="s">
        <v>1140</v>
      </c>
      <c r="J19" s="246" t="s">
        <v>1340</v>
      </c>
      <c r="K19" s="246" t="s">
        <v>1151</v>
      </c>
      <c r="L19" s="246" t="s">
        <v>1342</v>
      </c>
    </row>
    <row r="20" spans="1:12" hidden="1">
      <c r="A20" s="246" t="s">
        <v>1335</v>
      </c>
      <c r="B20" s="246" t="s">
        <v>1359</v>
      </c>
      <c r="C20" s="247">
        <v>39653</v>
      </c>
      <c r="D20" s="246" t="s">
        <v>1153</v>
      </c>
      <c r="E20" s="246" t="s">
        <v>1335</v>
      </c>
      <c r="F20" s="247"/>
      <c r="G20" s="247"/>
      <c r="H20" s="246" t="s">
        <v>1271</v>
      </c>
      <c r="I20" s="246" t="s">
        <v>1140</v>
      </c>
      <c r="J20" s="246" t="s">
        <v>1340</v>
      </c>
      <c r="K20" s="246" t="s">
        <v>654</v>
      </c>
      <c r="L20" s="246" t="s">
        <v>1338</v>
      </c>
    </row>
    <row r="21" spans="1:12" hidden="1">
      <c r="A21" s="246" t="s">
        <v>1335</v>
      </c>
      <c r="B21" s="246" t="s">
        <v>1360</v>
      </c>
      <c r="C21" s="247">
        <v>39734</v>
      </c>
      <c r="D21" s="246" t="s">
        <v>1154</v>
      </c>
      <c r="E21" s="246" t="s">
        <v>1335</v>
      </c>
      <c r="F21" s="247"/>
      <c r="G21" s="247"/>
      <c r="H21" s="246" t="s">
        <v>1271</v>
      </c>
      <c r="I21" s="246" t="s">
        <v>1140</v>
      </c>
      <c r="J21" s="246" t="s">
        <v>1340</v>
      </c>
      <c r="K21" s="246" t="s">
        <v>1155</v>
      </c>
      <c r="L21" s="246" t="s">
        <v>1338</v>
      </c>
    </row>
    <row r="22" spans="1:12" hidden="1">
      <c r="A22" s="246" t="s">
        <v>1335</v>
      </c>
      <c r="B22" s="246" t="s">
        <v>1361</v>
      </c>
      <c r="C22" s="247">
        <v>39777</v>
      </c>
      <c r="D22" s="246" t="s">
        <v>1156</v>
      </c>
      <c r="E22" s="246" t="s">
        <v>1335</v>
      </c>
      <c r="F22" s="247"/>
      <c r="G22" s="247"/>
      <c r="H22" s="246" t="s">
        <v>1271</v>
      </c>
      <c r="I22" s="246" t="s">
        <v>1140</v>
      </c>
      <c r="J22" s="246" t="s">
        <v>1340</v>
      </c>
      <c r="K22" s="246" t="s">
        <v>1157</v>
      </c>
      <c r="L22" s="246" t="s">
        <v>1338</v>
      </c>
    </row>
    <row r="23" spans="1:12" hidden="1">
      <c r="A23" s="246" t="s">
        <v>1335</v>
      </c>
      <c r="B23" s="246" t="s">
        <v>1362</v>
      </c>
      <c r="C23" s="247">
        <v>39797</v>
      </c>
      <c r="D23" s="246" t="s">
        <v>1158</v>
      </c>
      <c r="E23" s="246" t="s">
        <v>1335</v>
      </c>
      <c r="F23" s="247"/>
      <c r="G23" s="247"/>
      <c r="H23" s="246" t="s">
        <v>1271</v>
      </c>
      <c r="I23" s="246" t="s">
        <v>1140</v>
      </c>
      <c r="J23" s="246" t="s">
        <v>1340</v>
      </c>
      <c r="K23" s="246" t="s">
        <v>659</v>
      </c>
      <c r="L23" s="246" t="s">
        <v>1338</v>
      </c>
    </row>
    <row r="24" spans="1:12" hidden="1">
      <c r="A24" s="246" t="s">
        <v>1335</v>
      </c>
      <c r="B24" s="246" t="s">
        <v>1363</v>
      </c>
      <c r="C24" s="247">
        <v>39874</v>
      </c>
      <c r="D24" s="246" t="s">
        <v>1279</v>
      </c>
      <c r="E24" s="246" t="s">
        <v>1335</v>
      </c>
      <c r="F24" s="247"/>
      <c r="G24" s="247"/>
      <c r="H24" s="246" t="s">
        <v>1271</v>
      </c>
      <c r="I24" s="246" t="s">
        <v>1140</v>
      </c>
      <c r="J24" s="246" t="s">
        <v>1337</v>
      </c>
      <c r="K24" s="246" t="s">
        <v>1151</v>
      </c>
      <c r="L24" s="246" t="s">
        <v>1342</v>
      </c>
    </row>
    <row r="25" spans="1:12" hidden="1">
      <c r="A25" s="246" t="s">
        <v>1335</v>
      </c>
      <c r="B25" s="246" t="s">
        <v>1364</v>
      </c>
      <c r="C25" s="247">
        <v>39885</v>
      </c>
      <c r="D25" s="246" t="s">
        <v>1159</v>
      </c>
      <c r="E25" s="246" t="s">
        <v>1335</v>
      </c>
      <c r="F25" s="247"/>
      <c r="G25" s="247"/>
      <c r="H25" s="246" t="s">
        <v>1271</v>
      </c>
      <c r="I25" s="246" t="s">
        <v>1140</v>
      </c>
      <c r="J25" s="246" t="s">
        <v>1337</v>
      </c>
      <c r="K25" s="246" t="s">
        <v>1151</v>
      </c>
      <c r="L25" s="246" t="s">
        <v>1338</v>
      </c>
    </row>
    <row r="26" spans="1:12" hidden="1">
      <c r="A26" s="246" t="s">
        <v>1335</v>
      </c>
      <c r="B26" s="246" t="s">
        <v>1365</v>
      </c>
      <c r="C26" s="247">
        <v>39923</v>
      </c>
      <c r="D26" s="246" t="s">
        <v>1160</v>
      </c>
      <c r="E26" s="246" t="s">
        <v>1335</v>
      </c>
      <c r="F26" s="247"/>
      <c r="G26" s="247"/>
      <c r="H26" s="246" t="s">
        <v>1271</v>
      </c>
      <c r="I26" s="246" t="s">
        <v>1140</v>
      </c>
      <c r="J26" s="246" t="s">
        <v>1337</v>
      </c>
      <c r="K26" s="246" t="s">
        <v>659</v>
      </c>
      <c r="L26" s="246" t="s">
        <v>1338</v>
      </c>
    </row>
    <row r="27" spans="1:12" hidden="1">
      <c r="A27" s="246" t="s">
        <v>1335</v>
      </c>
      <c r="B27" s="246" t="s">
        <v>1366</v>
      </c>
      <c r="C27" s="247">
        <v>39938</v>
      </c>
      <c r="D27" s="246" t="s">
        <v>1280</v>
      </c>
      <c r="E27" s="246" t="s">
        <v>1335</v>
      </c>
      <c r="F27" s="247"/>
      <c r="G27" s="247"/>
      <c r="H27" s="246" t="s">
        <v>1271</v>
      </c>
      <c r="I27" s="246" t="s">
        <v>1140</v>
      </c>
      <c r="J27" s="246" t="s">
        <v>1337</v>
      </c>
      <c r="K27" s="246" t="s">
        <v>1151</v>
      </c>
      <c r="L27" s="246" t="s">
        <v>1342</v>
      </c>
    </row>
    <row r="28" spans="1:12" hidden="1">
      <c r="A28" s="246" t="s">
        <v>1335</v>
      </c>
      <c r="B28" s="246" t="s">
        <v>1367</v>
      </c>
      <c r="C28" s="247">
        <v>39995</v>
      </c>
      <c r="D28" s="246" t="s">
        <v>1281</v>
      </c>
      <c r="E28" s="246" t="s">
        <v>1335</v>
      </c>
      <c r="F28" s="247"/>
      <c r="G28" s="247"/>
      <c r="H28" s="246" t="s">
        <v>1271</v>
      </c>
      <c r="I28" s="246" t="s">
        <v>1140</v>
      </c>
      <c r="J28" s="246" t="s">
        <v>1337</v>
      </c>
      <c r="K28" s="246" t="s">
        <v>1151</v>
      </c>
      <c r="L28" s="246" t="s">
        <v>1342</v>
      </c>
    </row>
    <row r="29" spans="1:12" hidden="1">
      <c r="A29" s="246" t="s">
        <v>1335</v>
      </c>
      <c r="B29" s="246" t="s">
        <v>1368</v>
      </c>
      <c r="C29" s="247">
        <v>40024</v>
      </c>
      <c r="D29" s="246" t="s">
        <v>1161</v>
      </c>
      <c r="E29" s="246" t="s">
        <v>1335</v>
      </c>
      <c r="F29" s="247"/>
      <c r="G29" s="247"/>
      <c r="H29" s="246" t="s">
        <v>1271</v>
      </c>
      <c r="I29" s="246" t="s">
        <v>1140</v>
      </c>
      <c r="J29" s="246" t="s">
        <v>1337</v>
      </c>
      <c r="K29" s="246" t="s">
        <v>823</v>
      </c>
      <c r="L29" s="246" t="s">
        <v>1338</v>
      </c>
    </row>
    <row r="30" spans="1:12" hidden="1">
      <c r="A30" s="246" t="s">
        <v>1335</v>
      </c>
      <c r="B30" s="246" t="s">
        <v>1369</v>
      </c>
      <c r="C30" s="247">
        <v>40044</v>
      </c>
      <c r="D30" s="246" t="s">
        <v>1282</v>
      </c>
      <c r="E30" s="246" t="s">
        <v>1335</v>
      </c>
      <c r="F30" s="247"/>
      <c r="G30" s="247"/>
      <c r="H30" s="246" t="s">
        <v>1271</v>
      </c>
      <c r="I30" s="246" t="s">
        <v>1140</v>
      </c>
      <c r="J30" s="246" t="s">
        <v>1340</v>
      </c>
      <c r="K30" s="246" t="s">
        <v>1151</v>
      </c>
      <c r="L30" s="246" t="s">
        <v>1342</v>
      </c>
    </row>
    <row r="31" spans="1:12" hidden="1">
      <c r="A31" s="246" t="s">
        <v>1335</v>
      </c>
      <c r="B31" s="246" t="s">
        <v>1370</v>
      </c>
      <c r="C31" s="247">
        <v>40063</v>
      </c>
      <c r="D31" s="246" t="s">
        <v>1162</v>
      </c>
      <c r="E31" s="246" t="s">
        <v>1335</v>
      </c>
      <c r="F31" s="247"/>
      <c r="G31" s="247"/>
      <c r="H31" s="246" t="s">
        <v>1271</v>
      </c>
      <c r="I31" s="246" t="s">
        <v>1140</v>
      </c>
      <c r="J31" s="246" t="s">
        <v>1337</v>
      </c>
      <c r="K31" s="246" t="s">
        <v>823</v>
      </c>
      <c r="L31" s="246" t="s">
        <v>1338</v>
      </c>
    </row>
    <row r="32" spans="1:12" hidden="1">
      <c r="A32" s="246" t="s">
        <v>1335</v>
      </c>
      <c r="B32" s="246" t="s">
        <v>1371</v>
      </c>
      <c r="C32" s="247">
        <v>40147</v>
      </c>
      <c r="D32" s="246" t="s">
        <v>1163</v>
      </c>
      <c r="E32" s="246" t="s">
        <v>1335</v>
      </c>
      <c r="F32" s="247"/>
      <c r="G32" s="247"/>
      <c r="H32" s="246" t="s">
        <v>1271</v>
      </c>
      <c r="I32" s="246" t="s">
        <v>1140</v>
      </c>
      <c r="J32" s="246" t="s">
        <v>1337</v>
      </c>
      <c r="K32" s="246" t="s">
        <v>823</v>
      </c>
      <c r="L32" s="246" t="s">
        <v>1338</v>
      </c>
    </row>
    <row r="33" spans="1:12" hidden="1">
      <c r="A33" s="246" t="s">
        <v>1335</v>
      </c>
      <c r="B33" s="246" t="s">
        <v>1372</v>
      </c>
      <c r="C33" s="247">
        <v>40210</v>
      </c>
      <c r="D33" s="246" t="s">
        <v>1283</v>
      </c>
      <c r="E33" s="246" t="s">
        <v>1335</v>
      </c>
      <c r="F33" s="247"/>
      <c r="G33" s="247"/>
      <c r="H33" s="246" t="s">
        <v>1271</v>
      </c>
      <c r="I33" s="246" t="s">
        <v>1140</v>
      </c>
      <c r="J33" s="246" t="s">
        <v>1347</v>
      </c>
      <c r="K33" s="246" t="s">
        <v>1151</v>
      </c>
      <c r="L33" s="246" t="s">
        <v>1342</v>
      </c>
    </row>
    <row r="34" spans="1:12" hidden="1">
      <c r="A34" s="246" t="s">
        <v>1335</v>
      </c>
      <c r="B34" s="246" t="s">
        <v>1373</v>
      </c>
      <c r="C34" s="247">
        <v>40364</v>
      </c>
      <c r="D34" s="246" t="s">
        <v>1284</v>
      </c>
      <c r="E34" s="246" t="s">
        <v>1335</v>
      </c>
      <c r="F34" s="247"/>
      <c r="G34" s="247"/>
      <c r="H34" s="246" t="s">
        <v>1271</v>
      </c>
      <c r="I34" s="246" t="s">
        <v>1140</v>
      </c>
      <c r="J34" s="246" t="s">
        <v>1340</v>
      </c>
      <c r="K34" s="246" t="s">
        <v>1151</v>
      </c>
      <c r="L34" s="246" t="s">
        <v>1342</v>
      </c>
    </row>
    <row r="35" spans="1:12" hidden="1">
      <c r="A35" s="246" t="s">
        <v>1335</v>
      </c>
      <c r="B35" s="246" t="s">
        <v>1374</v>
      </c>
      <c r="C35" s="247">
        <v>40392</v>
      </c>
      <c r="D35" s="246" t="s">
        <v>1164</v>
      </c>
      <c r="E35" s="246" t="s">
        <v>1335</v>
      </c>
      <c r="F35" s="247"/>
      <c r="G35" s="247"/>
      <c r="H35" s="246" t="s">
        <v>1271</v>
      </c>
      <c r="I35" s="246" t="s">
        <v>1140</v>
      </c>
      <c r="J35" s="246" t="s">
        <v>1337</v>
      </c>
      <c r="K35" s="246" t="s">
        <v>472</v>
      </c>
      <c r="L35" s="246" t="s">
        <v>1338</v>
      </c>
    </row>
    <row r="36" spans="1:12" hidden="1">
      <c r="A36" s="246" t="s">
        <v>1335</v>
      </c>
      <c r="B36" s="246" t="s">
        <v>1375</v>
      </c>
      <c r="C36" s="247">
        <v>40434</v>
      </c>
      <c r="D36" s="246" t="s">
        <v>1285</v>
      </c>
      <c r="E36" s="246" t="s">
        <v>1335</v>
      </c>
      <c r="F36" s="247"/>
      <c r="G36" s="247"/>
      <c r="H36" s="246" t="s">
        <v>1271</v>
      </c>
      <c r="I36" s="246" t="s">
        <v>1140</v>
      </c>
      <c r="J36" s="246" t="s">
        <v>1337</v>
      </c>
      <c r="K36" s="246" t="s">
        <v>1151</v>
      </c>
      <c r="L36" s="246" t="s">
        <v>1342</v>
      </c>
    </row>
    <row r="37" spans="1:12" hidden="1">
      <c r="A37" s="246" t="s">
        <v>1335</v>
      </c>
      <c r="B37" s="246" t="s">
        <v>1376</v>
      </c>
      <c r="C37" s="247">
        <v>40470</v>
      </c>
      <c r="D37" s="246" t="s">
        <v>1286</v>
      </c>
      <c r="E37" s="246" t="s">
        <v>1335</v>
      </c>
      <c r="F37" s="247"/>
      <c r="G37" s="247"/>
      <c r="H37" s="246" t="s">
        <v>1271</v>
      </c>
      <c r="I37" s="246" t="s">
        <v>1140</v>
      </c>
      <c r="J37" s="246" t="s">
        <v>1340</v>
      </c>
      <c r="K37" s="246" t="s">
        <v>1151</v>
      </c>
      <c r="L37" s="246" t="s">
        <v>1342</v>
      </c>
    </row>
    <row r="38" spans="1:12" hidden="1">
      <c r="A38" s="246" t="s">
        <v>1335</v>
      </c>
      <c r="B38" s="246" t="s">
        <v>1377</v>
      </c>
      <c r="C38" s="247">
        <v>40477</v>
      </c>
      <c r="D38" s="246" t="s">
        <v>1165</v>
      </c>
      <c r="E38" s="246" t="s">
        <v>1335</v>
      </c>
      <c r="F38" s="247"/>
      <c r="G38" s="247"/>
      <c r="H38" s="246" t="s">
        <v>1271</v>
      </c>
      <c r="I38" s="246" t="s">
        <v>1140</v>
      </c>
      <c r="J38" s="246" t="s">
        <v>1340</v>
      </c>
      <c r="K38" s="246" t="s">
        <v>472</v>
      </c>
      <c r="L38" s="246" t="s">
        <v>1338</v>
      </c>
    </row>
    <row r="39" spans="1:12" hidden="1">
      <c r="A39" s="246" t="s">
        <v>1335</v>
      </c>
      <c r="B39" s="246" t="s">
        <v>1378</v>
      </c>
      <c r="C39" s="247">
        <v>40504</v>
      </c>
      <c r="D39" s="246" t="s">
        <v>1287</v>
      </c>
      <c r="E39" s="246" t="s">
        <v>1335</v>
      </c>
      <c r="F39" s="247"/>
      <c r="G39" s="247"/>
      <c r="H39" s="246" t="s">
        <v>1271</v>
      </c>
      <c r="I39" s="246" t="s">
        <v>1140</v>
      </c>
      <c r="J39" s="246" t="s">
        <v>1340</v>
      </c>
      <c r="K39" s="246" t="s">
        <v>1151</v>
      </c>
      <c r="L39" s="246" t="s">
        <v>1342</v>
      </c>
    </row>
    <row r="40" spans="1:12" hidden="1">
      <c r="A40" s="246" t="s">
        <v>1335</v>
      </c>
      <c r="B40" s="246" t="s">
        <v>1379</v>
      </c>
      <c r="C40" s="247">
        <v>40550</v>
      </c>
      <c r="D40" s="246" t="s">
        <v>1166</v>
      </c>
      <c r="E40" s="246" t="s">
        <v>1335</v>
      </c>
      <c r="F40" s="247"/>
      <c r="G40" s="247"/>
      <c r="H40" s="246" t="s">
        <v>1271</v>
      </c>
      <c r="I40" s="246" t="s">
        <v>1140</v>
      </c>
      <c r="J40" s="246" t="s">
        <v>1337</v>
      </c>
      <c r="K40" s="246" t="s">
        <v>823</v>
      </c>
      <c r="L40" s="246" t="s">
        <v>1338</v>
      </c>
    </row>
    <row r="41" spans="1:12" hidden="1">
      <c r="A41" s="246" t="s">
        <v>1335</v>
      </c>
      <c r="B41" s="246" t="s">
        <v>1380</v>
      </c>
      <c r="C41" s="247">
        <v>40617</v>
      </c>
      <c r="D41" s="246" t="s">
        <v>1167</v>
      </c>
      <c r="E41" s="246" t="s">
        <v>1335</v>
      </c>
      <c r="F41" s="247"/>
      <c r="G41" s="247"/>
      <c r="H41" s="246" t="s">
        <v>1271</v>
      </c>
      <c r="I41" s="246" t="s">
        <v>1140</v>
      </c>
      <c r="J41" s="246" t="s">
        <v>1337</v>
      </c>
      <c r="K41" s="246" t="s">
        <v>823</v>
      </c>
      <c r="L41" s="246" t="s">
        <v>1338</v>
      </c>
    </row>
    <row r="42" spans="1:12" hidden="1">
      <c r="A42" s="246" t="s">
        <v>1335</v>
      </c>
      <c r="B42" s="246" t="s">
        <v>1381</v>
      </c>
      <c r="C42" s="247">
        <v>40672</v>
      </c>
      <c r="D42" s="246" t="s">
        <v>1288</v>
      </c>
      <c r="E42" s="246" t="s">
        <v>1335</v>
      </c>
      <c r="F42" s="247"/>
      <c r="G42" s="247"/>
      <c r="H42" s="246" t="s">
        <v>1271</v>
      </c>
      <c r="I42" s="246" t="s">
        <v>1140</v>
      </c>
      <c r="J42" s="246" t="s">
        <v>1337</v>
      </c>
      <c r="K42" s="246" t="s">
        <v>1151</v>
      </c>
      <c r="L42" s="246" t="s">
        <v>1342</v>
      </c>
    </row>
    <row r="43" spans="1:12" hidden="1">
      <c r="A43" s="246" t="s">
        <v>1335</v>
      </c>
      <c r="B43" s="246" t="s">
        <v>1382</v>
      </c>
      <c r="C43" s="247">
        <v>40674</v>
      </c>
      <c r="D43" s="246" t="s">
        <v>1289</v>
      </c>
      <c r="E43" s="246" t="s">
        <v>1335</v>
      </c>
      <c r="F43" s="247"/>
      <c r="G43" s="247"/>
      <c r="H43" s="246" t="s">
        <v>1271</v>
      </c>
      <c r="I43" s="246" t="s">
        <v>1140</v>
      </c>
      <c r="J43" s="246" t="s">
        <v>1340</v>
      </c>
      <c r="K43" s="246" t="s">
        <v>1151</v>
      </c>
      <c r="L43" s="246" t="s">
        <v>1342</v>
      </c>
    </row>
    <row r="44" spans="1:12" hidden="1">
      <c r="A44" s="246" t="s">
        <v>1335</v>
      </c>
      <c r="B44" s="246" t="s">
        <v>1383</v>
      </c>
      <c r="C44" s="247">
        <v>40746</v>
      </c>
      <c r="D44" s="246" t="s">
        <v>1290</v>
      </c>
      <c r="E44" s="246" t="s">
        <v>1335</v>
      </c>
      <c r="F44" s="247"/>
      <c r="G44" s="247"/>
      <c r="H44" s="246" t="s">
        <v>1271</v>
      </c>
      <c r="I44" s="246" t="s">
        <v>1140</v>
      </c>
      <c r="J44" s="246" t="s">
        <v>1340</v>
      </c>
      <c r="K44" s="246" t="s">
        <v>1151</v>
      </c>
      <c r="L44" s="246" t="s">
        <v>1342</v>
      </c>
    </row>
    <row r="45" spans="1:12" hidden="1">
      <c r="A45" s="246" t="s">
        <v>1335</v>
      </c>
      <c r="B45" s="246" t="s">
        <v>1384</v>
      </c>
      <c r="C45" s="247">
        <v>40767</v>
      </c>
      <c r="D45" s="246" t="s">
        <v>1291</v>
      </c>
      <c r="E45" s="246" t="s">
        <v>1335</v>
      </c>
      <c r="F45" s="247"/>
      <c r="G45" s="247"/>
      <c r="H45" s="246" t="s">
        <v>1271</v>
      </c>
      <c r="I45" s="246" t="s">
        <v>1140</v>
      </c>
      <c r="J45" s="246" t="s">
        <v>1347</v>
      </c>
      <c r="K45" s="246" t="s">
        <v>1151</v>
      </c>
      <c r="L45" s="246" t="s">
        <v>1342</v>
      </c>
    </row>
    <row r="46" spans="1:12" hidden="1">
      <c r="A46" s="246" t="s">
        <v>1335</v>
      </c>
      <c r="B46" s="246" t="s">
        <v>1385</v>
      </c>
      <c r="C46" s="247">
        <v>40893</v>
      </c>
      <c r="D46" s="246" t="s">
        <v>1168</v>
      </c>
      <c r="E46" s="246" t="s">
        <v>1335</v>
      </c>
      <c r="F46" s="247"/>
      <c r="G46" s="247"/>
      <c r="H46" s="246" t="s">
        <v>1271</v>
      </c>
      <c r="I46" s="246" t="s">
        <v>1140</v>
      </c>
      <c r="J46" s="246" t="s">
        <v>1340</v>
      </c>
      <c r="K46" s="246" t="s">
        <v>823</v>
      </c>
      <c r="L46" s="246" t="s">
        <v>1338</v>
      </c>
    </row>
    <row r="47" spans="1:12" hidden="1">
      <c r="A47" s="246" t="s">
        <v>1335</v>
      </c>
      <c r="B47" s="246" t="s">
        <v>1386</v>
      </c>
      <c r="C47" s="247">
        <v>40953</v>
      </c>
      <c r="D47" s="246" t="s">
        <v>1292</v>
      </c>
      <c r="E47" s="246" t="s">
        <v>1335</v>
      </c>
      <c r="F47" s="247"/>
      <c r="G47" s="247"/>
      <c r="H47" s="246" t="s">
        <v>1271</v>
      </c>
      <c r="I47" s="246" t="s">
        <v>1140</v>
      </c>
      <c r="J47" s="246" t="s">
        <v>1337</v>
      </c>
      <c r="K47" s="246" t="s">
        <v>1151</v>
      </c>
      <c r="L47" s="246" t="s">
        <v>1342</v>
      </c>
    </row>
    <row r="48" spans="1:12" hidden="1">
      <c r="A48" s="246" t="s">
        <v>1335</v>
      </c>
      <c r="B48" s="246" t="s">
        <v>1387</v>
      </c>
      <c r="C48" s="247">
        <v>40999</v>
      </c>
      <c r="D48" s="246" t="s">
        <v>1293</v>
      </c>
      <c r="E48" s="246" t="s">
        <v>1335</v>
      </c>
      <c r="F48" s="247">
        <v>41001</v>
      </c>
      <c r="G48" s="247"/>
      <c r="H48" s="246" t="s">
        <v>1271</v>
      </c>
      <c r="I48" s="246" t="s">
        <v>1140</v>
      </c>
      <c r="J48" s="246" t="s">
        <v>1340</v>
      </c>
      <c r="K48" s="246" t="s">
        <v>1151</v>
      </c>
      <c r="L48" s="246" t="s">
        <v>1342</v>
      </c>
    </row>
    <row r="49" spans="1:12" hidden="1">
      <c r="A49" s="246" t="s">
        <v>1335</v>
      </c>
      <c r="B49" s="246" t="s">
        <v>1388</v>
      </c>
      <c r="C49" s="247">
        <v>41061</v>
      </c>
      <c r="D49" s="246" t="s">
        <v>1294</v>
      </c>
      <c r="E49" s="246" t="s">
        <v>1335</v>
      </c>
      <c r="F49" s="247"/>
      <c r="G49" s="247"/>
      <c r="H49" s="246" t="s">
        <v>1271</v>
      </c>
      <c r="I49" s="246" t="s">
        <v>1140</v>
      </c>
      <c r="J49" s="246" t="s">
        <v>1340</v>
      </c>
      <c r="K49" s="246" t="s">
        <v>1151</v>
      </c>
      <c r="L49" s="246" t="s">
        <v>1342</v>
      </c>
    </row>
    <row r="50" spans="1:12" hidden="1">
      <c r="A50" s="246" t="s">
        <v>1335</v>
      </c>
      <c r="B50" s="246" t="s">
        <v>1389</v>
      </c>
      <c r="C50" s="247">
        <v>41155</v>
      </c>
      <c r="D50" s="246" t="s">
        <v>1295</v>
      </c>
      <c r="E50" s="246" t="s">
        <v>1335</v>
      </c>
      <c r="F50" s="247"/>
      <c r="G50" s="247"/>
      <c r="H50" s="246" t="s">
        <v>1271</v>
      </c>
      <c r="I50" s="246" t="s">
        <v>1140</v>
      </c>
      <c r="J50" s="246" t="s">
        <v>1337</v>
      </c>
      <c r="K50" s="246" t="s">
        <v>1151</v>
      </c>
      <c r="L50" s="246" t="s">
        <v>1342</v>
      </c>
    </row>
    <row r="51" spans="1:12" hidden="1">
      <c r="A51" s="246" t="s">
        <v>1335</v>
      </c>
      <c r="B51" s="246" t="s">
        <v>1390</v>
      </c>
      <c r="C51" s="247">
        <v>41163</v>
      </c>
      <c r="D51" s="246" t="s">
        <v>1296</v>
      </c>
      <c r="E51" s="246" t="s">
        <v>1335</v>
      </c>
      <c r="F51" s="247"/>
      <c r="G51" s="247"/>
      <c r="H51" s="246" t="s">
        <v>1271</v>
      </c>
      <c r="I51" s="246" t="s">
        <v>1140</v>
      </c>
      <c r="J51" s="246" t="s">
        <v>1347</v>
      </c>
      <c r="K51" s="246" t="s">
        <v>1151</v>
      </c>
      <c r="L51" s="246" t="s">
        <v>1342</v>
      </c>
    </row>
    <row r="52" spans="1:12" hidden="1">
      <c r="A52" s="246" t="s">
        <v>1335</v>
      </c>
      <c r="B52" s="246" t="s">
        <v>1391</v>
      </c>
      <c r="C52" s="247">
        <v>41176</v>
      </c>
      <c r="D52" s="246" t="s">
        <v>1297</v>
      </c>
      <c r="E52" s="246" t="s">
        <v>1335</v>
      </c>
      <c r="F52" s="247"/>
      <c r="G52" s="247"/>
      <c r="H52" s="246" t="s">
        <v>1271</v>
      </c>
      <c r="I52" s="246" t="s">
        <v>1140</v>
      </c>
      <c r="J52" s="246" t="s">
        <v>1340</v>
      </c>
      <c r="K52" s="246" t="s">
        <v>1151</v>
      </c>
      <c r="L52" s="246" t="s">
        <v>1342</v>
      </c>
    </row>
    <row r="53" spans="1:12" hidden="1">
      <c r="A53" s="246" t="s">
        <v>1335</v>
      </c>
      <c r="B53" s="246" t="s">
        <v>1392</v>
      </c>
      <c r="C53" s="247">
        <v>41204</v>
      </c>
      <c r="D53" s="246" t="s">
        <v>1169</v>
      </c>
      <c r="E53" s="246" t="s">
        <v>1335</v>
      </c>
      <c r="F53" s="247"/>
      <c r="G53" s="247"/>
      <c r="H53" s="246" t="s">
        <v>1271</v>
      </c>
      <c r="I53" s="246" t="s">
        <v>1140</v>
      </c>
      <c r="J53" s="246" t="s">
        <v>1340</v>
      </c>
      <c r="K53" s="246" t="s">
        <v>472</v>
      </c>
      <c r="L53" s="246" t="s">
        <v>1338</v>
      </c>
    </row>
    <row r="54" spans="1:12" hidden="1">
      <c r="A54" s="246" t="s">
        <v>1335</v>
      </c>
      <c r="B54" s="246" t="s">
        <v>1393</v>
      </c>
      <c r="C54" s="247">
        <v>41214</v>
      </c>
      <c r="D54" s="246" t="s">
        <v>1298</v>
      </c>
      <c r="E54" s="246" t="s">
        <v>1335</v>
      </c>
      <c r="F54" s="247"/>
      <c r="G54" s="247"/>
      <c r="H54" s="246" t="s">
        <v>1271</v>
      </c>
      <c r="I54" s="246" t="s">
        <v>1140</v>
      </c>
      <c r="J54" s="246" t="s">
        <v>1337</v>
      </c>
      <c r="K54" s="246" t="s">
        <v>1151</v>
      </c>
      <c r="L54" s="246" t="s">
        <v>1342</v>
      </c>
    </row>
    <row r="55" spans="1:12" hidden="1">
      <c r="A55" s="246" t="s">
        <v>1335</v>
      </c>
      <c r="B55" s="246" t="s">
        <v>1394</v>
      </c>
      <c r="C55" s="247">
        <v>41302</v>
      </c>
      <c r="D55" s="246" t="s">
        <v>1299</v>
      </c>
      <c r="E55" s="246" t="s">
        <v>1335</v>
      </c>
      <c r="F55" s="247"/>
      <c r="G55" s="247"/>
      <c r="H55" s="246" t="s">
        <v>1271</v>
      </c>
      <c r="I55" s="246" t="s">
        <v>1140</v>
      </c>
      <c r="J55" s="246" t="s">
        <v>1337</v>
      </c>
      <c r="K55" s="246" t="s">
        <v>1151</v>
      </c>
      <c r="L55" s="246" t="s">
        <v>1342</v>
      </c>
    </row>
    <row r="56" spans="1:12" hidden="1">
      <c r="A56" s="246" t="s">
        <v>1335</v>
      </c>
      <c r="B56" s="246" t="s">
        <v>1395</v>
      </c>
      <c r="C56" s="247">
        <v>41307</v>
      </c>
      <c r="D56" s="246" t="s">
        <v>1170</v>
      </c>
      <c r="E56" s="246" t="s">
        <v>1335</v>
      </c>
      <c r="F56" s="247"/>
      <c r="G56" s="247"/>
      <c r="H56" s="246" t="s">
        <v>1271</v>
      </c>
      <c r="I56" s="246" t="s">
        <v>1140</v>
      </c>
      <c r="J56" s="246" t="s">
        <v>1337</v>
      </c>
      <c r="K56" s="246" t="s">
        <v>823</v>
      </c>
      <c r="L56" s="246" t="s">
        <v>1338</v>
      </c>
    </row>
    <row r="57" spans="1:12" hidden="1">
      <c r="A57" s="246" t="s">
        <v>1335</v>
      </c>
      <c r="B57" s="246" t="s">
        <v>1396</v>
      </c>
      <c r="C57" s="247">
        <v>41443</v>
      </c>
      <c r="D57" s="246" t="s">
        <v>1171</v>
      </c>
      <c r="E57" s="246" t="s">
        <v>1335</v>
      </c>
      <c r="F57" s="247"/>
      <c r="G57" s="247"/>
      <c r="H57" s="246" t="s">
        <v>1271</v>
      </c>
      <c r="I57" s="246" t="s">
        <v>1140</v>
      </c>
      <c r="J57" s="246" t="s">
        <v>1337</v>
      </c>
      <c r="K57" s="246" t="s">
        <v>823</v>
      </c>
      <c r="L57" s="246" t="s">
        <v>1338</v>
      </c>
    </row>
    <row r="58" spans="1:12" hidden="1">
      <c r="A58" s="246" t="s">
        <v>1335</v>
      </c>
      <c r="B58" s="246" t="s">
        <v>1397</v>
      </c>
      <c r="C58" s="247">
        <v>41465</v>
      </c>
      <c r="D58" s="246" t="s">
        <v>1172</v>
      </c>
      <c r="E58" s="246" t="s">
        <v>1335</v>
      </c>
      <c r="F58" s="247"/>
      <c r="G58" s="247"/>
      <c r="H58" s="246" t="s">
        <v>1271</v>
      </c>
      <c r="I58" s="246" t="s">
        <v>1140</v>
      </c>
      <c r="J58" s="246" t="s">
        <v>1337</v>
      </c>
      <c r="K58" s="246" t="s">
        <v>472</v>
      </c>
      <c r="L58" s="246" t="s">
        <v>1338</v>
      </c>
    </row>
    <row r="59" spans="1:12" hidden="1">
      <c r="A59" s="246" t="s">
        <v>1335</v>
      </c>
      <c r="B59" s="246" t="s">
        <v>1398</v>
      </c>
      <c r="C59" s="247">
        <v>41573</v>
      </c>
      <c r="D59" s="246" t="s">
        <v>1173</v>
      </c>
      <c r="E59" s="246" t="s">
        <v>1335</v>
      </c>
      <c r="F59" s="247"/>
      <c r="G59" s="247"/>
      <c r="H59" s="246" t="s">
        <v>1271</v>
      </c>
      <c r="I59" s="246" t="s">
        <v>1140</v>
      </c>
      <c r="J59" s="246" t="s">
        <v>1337</v>
      </c>
      <c r="K59" s="246" t="s">
        <v>472</v>
      </c>
      <c r="L59" s="246" t="s">
        <v>1338</v>
      </c>
    </row>
    <row r="60" spans="1:12" hidden="1">
      <c r="A60" s="246" t="s">
        <v>1335</v>
      </c>
      <c r="B60" s="246" t="s">
        <v>1399</v>
      </c>
      <c r="C60" s="247">
        <v>41591</v>
      </c>
      <c r="D60" s="246" t="s">
        <v>1174</v>
      </c>
      <c r="E60" s="246" t="s">
        <v>1335</v>
      </c>
      <c r="F60" s="247"/>
      <c r="G60" s="247"/>
      <c r="H60" s="246" t="s">
        <v>1271</v>
      </c>
      <c r="I60" s="246" t="s">
        <v>1140</v>
      </c>
      <c r="J60" s="246" t="s">
        <v>1337</v>
      </c>
      <c r="K60" s="246" t="s">
        <v>659</v>
      </c>
      <c r="L60" s="246" t="s">
        <v>1338</v>
      </c>
    </row>
    <row r="61" spans="1:12" hidden="1">
      <c r="A61" s="246" t="s">
        <v>1335</v>
      </c>
      <c r="B61" s="246" t="s">
        <v>1400</v>
      </c>
      <c r="C61" s="247">
        <v>41596</v>
      </c>
      <c r="D61" s="246" t="s">
        <v>1300</v>
      </c>
      <c r="E61" s="246" t="s">
        <v>1335</v>
      </c>
      <c r="F61" s="247"/>
      <c r="G61" s="247"/>
      <c r="H61" s="246" t="s">
        <v>1271</v>
      </c>
      <c r="I61" s="246" t="s">
        <v>1140</v>
      </c>
      <c r="J61" s="246" t="s">
        <v>1347</v>
      </c>
      <c r="K61" s="246" t="s">
        <v>1151</v>
      </c>
      <c r="L61" s="246" t="s">
        <v>1342</v>
      </c>
    </row>
    <row r="62" spans="1:12" hidden="1">
      <c r="A62" s="246" t="s">
        <v>1335</v>
      </c>
      <c r="B62" s="246" t="s">
        <v>1401</v>
      </c>
      <c r="C62" s="247">
        <v>41645</v>
      </c>
      <c r="D62" s="246" t="s">
        <v>1175</v>
      </c>
      <c r="E62" s="246" t="s">
        <v>1335</v>
      </c>
      <c r="F62" s="247"/>
      <c r="G62" s="247"/>
      <c r="H62" s="246" t="s">
        <v>1271</v>
      </c>
      <c r="I62" s="246" t="s">
        <v>1140</v>
      </c>
      <c r="J62" s="246" t="s">
        <v>1337</v>
      </c>
      <c r="K62" s="246" t="s">
        <v>823</v>
      </c>
      <c r="L62" s="246" t="s">
        <v>1338</v>
      </c>
    </row>
    <row r="63" spans="1:12" hidden="1">
      <c r="A63" s="246" t="s">
        <v>1335</v>
      </c>
      <c r="B63" s="246" t="s">
        <v>1402</v>
      </c>
      <c r="C63" s="247">
        <v>41653</v>
      </c>
      <c r="D63" s="246" t="s">
        <v>1301</v>
      </c>
      <c r="E63" s="246" t="s">
        <v>1335</v>
      </c>
      <c r="F63" s="247"/>
      <c r="G63" s="247"/>
      <c r="H63" s="246" t="s">
        <v>1271</v>
      </c>
      <c r="I63" s="246" t="s">
        <v>1140</v>
      </c>
      <c r="J63" s="246" t="s">
        <v>1337</v>
      </c>
      <c r="K63" s="246" t="s">
        <v>1151</v>
      </c>
      <c r="L63" s="246" t="s">
        <v>1342</v>
      </c>
    </row>
    <row r="64" spans="1:12" hidden="1">
      <c r="A64" s="246" t="s">
        <v>1335</v>
      </c>
      <c r="B64" s="246" t="s">
        <v>1403</v>
      </c>
      <c r="C64" s="247">
        <v>41742</v>
      </c>
      <c r="D64" s="246" t="s">
        <v>1302</v>
      </c>
      <c r="E64" s="246" t="s">
        <v>1335</v>
      </c>
      <c r="F64" s="247"/>
      <c r="G64" s="247"/>
      <c r="H64" s="246" t="s">
        <v>1271</v>
      </c>
      <c r="I64" s="246" t="s">
        <v>1140</v>
      </c>
      <c r="J64" s="246" t="s">
        <v>1337</v>
      </c>
      <c r="K64" s="246" t="s">
        <v>654</v>
      </c>
      <c r="L64" s="246" t="s">
        <v>1342</v>
      </c>
    </row>
    <row r="65" spans="1:12" hidden="1">
      <c r="A65" s="246" t="s">
        <v>1335</v>
      </c>
      <c r="B65" s="246" t="s">
        <v>1404</v>
      </c>
      <c r="C65" s="247">
        <v>41787</v>
      </c>
      <c r="D65" s="246" t="s">
        <v>1303</v>
      </c>
      <c r="E65" s="246" t="s">
        <v>1335</v>
      </c>
      <c r="F65" s="247">
        <v>41787</v>
      </c>
      <c r="G65" s="247"/>
      <c r="H65" s="246" t="s">
        <v>1271</v>
      </c>
      <c r="I65" s="246" t="s">
        <v>1140</v>
      </c>
      <c r="J65" s="246" t="s">
        <v>1340</v>
      </c>
      <c r="K65" s="246" t="s">
        <v>1151</v>
      </c>
      <c r="L65" s="246" t="s">
        <v>1342</v>
      </c>
    </row>
    <row r="66" spans="1:12" hidden="1">
      <c r="A66" s="246" t="s">
        <v>1335</v>
      </c>
      <c r="B66" s="246" t="s">
        <v>1405</v>
      </c>
      <c r="C66" s="247">
        <v>41794</v>
      </c>
      <c r="D66" s="246" t="s">
        <v>1304</v>
      </c>
      <c r="E66" s="246" t="s">
        <v>1335</v>
      </c>
      <c r="F66" s="247"/>
      <c r="G66" s="247"/>
      <c r="H66" s="246" t="s">
        <v>1271</v>
      </c>
      <c r="I66" s="246" t="s">
        <v>1140</v>
      </c>
      <c r="J66" s="246" t="s">
        <v>1347</v>
      </c>
      <c r="K66" s="246" t="s">
        <v>1151</v>
      </c>
      <c r="L66" s="246" t="s">
        <v>1342</v>
      </c>
    </row>
    <row r="67" spans="1:12" hidden="1">
      <c r="A67" s="246" t="s">
        <v>1335</v>
      </c>
      <c r="B67" s="246" t="s">
        <v>1406</v>
      </c>
      <c r="C67" s="247">
        <v>41810</v>
      </c>
      <c r="D67" s="246" t="s">
        <v>1305</v>
      </c>
      <c r="E67" s="246" t="s">
        <v>1335</v>
      </c>
      <c r="F67" s="247"/>
      <c r="G67" s="247"/>
      <c r="H67" s="246" t="s">
        <v>1271</v>
      </c>
      <c r="I67" s="246" t="s">
        <v>1140</v>
      </c>
      <c r="J67" s="246" t="s">
        <v>1337</v>
      </c>
      <c r="K67" s="246" t="s">
        <v>1151</v>
      </c>
      <c r="L67" s="246" t="s">
        <v>1342</v>
      </c>
    </row>
    <row r="68" spans="1:12" hidden="1">
      <c r="A68" s="246" t="s">
        <v>1335</v>
      </c>
      <c r="B68" s="246" t="s">
        <v>1407</v>
      </c>
      <c r="C68" s="247">
        <v>41813</v>
      </c>
      <c r="D68" s="246" t="s">
        <v>1305</v>
      </c>
      <c r="E68" s="246" t="s">
        <v>1335</v>
      </c>
      <c r="F68" s="247"/>
      <c r="G68" s="247"/>
      <c r="H68" s="246" t="s">
        <v>1271</v>
      </c>
      <c r="I68" s="246" t="s">
        <v>1140</v>
      </c>
      <c r="J68" s="246" t="s">
        <v>1347</v>
      </c>
      <c r="K68" s="246" t="s">
        <v>1151</v>
      </c>
      <c r="L68" s="246" t="s">
        <v>1342</v>
      </c>
    </row>
    <row r="69" spans="1:12" hidden="1">
      <c r="A69" s="246" t="s">
        <v>1335</v>
      </c>
      <c r="B69" s="246" t="s">
        <v>1408</v>
      </c>
      <c r="C69" s="247">
        <v>41820</v>
      </c>
      <c r="D69" s="246" t="s">
        <v>1306</v>
      </c>
      <c r="E69" s="246" t="s">
        <v>1335</v>
      </c>
      <c r="F69" s="247"/>
      <c r="G69" s="247"/>
      <c r="H69" s="246" t="s">
        <v>1271</v>
      </c>
      <c r="I69" s="246" t="s">
        <v>1140</v>
      </c>
      <c r="J69" s="246" t="s">
        <v>1347</v>
      </c>
      <c r="K69" s="246" t="s">
        <v>1151</v>
      </c>
      <c r="L69" s="246" t="s">
        <v>1342</v>
      </c>
    </row>
    <row r="70" spans="1:12" hidden="1">
      <c r="A70" s="246" t="s">
        <v>1335</v>
      </c>
      <c r="B70" s="246" t="s">
        <v>1409</v>
      </c>
      <c r="C70" s="247">
        <v>41910</v>
      </c>
      <c r="D70" s="246" t="s">
        <v>1176</v>
      </c>
      <c r="E70" s="246" t="s">
        <v>1335</v>
      </c>
      <c r="F70" s="247"/>
      <c r="G70" s="247"/>
      <c r="H70" s="246" t="s">
        <v>1271</v>
      </c>
      <c r="I70" s="246" t="s">
        <v>1140</v>
      </c>
      <c r="J70" s="246" t="s">
        <v>1340</v>
      </c>
      <c r="K70" s="246" t="s">
        <v>823</v>
      </c>
      <c r="L70" s="246" t="s">
        <v>1338</v>
      </c>
    </row>
    <row r="71" spans="1:12" hidden="1">
      <c r="A71" s="246" t="s">
        <v>1335</v>
      </c>
      <c r="B71" s="246" t="s">
        <v>1410</v>
      </c>
      <c r="C71" s="247">
        <v>41913</v>
      </c>
      <c r="D71" s="246" t="s">
        <v>1307</v>
      </c>
      <c r="E71" s="246" t="s">
        <v>1335</v>
      </c>
      <c r="F71" s="247"/>
      <c r="G71" s="247"/>
      <c r="H71" s="246" t="s">
        <v>1271</v>
      </c>
      <c r="I71" s="246" t="s">
        <v>1140</v>
      </c>
      <c r="J71" s="246" t="s">
        <v>1340</v>
      </c>
      <c r="K71" s="246" t="s">
        <v>1151</v>
      </c>
      <c r="L71" s="246" t="s">
        <v>1342</v>
      </c>
    </row>
    <row r="72" spans="1:12" hidden="1">
      <c r="A72" s="246" t="s">
        <v>1335</v>
      </c>
      <c r="B72" s="246" t="s">
        <v>1411</v>
      </c>
      <c r="C72" s="247">
        <v>41948</v>
      </c>
      <c r="D72" s="246" t="s">
        <v>1177</v>
      </c>
      <c r="E72" s="246" t="s">
        <v>1335</v>
      </c>
      <c r="F72" s="247"/>
      <c r="G72" s="247"/>
      <c r="H72" s="246" t="s">
        <v>1271</v>
      </c>
      <c r="I72" s="246" t="s">
        <v>1140</v>
      </c>
      <c r="J72" s="246" t="s">
        <v>1347</v>
      </c>
      <c r="K72" s="246" t="s">
        <v>823</v>
      </c>
      <c r="L72" s="246" t="s">
        <v>1338</v>
      </c>
    </row>
    <row r="73" spans="1:12" hidden="1">
      <c r="A73" s="246" t="s">
        <v>1335</v>
      </c>
      <c r="B73" s="246" t="s">
        <v>1412</v>
      </c>
      <c r="C73" s="247">
        <v>41962</v>
      </c>
      <c r="D73" s="246" t="s">
        <v>1178</v>
      </c>
      <c r="E73" s="246" t="s">
        <v>1335</v>
      </c>
      <c r="F73" s="247"/>
      <c r="G73" s="247"/>
      <c r="H73" s="246" t="s">
        <v>1271</v>
      </c>
      <c r="I73" s="246" t="s">
        <v>1140</v>
      </c>
      <c r="J73" s="246" t="s">
        <v>1337</v>
      </c>
      <c r="K73" s="246" t="s">
        <v>823</v>
      </c>
      <c r="L73" s="246" t="s">
        <v>1338</v>
      </c>
    </row>
    <row r="74" spans="1:12" hidden="1">
      <c r="A74" s="246" t="s">
        <v>1335</v>
      </c>
      <c r="B74" s="246" t="s">
        <v>1413</v>
      </c>
      <c r="C74" s="247">
        <v>41969</v>
      </c>
      <c r="D74" s="246" t="s">
        <v>1308</v>
      </c>
      <c r="E74" s="246" t="s">
        <v>1335</v>
      </c>
      <c r="F74" s="247"/>
      <c r="G74" s="247"/>
      <c r="H74" s="246" t="s">
        <v>1271</v>
      </c>
      <c r="I74" s="246" t="s">
        <v>1140</v>
      </c>
      <c r="J74" s="246" t="s">
        <v>1347</v>
      </c>
      <c r="K74" s="246" t="s">
        <v>1151</v>
      </c>
      <c r="L74" s="246" t="s">
        <v>1342</v>
      </c>
    </row>
    <row r="75" spans="1:12" hidden="1">
      <c r="A75" s="246" t="s">
        <v>1335</v>
      </c>
      <c r="B75" s="246" t="s">
        <v>1414</v>
      </c>
      <c r="C75" s="247">
        <v>41998</v>
      </c>
      <c r="D75" s="246" t="s">
        <v>1179</v>
      </c>
      <c r="E75" s="246" t="s">
        <v>1335</v>
      </c>
      <c r="F75" s="247"/>
      <c r="G75" s="247"/>
      <c r="H75" s="246" t="s">
        <v>1271</v>
      </c>
      <c r="I75" s="246" t="s">
        <v>1140</v>
      </c>
      <c r="J75" s="246" t="s">
        <v>1340</v>
      </c>
      <c r="K75" s="246" t="s">
        <v>659</v>
      </c>
      <c r="L75" s="246" t="s">
        <v>1338</v>
      </c>
    </row>
    <row r="76" spans="1:12" hidden="1">
      <c r="A76" s="246" t="s">
        <v>1335</v>
      </c>
      <c r="B76" s="246" t="s">
        <v>1415</v>
      </c>
      <c r="C76" s="247">
        <v>42051</v>
      </c>
      <c r="D76" s="246" t="s">
        <v>1180</v>
      </c>
      <c r="E76" s="246" t="s">
        <v>1335</v>
      </c>
      <c r="F76" s="247"/>
      <c r="G76" s="247"/>
      <c r="H76" s="246" t="s">
        <v>1271</v>
      </c>
      <c r="I76" s="246" t="s">
        <v>1140</v>
      </c>
      <c r="J76" s="246" t="s">
        <v>1340</v>
      </c>
      <c r="K76" s="246" t="s">
        <v>659</v>
      </c>
      <c r="L76" s="246" t="s">
        <v>1338</v>
      </c>
    </row>
    <row r="77" spans="1:12" hidden="1">
      <c r="A77" s="246" t="s">
        <v>1335</v>
      </c>
      <c r="B77" s="246" t="s">
        <v>1416</v>
      </c>
      <c r="C77" s="247">
        <v>42061</v>
      </c>
      <c r="D77" s="246" t="s">
        <v>1309</v>
      </c>
      <c r="E77" s="246" t="s">
        <v>1335</v>
      </c>
      <c r="F77" s="247"/>
      <c r="G77" s="247"/>
      <c r="H77" s="246" t="s">
        <v>1271</v>
      </c>
      <c r="I77" s="246" t="s">
        <v>1140</v>
      </c>
      <c r="J77" s="246" t="s">
        <v>1347</v>
      </c>
      <c r="K77" s="246" t="s">
        <v>1151</v>
      </c>
      <c r="L77" s="246" t="s">
        <v>1342</v>
      </c>
    </row>
    <row r="78" spans="1:12" hidden="1">
      <c r="A78" s="246" t="s">
        <v>1335</v>
      </c>
      <c r="B78" s="246" t="s">
        <v>1417</v>
      </c>
      <c r="C78" s="247">
        <v>42125</v>
      </c>
      <c r="D78" s="246" t="s">
        <v>1181</v>
      </c>
      <c r="E78" s="246" t="s">
        <v>1335</v>
      </c>
      <c r="F78" s="247"/>
      <c r="G78" s="247"/>
      <c r="H78" s="246" t="s">
        <v>1271</v>
      </c>
      <c r="I78" s="246" t="s">
        <v>1140</v>
      </c>
      <c r="J78" s="246" t="s">
        <v>1340</v>
      </c>
      <c r="K78" s="246" t="s">
        <v>654</v>
      </c>
      <c r="L78" s="246" t="s">
        <v>1338</v>
      </c>
    </row>
    <row r="79" spans="1:12" hidden="1">
      <c r="A79" s="246" t="s">
        <v>1335</v>
      </c>
      <c r="B79" s="246" t="s">
        <v>1418</v>
      </c>
      <c r="C79" s="247">
        <v>42125</v>
      </c>
      <c r="D79" s="246" t="s">
        <v>1182</v>
      </c>
      <c r="E79" s="246" t="s">
        <v>1335</v>
      </c>
      <c r="F79" s="247"/>
      <c r="G79" s="247"/>
      <c r="H79" s="246" t="s">
        <v>1271</v>
      </c>
      <c r="I79" s="246" t="s">
        <v>1140</v>
      </c>
      <c r="J79" s="246" t="s">
        <v>1340</v>
      </c>
      <c r="K79" s="246" t="s">
        <v>823</v>
      </c>
      <c r="L79" s="246" t="s">
        <v>1338</v>
      </c>
    </row>
    <row r="80" spans="1:12" hidden="1">
      <c r="A80" s="246" t="s">
        <v>1335</v>
      </c>
      <c r="B80" s="246" t="s">
        <v>1419</v>
      </c>
      <c r="C80" s="247">
        <v>42137</v>
      </c>
      <c r="D80" s="246" t="s">
        <v>1310</v>
      </c>
      <c r="E80" s="246" t="s">
        <v>1335</v>
      </c>
      <c r="F80" s="247"/>
      <c r="G80" s="247"/>
      <c r="H80" s="246" t="s">
        <v>1271</v>
      </c>
      <c r="I80" s="246" t="s">
        <v>1140</v>
      </c>
      <c r="J80" s="246" t="s">
        <v>1337</v>
      </c>
      <c r="K80" s="246" t="s">
        <v>1151</v>
      </c>
      <c r="L80" s="246" t="s">
        <v>1342</v>
      </c>
    </row>
    <row r="81" spans="1:12" hidden="1">
      <c r="A81" s="246" t="s">
        <v>1335</v>
      </c>
      <c r="B81" s="246" t="s">
        <v>1420</v>
      </c>
      <c r="C81" s="247">
        <v>42149</v>
      </c>
      <c r="D81" s="246" t="s">
        <v>1183</v>
      </c>
      <c r="E81" s="246" t="s">
        <v>1335</v>
      </c>
      <c r="F81" s="247"/>
      <c r="G81" s="247"/>
      <c r="H81" s="246" t="s">
        <v>1271</v>
      </c>
      <c r="I81" s="246" t="s">
        <v>1140</v>
      </c>
      <c r="J81" s="246" t="s">
        <v>1337</v>
      </c>
      <c r="K81" s="246" t="s">
        <v>823</v>
      </c>
      <c r="L81" s="246" t="s">
        <v>1338</v>
      </c>
    </row>
    <row r="82" spans="1:12" hidden="1">
      <c r="A82" s="246" t="s">
        <v>1335</v>
      </c>
      <c r="B82" s="246" t="s">
        <v>1421</v>
      </c>
      <c r="C82" s="247">
        <v>42155</v>
      </c>
      <c r="D82" s="246" t="s">
        <v>1184</v>
      </c>
      <c r="E82" s="246" t="s">
        <v>1335</v>
      </c>
      <c r="F82" s="247"/>
      <c r="G82" s="247"/>
      <c r="H82" s="246" t="s">
        <v>1271</v>
      </c>
      <c r="I82" s="246" t="s">
        <v>1140</v>
      </c>
      <c r="J82" s="246" t="s">
        <v>1337</v>
      </c>
      <c r="K82" s="246" t="s">
        <v>823</v>
      </c>
      <c r="L82" s="246" t="s">
        <v>1338</v>
      </c>
    </row>
    <row r="83" spans="1:12" hidden="1">
      <c r="A83" s="246" t="s">
        <v>1335</v>
      </c>
      <c r="B83" s="246" t="s">
        <v>1422</v>
      </c>
      <c r="C83" s="247">
        <v>42205</v>
      </c>
      <c r="D83" s="246" t="s">
        <v>1185</v>
      </c>
      <c r="E83" s="246" t="s">
        <v>1335</v>
      </c>
      <c r="F83" s="247"/>
      <c r="G83" s="247"/>
      <c r="H83" s="246" t="s">
        <v>1271</v>
      </c>
      <c r="I83" s="246" t="s">
        <v>1140</v>
      </c>
      <c r="J83" s="246" t="s">
        <v>1337</v>
      </c>
      <c r="K83" s="246" t="s">
        <v>823</v>
      </c>
      <c r="L83" s="246" t="s">
        <v>1338</v>
      </c>
    </row>
    <row r="84" spans="1:12" hidden="1">
      <c r="A84" s="246" t="s">
        <v>1335</v>
      </c>
      <c r="B84" s="246" t="s">
        <v>1423</v>
      </c>
      <c r="C84" s="247">
        <v>42300</v>
      </c>
      <c r="D84" s="246" t="s">
        <v>1186</v>
      </c>
      <c r="E84" s="246" t="s">
        <v>1335</v>
      </c>
      <c r="F84" s="247"/>
      <c r="G84" s="247"/>
      <c r="H84" s="246" t="s">
        <v>1271</v>
      </c>
      <c r="I84" s="246" t="s">
        <v>1140</v>
      </c>
      <c r="J84" s="246" t="s">
        <v>1340</v>
      </c>
      <c r="K84" s="246" t="s">
        <v>823</v>
      </c>
      <c r="L84" s="246" t="s">
        <v>1338</v>
      </c>
    </row>
    <row r="85" spans="1:12" hidden="1">
      <c r="A85" s="246" t="s">
        <v>1335</v>
      </c>
      <c r="B85" s="246" t="s">
        <v>1424</v>
      </c>
      <c r="C85" s="247">
        <v>42321</v>
      </c>
      <c r="D85" s="246" t="s">
        <v>1187</v>
      </c>
      <c r="E85" s="246" t="s">
        <v>1335</v>
      </c>
      <c r="F85" s="247"/>
      <c r="G85" s="247"/>
      <c r="H85" s="246" t="s">
        <v>1271</v>
      </c>
      <c r="I85" s="246" t="s">
        <v>1140</v>
      </c>
      <c r="J85" s="246" t="s">
        <v>1337</v>
      </c>
      <c r="K85" s="246" t="s">
        <v>823</v>
      </c>
      <c r="L85" s="246" t="s">
        <v>1338</v>
      </c>
    </row>
    <row r="86" spans="1:12" hidden="1">
      <c r="A86" s="246" t="s">
        <v>1335</v>
      </c>
      <c r="B86" s="246" t="s">
        <v>1425</v>
      </c>
      <c r="C86" s="247">
        <v>42322</v>
      </c>
      <c r="D86" s="246" t="s">
        <v>1188</v>
      </c>
      <c r="E86" s="246" t="s">
        <v>1335</v>
      </c>
      <c r="F86" s="247"/>
      <c r="G86" s="247"/>
      <c r="H86" s="246" t="s">
        <v>1271</v>
      </c>
      <c r="I86" s="246" t="s">
        <v>1140</v>
      </c>
      <c r="J86" s="246" t="s">
        <v>1337</v>
      </c>
      <c r="K86" s="246" t="s">
        <v>823</v>
      </c>
      <c r="L86" s="246" t="s">
        <v>1338</v>
      </c>
    </row>
    <row r="87" spans="1:12" hidden="1">
      <c r="A87" s="246" t="s">
        <v>1335</v>
      </c>
      <c r="B87" s="246" t="s">
        <v>1426</v>
      </c>
      <c r="C87" s="247">
        <v>42332</v>
      </c>
      <c r="D87" s="246" t="s">
        <v>1311</v>
      </c>
      <c r="E87" s="246" t="s">
        <v>1335</v>
      </c>
      <c r="F87" s="247"/>
      <c r="G87" s="247"/>
      <c r="H87" s="246" t="s">
        <v>1271</v>
      </c>
      <c r="I87" s="246" t="s">
        <v>1140</v>
      </c>
      <c r="J87" s="246" t="s">
        <v>1337</v>
      </c>
      <c r="K87" s="246" t="s">
        <v>1151</v>
      </c>
      <c r="L87" s="246" t="s">
        <v>1342</v>
      </c>
    </row>
    <row r="88" spans="1:12" hidden="1">
      <c r="A88" s="246" t="s">
        <v>1335</v>
      </c>
      <c r="B88" s="246" t="s">
        <v>1427</v>
      </c>
      <c r="C88" s="247">
        <v>42342</v>
      </c>
      <c r="D88" s="246" t="s">
        <v>1189</v>
      </c>
      <c r="E88" s="246" t="s">
        <v>1335</v>
      </c>
      <c r="F88" s="247"/>
      <c r="G88" s="247"/>
      <c r="H88" s="246" t="s">
        <v>1271</v>
      </c>
      <c r="I88" s="246" t="s">
        <v>1140</v>
      </c>
      <c r="J88" s="246" t="s">
        <v>1347</v>
      </c>
      <c r="K88" s="246" t="s">
        <v>823</v>
      </c>
      <c r="L88" s="246" t="s">
        <v>1338</v>
      </c>
    </row>
    <row r="89" spans="1:12" hidden="1">
      <c r="A89" s="246" t="s">
        <v>1335</v>
      </c>
      <c r="B89" s="246" t="s">
        <v>1428</v>
      </c>
      <c r="C89" s="247">
        <v>42374</v>
      </c>
      <c r="D89" s="246" t="s">
        <v>1190</v>
      </c>
      <c r="E89" s="246" t="s">
        <v>1335</v>
      </c>
      <c r="F89" s="247"/>
      <c r="G89" s="247"/>
      <c r="H89" s="246" t="s">
        <v>1271</v>
      </c>
      <c r="I89" s="246" t="s">
        <v>1140</v>
      </c>
      <c r="J89" s="246" t="s">
        <v>1337</v>
      </c>
      <c r="K89" s="246" t="s">
        <v>659</v>
      </c>
      <c r="L89" s="246" t="s">
        <v>1338</v>
      </c>
    </row>
    <row r="90" spans="1:12" hidden="1">
      <c r="A90" s="246" t="s">
        <v>1335</v>
      </c>
      <c r="B90" s="246" t="s">
        <v>1429</v>
      </c>
      <c r="C90" s="247">
        <v>42421</v>
      </c>
      <c r="D90" s="246" t="s">
        <v>1191</v>
      </c>
      <c r="E90" s="246" t="s">
        <v>1335</v>
      </c>
      <c r="F90" s="247"/>
      <c r="G90" s="247"/>
      <c r="H90" s="246" t="s">
        <v>1271</v>
      </c>
      <c r="I90" s="246" t="s">
        <v>1140</v>
      </c>
      <c r="J90" s="246" t="s">
        <v>1340</v>
      </c>
      <c r="K90" s="246" t="s">
        <v>823</v>
      </c>
      <c r="L90" s="246" t="s">
        <v>1338</v>
      </c>
    </row>
    <row r="91" spans="1:12" hidden="1">
      <c r="A91" s="246" t="s">
        <v>1335</v>
      </c>
      <c r="B91" s="246" t="s">
        <v>1430</v>
      </c>
      <c r="C91" s="247">
        <v>42499</v>
      </c>
      <c r="D91" s="246" t="s">
        <v>1192</v>
      </c>
      <c r="E91" s="246" t="s">
        <v>1335</v>
      </c>
      <c r="F91" s="247"/>
      <c r="G91" s="247"/>
      <c r="H91" s="246" t="s">
        <v>1271</v>
      </c>
      <c r="I91" s="246" t="s">
        <v>1140</v>
      </c>
      <c r="J91" s="246" t="s">
        <v>1337</v>
      </c>
      <c r="K91" s="246" t="s">
        <v>1193</v>
      </c>
      <c r="L91" s="246" t="s">
        <v>1338</v>
      </c>
    </row>
    <row r="92" spans="1:12" hidden="1">
      <c r="A92" s="246" t="s">
        <v>1335</v>
      </c>
      <c r="B92" s="246" t="s">
        <v>1431</v>
      </c>
      <c r="C92" s="247">
        <v>42545</v>
      </c>
      <c r="D92" s="246" t="s">
        <v>1194</v>
      </c>
      <c r="E92" s="246" t="s">
        <v>1335</v>
      </c>
      <c r="F92" s="247"/>
      <c r="G92" s="247"/>
      <c r="H92" s="246" t="s">
        <v>1271</v>
      </c>
      <c r="I92" s="246" t="s">
        <v>1140</v>
      </c>
      <c r="J92" s="246" t="s">
        <v>1347</v>
      </c>
      <c r="K92" s="246" t="s">
        <v>823</v>
      </c>
      <c r="L92" s="246" t="s">
        <v>1338</v>
      </c>
    </row>
    <row r="93" spans="1:12" hidden="1">
      <c r="A93" s="246" t="s">
        <v>1335</v>
      </c>
      <c r="B93" s="246" t="s">
        <v>1432</v>
      </c>
      <c r="C93" s="247">
        <v>42547</v>
      </c>
      <c r="D93" s="246" t="s">
        <v>1195</v>
      </c>
      <c r="E93" s="246" t="s">
        <v>1335</v>
      </c>
      <c r="F93" s="247"/>
      <c r="G93" s="247"/>
      <c r="H93" s="246" t="s">
        <v>1271</v>
      </c>
      <c r="I93" s="246" t="s">
        <v>1140</v>
      </c>
      <c r="J93" s="246" t="s">
        <v>1340</v>
      </c>
      <c r="K93" s="246" t="s">
        <v>823</v>
      </c>
      <c r="L93" s="246" t="s">
        <v>1338</v>
      </c>
    </row>
    <row r="94" spans="1:12" hidden="1">
      <c r="A94" s="246" t="s">
        <v>1335</v>
      </c>
      <c r="B94" s="246" t="s">
        <v>1433</v>
      </c>
      <c r="C94" s="247">
        <v>42881</v>
      </c>
      <c r="D94" s="246" t="s">
        <v>1196</v>
      </c>
      <c r="E94" s="246" t="s">
        <v>1335</v>
      </c>
      <c r="F94" s="247"/>
      <c r="G94" s="247"/>
      <c r="H94" s="246" t="s">
        <v>1271</v>
      </c>
      <c r="I94" s="246" t="s">
        <v>1140</v>
      </c>
      <c r="J94" s="246" t="s">
        <v>1347</v>
      </c>
      <c r="K94" s="246" t="s">
        <v>1197</v>
      </c>
      <c r="L94" s="246" t="s">
        <v>1338</v>
      </c>
    </row>
    <row r="95" spans="1:12" hidden="1">
      <c r="A95" s="246" t="s">
        <v>1335</v>
      </c>
      <c r="B95" s="246" t="s">
        <v>1434</v>
      </c>
      <c r="C95" s="247">
        <v>42976</v>
      </c>
      <c r="D95" s="246" t="s">
        <v>1198</v>
      </c>
      <c r="E95" s="246" t="s">
        <v>1335</v>
      </c>
      <c r="F95" s="247"/>
      <c r="G95" s="247"/>
      <c r="H95" s="246" t="s">
        <v>1271</v>
      </c>
      <c r="I95" s="246" t="s">
        <v>1140</v>
      </c>
      <c r="J95" s="246" t="s">
        <v>1340</v>
      </c>
      <c r="K95" s="246" t="s">
        <v>823</v>
      </c>
      <c r="L95" s="246" t="s">
        <v>1338</v>
      </c>
    </row>
    <row r="96" spans="1:12" hidden="1">
      <c r="A96" s="246" t="s">
        <v>1335</v>
      </c>
      <c r="B96" s="246" t="s">
        <v>1435</v>
      </c>
      <c r="C96" s="247">
        <v>43324</v>
      </c>
      <c r="D96" s="246" t="s">
        <v>1199</v>
      </c>
      <c r="E96" s="246" t="s">
        <v>1335</v>
      </c>
      <c r="F96" s="247">
        <v>43324</v>
      </c>
      <c r="G96" s="247"/>
      <c r="H96" s="246" t="s">
        <v>1312</v>
      </c>
      <c r="I96" s="246" t="s">
        <v>1140</v>
      </c>
      <c r="J96" s="246" t="s">
        <v>1347</v>
      </c>
      <c r="K96" s="246" t="s">
        <v>659</v>
      </c>
      <c r="L96" s="246" t="s">
        <v>1338</v>
      </c>
    </row>
    <row r="97" spans="1:12" hidden="1">
      <c r="A97" s="246" t="s">
        <v>1335</v>
      </c>
      <c r="B97" s="246" t="s">
        <v>1436</v>
      </c>
      <c r="C97" s="247">
        <v>43396</v>
      </c>
      <c r="D97" s="246" t="s">
        <v>1200</v>
      </c>
      <c r="E97" s="246" t="s">
        <v>1335</v>
      </c>
      <c r="F97" s="247"/>
      <c r="G97" s="247"/>
      <c r="H97" s="246" t="s">
        <v>1313</v>
      </c>
      <c r="I97" s="246" t="s">
        <v>1140</v>
      </c>
      <c r="J97" s="246" t="s">
        <v>1340</v>
      </c>
      <c r="K97" s="246" t="s">
        <v>1157</v>
      </c>
      <c r="L97" s="246" t="s">
        <v>1338</v>
      </c>
    </row>
    <row r="98" spans="1:12" hidden="1">
      <c r="A98" s="246" t="s">
        <v>1335</v>
      </c>
      <c r="B98" s="246" t="s">
        <v>1437</v>
      </c>
      <c r="C98" s="247">
        <v>43446</v>
      </c>
      <c r="D98" s="246" t="s">
        <v>1201</v>
      </c>
      <c r="E98" s="246" t="s">
        <v>1335</v>
      </c>
      <c r="F98" s="247">
        <v>43446</v>
      </c>
      <c r="G98" s="247"/>
      <c r="H98" s="246" t="s">
        <v>1312</v>
      </c>
      <c r="I98" s="246" t="s">
        <v>1140</v>
      </c>
      <c r="J98" s="246" t="s">
        <v>1340</v>
      </c>
      <c r="K98" s="246" t="s">
        <v>1157</v>
      </c>
      <c r="L98" s="246" t="s">
        <v>1338</v>
      </c>
    </row>
    <row r="99" spans="1:12" hidden="1">
      <c r="A99" s="246" t="s">
        <v>1335</v>
      </c>
      <c r="B99" s="246" t="s">
        <v>1438</v>
      </c>
      <c r="C99" s="247">
        <v>43461</v>
      </c>
      <c r="D99" s="246" t="s">
        <v>1202</v>
      </c>
      <c r="E99" s="246" t="s">
        <v>1335</v>
      </c>
      <c r="F99" s="247">
        <v>43461</v>
      </c>
      <c r="G99" s="247"/>
      <c r="H99" s="246" t="s">
        <v>1312</v>
      </c>
      <c r="I99" s="246" t="s">
        <v>1140</v>
      </c>
      <c r="J99" s="246" t="s">
        <v>1337</v>
      </c>
      <c r="K99" s="246" t="s">
        <v>659</v>
      </c>
      <c r="L99" s="246" t="s">
        <v>1338</v>
      </c>
    </row>
    <row r="100" spans="1:12" hidden="1">
      <c r="A100" s="246" t="s">
        <v>1335</v>
      </c>
      <c r="B100" s="246" t="s">
        <v>1439</v>
      </c>
      <c r="C100" s="247">
        <v>43467</v>
      </c>
      <c r="D100" s="246" t="s">
        <v>1203</v>
      </c>
      <c r="E100" s="246" t="s">
        <v>1335</v>
      </c>
      <c r="F100" s="247">
        <v>43467</v>
      </c>
      <c r="G100" s="247"/>
      <c r="H100" s="246" t="s">
        <v>1312</v>
      </c>
      <c r="I100" s="246" t="s">
        <v>1140</v>
      </c>
      <c r="J100" s="246" t="s">
        <v>1337</v>
      </c>
      <c r="K100" s="246" t="s">
        <v>823</v>
      </c>
      <c r="L100" s="246" t="s">
        <v>1338</v>
      </c>
    </row>
    <row r="101" spans="1:12" hidden="1">
      <c r="A101" s="246" t="s">
        <v>1335</v>
      </c>
      <c r="B101" s="246" t="s">
        <v>1440</v>
      </c>
      <c r="C101" s="247">
        <v>43513</v>
      </c>
      <c r="D101" s="246" t="s">
        <v>1204</v>
      </c>
      <c r="E101" s="246" t="s">
        <v>1335</v>
      </c>
      <c r="F101" s="247"/>
      <c r="G101" s="247"/>
      <c r="H101" s="246" t="s">
        <v>1313</v>
      </c>
      <c r="I101" s="246" t="s">
        <v>1140</v>
      </c>
      <c r="J101" s="246" t="s">
        <v>1337</v>
      </c>
      <c r="K101" s="246" t="s">
        <v>659</v>
      </c>
      <c r="L101" s="246" t="s">
        <v>1338</v>
      </c>
    </row>
    <row r="102" spans="1:12" hidden="1">
      <c r="A102" s="246" t="s">
        <v>1335</v>
      </c>
      <c r="B102" s="246" t="s">
        <v>1441</v>
      </c>
      <c r="C102" s="247">
        <v>43612</v>
      </c>
      <c r="D102" s="246" t="s">
        <v>1205</v>
      </c>
      <c r="E102" s="246" t="s">
        <v>1335</v>
      </c>
      <c r="F102" s="247"/>
      <c r="G102" s="247"/>
      <c r="H102" s="246" t="s">
        <v>1313</v>
      </c>
      <c r="I102" s="246" t="s">
        <v>1140</v>
      </c>
      <c r="J102" s="246" t="s">
        <v>1337</v>
      </c>
      <c r="K102" s="246" t="s">
        <v>823</v>
      </c>
      <c r="L102" s="246" t="s">
        <v>1338</v>
      </c>
    </row>
    <row r="103" spans="1:12" hidden="1">
      <c r="A103" s="246" t="s">
        <v>1335</v>
      </c>
      <c r="B103" s="246" t="s">
        <v>1442</v>
      </c>
      <c r="C103" s="247">
        <v>43759</v>
      </c>
      <c r="D103" s="246" t="s">
        <v>1206</v>
      </c>
      <c r="E103" s="246" t="s">
        <v>1335</v>
      </c>
      <c r="F103" s="247">
        <v>43759</v>
      </c>
      <c r="G103" s="247"/>
      <c r="H103" s="246" t="s">
        <v>1312</v>
      </c>
      <c r="I103" s="246" t="s">
        <v>1140</v>
      </c>
      <c r="J103" s="246" t="s">
        <v>1347</v>
      </c>
      <c r="K103" s="246" t="s">
        <v>654</v>
      </c>
      <c r="L103" s="246" t="s">
        <v>1338</v>
      </c>
    </row>
    <row r="104" spans="1:12" hidden="1">
      <c r="A104" s="246" t="s">
        <v>1335</v>
      </c>
      <c r="B104" s="246" t="s">
        <v>1443</v>
      </c>
      <c r="C104" s="247">
        <v>43959</v>
      </c>
      <c r="D104" s="246" t="s">
        <v>1314</v>
      </c>
      <c r="E104" s="246" t="s">
        <v>1335</v>
      </c>
      <c r="F104" s="247"/>
      <c r="G104" s="247"/>
      <c r="H104" s="246" t="s">
        <v>1313</v>
      </c>
      <c r="I104" s="246" t="s">
        <v>1140</v>
      </c>
      <c r="J104" s="246" t="s">
        <v>1340</v>
      </c>
      <c r="K104" s="246" t="s">
        <v>659</v>
      </c>
      <c r="L104" s="246" t="s">
        <v>1342</v>
      </c>
    </row>
    <row r="105" spans="1:12" hidden="1">
      <c r="A105" s="246" t="s">
        <v>1335</v>
      </c>
      <c r="B105" s="246" t="s">
        <v>1444</v>
      </c>
      <c r="C105" s="247">
        <v>43965</v>
      </c>
      <c r="D105" s="246" t="s">
        <v>1315</v>
      </c>
      <c r="E105" s="246" t="s">
        <v>1335</v>
      </c>
      <c r="F105" s="247">
        <v>43965</v>
      </c>
      <c r="G105" s="247"/>
      <c r="H105" s="246" t="s">
        <v>1312</v>
      </c>
      <c r="I105" s="246" t="s">
        <v>1140</v>
      </c>
      <c r="J105" s="246" t="s">
        <v>1340</v>
      </c>
      <c r="K105" s="246" t="s">
        <v>659</v>
      </c>
      <c r="L105" s="246" t="s">
        <v>1342</v>
      </c>
    </row>
    <row r="106" spans="1:12" hidden="1">
      <c r="A106" s="246" t="s">
        <v>1335</v>
      </c>
      <c r="B106" s="246" t="s">
        <v>1445</v>
      </c>
      <c r="C106" s="247">
        <v>44063</v>
      </c>
      <c r="D106" s="246" t="s">
        <v>1207</v>
      </c>
      <c r="E106" s="246" t="s">
        <v>1335</v>
      </c>
      <c r="F106" s="247">
        <v>44063</v>
      </c>
      <c r="G106" s="247"/>
      <c r="H106" s="246" t="s">
        <v>1312</v>
      </c>
      <c r="I106" s="246" t="s">
        <v>1140</v>
      </c>
      <c r="J106" s="246" t="s">
        <v>1347</v>
      </c>
      <c r="K106" s="246" t="s">
        <v>823</v>
      </c>
      <c r="L106" s="246" t="s">
        <v>1338</v>
      </c>
    </row>
    <row r="107" spans="1:12" hidden="1">
      <c r="A107" s="246" t="s">
        <v>1335</v>
      </c>
      <c r="B107" s="246" t="s">
        <v>1446</v>
      </c>
      <c r="C107" s="247">
        <v>44068</v>
      </c>
      <c r="D107" s="246" t="s">
        <v>1208</v>
      </c>
      <c r="E107" s="246" t="s">
        <v>1335</v>
      </c>
      <c r="F107" s="247">
        <v>44068</v>
      </c>
      <c r="G107" s="247">
        <v>44069</v>
      </c>
      <c r="H107" s="246" t="s">
        <v>1312</v>
      </c>
      <c r="I107" s="246" t="s">
        <v>1140</v>
      </c>
      <c r="J107" s="246" t="s">
        <v>1337</v>
      </c>
      <c r="K107" s="246" t="s">
        <v>659</v>
      </c>
      <c r="L107" s="246" t="s">
        <v>1338</v>
      </c>
    </row>
    <row r="108" spans="1:12" hidden="1">
      <c r="A108" s="246" t="s">
        <v>1335</v>
      </c>
      <c r="B108" s="246" t="s">
        <v>1447</v>
      </c>
      <c r="C108" s="247">
        <v>44115</v>
      </c>
      <c r="D108" s="246" t="s">
        <v>1209</v>
      </c>
      <c r="E108" s="246" t="s">
        <v>1335</v>
      </c>
      <c r="F108" s="247">
        <v>44115</v>
      </c>
      <c r="G108" s="247"/>
      <c r="H108" s="246" t="s">
        <v>1312</v>
      </c>
      <c r="I108" s="246" t="s">
        <v>1140</v>
      </c>
      <c r="J108" s="246" t="s">
        <v>1347</v>
      </c>
      <c r="K108" s="246" t="s">
        <v>823</v>
      </c>
      <c r="L108" s="246" t="s">
        <v>1338</v>
      </c>
    </row>
    <row r="109" spans="1:12" hidden="1">
      <c r="A109" s="246" t="s">
        <v>1335</v>
      </c>
      <c r="B109" s="246" t="s">
        <v>1448</v>
      </c>
      <c r="C109" s="247">
        <v>44127</v>
      </c>
      <c r="D109" s="246" t="s">
        <v>1210</v>
      </c>
      <c r="E109" s="246" t="s">
        <v>1335</v>
      </c>
      <c r="F109" s="247">
        <v>44127</v>
      </c>
      <c r="G109" s="247"/>
      <c r="H109" s="246" t="s">
        <v>1312</v>
      </c>
      <c r="I109" s="246" t="s">
        <v>1140</v>
      </c>
      <c r="J109" s="246" t="s">
        <v>1337</v>
      </c>
      <c r="K109" s="246" t="s">
        <v>823</v>
      </c>
      <c r="L109" s="246" t="s">
        <v>1338</v>
      </c>
    </row>
    <row r="110" spans="1:12" hidden="1">
      <c r="A110" s="246" t="s">
        <v>1335</v>
      </c>
      <c r="B110" s="246" t="s">
        <v>1449</v>
      </c>
      <c r="C110" s="247">
        <v>44130</v>
      </c>
      <c r="D110" s="246" t="s">
        <v>1211</v>
      </c>
      <c r="E110" s="246" t="s">
        <v>1335</v>
      </c>
      <c r="F110" s="247">
        <v>44179</v>
      </c>
      <c r="G110" s="247"/>
      <c r="H110" s="246" t="s">
        <v>1313</v>
      </c>
      <c r="I110" s="246" t="s">
        <v>1140</v>
      </c>
      <c r="J110" s="246" t="s">
        <v>1340</v>
      </c>
      <c r="K110" s="246" t="s">
        <v>659</v>
      </c>
      <c r="L110" s="246" t="s">
        <v>1338</v>
      </c>
    </row>
    <row r="111" spans="1:12" hidden="1">
      <c r="A111" s="246" t="s">
        <v>1335</v>
      </c>
      <c r="B111" s="246" t="s">
        <v>1450</v>
      </c>
      <c r="C111" s="247">
        <v>44130</v>
      </c>
      <c r="D111" s="246" t="s">
        <v>1210</v>
      </c>
      <c r="E111" s="246" t="s">
        <v>1335</v>
      </c>
      <c r="F111" s="247">
        <v>44130</v>
      </c>
      <c r="G111" s="247"/>
      <c r="H111" s="246" t="s">
        <v>1312</v>
      </c>
      <c r="I111" s="246" t="s">
        <v>1140</v>
      </c>
      <c r="J111" s="246" t="s">
        <v>1337</v>
      </c>
      <c r="K111" s="246" t="s">
        <v>823</v>
      </c>
      <c r="L111" s="246" t="s">
        <v>1338</v>
      </c>
    </row>
    <row r="112" spans="1:12" hidden="1">
      <c r="A112" s="246" t="s">
        <v>1335</v>
      </c>
      <c r="B112" s="246" t="s">
        <v>1451</v>
      </c>
      <c r="C112" s="247">
        <v>44137</v>
      </c>
      <c r="D112" s="246" t="s">
        <v>1212</v>
      </c>
      <c r="E112" s="246" t="s">
        <v>1335</v>
      </c>
      <c r="F112" s="247">
        <v>44298</v>
      </c>
      <c r="G112" s="247"/>
      <c r="H112" s="246" t="s">
        <v>1313</v>
      </c>
      <c r="I112" s="246" t="s">
        <v>1140</v>
      </c>
      <c r="J112" s="246" t="s">
        <v>1340</v>
      </c>
      <c r="K112" s="246" t="s">
        <v>823</v>
      </c>
      <c r="L112" s="246" t="s">
        <v>1338</v>
      </c>
    </row>
    <row r="113" spans="1:12" hidden="1">
      <c r="A113" s="246" t="s">
        <v>1335</v>
      </c>
      <c r="B113" s="246" t="s">
        <v>1452</v>
      </c>
      <c r="C113" s="247">
        <v>44147</v>
      </c>
      <c r="D113" s="246" t="s">
        <v>1213</v>
      </c>
      <c r="E113" s="246" t="s">
        <v>1335</v>
      </c>
      <c r="F113" s="247">
        <v>44179</v>
      </c>
      <c r="G113" s="247"/>
      <c r="H113" s="246" t="s">
        <v>1313</v>
      </c>
      <c r="I113" s="246" t="s">
        <v>1140</v>
      </c>
      <c r="J113" s="246" t="s">
        <v>1340</v>
      </c>
      <c r="K113" s="246" t="s">
        <v>659</v>
      </c>
      <c r="L113" s="246" t="s">
        <v>1338</v>
      </c>
    </row>
    <row r="114" spans="1:12" hidden="1">
      <c r="A114" s="246" t="s">
        <v>1335</v>
      </c>
      <c r="B114" s="246" t="s">
        <v>1453</v>
      </c>
      <c r="C114" s="247">
        <v>44179</v>
      </c>
      <c r="D114" s="246" t="s">
        <v>576</v>
      </c>
      <c r="E114" s="246" t="s">
        <v>1335</v>
      </c>
      <c r="F114" s="247">
        <v>44179</v>
      </c>
      <c r="G114" s="247"/>
      <c r="H114" s="246" t="s">
        <v>1316</v>
      </c>
      <c r="I114" s="246" t="s">
        <v>1140</v>
      </c>
      <c r="J114" s="246" t="s">
        <v>1340</v>
      </c>
      <c r="K114" s="246" t="s">
        <v>234</v>
      </c>
      <c r="L114" s="246" t="s">
        <v>1338</v>
      </c>
    </row>
    <row r="115" spans="1:12" hidden="1">
      <c r="A115" s="246" t="s">
        <v>1335</v>
      </c>
      <c r="B115" s="246" t="s">
        <v>1454</v>
      </c>
      <c r="C115" s="247">
        <v>44180</v>
      </c>
      <c r="D115" s="246" t="s">
        <v>576</v>
      </c>
      <c r="E115" s="246" t="s">
        <v>1335</v>
      </c>
      <c r="F115" s="247">
        <v>44180</v>
      </c>
      <c r="G115" s="247"/>
      <c r="H115" s="246" t="s">
        <v>1316</v>
      </c>
      <c r="I115" s="246" t="s">
        <v>1140</v>
      </c>
      <c r="J115" s="246" t="s">
        <v>1340</v>
      </c>
      <c r="K115" s="246" t="s">
        <v>234</v>
      </c>
      <c r="L115" s="246" t="s">
        <v>1338</v>
      </c>
    </row>
    <row r="116" spans="1:12" hidden="1">
      <c r="A116" s="246" t="s">
        <v>1335</v>
      </c>
      <c r="B116" s="246" t="s">
        <v>1455</v>
      </c>
      <c r="C116" s="247">
        <v>44194</v>
      </c>
      <c r="D116" s="246" t="s">
        <v>576</v>
      </c>
      <c r="E116" s="246" t="s">
        <v>1335</v>
      </c>
      <c r="F116" s="247">
        <v>44194</v>
      </c>
      <c r="G116" s="247"/>
      <c r="H116" s="246" t="s">
        <v>1316</v>
      </c>
      <c r="I116" s="246" t="s">
        <v>1140</v>
      </c>
      <c r="J116" s="246" t="s">
        <v>1340</v>
      </c>
      <c r="K116" s="246" t="s">
        <v>234</v>
      </c>
      <c r="L116" s="246" t="s">
        <v>1338</v>
      </c>
    </row>
    <row r="117" spans="1:12" hidden="1">
      <c r="A117" s="246" t="s">
        <v>1335</v>
      </c>
      <c r="B117" s="246" t="s">
        <v>1456</v>
      </c>
      <c r="C117" s="247">
        <v>44196</v>
      </c>
      <c r="D117" s="246" t="s">
        <v>576</v>
      </c>
      <c r="E117" s="246" t="s">
        <v>1335</v>
      </c>
      <c r="F117" s="247">
        <v>44236</v>
      </c>
      <c r="G117" s="247"/>
      <c r="H117" s="246" t="s">
        <v>1316</v>
      </c>
      <c r="I117" s="246" t="s">
        <v>1140</v>
      </c>
      <c r="J117" s="246" t="s">
        <v>1340</v>
      </c>
      <c r="K117" s="246" t="s">
        <v>234</v>
      </c>
      <c r="L117" s="246" t="s">
        <v>1338</v>
      </c>
    </row>
    <row r="118" spans="1:12" hidden="1">
      <c r="A118" s="246" t="s">
        <v>1335</v>
      </c>
      <c r="B118" s="246" t="s">
        <v>1457</v>
      </c>
      <c r="C118" s="247">
        <v>44196</v>
      </c>
      <c r="D118" s="246" t="s">
        <v>576</v>
      </c>
      <c r="E118" s="246" t="s">
        <v>1335</v>
      </c>
      <c r="F118" s="247">
        <v>44250</v>
      </c>
      <c r="G118" s="247"/>
      <c r="H118" s="246" t="s">
        <v>1316</v>
      </c>
      <c r="I118" s="246" t="s">
        <v>1140</v>
      </c>
      <c r="J118" s="246" t="s">
        <v>1340</v>
      </c>
      <c r="K118" s="246" t="s">
        <v>234</v>
      </c>
      <c r="L118" s="246" t="s">
        <v>1338</v>
      </c>
    </row>
    <row r="119" spans="1:12" hidden="1">
      <c r="A119" s="246" t="s">
        <v>1335</v>
      </c>
      <c r="B119" s="246" t="s">
        <v>1458</v>
      </c>
      <c r="C119" s="247">
        <v>44208</v>
      </c>
      <c r="D119" s="246" t="s">
        <v>576</v>
      </c>
      <c r="E119" s="246" t="s">
        <v>1335</v>
      </c>
      <c r="F119" s="247">
        <v>44208</v>
      </c>
      <c r="G119" s="247"/>
      <c r="H119" s="246" t="s">
        <v>1316</v>
      </c>
      <c r="I119" s="246" t="s">
        <v>1140</v>
      </c>
      <c r="J119" s="246" t="s">
        <v>1340</v>
      </c>
      <c r="K119" s="246" t="s">
        <v>234</v>
      </c>
      <c r="L119" s="246" t="s">
        <v>1338</v>
      </c>
    </row>
    <row r="120" spans="1:12" hidden="1">
      <c r="A120" s="246" t="s">
        <v>1335</v>
      </c>
      <c r="B120" s="246" t="s">
        <v>1459</v>
      </c>
      <c r="C120" s="247">
        <v>44221</v>
      </c>
      <c r="D120" s="246" t="s">
        <v>1214</v>
      </c>
      <c r="E120" s="246" t="s">
        <v>1335</v>
      </c>
      <c r="F120" s="247">
        <v>44221</v>
      </c>
      <c r="G120" s="247"/>
      <c r="H120" s="246" t="s">
        <v>1312</v>
      </c>
      <c r="I120" s="246" t="s">
        <v>1140</v>
      </c>
      <c r="J120" s="246" t="s">
        <v>1340</v>
      </c>
      <c r="K120" s="246" t="s">
        <v>1215</v>
      </c>
      <c r="L120" s="246" t="s">
        <v>1338</v>
      </c>
    </row>
    <row r="121" spans="1:12" hidden="1">
      <c r="A121" s="246" t="s">
        <v>1335</v>
      </c>
      <c r="B121" s="246" t="s">
        <v>1460</v>
      </c>
      <c r="C121" s="247">
        <v>44223</v>
      </c>
      <c r="D121" s="246" t="s">
        <v>576</v>
      </c>
      <c r="E121" s="246" t="s">
        <v>1335</v>
      </c>
      <c r="F121" s="247">
        <v>44223</v>
      </c>
      <c r="G121" s="247"/>
      <c r="H121" s="246" t="s">
        <v>1316</v>
      </c>
      <c r="I121" s="246" t="s">
        <v>1140</v>
      </c>
      <c r="J121" s="246" t="s">
        <v>1340</v>
      </c>
      <c r="K121" s="246" t="s">
        <v>234</v>
      </c>
      <c r="L121" s="246" t="s">
        <v>1338</v>
      </c>
    </row>
    <row r="122" spans="1:12" hidden="1">
      <c r="A122" s="246" t="s">
        <v>1335</v>
      </c>
      <c r="B122" s="246" t="s">
        <v>1461</v>
      </c>
      <c r="C122" s="247">
        <v>44229</v>
      </c>
      <c r="D122" s="246" t="s">
        <v>576</v>
      </c>
      <c r="E122" s="246" t="s">
        <v>1335</v>
      </c>
      <c r="F122" s="247">
        <v>44264</v>
      </c>
      <c r="G122" s="247"/>
      <c r="H122" s="246" t="s">
        <v>1316</v>
      </c>
      <c r="I122" s="246" t="s">
        <v>1140</v>
      </c>
      <c r="J122" s="246" t="s">
        <v>1340</v>
      </c>
      <c r="K122" s="246" t="s">
        <v>234</v>
      </c>
      <c r="L122" s="246" t="s">
        <v>1338</v>
      </c>
    </row>
    <row r="123" spans="1:12" hidden="1">
      <c r="A123" s="246" t="s">
        <v>1335</v>
      </c>
      <c r="B123" s="246" t="s">
        <v>1462</v>
      </c>
      <c r="C123" s="247">
        <v>44229</v>
      </c>
      <c r="D123" s="246" t="s">
        <v>576</v>
      </c>
      <c r="E123" s="246" t="s">
        <v>1335</v>
      </c>
      <c r="F123" s="247">
        <v>44278</v>
      </c>
      <c r="G123" s="247"/>
      <c r="H123" s="246" t="s">
        <v>1316</v>
      </c>
      <c r="I123" s="246" t="s">
        <v>1140</v>
      </c>
      <c r="J123" s="246" t="s">
        <v>1340</v>
      </c>
      <c r="K123" s="246" t="s">
        <v>234</v>
      </c>
      <c r="L123" s="246" t="s">
        <v>1338</v>
      </c>
    </row>
    <row r="124" spans="1:12" hidden="1">
      <c r="A124" s="246" t="s">
        <v>1335</v>
      </c>
      <c r="B124" s="246" t="s">
        <v>1463</v>
      </c>
      <c r="C124" s="247">
        <v>44232</v>
      </c>
      <c r="D124" s="246" t="s">
        <v>1216</v>
      </c>
      <c r="E124" s="246" t="s">
        <v>1335</v>
      </c>
      <c r="F124" s="247">
        <v>44232</v>
      </c>
      <c r="G124" s="247"/>
      <c r="H124" s="246" t="s">
        <v>1316</v>
      </c>
      <c r="I124" s="246" t="s">
        <v>1140</v>
      </c>
      <c r="J124" s="246" t="s">
        <v>1340</v>
      </c>
      <c r="K124" s="246" t="s">
        <v>659</v>
      </c>
      <c r="L124" s="246" t="s">
        <v>1338</v>
      </c>
    </row>
    <row r="125" spans="1:12" hidden="1">
      <c r="A125" s="246" t="s">
        <v>1335</v>
      </c>
      <c r="B125" s="246" t="s">
        <v>1464</v>
      </c>
      <c r="C125" s="247">
        <v>44258</v>
      </c>
      <c r="D125" s="246" t="s">
        <v>576</v>
      </c>
      <c r="E125" s="246" t="s">
        <v>1335</v>
      </c>
      <c r="F125" s="247">
        <v>44292</v>
      </c>
      <c r="G125" s="247"/>
      <c r="H125" s="246" t="s">
        <v>1316</v>
      </c>
      <c r="I125" s="246" t="s">
        <v>1140</v>
      </c>
      <c r="J125" s="246" t="s">
        <v>1340</v>
      </c>
      <c r="K125" s="246" t="s">
        <v>234</v>
      </c>
      <c r="L125" s="246" t="s">
        <v>1338</v>
      </c>
    </row>
    <row r="126" spans="1:12" hidden="1">
      <c r="A126" s="246" t="s">
        <v>1335</v>
      </c>
      <c r="B126" s="246" t="s">
        <v>1465</v>
      </c>
      <c r="C126" s="247">
        <v>44258</v>
      </c>
      <c r="D126" s="246" t="s">
        <v>576</v>
      </c>
      <c r="E126" s="246" t="s">
        <v>1335</v>
      </c>
      <c r="F126" s="247">
        <v>44306</v>
      </c>
      <c r="G126" s="247"/>
      <c r="H126" s="246" t="s">
        <v>1316</v>
      </c>
      <c r="I126" s="246" t="s">
        <v>1140</v>
      </c>
      <c r="J126" s="246" t="s">
        <v>1340</v>
      </c>
      <c r="K126" s="246" t="s">
        <v>234</v>
      </c>
      <c r="L126" s="246" t="s">
        <v>1338</v>
      </c>
    </row>
    <row r="127" spans="1:12" hidden="1">
      <c r="A127" s="246" t="s">
        <v>1335</v>
      </c>
      <c r="B127" s="246" t="s">
        <v>1466</v>
      </c>
      <c r="C127" s="247">
        <v>44259</v>
      </c>
      <c r="D127" s="246" t="s">
        <v>1217</v>
      </c>
      <c r="E127" s="246" t="s">
        <v>1335</v>
      </c>
      <c r="F127" s="247">
        <v>44259</v>
      </c>
      <c r="G127" s="247"/>
      <c r="H127" s="246" t="s">
        <v>1313</v>
      </c>
      <c r="I127" s="246" t="s">
        <v>1140</v>
      </c>
      <c r="J127" s="246" t="s">
        <v>1340</v>
      </c>
      <c r="K127" s="246" t="s">
        <v>823</v>
      </c>
      <c r="L127" s="246" t="s">
        <v>1338</v>
      </c>
    </row>
    <row r="128" spans="1:12" hidden="1">
      <c r="A128" s="246" t="s">
        <v>1335</v>
      </c>
      <c r="B128" s="246" t="s">
        <v>1467</v>
      </c>
      <c r="C128" s="247">
        <v>44293</v>
      </c>
      <c r="D128" s="246" t="s">
        <v>576</v>
      </c>
      <c r="E128" s="246" t="s">
        <v>1335</v>
      </c>
      <c r="F128" s="247">
        <v>44320</v>
      </c>
      <c r="G128" s="247"/>
      <c r="H128" s="246" t="s">
        <v>1316</v>
      </c>
      <c r="I128" s="246" t="s">
        <v>1140</v>
      </c>
      <c r="J128" s="246" t="s">
        <v>1340</v>
      </c>
      <c r="K128" s="246" t="s">
        <v>234</v>
      </c>
      <c r="L128" s="246" t="s">
        <v>1338</v>
      </c>
    </row>
    <row r="129" spans="1:12" hidden="1">
      <c r="A129" s="246" t="s">
        <v>1335</v>
      </c>
      <c r="B129" s="246" t="s">
        <v>1468</v>
      </c>
      <c r="C129" s="247">
        <v>44293</v>
      </c>
      <c r="D129" s="246" t="s">
        <v>576</v>
      </c>
      <c r="E129" s="246" t="s">
        <v>1335</v>
      </c>
      <c r="F129" s="247">
        <v>44334</v>
      </c>
      <c r="G129" s="247"/>
      <c r="H129" s="246" t="s">
        <v>1316</v>
      </c>
      <c r="I129" s="246" t="s">
        <v>1140</v>
      </c>
      <c r="J129" s="246" t="s">
        <v>1340</v>
      </c>
      <c r="K129" s="246" t="s">
        <v>234</v>
      </c>
      <c r="L129" s="246" t="s">
        <v>1338</v>
      </c>
    </row>
    <row r="130" spans="1:12" hidden="1">
      <c r="A130" s="246" t="s">
        <v>1335</v>
      </c>
      <c r="B130" s="246" t="s">
        <v>1469</v>
      </c>
      <c r="C130" s="247">
        <v>44293</v>
      </c>
      <c r="D130" s="246" t="s">
        <v>576</v>
      </c>
      <c r="E130" s="246" t="s">
        <v>1335</v>
      </c>
      <c r="F130" s="247">
        <v>44348</v>
      </c>
      <c r="G130" s="247"/>
      <c r="H130" s="246" t="s">
        <v>1316</v>
      </c>
      <c r="I130" s="246" t="s">
        <v>1140</v>
      </c>
      <c r="J130" s="246" t="s">
        <v>1340</v>
      </c>
      <c r="K130" s="246" t="s">
        <v>234</v>
      </c>
      <c r="L130" s="246" t="s">
        <v>1338</v>
      </c>
    </row>
    <row r="131" spans="1:12" hidden="1">
      <c r="A131" s="246" t="s">
        <v>1335</v>
      </c>
      <c r="B131" s="246" t="s">
        <v>1470</v>
      </c>
      <c r="C131" s="247">
        <v>44297</v>
      </c>
      <c r="D131" s="246" t="s">
        <v>1218</v>
      </c>
      <c r="E131" s="246" t="s">
        <v>1335</v>
      </c>
      <c r="F131" s="247">
        <v>44297</v>
      </c>
      <c r="G131" s="247"/>
      <c r="H131" s="246" t="s">
        <v>1312</v>
      </c>
      <c r="I131" s="246" t="s">
        <v>1140</v>
      </c>
      <c r="J131" s="246" t="s">
        <v>1340</v>
      </c>
      <c r="K131" s="246" t="s">
        <v>654</v>
      </c>
      <c r="L131" s="246" t="s">
        <v>1338</v>
      </c>
    </row>
    <row r="132" spans="1:12" hidden="1">
      <c r="A132" s="246" t="s">
        <v>1335</v>
      </c>
      <c r="B132" s="246" t="s">
        <v>1471</v>
      </c>
      <c r="C132" s="247">
        <v>44299</v>
      </c>
      <c r="D132" s="246" t="s">
        <v>1219</v>
      </c>
      <c r="E132" s="246" t="s">
        <v>1335</v>
      </c>
      <c r="F132" s="247">
        <v>44299</v>
      </c>
      <c r="G132" s="247"/>
      <c r="H132" s="246" t="s">
        <v>1313</v>
      </c>
      <c r="I132" s="246" t="s">
        <v>1140</v>
      </c>
      <c r="J132" s="246" t="s">
        <v>1340</v>
      </c>
      <c r="K132" s="246" t="s">
        <v>654</v>
      </c>
      <c r="L132" s="246" t="s">
        <v>1338</v>
      </c>
    </row>
    <row r="133" spans="1:12" hidden="1">
      <c r="A133" s="246" t="s">
        <v>1335</v>
      </c>
      <c r="B133" s="246" t="s">
        <v>1472</v>
      </c>
      <c r="C133" s="247">
        <v>44319</v>
      </c>
      <c r="D133" s="246" t="s">
        <v>576</v>
      </c>
      <c r="E133" s="246" t="s">
        <v>1335</v>
      </c>
      <c r="F133" s="247">
        <v>44362</v>
      </c>
      <c r="G133" s="247"/>
      <c r="H133" s="246" t="s">
        <v>1316</v>
      </c>
      <c r="I133" s="246" t="s">
        <v>1140</v>
      </c>
      <c r="J133" s="246" t="s">
        <v>1340</v>
      </c>
      <c r="K133" s="246" t="s">
        <v>234</v>
      </c>
      <c r="L133" s="246" t="s">
        <v>1338</v>
      </c>
    </row>
    <row r="134" spans="1:12" hidden="1">
      <c r="A134" s="246" t="s">
        <v>1335</v>
      </c>
      <c r="B134" s="246" t="s">
        <v>1473</v>
      </c>
      <c r="C134" s="247">
        <v>44319</v>
      </c>
      <c r="D134" s="246" t="s">
        <v>576</v>
      </c>
      <c r="E134" s="246" t="s">
        <v>1335</v>
      </c>
      <c r="F134" s="247">
        <v>44376</v>
      </c>
      <c r="G134" s="247"/>
      <c r="H134" s="246" t="s">
        <v>1316</v>
      </c>
      <c r="I134" s="246" t="s">
        <v>1140</v>
      </c>
      <c r="J134" s="246" t="s">
        <v>1340</v>
      </c>
      <c r="K134" s="246" t="s">
        <v>234</v>
      </c>
      <c r="L134" s="246" t="s">
        <v>1338</v>
      </c>
    </row>
    <row r="135" spans="1:12" hidden="1">
      <c r="A135" s="246" t="s">
        <v>1335</v>
      </c>
      <c r="B135" s="246" t="s">
        <v>1474</v>
      </c>
      <c r="C135" s="247">
        <v>44321</v>
      </c>
      <c r="D135" s="246" t="s">
        <v>1219</v>
      </c>
      <c r="E135" s="246" t="s">
        <v>1335</v>
      </c>
      <c r="F135" s="247">
        <v>44321</v>
      </c>
      <c r="G135" s="247"/>
      <c r="H135" s="246" t="s">
        <v>1316</v>
      </c>
      <c r="I135" s="246" t="s">
        <v>1140</v>
      </c>
      <c r="J135" s="246" t="s">
        <v>1340</v>
      </c>
      <c r="K135" s="246" t="s">
        <v>654</v>
      </c>
      <c r="L135" s="246" t="s">
        <v>1338</v>
      </c>
    </row>
    <row r="136" spans="1:12" hidden="1">
      <c r="A136" s="246" t="s">
        <v>1335</v>
      </c>
      <c r="B136" s="246" t="s">
        <v>1475</v>
      </c>
      <c r="C136" s="247">
        <v>44340</v>
      </c>
      <c r="D136" s="246" t="s">
        <v>1317</v>
      </c>
      <c r="E136" s="246" t="s">
        <v>1335</v>
      </c>
      <c r="F136" s="247">
        <v>44341</v>
      </c>
      <c r="G136" s="247"/>
      <c r="H136" s="246" t="s">
        <v>1313</v>
      </c>
      <c r="I136" s="246" t="s">
        <v>1140</v>
      </c>
      <c r="J136" s="246" t="s">
        <v>1340</v>
      </c>
      <c r="K136" s="246" t="s">
        <v>659</v>
      </c>
      <c r="L136" s="246" t="s">
        <v>1342</v>
      </c>
    </row>
    <row r="137" spans="1:12" hidden="1">
      <c r="A137" s="246" t="s">
        <v>1335</v>
      </c>
      <c r="B137" s="246" t="s">
        <v>1476</v>
      </c>
      <c r="C137" s="247">
        <v>44344</v>
      </c>
      <c r="D137" s="246" t="s">
        <v>1318</v>
      </c>
      <c r="E137" s="246" t="s">
        <v>1335</v>
      </c>
      <c r="F137" s="247">
        <v>44348</v>
      </c>
      <c r="G137" s="247"/>
      <c r="H137" s="246" t="s">
        <v>1313</v>
      </c>
      <c r="I137" s="246" t="s">
        <v>1140</v>
      </c>
      <c r="J137" s="246" t="s">
        <v>1340</v>
      </c>
      <c r="K137" s="246" t="s">
        <v>659</v>
      </c>
      <c r="L137" s="246" t="s">
        <v>1342</v>
      </c>
    </row>
    <row r="138" spans="1:12" hidden="1">
      <c r="A138" s="246" t="s">
        <v>1335</v>
      </c>
      <c r="B138" s="246" t="s">
        <v>1477</v>
      </c>
      <c r="C138" s="247">
        <v>44347</v>
      </c>
      <c r="D138" s="246" t="s">
        <v>576</v>
      </c>
      <c r="E138" s="246" t="s">
        <v>1335</v>
      </c>
      <c r="F138" s="247">
        <v>44391</v>
      </c>
      <c r="G138" s="247"/>
      <c r="H138" s="246" t="s">
        <v>1316</v>
      </c>
      <c r="I138" s="246" t="s">
        <v>1140</v>
      </c>
      <c r="J138" s="246" t="s">
        <v>1340</v>
      </c>
      <c r="K138" s="246" t="s">
        <v>234</v>
      </c>
      <c r="L138" s="246" t="s">
        <v>1338</v>
      </c>
    </row>
    <row r="139" spans="1:12" hidden="1">
      <c r="A139" s="246" t="s">
        <v>1335</v>
      </c>
      <c r="B139" s="246" t="s">
        <v>1478</v>
      </c>
      <c r="C139" s="247">
        <v>44347</v>
      </c>
      <c r="D139" s="246" t="s">
        <v>576</v>
      </c>
      <c r="E139" s="246" t="s">
        <v>1335</v>
      </c>
      <c r="F139" s="247">
        <v>44403</v>
      </c>
      <c r="G139" s="247"/>
      <c r="H139" s="246" t="s">
        <v>1316</v>
      </c>
      <c r="I139" s="246" t="s">
        <v>1140</v>
      </c>
      <c r="J139" s="246" t="s">
        <v>1340</v>
      </c>
      <c r="K139" s="246" t="s">
        <v>234</v>
      </c>
      <c r="L139" s="246" t="s">
        <v>1338</v>
      </c>
    </row>
    <row r="140" spans="1:12" hidden="1">
      <c r="A140" s="246" t="s">
        <v>1335</v>
      </c>
      <c r="B140" s="246" t="s">
        <v>1479</v>
      </c>
      <c r="C140" s="247">
        <v>44355</v>
      </c>
      <c r="D140" s="246" t="s">
        <v>1220</v>
      </c>
      <c r="E140" s="246" t="s">
        <v>1335</v>
      </c>
      <c r="F140" s="247">
        <v>44355</v>
      </c>
      <c r="G140" s="247"/>
      <c r="H140" s="246" t="s">
        <v>1313</v>
      </c>
      <c r="I140" s="246" t="s">
        <v>1140</v>
      </c>
      <c r="J140" s="246" t="s">
        <v>1340</v>
      </c>
      <c r="K140" s="246" t="s">
        <v>823</v>
      </c>
      <c r="L140" s="246" t="s">
        <v>1338</v>
      </c>
    </row>
    <row r="141" spans="1:12" hidden="1">
      <c r="A141" s="246" t="s">
        <v>1335</v>
      </c>
      <c r="B141" s="246" t="s">
        <v>1480</v>
      </c>
      <c r="C141" s="247">
        <v>44370</v>
      </c>
      <c r="D141" s="246" t="s">
        <v>1221</v>
      </c>
      <c r="E141" s="246" t="s">
        <v>1335</v>
      </c>
      <c r="F141" s="247">
        <v>44370</v>
      </c>
      <c r="G141" s="247"/>
      <c r="H141" s="246" t="s">
        <v>1313</v>
      </c>
      <c r="I141" s="246" t="s">
        <v>1140</v>
      </c>
      <c r="J141" s="246" t="s">
        <v>1337</v>
      </c>
      <c r="K141" s="246" t="s">
        <v>823</v>
      </c>
      <c r="L141" s="246" t="s">
        <v>1338</v>
      </c>
    </row>
    <row r="142" spans="1:12" hidden="1">
      <c r="A142" s="246" t="s">
        <v>1335</v>
      </c>
      <c r="B142" s="246" t="s">
        <v>1481</v>
      </c>
      <c r="C142" s="247">
        <v>44377</v>
      </c>
      <c r="D142" s="246" t="s">
        <v>576</v>
      </c>
      <c r="E142" s="246" t="s">
        <v>1335</v>
      </c>
      <c r="F142" s="247">
        <v>44403</v>
      </c>
      <c r="G142" s="247"/>
      <c r="H142" s="246" t="s">
        <v>1316</v>
      </c>
      <c r="I142" s="246" t="s">
        <v>1140</v>
      </c>
      <c r="J142" s="246" t="s">
        <v>1340</v>
      </c>
      <c r="K142" s="246" t="s">
        <v>234</v>
      </c>
      <c r="L142" s="246" t="s">
        <v>1338</v>
      </c>
    </row>
    <row r="143" spans="1:12" hidden="1">
      <c r="A143" s="246" t="s">
        <v>1335</v>
      </c>
      <c r="B143" s="246" t="s">
        <v>1482</v>
      </c>
      <c r="C143" s="247">
        <v>44377</v>
      </c>
      <c r="D143" s="246" t="s">
        <v>576</v>
      </c>
      <c r="E143" s="246" t="s">
        <v>1335</v>
      </c>
      <c r="F143" s="247">
        <v>44403</v>
      </c>
      <c r="G143" s="247"/>
      <c r="H143" s="246" t="s">
        <v>1316</v>
      </c>
      <c r="I143" s="246" t="s">
        <v>1140</v>
      </c>
      <c r="J143" s="246" t="s">
        <v>1340</v>
      </c>
      <c r="K143" s="246" t="s">
        <v>234</v>
      </c>
      <c r="L143" s="246" t="s">
        <v>1338</v>
      </c>
    </row>
    <row r="144" spans="1:12" hidden="1">
      <c r="A144" s="246" t="s">
        <v>1335</v>
      </c>
      <c r="B144" s="246" t="s">
        <v>1483</v>
      </c>
      <c r="C144" s="247">
        <v>44391</v>
      </c>
      <c r="D144" s="246" t="s">
        <v>1222</v>
      </c>
      <c r="E144" s="246" t="s">
        <v>1335</v>
      </c>
      <c r="F144" s="247">
        <v>44392</v>
      </c>
      <c r="G144" s="247"/>
      <c r="H144" s="246" t="s">
        <v>1313</v>
      </c>
      <c r="I144" s="246" t="s">
        <v>1140</v>
      </c>
      <c r="J144" s="246" t="s">
        <v>1340</v>
      </c>
      <c r="K144" s="246" t="s">
        <v>823</v>
      </c>
      <c r="L144" s="246" t="s">
        <v>1338</v>
      </c>
    </row>
    <row r="145" spans="1:12" hidden="1">
      <c r="A145" s="246" t="s">
        <v>1335</v>
      </c>
      <c r="B145" s="246" t="s">
        <v>1484</v>
      </c>
      <c r="C145" s="247">
        <v>44403</v>
      </c>
      <c r="D145" s="246" t="s">
        <v>576</v>
      </c>
      <c r="E145" s="246" t="s">
        <v>1335</v>
      </c>
      <c r="F145" s="247">
        <v>44403</v>
      </c>
      <c r="G145" s="247"/>
      <c r="H145" s="246" t="s">
        <v>1316</v>
      </c>
      <c r="I145" s="246" t="s">
        <v>1140</v>
      </c>
      <c r="J145" s="246" t="s">
        <v>1340</v>
      </c>
      <c r="K145" s="246" t="s">
        <v>234</v>
      </c>
      <c r="L145" s="246" t="s">
        <v>1338</v>
      </c>
    </row>
    <row r="146" spans="1:12" hidden="1">
      <c r="A146" s="246" t="s">
        <v>1335</v>
      </c>
      <c r="B146" s="246" t="s">
        <v>1485</v>
      </c>
      <c r="C146" s="247">
        <v>44403</v>
      </c>
      <c r="D146" s="246" t="s">
        <v>576</v>
      </c>
      <c r="E146" s="246" t="s">
        <v>1335</v>
      </c>
      <c r="F146" s="247">
        <v>44403</v>
      </c>
      <c r="G146" s="247"/>
      <c r="H146" s="246" t="s">
        <v>1316</v>
      </c>
      <c r="I146" s="246" t="s">
        <v>1140</v>
      </c>
      <c r="J146" s="246" t="s">
        <v>1340</v>
      </c>
      <c r="K146" s="246" t="s">
        <v>234</v>
      </c>
      <c r="L146" s="246" t="s">
        <v>1338</v>
      </c>
    </row>
    <row r="147" spans="1:12" hidden="1">
      <c r="A147" s="246" t="s">
        <v>1335</v>
      </c>
      <c r="B147" s="246" t="s">
        <v>1486</v>
      </c>
      <c r="C147" s="247">
        <v>44403</v>
      </c>
      <c r="D147" s="246" t="s">
        <v>576</v>
      </c>
      <c r="E147" s="246" t="s">
        <v>1335</v>
      </c>
      <c r="F147" s="247">
        <v>44403</v>
      </c>
      <c r="G147" s="247"/>
      <c r="H147" s="246" t="s">
        <v>1316</v>
      </c>
      <c r="I147" s="246" t="s">
        <v>1140</v>
      </c>
      <c r="J147" s="246" t="s">
        <v>1340</v>
      </c>
      <c r="K147" s="246" t="s">
        <v>234</v>
      </c>
      <c r="L147" s="246" t="s">
        <v>1338</v>
      </c>
    </row>
    <row r="148" spans="1:12" hidden="1">
      <c r="A148" s="246" t="s">
        <v>1335</v>
      </c>
      <c r="B148" s="246" t="s">
        <v>1487</v>
      </c>
      <c r="C148" s="247">
        <v>44403</v>
      </c>
      <c r="D148" s="246" t="s">
        <v>576</v>
      </c>
      <c r="E148" s="246" t="s">
        <v>1335</v>
      </c>
      <c r="F148" s="247">
        <v>44403</v>
      </c>
      <c r="G148" s="247"/>
      <c r="H148" s="246" t="s">
        <v>1316</v>
      </c>
      <c r="I148" s="246" t="s">
        <v>1140</v>
      </c>
      <c r="J148" s="246" t="s">
        <v>1340</v>
      </c>
      <c r="K148" s="246" t="s">
        <v>234</v>
      </c>
      <c r="L148" s="246" t="s">
        <v>1338</v>
      </c>
    </row>
    <row r="149" spans="1:12" hidden="1">
      <c r="A149" s="246" t="s">
        <v>1335</v>
      </c>
      <c r="B149" s="246" t="s">
        <v>1488</v>
      </c>
      <c r="C149" s="247">
        <v>44403</v>
      </c>
      <c r="D149" s="246" t="s">
        <v>576</v>
      </c>
      <c r="E149" s="246" t="s">
        <v>1335</v>
      </c>
      <c r="F149" s="247">
        <v>44403</v>
      </c>
      <c r="G149" s="247"/>
      <c r="H149" s="246" t="s">
        <v>1316</v>
      </c>
      <c r="I149" s="246" t="s">
        <v>1140</v>
      </c>
      <c r="J149" s="246" t="s">
        <v>1340</v>
      </c>
      <c r="K149" s="246" t="s">
        <v>234</v>
      </c>
      <c r="L149" s="246" t="s">
        <v>1338</v>
      </c>
    </row>
    <row r="150" spans="1:12" hidden="1">
      <c r="A150" s="246" t="s">
        <v>1335</v>
      </c>
      <c r="B150" s="246" t="s">
        <v>1489</v>
      </c>
      <c r="C150" s="247">
        <v>44403</v>
      </c>
      <c r="D150" s="246" t="s">
        <v>576</v>
      </c>
      <c r="E150" s="246" t="s">
        <v>1335</v>
      </c>
      <c r="F150" s="247">
        <v>44403</v>
      </c>
      <c r="G150" s="247"/>
      <c r="H150" s="246" t="s">
        <v>1316</v>
      </c>
      <c r="I150" s="246" t="s">
        <v>1140</v>
      </c>
      <c r="J150" s="246" t="s">
        <v>1340</v>
      </c>
      <c r="K150" s="246" t="s">
        <v>234</v>
      </c>
      <c r="L150" s="246" t="s">
        <v>1338</v>
      </c>
    </row>
    <row r="151" spans="1:12" hidden="1">
      <c r="A151" s="246" t="s">
        <v>1335</v>
      </c>
      <c r="B151" s="246" t="s">
        <v>1490</v>
      </c>
      <c r="C151" s="247">
        <v>44447</v>
      </c>
      <c r="D151" s="246" t="s">
        <v>576</v>
      </c>
      <c r="E151" s="246" t="s">
        <v>1335</v>
      </c>
      <c r="F151" s="247">
        <v>44474</v>
      </c>
      <c r="G151" s="247"/>
      <c r="H151" s="246" t="s">
        <v>1316</v>
      </c>
      <c r="I151" s="246" t="s">
        <v>1140</v>
      </c>
      <c r="J151" s="246" t="s">
        <v>1340</v>
      </c>
      <c r="K151" s="246" t="s">
        <v>234</v>
      </c>
      <c r="L151" s="246" t="s">
        <v>1338</v>
      </c>
    </row>
    <row r="152" spans="1:12" hidden="1">
      <c r="A152" s="246" t="s">
        <v>1335</v>
      </c>
      <c r="B152" s="246" t="s">
        <v>1491</v>
      </c>
      <c r="C152" s="247">
        <v>44447</v>
      </c>
      <c r="D152" s="246" t="s">
        <v>576</v>
      </c>
      <c r="E152" s="246" t="s">
        <v>1335</v>
      </c>
      <c r="F152" s="247">
        <v>44488</v>
      </c>
      <c r="G152" s="247"/>
      <c r="H152" s="246" t="s">
        <v>1316</v>
      </c>
      <c r="I152" s="246" t="s">
        <v>1140</v>
      </c>
      <c r="J152" s="246" t="s">
        <v>1340</v>
      </c>
      <c r="K152" s="246" t="s">
        <v>234</v>
      </c>
      <c r="L152" s="246" t="s">
        <v>1338</v>
      </c>
    </row>
    <row r="153" spans="1:12" hidden="1">
      <c r="A153" s="246" t="s">
        <v>1335</v>
      </c>
      <c r="B153" s="246" t="s">
        <v>1492</v>
      </c>
      <c r="C153" s="247">
        <v>44447</v>
      </c>
      <c r="D153" s="246" t="s">
        <v>576</v>
      </c>
      <c r="E153" s="246" t="s">
        <v>1335</v>
      </c>
      <c r="F153" s="247">
        <v>44502</v>
      </c>
      <c r="G153" s="247"/>
      <c r="H153" s="246" t="s">
        <v>1316</v>
      </c>
      <c r="I153" s="246" t="s">
        <v>1140</v>
      </c>
      <c r="J153" s="246" t="s">
        <v>1340</v>
      </c>
      <c r="K153" s="246" t="s">
        <v>234</v>
      </c>
      <c r="L153" s="246" t="s">
        <v>1338</v>
      </c>
    </row>
    <row r="154" spans="1:12" hidden="1">
      <c r="A154" s="246" t="s">
        <v>1335</v>
      </c>
      <c r="B154" s="246" t="s">
        <v>1493</v>
      </c>
      <c r="C154" s="247">
        <v>44454</v>
      </c>
      <c r="D154" s="246" t="s">
        <v>1223</v>
      </c>
      <c r="E154" s="246" t="s">
        <v>1335</v>
      </c>
      <c r="F154" s="247">
        <v>44454</v>
      </c>
      <c r="G154" s="247"/>
      <c r="H154" s="246" t="s">
        <v>1313</v>
      </c>
      <c r="I154" s="246" t="s">
        <v>1140</v>
      </c>
      <c r="J154" s="246" t="s">
        <v>1340</v>
      </c>
      <c r="K154" s="246" t="s">
        <v>823</v>
      </c>
      <c r="L154" s="246" t="s">
        <v>1338</v>
      </c>
    </row>
    <row r="155" spans="1:12" hidden="1">
      <c r="A155" s="246" t="s">
        <v>1335</v>
      </c>
      <c r="B155" s="246" t="s">
        <v>1494</v>
      </c>
      <c r="C155" s="247">
        <v>44482</v>
      </c>
      <c r="D155" s="246" t="s">
        <v>576</v>
      </c>
      <c r="E155" s="246" t="s">
        <v>1335</v>
      </c>
      <c r="F155" s="247">
        <v>44516</v>
      </c>
      <c r="G155" s="247"/>
      <c r="H155" s="246" t="s">
        <v>1316</v>
      </c>
      <c r="I155" s="246" t="s">
        <v>1140</v>
      </c>
      <c r="J155" s="246" t="s">
        <v>1340</v>
      </c>
      <c r="K155" s="246" t="s">
        <v>234</v>
      </c>
      <c r="L155" s="246" t="s">
        <v>1338</v>
      </c>
    </row>
    <row r="156" spans="1:12" hidden="1">
      <c r="A156" s="246" t="s">
        <v>1335</v>
      </c>
      <c r="B156" s="246" t="s">
        <v>1495</v>
      </c>
      <c r="C156" s="247">
        <v>44482</v>
      </c>
      <c r="D156" s="246" t="s">
        <v>576</v>
      </c>
      <c r="E156" s="246" t="s">
        <v>1335</v>
      </c>
      <c r="F156" s="247">
        <v>44530</v>
      </c>
      <c r="G156" s="247"/>
      <c r="H156" s="246" t="s">
        <v>1316</v>
      </c>
      <c r="I156" s="246" t="s">
        <v>1140</v>
      </c>
      <c r="J156" s="246" t="s">
        <v>1340</v>
      </c>
      <c r="K156" s="246" t="s">
        <v>234</v>
      </c>
      <c r="L156" s="246" t="s">
        <v>1338</v>
      </c>
    </row>
    <row r="157" spans="1:12" hidden="1">
      <c r="A157" s="246" t="s">
        <v>1335</v>
      </c>
      <c r="B157" s="246" t="s">
        <v>1496</v>
      </c>
      <c r="C157" s="247">
        <v>44496</v>
      </c>
      <c r="D157" s="246" t="s">
        <v>576</v>
      </c>
      <c r="E157" s="246" t="s">
        <v>1335</v>
      </c>
      <c r="F157" s="247">
        <v>44544</v>
      </c>
      <c r="G157" s="247"/>
      <c r="H157" s="246" t="s">
        <v>1316</v>
      </c>
      <c r="I157" s="246" t="s">
        <v>1140</v>
      </c>
      <c r="J157" s="246" t="s">
        <v>1340</v>
      </c>
      <c r="K157" s="246" t="s">
        <v>234</v>
      </c>
      <c r="L157" s="246" t="s">
        <v>1338</v>
      </c>
    </row>
    <row r="158" spans="1:12" hidden="1">
      <c r="A158" s="246" t="s">
        <v>1335</v>
      </c>
      <c r="B158" s="246" t="s">
        <v>1497</v>
      </c>
      <c r="C158" s="247">
        <v>44536</v>
      </c>
      <c r="D158" s="246" t="s">
        <v>576</v>
      </c>
      <c r="E158" s="246" t="s">
        <v>1335</v>
      </c>
      <c r="F158" s="247">
        <v>44558</v>
      </c>
      <c r="G158" s="247"/>
      <c r="H158" s="246" t="s">
        <v>1316</v>
      </c>
      <c r="I158" s="246" t="s">
        <v>1140</v>
      </c>
      <c r="J158" s="246" t="s">
        <v>1340</v>
      </c>
      <c r="K158" s="246" t="s">
        <v>234</v>
      </c>
      <c r="L158" s="246" t="s">
        <v>1338</v>
      </c>
    </row>
    <row r="159" spans="1:12" hidden="1">
      <c r="A159" s="246" t="s">
        <v>1335</v>
      </c>
      <c r="B159" s="246" t="s">
        <v>1498</v>
      </c>
      <c r="C159" s="247">
        <v>44536</v>
      </c>
      <c r="D159" s="246" t="s">
        <v>576</v>
      </c>
      <c r="E159" s="246" t="s">
        <v>1335</v>
      </c>
      <c r="F159" s="247">
        <v>44573</v>
      </c>
      <c r="G159" s="247"/>
      <c r="H159" s="246" t="s">
        <v>1316</v>
      </c>
      <c r="I159" s="246" t="s">
        <v>1140</v>
      </c>
      <c r="J159" s="246" t="s">
        <v>1340</v>
      </c>
      <c r="K159" s="246" t="s">
        <v>234</v>
      </c>
      <c r="L159" s="246" t="s">
        <v>1338</v>
      </c>
    </row>
    <row r="160" spans="1:12" hidden="1">
      <c r="A160" s="246" t="s">
        <v>1335</v>
      </c>
      <c r="B160" s="246" t="s">
        <v>1499</v>
      </c>
      <c r="C160" s="247">
        <v>44536</v>
      </c>
      <c r="D160" s="246" t="s">
        <v>576</v>
      </c>
      <c r="E160" s="246" t="s">
        <v>1335</v>
      </c>
      <c r="F160" s="247">
        <v>44586</v>
      </c>
      <c r="G160" s="247"/>
      <c r="H160" s="246" t="s">
        <v>1316</v>
      </c>
      <c r="I160" s="246" t="s">
        <v>1140</v>
      </c>
      <c r="J160" s="246" t="s">
        <v>1340</v>
      </c>
      <c r="K160" s="246" t="s">
        <v>234</v>
      </c>
      <c r="L160" s="246" t="s">
        <v>1338</v>
      </c>
    </row>
    <row r="161" spans="1:12" hidden="1">
      <c r="A161" s="246" t="s">
        <v>1335</v>
      </c>
      <c r="B161" s="246" t="s">
        <v>1500</v>
      </c>
      <c r="C161" s="247">
        <v>44573</v>
      </c>
      <c r="D161" s="246" t="s">
        <v>576</v>
      </c>
      <c r="E161" s="246" t="s">
        <v>1335</v>
      </c>
      <c r="F161" s="247">
        <v>44600</v>
      </c>
      <c r="G161" s="247"/>
      <c r="H161" s="246" t="s">
        <v>1316</v>
      </c>
      <c r="I161" s="246" t="s">
        <v>1140</v>
      </c>
      <c r="J161" s="246" t="s">
        <v>1340</v>
      </c>
      <c r="K161" s="246" t="s">
        <v>234</v>
      </c>
      <c r="L161" s="246" t="s">
        <v>1338</v>
      </c>
    </row>
    <row r="162" spans="1:12" hidden="1">
      <c r="A162" s="246" t="s">
        <v>1335</v>
      </c>
      <c r="B162" s="246" t="s">
        <v>1501</v>
      </c>
      <c r="C162" s="247">
        <v>44573</v>
      </c>
      <c r="D162" s="246" t="s">
        <v>576</v>
      </c>
      <c r="E162" s="246" t="s">
        <v>1335</v>
      </c>
      <c r="F162" s="247">
        <v>44614</v>
      </c>
      <c r="G162" s="247"/>
      <c r="H162" s="246" t="s">
        <v>1316</v>
      </c>
      <c r="I162" s="246" t="s">
        <v>1140</v>
      </c>
      <c r="J162" s="246" t="s">
        <v>1340</v>
      </c>
      <c r="K162" s="246" t="s">
        <v>234</v>
      </c>
      <c r="L162" s="246" t="s">
        <v>1338</v>
      </c>
    </row>
    <row r="163" spans="1:12" hidden="1">
      <c r="A163" s="246" t="s">
        <v>1335</v>
      </c>
      <c r="B163" s="246" t="s">
        <v>1502</v>
      </c>
      <c r="C163" s="247">
        <v>44573</v>
      </c>
      <c r="D163" s="246" t="s">
        <v>576</v>
      </c>
      <c r="E163" s="246" t="s">
        <v>1335</v>
      </c>
      <c r="F163" s="247">
        <v>44628</v>
      </c>
      <c r="G163" s="247"/>
      <c r="H163" s="246" t="s">
        <v>1316</v>
      </c>
      <c r="I163" s="246" t="s">
        <v>1140</v>
      </c>
      <c r="J163" s="246" t="s">
        <v>1340</v>
      </c>
      <c r="K163" s="246" t="s">
        <v>234</v>
      </c>
      <c r="L163" s="246" t="s">
        <v>1338</v>
      </c>
    </row>
    <row r="164" spans="1:12" hidden="1">
      <c r="A164" s="246" t="s">
        <v>1335</v>
      </c>
      <c r="B164" s="246" t="s">
        <v>1503</v>
      </c>
      <c r="C164" s="247">
        <v>44595</v>
      </c>
      <c r="D164" s="246" t="s">
        <v>1319</v>
      </c>
      <c r="E164" s="246" t="s">
        <v>1335</v>
      </c>
      <c r="F164" s="247"/>
      <c r="G164" s="247"/>
      <c r="H164" s="246" t="s">
        <v>1313</v>
      </c>
      <c r="I164" s="246" t="s">
        <v>1140</v>
      </c>
      <c r="J164" s="246" t="s">
        <v>1337</v>
      </c>
      <c r="K164" s="246" t="s">
        <v>659</v>
      </c>
      <c r="L164" s="246" t="s">
        <v>1342</v>
      </c>
    </row>
    <row r="165" spans="1:12" hidden="1">
      <c r="A165" s="246" t="s">
        <v>1335</v>
      </c>
      <c r="B165" s="246" t="s">
        <v>1504</v>
      </c>
      <c r="C165" s="247">
        <v>44615</v>
      </c>
      <c r="D165" s="246" t="s">
        <v>576</v>
      </c>
      <c r="E165" s="246" t="s">
        <v>1335</v>
      </c>
      <c r="F165" s="247">
        <v>44642</v>
      </c>
      <c r="G165" s="247"/>
      <c r="H165" s="246" t="s">
        <v>1316</v>
      </c>
      <c r="I165" s="246" t="s">
        <v>1140</v>
      </c>
      <c r="J165" s="246" t="s">
        <v>1340</v>
      </c>
      <c r="K165" s="246" t="s">
        <v>234</v>
      </c>
      <c r="L165" s="246" t="s">
        <v>1338</v>
      </c>
    </row>
    <row r="166" spans="1:12" hidden="1">
      <c r="A166" s="246" t="s">
        <v>1335</v>
      </c>
      <c r="B166" s="246" t="s">
        <v>1505</v>
      </c>
      <c r="C166" s="247">
        <v>44615</v>
      </c>
      <c r="D166" s="246" t="s">
        <v>576</v>
      </c>
      <c r="E166" s="246" t="s">
        <v>1335</v>
      </c>
      <c r="F166" s="247">
        <v>44656</v>
      </c>
      <c r="G166" s="247"/>
      <c r="H166" s="246" t="s">
        <v>1316</v>
      </c>
      <c r="I166" s="246" t="s">
        <v>1140</v>
      </c>
      <c r="J166" s="246" t="s">
        <v>1340</v>
      </c>
      <c r="K166" s="246" t="s">
        <v>234</v>
      </c>
      <c r="L166" s="246" t="s">
        <v>1338</v>
      </c>
    </row>
    <row r="167" spans="1:12" hidden="1">
      <c r="A167" s="246" t="s">
        <v>1335</v>
      </c>
      <c r="B167" s="246" t="s">
        <v>1506</v>
      </c>
      <c r="C167" s="247">
        <v>44615</v>
      </c>
      <c r="D167" s="246" t="s">
        <v>576</v>
      </c>
      <c r="E167" s="246" t="s">
        <v>1335</v>
      </c>
      <c r="F167" s="247">
        <v>44750</v>
      </c>
      <c r="G167" s="247"/>
      <c r="H167" s="246" t="s">
        <v>1316</v>
      </c>
      <c r="I167" s="246" t="s">
        <v>1140</v>
      </c>
      <c r="J167" s="246" t="s">
        <v>1340</v>
      </c>
      <c r="K167" s="246" t="s">
        <v>234</v>
      </c>
      <c r="L167" s="246" t="s">
        <v>1338</v>
      </c>
    </row>
    <row r="168" spans="1:12" hidden="1">
      <c r="A168" s="246" t="s">
        <v>1335</v>
      </c>
      <c r="B168" s="246" t="s">
        <v>1507</v>
      </c>
      <c r="C168" s="247">
        <v>44648</v>
      </c>
      <c r="D168" s="246" t="s">
        <v>576</v>
      </c>
      <c r="E168" s="246" t="s">
        <v>1335</v>
      </c>
      <c r="F168" s="247">
        <v>44750</v>
      </c>
      <c r="G168" s="247"/>
      <c r="H168" s="246" t="s">
        <v>1316</v>
      </c>
      <c r="I168" s="246" t="s">
        <v>1140</v>
      </c>
      <c r="J168" s="246" t="s">
        <v>1340</v>
      </c>
      <c r="K168" s="246" t="s">
        <v>234</v>
      </c>
      <c r="L168" s="246" t="s">
        <v>1338</v>
      </c>
    </row>
    <row r="169" spans="1:12" hidden="1">
      <c r="A169" s="246" t="s">
        <v>1335</v>
      </c>
      <c r="B169" s="246" t="s">
        <v>1508</v>
      </c>
      <c r="C169" s="247">
        <v>44648</v>
      </c>
      <c r="D169" s="246" t="s">
        <v>576</v>
      </c>
      <c r="E169" s="246" t="s">
        <v>1335</v>
      </c>
      <c r="F169" s="247">
        <v>44750</v>
      </c>
      <c r="G169" s="247"/>
      <c r="H169" s="246" t="s">
        <v>1316</v>
      </c>
      <c r="I169" s="246" t="s">
        <v>1140</v>
      </c>
      <c r="J169" s="246" t="s">
        <v>1340</v>
      </c>
      <c r="K169" s="246" t="s">
        <v>234</v>
      </c>
      <c r="L169" s="246" t="s">
        <v>1338</v>
      </c>
    </row>
    <row r="170" spans="1:12" hidden="1">
      <c r="A170" s="246" t="s">
        <v>1335</v>
      </c>
      <c r="B170" s="246" t="s">
        <v>1509</v>
      </c>
      <c r="C170" s="247">
        <v>44691</v>
      </c>
      <c r="D170" s="246" t="s">
        <v>1224</v>
      </c>
      <c r="E170" s="246" t="s">
        <v>901</v>
      </c>
      <c r="F170" s="247">
        <v>44691</v>
      </c>
      <c r="G170" s="247"/>
      <c r="H170" s="246" t="s">
        <v>1313</v>
      </c>
      <c r="I170" s="246" t="s">
        <v>1140</v>
      </c>
      <c r="J170" s="246" t="s">
        <v>1340</v>
      </c>
      <c r="K170" s="246" t="s">
        <v>659</v>
      </c>
      <c r="L170" s="246" t="s">
        <v>1338</v>
      </c>
    </row>
    <row r="171" spans="1:12" hidden="1">
      <c r="A171" s="246" t="s">
        <v>1335</v>
      </c>
      <c r="B171" s="246" t="s">
        <v>1510</v>
      </c>
      <c r="C171" s="247">
        <v>44699</v>
      </c>
      <c r="D171" s="246" t="s">
        <v>576</v>
      </c>
      <c r="E171" s="246" t="s">
        <v>1335</v>
      </c>
      <c r="F171" s="247">
        <v>44750</v>
      </c>
      <c r="G171" s="247"/>
      <c r="H171" s="246" t="s">
        <v>1316</v>
      </c>
      <c r="I171" s="246" t="s">
        <v>1140</v>
      </c>
      <c r="J171" s="246" t="s">
        <v>1340</v>
      </c>
      <c r="K171" s="246" t="s">
        <v>234</v>
      </c>
      <c r="L171" s="246" t="s">
        <v>1338</v>
      </c>
    </row>
    <row r="172" spans="1:12" hidden="1">
      <c r="A172" s="246" t="s">
        <v>1335</v>
      </c>
      <c r="B172" s="246" t="s">
        <v>1511</v>
      </c>
      <c r="C172" s="247">
        <v>44699</v>
      </c>
      <c r="D172" s="246" t="s">
        <v>576</v>
      </c>
      <c r="E172" s="246" t="s">
        <v>1335</v>
      </c>
      <c r="F172" s="247">
        <v>44750</v>
      </c>
      <c r="G172" s="247"/>
      <c r="H172" s="246" t="s">
        <v>1316</v>
      </c>
      <c r="I172" s="246" t="s">
        <v>1140</v>
      </c>
      <c r="J172" s="246" t="s">
        <v>1340</v>
      </c>
      <c r="K172" s="246" t="s">
        <v>234</v>
      </c>
      <c r="L172" s="246" t="s">
        <v>1338</v>
      </c>
    </row>
    <row r="173" spans="1:12" hidden="1">
      <c r="A173" s="246" t="s">
        <v>1335</v>
      </c>
      <c r="B173" s="246" t="s">
        <v>1512</v>
      </c>
      <c r="C173" s="247">
        <v>44699</v>
      </c>
      <c r="D173" s="246" t="s">
        <v>576</v>
      </c>
      <c r="E173" s="246" t="s">
        <v>1335</v>
      </c>
      <c r="F173" s="247">
        <v>44750</v>
      </c>
      <c r="G173" s="247"/>
      <c r="H173" s="246" t="s">
        <v>1316</v>
      </c>
      <c r="I173" s="246" t="s">
        <v>1140</v>
      </c>
      <c r="J173" s="246" t="s">
        <v>1340</v>
      </c>
      <c r="K173" s="246" t="s">
        <v>234</v>
      </c>
      <c r="L173" s="246" t="s">
        <v>1338</v>
      </c>
    </row>
    <row r="174" spans="1:12" hidden="1">
      <c r="A174" s="246" t="s">
        <v>1335</v>
      </c>
      <c r="B174" s="246" t="s">
        <v>1513</v>
      </c>
      <c r="C174" s="247">
        <v>44699</v>
      </c>
      <c r="D174" s="246" t="s">
        <v>576</v>
      </c>
      <c r="E174" s="246" t="s">
        <v>1335</v>
      </c>
      <c r="F174" s="247">
        <v>44750</v>
      </c>
      <c r="G174" s="247"/>
      <c r="H174" s="246" t="s">
        <v>1316</v>
      </c>
      <c r="I174" s="246" t="s">
        <v>1140</v>
      </c>
      <c r="J174" s="246" t="s">
        <v>1340</v>
      </c>
      <c r="K174" s="246" t="s">
        <v>234</v>
      </c>
      <c r="L174" s="246" t="s">
        <v>1338</v>
      </c>
    </row>
    <row r="175" spans="1:12" hidden="1">
      <c r="A175" s="246" t="s">
        <v>1335</v>
      </c>
      <c r="B175" s="246" t="s">
        <v>1514</v>
      </c>
      <c r="C175" s="247">
        <v>44748</v>
      </c>
      <c r="D175" s="246" t="s">
        <v>576</v>
      </c>
      <c r="E175" s="246" t="s">
        <v>1335</v>
      </c>
      <c r="F175" s="247">
        <v>44809</v>
      </c>
      <c r="G175" s="247"/>
      <c r="H175" s="246" t="s">
        <v>1316</v>
      </c>
      <c r="I175" s="246" t="s">
        <v>1140</v>
      </c>
      <c r="J175" s="246" t="s">
        <v>1340</v>
      </c>
      <c r="K175" s="246" t="s">
        <v>234</v>
      </c>
      <c r="L175" s="246" t="s">
        <v>1338</v>
      </c>
    </row>
    <row r="176" spans="1:12" hidden="1">
      <c r="A176" s="246" t="s">
        <v>1335</v>
      </c>
      <c r="B176" s="246" t="s">
        <v>1515</v>
      </c>
      <c r="C176" s="247">
        <v>44748</v>
      </c>
      <c r="D176" s="246" t="s">
        <v>576</v>
      </c>
      <c r="E176" s="246" t="s">
        <v>1335</v>
      </c>
      <c r="F176" s="247">
        <v>44809</v>
      </c>
      <c r="G176" s="247"/>
      <c r="H176" s="246" t="s">
        <v>1316</v>
      </c>
      <c r="I176" s="246" t="s">
        <v>1140</v>
      </c>
      <c r="J176" s="246" t="s">
        <v>1340</v>
      </c>
      <c r="K176" s="246" t="s">
        <v>234</v>
      </c>
      <c r="L176" s="246" t="s">
        <v>1338</v>
      </c>
    </row>
    <row r="177" spans="1:12" hidden="1">
      <c r="A177" s="246" t="s">
        <v>1335</v>
      </c>
      <c r="B177" s="246" t="s">
        <v>1516</v>
      </c>
      <c r="C177" s="247">
        <v>44748</v>
      </c>
      <c r="D177" s="246" t="s">
        <v>576</v>
      </c>
      <c r="E177" s="246" t="s">
        <v>1335</v>
      </c>
      <c r="F177" s="247">
        <v>44809</v>
      </c>
      <c r="G177" s="247"/>
      <c r="H177" s="246" t="s">
        <v>1316</v>
      </c>
      <c r="I177" s="246" t="s">
        <v>1140</v>
      </c>
      <c r="J177" s="246" t="s">
        <v>1340</v>
      </c>
      <c r="K177" s="246" t="s">
        <v>234</v>
      </c>
      <c r="L177" s="246" t="s">
        <v>1338</v>
      </c>
    </row>
    <row r="178" spans="1:12" hidden="1">
      <c r="A178" s="246" t="s">
        <v>1335</v>
      </c>
      <c r="B178" s="246" t="s">
        <v>1517</v>
      </c>
      <c r="C178" s="247">
        <v>44797</v>
      </c>
      <c r="D178" s="246" t="s">
        <v>576</v>
      </c>
      <c r="E178" s="246" t="s">
        <v>1335</v>
      </c>
      <c r="F178" s="247">
        <v>44845</v>
      </c>
      <c r="G178" s="247"/>
      <c r="H178" s="246" t="s">
        <v>1316</v>
      </c>
      <c r="I178" s="246" t="s">
        <v>1140</v>
      </c>
      <c r="J178" s="246" t="s">
        <v>1340</v>
      </c>
      <c r="K178" s="246" t="s">
        <v>234</v>
      </c>
      <c r="L178" s="246" t="s">
        <v>1338</v>
      </c>
    </row>
    <row r="179" spans="1:12" hidden="1">
      <c r="A179" s="246" t="s">
        <v>1335</v>
      </c>
      <c r="B179" s="246" t="s">
        <v>1518</v>
      </c>
      <c r="C179" s="247">
        <v>44797</v>
      </c>
      <c r="D179" s="246" t="s">
        <v>576</v>
      </c>
      <c r="E179" s="246" t="s">
        <v>1335</v>
      </c>
      <c r="F179" s="247">
        <v>44831</v>
      </c>
      <c r="G179" s="247"/>
      <c r="H179" s="246" t="s">
        <v>1316</v>
      </c>
      <c r="I179" s="246" t="s">
        <v>1140</v>
      </c>
      <c r="J179" s="246" t="s">
        <v>1340</v>
      </c>
      <c r="K179" s="246" t="s">
        <v>234</v>
      </c>
      <c r="L179" s="246" t="s">
        <v>1338</v>
      </c>
    </row>
    <row r="180" spans="1:12" hidden="1">
      <c r="A180" s="246" t="s">
        <v>1335</v>
      </c>
      <c r="B180" s="246" t="s">
        <v>1519</v>
      </c>
      <c r="C180" s="247">
        <v>44797</v>
      </c>
      <c r="D180" s="246" t="s">
        <v>576</v>
      </c>
      <c r="E180" s="246" t="s">
        <v>1335</v>
      </c>
      <c r="F180" s="247">
        <v>44839</v>
      </c>
      <c r="G180" s="247"/>
      <c r="H180" s="246" t="s">
        <v>1316</v>
      </c>
      <c r="I180" s="246" t="s">
        <v>1140</v>
      </c>
      <c r="J180" s="246" t="s">
        <v>1340</v>
      </c>
      <c r="K180" s="246" t="s">
        <v>234</v>
      </c>
      <c r="L180" s="246" t="s">
        <v>1338</v>
      </c>
    </row>
    <row r="181" spans="1:12" hidden="1">
      <c r="A181" s="246" t="s">
        <v>1335</v>
      </c>
      <c r="B181" s="246" t="s">
        <v>1520</v>
      </c>
      <c r="C181" s="247">
        <v>44797</v>
      </c>
      <c r="D181" s="246" t="s">
        <v>576</v>
      </c>
      <c r="E181" s="246" t="s">
        <v>1335</v>
      </c>
      <c r="F181" s="247">
        <v>44853</v>
      </c>
      <c r="G181" s="247"/>
      <c r="H181" s="246" t="s">
        <v>1316</v>
      </c>
      <c r="I181" s="246" t="s">
        <v>1140</v>
      </c>
      <c r="J181" s="246" t="s">
        <v>1340</v>
      </c>
      <c r="K181" s="246" t="s">
        <v>234</v>
      </c>
      <c r="L181" s="246" t="s">
        <v>1338</v>
      </c>
    </row>
    <row r="182" spans="1:12" hidden="1">
      <c r="A182" s="246" t="s">
        <v>1335</v>
      </c>
      <c r="B182" s="246" t="s">
        <v>1521</v>
      </c>
      <c r="C182" s="247">
        <v>44858</v>
      </c>
      <c r="D182" s="246" t="s">
        <v>1320</v>
      </c>
      <c r="E182" s="246" t="s">
        <v>1335</v>
      </c>
      <c r="F182" s="247">
        <v>44859</v>
      </c>
      <c r="G182" s="247"/>
      <c r="H182" s="246" t="s">
        <v>1313</v>
      </c>
      <c r="I182" s="246" t="s">
        <v>1140</v>
      </c>
      <c r="J182" s="246" t="s">
        <v>1340</v>
      </c>
      <c r="K182" s="246" t="s">
        <v>659</v>
      </c>
      <c r="L182" s="246" t="s">
        <v>1342</v>
      </c>
    </row>
    <row r="183" spans="1:12" hidden="1">
      <c r="A183" s="246" t="s">
        <v>1335</v>
      </c>
      <c r="B183" s="246" t="s">
        <v>1522</v>
      </c>
      <c r="C183" s="247">
        <v>44866</v>
      </c>
      <c r="D183" s="246" t="s">
        <v>1225</v>
      </c>
      <c r="E183" s="246" t="s">
        <v>1335</v>
      </c>
      <c r="F183" s="247">
        <v>44866</v>
      </c>
      <c r="G183" s="247"/>
      <c r="H183" s="246" t="s">
        <v>1312</v>
      </c>
      <c r="I183" s="246" t="s">
        <v>1140</v>
      </c>
      <c r="J183" s="246" t="s">
        <v>1340</v>
      </c>
      <c r="K183" s="246" t="s">
        <v>823</v>
      </c>
      <c r="L183" s="246" t="s">
        <v>1338</v>
      </c>
    </row>
    <row r="184" spans="1:12" hidden="1">
      <c r="A184" s="246" t="s">
        <v>1335</v>
      </c>
      <c r="B184" s="246" t="s">
        <v>1523</v>
      </c>
      <c r="C184" s="247">
        <v>44867</v>
      </c>
      <c r="D184" s="246" t="s">
        <v>1321</v>
      </c>
      <c r="E184" s="246" t="s">
        <v>1335</v>
      </c>
      <c r="F184" s="247">
        <v>44872</v>
      </c>
      <c r="G184" s="247"/>
      <c r="H184" s="246" t="s">
        <v>1313</v>
      </c>
      <c r="I184" s="246" t="s">
        <v>1140</v>
      </c>
      <c r="J184" s="246" t="s">
        <v>1340</v>
      </c>
      <c r="K184" s="246" t="s">
        <v>659</v>
      </c>
      <c r="L184" s="246" t="s">
        <v>1342</v>
      </c>
    </row>
    <row r="185" spans="1:12" hidden="1">
      <c r="A185" s="246" t="s">
        <v>1335</v>
      </c>
      <c r="B185" s="246" t="s">
        <v>1524</v>
      </c>
      <c r="C185" s="247">
        <v>44879</v>
      </c>
      <c r="D185" s="246" t="s">
        <v>576</v>
      </c>
      <c r="E185" s="246" t="s">
        <v>1335</v>
      </c>
      <c r="F185" s="247">
        <v>44881</v>
      </c>
      <c r="G185" s="247"/>
      <c r="H185" s="246" t="s">
        <v>1316</v>
      </c>
      <c r="I185" s="246" t="s">
        <v>1140</v>
      </c>
      <c r="J185" s="246" t="s">
        <v>1340</v>
      </c>
      <c r="K185" s="246" t="s">
        <v>234</v>
      </c>
      <c r="L185" s="246" t="s">
        <v>1338</v>
      </c>
    </row>
    <row r="186" spans="1:12" hidden="1">
      <c r="A186" s="246" t="s">
        <v>1335</v>
      </c>
      <c r="B186" s="246" t="s">
        <v>1525</v>
      </c>
      <c r="C186" s="247">
        <v>44882</v>
      </c>
      <c r="D186" s="246" t="s">
        <v>1322</v>
      </c>
      <c r="E186" s="246" t="s">
        <v>1335</v>
      </c>
      <c r="F186" s="247">
        <v>44882</v>
      </c>
      <c r="G186" s="247"/>
      <c r="H186" s="246" t="s">
        <v>1313</v>
      </c>
      <c r="I186" s="246" t="s">
        <v>1140</v>
      </c>
      <c r="J186" s="246" t="s">
        <v>1340</v>
      </c>
      <c r="K186" s="246" t="s">
        <v>659</v>
      </c>
      <c r="L186" s="246" t="s">
        <v>1342</v>
      </c>
    </row>
    <row r="187" spans="1:12" hidden="1">
      <c r="A187" s="246" t="s">
        <v>1335</v>
      </c>
      <c r="B187" s="246" t="s">
        <v>1526</v>
      </c>
      <c r="C187" s="247">
        <v>44885</v>
      </c>
      <c r="D187" s="246" t="s">
        <v>1226</v>
      </c>
      <c r="E187" s="246" t="s">
        <v>1335</v>
      </c>
      <c r="F187" s="247">
        <v>44886</v>
      </c>
      <c r="G187" s="247"/>
      <c r="H187" s="246" t="s">
        <v>1313</v>
      </c>
      <c r="I187" s="246" t="s">
        <v>1140</v>
      </c>
      <c r="J187" s="246" t="s">
        <v>1340</v>
      </c>
      <c r="K187" s="246" t="s">
        <v>234</v>
      </c>
      <c r="L187" s="246" t="s">
        <v>1338</v>
      </c>
    </row>
    <row r="188" spans="1:12" hidden="1">
      <c r="A188" s="246" t="s">
        <v>1335</v>
      </c>
      <c r="B188" s="246" t="s">
        <v>1527</v>
      </c>
      <c r="C188" s="247">
        <v>44887</v>
      </c>
      <c r="D188" s="246" t="s">
        <v>576</v>
      </c>
      <c r="E188" s="246" t="s">
        <v>1335</v>
      </c>
      <c r="F188" s="247">
        <v>44887</v>
      </c>
      <c r="G188" s="247"/>
      <c r="H188" s="246" t="s">
        <v>1316</v>
      </c>
      <c r="I188" s="246" t="s">
        <v>1140</v>
      </c>
      <c r="J188" s="246" t="s">
        <v>1340</v>
      </c>
      <c r="K188" s="246" t="s">
        <v>234</v>
      </c>
      <c r="L188" s="246" t="s">
        <v>1338</v>
      </c>
    </row>
    <row r="189" spans="1:12" hidden="1">
      <c r="A189" s="246" t="s">
        <v>1335</v>
      </c>
      <c r="B189" s="246" t="s">
        <v>1528</v>
      </c>
      <c r="C189" s="247">
        <v>44911</v>
      </c>
      <c r="D189" s="246" t="s">
        <v>576</v>
      </c>
      <c r="E189" s="246" t="s">
        <v>1335</v>
      </c>
      <c r="F189" s="247">
        <v>44911</v>
      </c>
      <c r="G189" s="247"/>
      <c r="H189" s="246" t="s">
        <v>1316</v>
      </c>
      <c r="I189" s="246" t="s">
        <v>1140</v>
      </c>
      <c r="J189" s="246" t="s">
        <v>1340</v>
      </c>
      <c r="K189" s="246" t="s">
        <v>234</v>
      </c>
      <c r="L189" s="246" t="s">
        <v>1338</v>
      </c>
    </row>
    <row r="190" spans="1:12" hidden="1">
      <c r="A190" s="246" t="s">
        <v>1335</v>
      </c>
      <c r="B190" s="246" t="s">
        <v>1529</v>
      </c>
      <c r="C190" s="247">
        <v>44911</v>
      </c>
      <c r="D190" s="246" t="s">
        <v>576</v>
      </c>
      <c r="E190" s="246" t="s">
        <v>1335</v>
      </c>
      <c r="F190" s="247">
        <v>44915</v>
      </c>
      <c r="G190" s="247"/>
      <c r="H190" s="246" t="s">
        <v>1316</v>
      </c>
      <c r="I190" s="246" t="s">
        <v>1140</v>
      </c>
      <c r="J190" s="246" t="s">
        <v>1340</v>
      </c>
      <c r="K190" s="246" t="s">
        <v>234</v>
      </c>
      <c r="L190" s="246" t="s">
        <v>1338</v>
      </c>
    </row>
    <row r="191" spans="1:12" hidden="1">
      <c r="A191" s="246" t="s">
        <v>1335</v>
      </c>
      <c r="B191" s="246" t="s">
        <v>1530</v>
      </c>
      <c r="C191" s="247">
        <v>44923</v>
      </c>
      <c r="D191" s="246" t="s">
        <v>1227</v>
      </c>
      <c r="E191" s="246" t="s">
        <v>1335</v>
      </c>
      <c r="F191" s="247">
        <v>44923</v>
      </c>
      <c r="G191" s="247"/>
      <c r="H191" s="246" t="s">
        <v>1313</v>
      </c>
      <c r="I191" s="246" t="s">
        <v>1140</v>
      </c>
      <c r="J191" s="246" t="s">
        <v>1340</v>
      </c>
      <c r="K191" s="246" t="s">
        <v>659</v>
      </c>
      <c r="L191" s="246" t="s">
        <v>1338</v>
      </c>
    </row>
    <row r="192" spans="1:12" hidden="1">
      <c r="A192" s="246" t="s">
        <v>1335</v>
      </c>
      <c r="B192" s="246" t="s">
        <v>1531</v>
      </c>
      <c r="C192" s="247">
        <v>44925</v>
      </c>
      <c r="D192" s="246" t="s">
        <v>1228</v>
      </c>
      <c r="E192" s="246" t="s">
        <v>1335</v>
      </c>
      <c r="F192" s="247">
        <v>44925</v>
      </c>
      <c r="G192" s="247"/>
      <c r="H192" s="246" t="s">
        <v>1313</v>
      </c>
      <c r="I192" s="246" t="s">
        <v>1140</v>
      </c>
      <c r="J192" s="246" t="s">
        <v>1337</v>
      </c>
      <c r="K192" s="246" t="s">
        <v>823</v>
      </c>
      <c r="L192" s="246" t="s">
        <v>1338</v>
      </c>
    </row>
    <row r="193" spans="1:12" hidden="1">
      <c r="A193" s="246" t="s">
        <v>1335</v>
      </c>
      <c r="B193" s="246" t="s">
        <v>1532</v>
      </c>
      <c r="C193" s="247">
        <v>44929</v>
      </c>
      <c r="D193" s="246" t="s">
        <v>576</v>
      </c>
      <c r="E193" s="246" t="s">
        <v>1335</v>
      </c>
      <c r="F193" s="247">
        <v>44929</v>
      </c>
      <c r="G193" s="247"/>
      <c r="H193" s="246" t="s">
        <v>1316</v>
      </c>
      <c r="I193" s="246" t="s">
        <v>1140</v>
      </c>
      <c r="J193" s="246" t="s">
        <v>1340</v>
      </c>
      <c r="K193" s="246" t="s">
        <v>234</v>
      </c>
      <c r="L193" s="246" t="s">
        <v>1338</v>
      </c>
    </row>
    <row r="194" spans="1:12" hidden="1">
      <c r="A194" s="246" t="s">
        <v>1335</v>
      </c>
      <c r="B194" s="246" t="s">
        <v>1533</v>
      </c>
      <c r="C194" s="247">
        <v>44938</v>
      </c>
      <c r="D194" s="246" t="s">
        <v>1229</v>
      </c>
      <c r="E194" s="246" t="s">
        <v>1335</v>
      </c>
      <c r="F194" s="247">
        <v>44939</v>
      </c>
      <c r="G194" s="247"/>
      <c r="H194" s="246" t="s">
        <v>1313</v>
      </c>
      <c r="I194" s="246" t="s">
        <v>1140</v>
      </c>
      <c r="J194" s="246" t="s">
        <v>1337</v>
      </c>
      <c r="K194" s="246" t="s">
        <v>823</v>
      </c>
      <c r="L194" s="246" t="s">
        <v>1338</v>
      </c>
    </row>
    <row r="195" spans="1:12" hidden="1">
      <c r="A195" s="246" t="s">
        <v>1335</v>
      </c>
      <c r="B195" s="246" t="s">
        <v>1534</v>
      </c>
      <c r="C195" s="247">
        <v>44943</v>
      </c>
      <c r="D195" s="246" t="s">
        <v>576</v>
      </c>
      <c r="E195" s="246" t="s">
        <v>1335</v>
      </c>
      <c r="F195" s="247">
        <v>44944</v>
      </c>
      <c r="G195" s="247"/>
      <c r="H195" s="246" t="s">
        <v>1316</v>
      </c>
      <c r="I195" s="246" t="s">
        <v>1140</v>
      </c>
      <c r="J195" s="246" t="s">
        <v>1340</v>
      </c>
      <c r="K195" s="246" t="s">
        <v>234</v>
      </c>
      <c r="L195" s="246" t="s">
        <v>1338</v>
      </c>
    </row>
    <row r="196" spans="1:12" hidden="1">
      <c r="A196" s="246" t="s">
        <v>1335</v>
      </c>
      <c r="B196" s="246" t="s">
        <v>1535</v>
      </c>
      <c r="C196" s="247">
        <v>44952</v>
      </c>
      <c r="D196" s="246" t="s">
        <v>1230</v>
      </c>
      <c r="E196" s="246" t="s">
        <v>1335</v>
      </c>
      <c r="F196" s="247">
        <v>44952</v>
      </c>
      <c r="G196" s="247"/>
      <c r="H196" s="246" t="s">
        <v>1316</v>
      </c>
      <c r="I196" s="246" t="s">
        <v>1140</v>
      </c>
      <c r="J196" s="246" t="s">
        <v>1337</v>
      </c>
      <c r="K196" s="246" t="s">
        <v>823</v>
      </c>
      <c r="L196" s="246" t="s">
        <v>1338</v>
      </c>
    </row>
    <row r="197" spans="1:12" hidden="1">
      <c r="A197" s="246" t="s">
        <v>1335</v>
      </c>
      <c r="B197" s="246" t="s">
        <v>1536</v>
      </c>
      <c r="C197" s="247">
        <v>44956</v>
      </c>
      <c r="D197" s="246" t="s">
        <v>1231</v>
      </c>
      <c r="E197" s="246" t="s">
        <v>1335</v>
      </c>
      <c r="F197" s="247">
        <v>44957</v>
      </c>
      <c r="G197" s="247"/>
      <c r="H197" s="246" t="s">
        <v>1313</v>
      </c>
      <c r="I197" s="246" t="s">
        <v>1140</v>
      </c>
      <c r="J197" s="246" t="s">
        <v>1340</v>
      </c>
      <c r="K197" s="246" t="s">
        <v>823</v>
      </c>
      <c r="L197" s="246" t="s">
        <v>1338</v>
      </c>
    </row>
    <row r="198" spans="1:12" hidden="1">
      <c r="A198" s="246" t="s">
        <v>1335</v>
      </c>
      <c r="B198" s="246" t="s">
        <v>1537</v>
      </c>
      <c r="C198" s="247">
        <v>44957</v>
      </c>
      <c r="D198" s="246" t="s">
        <v>576</v>
      </c>
      <c r="E198" s="246" t="s">
        <v>1335</v>
      </c>
      <c r="F198" s="247">
        <v>44957</v>
      </c>
      <c r="G198" s="247"/>
      <c r="H198" s="246" t="s">
        <v>1316</v>
      </c>
      <c r="I198" s="246" t="s">
        <v>1140</v>
      </c>
      <c r="J198" s="246" t="s">
        <v>1340</v>
      </c>
      <c r="K198" s="246" t="s">
        <v>234</v>
      </c>
      <c r="L198" s="246" t="s">
        <v>1338</v>
      </c>
    </row>
    <row r="199" spans="1:12" hidden="1">
      <c r="A199" s="246" t="s">
        <v>1335</v>
      </c>
      <c r="B199" s="246" t="s">
        <v>1538</v>
      </c>
      <c r="C199" s="247">
        <v>44958</v>
      </c>
      <c r="D199" s="246" t="s">
        <v>1232</v>
      </c>
      <c r="E199" s="246" t="s">
        <v>1335</v>
      </c>
      <c r="F199" s="247">
        <v>44960</v>
      </c>
      <c r="G199" s="247"/>
      <c r="H199" s="246" t="s">
        <v>1313</v>
      </c>
      <c r="I199" s="246" t="s">
        <v>1140</v>
      </c>
      <c r="J199" s="246" t="s">
        <v>1340</v>
      </c>
      <c r="K199" s="246" t="s">
        <v>823</v>
      </c>
      <c r="L199" s="246" t="s">
        <v>1338</v>
      </c>
    </row>
    <row r="200" spans="1:12" hidden="1">
      <c r="A200" s="246" t="s">
        <v>1335</v>
      </c>
      <c r="B200" s="246" t="s">
        <v>1539</v>
      </c>
      <c r="C200" s="247">
        <v>44970</v>
      </c>
      <c r="D200" s="246" t="s">
        <v>576</v>
      </c>
      <c r="E200" s="246" t="s">
        <v>1335</v>
      </c>
      <c r="F200" s="247">
        <v>44971</v>
      </c>
      <c r="G200" s="247"/>
      <c r="H200" s="246" t="s">
        <v>1316</v>
      </c>
      <c r="I200" s="246" t="s">
        <v>1140</v>
      </c>
      <c r="J200" s="246" t="s">
        <v>1340</v>
      </c>
      <c r="K200" s="246" t="s">
        <v>234</v>
      </c>
      <c r="L200" s="246" t="s">
        <v>1338</v>
      </c>
    </row>
    <row r="201" spans="1:12" hidden="1">
      <c r="A201" s="246" t="s">
        <v>1335</v>
      </c>
      <c r="B201" s="246" t="s">
        <v>1540</v>
      </c>
      <c r="C201" s="247">
        <v>44984</v>
      </c>
      <c r="D201" s="246" t="s">
        <v>576</v>
      </c>
      <c r="E201" s="246" t="s">
        <v>1335</v>
      </c>
      <c r="F201" s="247">
        <v>44986</v>
      </c>
      <c r="G201" s="247"/>
      <c r="H201" s="246" t="s">
        <v>1316</v>
      </c>
      <c r="I201" s="246" t="s">
        <v>1140</v>
      </c>
      <c r="J201" s="246" t="s">
        <v>1340</v>
      </c>
      <c r="K201" s="246" t="s">
        <v>234</v>
      </c>
      <c r="L201" s="246" t="s">
        <v>1338</v>
      </c>
    </row>
    <row r="202" spans="1:12" hidden="1">
      <c r="A202" s="246" t="s">
        <v>1335</v>
      </c>
      <c r="B202" s="246" t="s">
        <v>1541</v>
      </c>
      <c r="C202" s="247">
        <v>44986</v>
      </c>
      <c r="D202" s="246" t="s">
        <v>1323</v>
      </c>
      <c r="E202" s="246" t="s">
        <v>1335</v>
      </c>
      <c r="F202" s="247"/>
      <c r="G202" s="247"/>
      <c r="H202" s="246" t="s">
        <v>1313</v>
      </c>
      <c r="I202" s="246" t="s">
        <v>1140</v>
      </c>
      <c r="J202" s="246" t="s">
        <v>1337</v>
      </c>
      <c r="K202" s="246" t="s">
        <v>659</v>
      </c>
      <c r="L202" s="246" t="s">
        <v>1342</v>
      </c>
    </row>
    <row r="203" spans="1:12" hidden="1">
      <c r="A203" s="246" t="s">
        <v>1335</v>
      </c>
      <c r="B203" s="246" t="s">
        <v>1542</v>
      </c>
      <c r="C203" s="247">
        <v>44999</v>
      </c>
      <c r="D203" s="246" t="s">
        <v>576</v>
      </c>
      <c r="E203" s="246" t="s">
        <v>1335</v>
      </c>
      <c r="F203" s="247">
        <v>44999</v>
      </c>
      <c r="G203" s="247"/>
      <c r="H203" s="246" t="s">
        <v>1316</v>
      </c>
      <c r="I203" s="246" t="s">
        <v>1140</v>
      </c>
      <c r="J203" s="246" t="s">
        <v>1340</v>
      </c>
      <c r="K203" s="246" t="s">
        <v>234</v>
      </c>
      <c r="L203" s="246" t="s">
        <v>1338</v>
      </c>
    </row>
    <row r="204" spans="1:12" hidden="1">
      <c r="A204" s="246" t="s">
        <v>1335</v>
      </c>
      <c r="B204" s="246" t="s">
        <v>1543</v>
      </c>
      <c r="C204" s="247">
        <v>45000</v>
      </c>
      <c r="D204" s="246" t="s">
        <v>1324</v>
      </c>
      <c r="E204" s="246" t="s">
        <v>1335</v>
      </c>
      <c r="F204" s="247"/>
      <c r="G204" s="247"/>
      <c r="H204" s="246" t="s">
        <v>1313</v>
      </c>
      <c r="I204" s="246" t="s">
        <v>1140</v>
      </c>
      <c r="J204" s="246" t="s">
        <v>1337</v>
      </c>
      <c r="K204" s="246" t="s">
        <v>659</v>
      </c>
      <c r="L204" s="246" t="s">
        <v>1342</v>
      </c>
    </row>
    <row r="205" spans="1:12" hidden="1">
      <c r="A205" s="246" t="s">
        <v>1335</v>
      </c>
      <c r="B205" s="246" t="s">
        <v>1544</v>
      </c>
      <c r="C205" s="247">
        <v>45020</v>
      </c>
      <c r="D205" s="246" t="s">
        <v>576</v>
      </c>
      <c r="E205" s="246" t="s">
        <v>1335</v>
      </c>
      <c r="F205" s="247">
        <v>45020</v>
      </c>
      <c r="G205" s="247"/>
      <c r="H205" s="246" t="s">
        <v>1316</v>
      </c>
      <c r="I205" s="246" t="s">
        <v>1140</v>
      </c>
      <c r="J205" s="246" t="s">
        <v>1340</v>
      </c>
      <c r="K205" s="246" t="s">
        <v>234</v>
      </c>
      <c r="L205" s="246" t="s">
        <v>1338</v>
      </c>
    </row>
    <row r="206" spans="1:12" hidden="1">
      <c r="A206" s="246" t="s">
        <v>1335</v>
      </c>
      <c r="B206" s="246" t="s">
        <v>1545</v>
      </c>
      <c r="C206" s="247">
        <v>45027</v>
      </c>
      <c r="D206" s="246" t="s">
        <v>576</v>
      </c>
      <c r="E206" s="246" t="s">
        <v>1335</v>
      </c>
      <c r="F206" s="247">
        <v>45027</v>
      </c>
      <c r="G206" s="247"/>
      <c r="H206" s="246" t="s">
        <v>1316</v>
      </c>
      <c r="I206" s="246" t="s">
        <v>1140</v>
      </c>
      <c r="J206" s="246" t="s">
        <v>1340</v>
      </c>
      <c r="K206" s="246" t="s">
        <v>234</v>
      </c>
      <c r="L206" s="246" t="s">
        <v>1338</v>
      </c>
    </row>
    <row r="207" spans="1:12">
      <c r="A207" s="246" t="s">
        <v>1335</v>
      </c>
      <c r="B207" s="246" t="s">
        <v>1546</v>
      </c>
      <c r="C207" s="247">
        <v>45033</v>
      </c>
      <c r="D207" s="246" t="s">
        <v>1233</v>
      </c>
      <c r="E207" s="246" t="s">
        <v>1335</v>
      </c>
      <c r="F207" s="247">
        <v>45033</v>
      </c>
      <c r="G207" s="247"/>
      <c r="H207" s="246" t="s">
        <v>1313</v>
      </c>
      <c r="I207" s="246" t="s">
        <v>1140</v>
      </c>
      <c r="J207" s="246" t="s">
        <v>1337</v>
      </c>
      <c r="K207" s="246" t="s">
        <v>87</v>
      </c>
      <c r="L207" s="246" t="s">
        <v>1338</v>
      </c>
    </row>
    <row r="208" spans="1:12" hidden="1">
      <c r="A208" s="246" t="s">
        <v>1335</v>
      </c>
      <c r="B208" s="246" t="s">
        <v>1547</v>
      </c>
      <c r="C208" s="247">
        <v>45035</v>
      </c>
      <c r="D208" s="246" t="s">
        <v>1234</v>
      </c>
      <c r="E208" s="246" t="s">
        <v>1335</v>
      </c>
      <c r="F208" s="247">
        <v>45036</v>
      </c>
      <c r="G208" s="247"/>
      <c r="H208" s="246" t="s">
        <v>1147</v>
      </c>
      <c r="I208" s="246" t="s">
        <v>1140</v>
      </c>
      <c r="J208" s="246" t="s">
        <v>1340</v>
      </c>
      <c r="K208" s="246" t="s">
        <v>659</v>
      </c>
      <c r="L208" s="246" t="s">
        <v>1338</v>
      </c>
    </row>
    <row r="209" spans="1:12" hidden="1">
      <c r="A209" s="246" t="s">
        <v>1335</v>
      </c>
      <c r="B209" s="246" t="s">
        <v>1548</v>
      </c>
      <c r="C209" s="247">
        <v>45040</v>
      </c>
      <c r="D209" s="246" t="s">
        <v>576</v>
      </c>
      <c r="E209" s="246" t="s">
        <v>1335</v>
      </c>
      <c r="F209" s="247">
        <v>45041</v>
      </c>
      <c r="G209" s="247"/>
      <c r="H209" s="246" t="s">
        <v>1316</v>
      </c>
      <c r="I209" s="246" t="s">
        <v>1140</v>
      </c>
      <c r="J209" s="246" t="s">
        <v>1340</v>
      </c>
      <c r="K209" s="246" t="s">
        <v>234</v>
      </c>
      <c r="L209" s="246" t="s">
        <v>1338</v>
      </c>
    </row>
    <row r="210" spans="1:12" hidden="1">
      <c r="A210" s="246" t="s">
        <v>1335</v>
      </c>
      <c r="B210" s="246" t="s">
        <v>1549</v>
      </c>
      <c r="C210" s="247">
        <v>45048</v>
      </c>
      <c r="D210" s="246" t="s">
        <v>576</v>
      </c>
      <c r="E210" s="246" t="s">
        <v>1335</v>
      </c>
      <c r="F210" s="247">
        <v>45055</v>
      </c>
      <c r="G210" s="247"/>
      <c r="H210" s="246" t="s">
        <v>1316</v>
      </c>
      <c r="I210" s="246" t="s">
        <v>1140</v>
      </c>
      <c r="J210" s="246" t="s">
        <v>1340</v>
      </c>
      <c r="K210" s="246" t="s">
        <v>234</v>
      </c>
      <c r="L210" s="246" t="s">
        <v>1338</v>
      </c>
    </row>
    <row r="211" spans="1:12" hidden="1">
      <c r="A211" s="246" t="s">
        <v>1335</v>
      </c>
      <c r="B211" s="246" t="s">
        <v>1550</v>
      </c>
      <c r="C211" s="247">
        <v>45048</v>
      </c>
      <c r="D211" s="246" t="s">
        <v>576</v>
      </c>
      <c r="E211" s="246" t="s">
        <v>1335</v>
      </c>
      <c r="F211" s="247">
        <v>45069</v>
      </c>
      <c r="G211" s="247"/>
      <c r="H211" s="246" t="s">
        <v>1316</v>
      </c>
      <c r="I211" s="246" t="s">
        <v>1140</v>
      </c>
      <c r="J211" s="246" t="s">
        <v>1340</v>
      </c>
      <c r="K211" s="246" t="s">
        <v>234</v>
      </c>
      <c r="L211" s="246" t="s">
        <v>1338</v>
      </c>
    </row>
    <row r="212" spans="1:12" hidden="1">
      <c r="A212" s="246" t="s">
        <v>1335</v>
      </c>
      <c r="B212" s="246" t="s">
        <v>1551</v>
      </c>
      <c r="C212" s="247">
        <v>45048</v>
      </c>
      <c r="D212" s="246" t="s">
        <v>576</v>
      </c>
      <c r="E212" s="246" t="s">
        <v>1335</v>
      </c>
      <c r="F212" s="247">
        <v>45083</v>
      </c>
      <c r="G212" s="247"/>
      <c r="H212" s="246" t="s">
        <v>1316</v>
      </c>
      <c r="I212" s="246" t="s">
        <v>1140</v>
      </c>
      <c r="J212" s="246" t="s">
        <v>1340</v>
      </c>
      <c r="K212" s="246" t="s">
        <v>234</v>
      </c>
      <c r="L212" s="246" t="s">
        <v>1338</v>
      </c>
    </row>
    <row r="213" spans="1:12" hidden="1">
      <c r="A213" s="246" t="s">
        <v>1335</v>
      </c>
      <c r="B213" s="246" t="s">
        <v>1552</v>
      </c>
      <c r="C213" s="247">
        <v>45048</v>
      </c>
      <c r="D213" s="246" t="s">
        <v>576</v>
      </c>
      <c r="E213" s="246" t="s">
        <v>1335</v>
      </c>
      <c r="F213" s="247">
        <v>45097</v>
      </c>
      <c r="G213" s="247"/>
      <c r="H213" s="246" t="s">
        <v>1316</v>
      </c>
      <c r="I213" s="246" t="s">
        <v>1140</v>
      </c>
      <c r="J213" s="246" t="s">
        <v>1340</v>
      </c>
      <c r="K213" s="246" t="s">
        <v>234</v>
      </c>
      <c r="L213" s="246" t="s">
        <v>1338</v>
      </c>
    </row>
    <row r="214" spans="1:12" hidden="1">
      <c r="A214" s="246" t="s">
        <v>1335</v>
      </c>
      <c r="B214" s="246" t="s">
        <v>1553</v>
      </c>
      <c r="C214" s="247">
        <v>45050</v>
      </c>
      <c r="D214" s="246" t="s">
        <v>1235</v>
      </c>
      <c r="E214" s="246" t="s">
        <v>1335</v>
      </c>
      <c r="F214" s="247">
        <v>45051</v>
      </c>
      <c r="G214" s="247"/>
      <c r="H214" s="246" t="s">
        <v>1313</v>
      </c>
      <c r="I214" s="246" t="s">
        <v>1140</v>
      </c>
      <c r="J214" s="246" t="s">
        <v>1340</v>
      </c>
      <c r="K214" s="246" t="s">
        <v>823</v>
      </c>
      <c r="L214" s="246" t="s">
        <v>1338</v>
      </c>
    </row>
    <row r="215" spans="1:12" hidden="1">
      <c r="A215" s="246" t="s">
        <v>1335</v>
      </c>
      <c r="B215" s="246" t="s">
        <v>1554</v>
      </c>
      <c r="C215" s="247">
        <v>45077</v>
      </c>
      <c r="D215" s="246" t="s">
        <v>1236</v>
      </c>
      <c r="E215" s="246" t="s">
        <v>1335</v>
      </c>
      <c r="F215" s="247"/>
      <c r="G215" s="247"/>
      <c r="H215" s="246" t="s">
        <v>1313</v>
      </c>
      <c r="I215" s="246" t="s">
        <v>1140</v>
      </c>
      <c r="J215" s="246" t="s">
        <v>1347</v>
      </c>
      <c r="K215" s="246" t="s">
        <v>823</v>
      </c>
      <c r="L215" s="246" t="s">
        <v>1338</v>
      </c>
    </row>
    <row r="216" spans="1:12" hidden="1">
      <c r="A216" s="246" t="s">
        <v>1335</v>
      </c>
      <c r="B216" s="246" t="s">
        <v>1555</v>
      </c>
      <c r="C216" s="247">
        <v>45095</v>
      </c>
      <c r="D216" s="246" t="s">
        <v>1237</v>
      </c>
      <c r="E216" s="246" t="s">
        <v>1335</v>
      </c>
      <c r="F216" s="247"/>
      <c r="G216" s="247"/>
      <c r="H216" s="246" t="s">
        <v>1313</v>
      </c>
      <c r="I216" s="246" t="s">
        <v>1140</v>
      </c>
      <c r="J216" s="246" t="s">
        <v>1340</v>
      </c>
      <c r="K216" s="246" t="s">
        <v>823</v>
      </c>
      <c r="L216" s="246" t="s">
        <v>1338</v>
      </c>
    </row>
    <row r="217" spans="1:12" hidden="1">
      <c r="A217" s="246" t="s">
        <v>1335</v>
      </c>
      <c r="B217" s="246" t="s">
        <v>1556</v>
      </c>
      <c r="C217" s="247">
        <v>45111</v>
      </c>
      <c r="D217" s="246" t="s">
        <v>576</v>
      </c>
      <c r="E217" s="246" t="s">
        <v>1335</v>
      </c>
      <c r="F217" s="247">
        <v>45111</v>
      </c>
      <c r="G217" s="247"/>
      <c r="H217" s="246" t="s">
        <v>1316</v>
      </c>
      <c r="I217" s="246" t="s">
        <v>1140</v>
      </c>
      <c r="J217" s="246" t="s">
        <v>1340</v>
      </c>
      <c r="K217" s="246" t="s">
        <v>234</v>
      </c>
      <c r="L217" s="246" t="s">
        <v>1338</v>
      </c>
    </row>
    <row r="218" spans="1:12" hidden="1">
      <c r="A218" s="246" t="s">
        <v>1335</v>
      </c>
      <c r="B218" s="246" t="s">
        <v>1557</v>
      </c>
      <c r="C218" s="247">
        <v>45124</v>
      </c>
      <c r="D218" s="246" t="s">
        <v>1238</v>
      </c>
      <c r="E218" s="246" t="s">
        <v>1335</v>
      </c>
      <c r="F218" s="247">
        <v>45125</v>
      </c>
      <c r="G218" s="247"/>
      <c r="H218" s="246" t="s">
        <v>1313</v>
      </c>
      <c r="I218" s="246" t="s">
        <v>1140</v>
      </c>
      <c r="J218" s="246" t="s">
        <v>1340</v>
      </c>
      <c r="K218" s="246" t="s">
        <v>1239</v>
      </c>
      <c r="L218" s="246" t="s">
        <v>1338</v>
      </c>
    </row>
    <row r="219" spans="1:12" hidden="1">
      <c r="A219" s="246" t="s">
        <v>1335</v>
      </c>
      <c r="B219" s="246" t="s">
        <v>1558</v>
      </c>
      <c r="C219" s="247">
        <v>45124</v>
      </c>
      <c r="D219" s="246" t="s">
        <v>576</v>
      </c>
      <c r="E219" s="246" t="s">
        <v>1335</v>
      </c>
      <c r="F219" s="247">
        <v>45125</v>
      </c>
      <c r="G219" s="247"/>
      <c r="H219" s="246" t="s">
        <v>1316</v>
      </c>
      <c r="I219" s="246" t="s">
        <v>1140</v>
      </c>
      <c r="J219" s="246" t="s">
        <v>1340</v>
      </c>
      <c r="K219" s="246" t="s">
        <v>234</v>
      </c>
      <c r="L219" s="246" t="s">
        <v>1338</v>
      </c>
    </row>
    <row r="220" spans="1:12" hidden="1">
      <c r="A220" s="246" t="s">
        <v>1335</v>
      </c>
      <c r="B220" s="246" t="s">
        <v>1559</v>
      </c>
      <c r="C220" s="247">
        <v>45156</v>
      </c>
      <c r="D220" s="246" t="s">
        <v>576</v>
      </c>
      <c r="E220" s="246" t="s">
        <v>1335</v>
      </c>
      <c r="F220" s="247">
        <v>45166</v>
      </c>
      <c r="G220" s="247"/>
      <c r="H220" s="246" t="s">
        <v>1316</v>
      </c>
      <c r="I220" s="246" t="s">
        <v>1140</v>
      </c>
      <c r="J220" s="246" t="s">
        <v>1340</v>
      </c>
      <c r="K220" s="246" t="s">
        <v>234</v>
      </c>
      <c r="L220" s="246" t="s">
        <v>1338</v>
      </c>
    </row>
    <row r="221" spans="1:12" hidden="1">
      <c r="A221" s="246" t="s">
        <v>1335</v>
      </c>
      <c r="B221" s="246" t="s">
        <v>1560</v>
      </c>
      <c r="C221" s="247">
        <v>45156</v>
      </c>
      <c r="D221" s="246" t="s">
        <v>576</v>
      </c>
      <c r="E221" s="246" t="s">
        <v>1335</v>
      </c>
      <c r="F221" s="247">
        <v>45160</v>
      </c>
      <c r="G221" s="247"/>
      <c r="H221" s="246" t="s">
        <v>1316</v>
      </c>
      <c r="I221" s="246" t="s">
        <v>1140</v>
      </c>
      <c r="J221" s="246" t="s">
        <v>1340</v>
      </c>
      <c r="K221" s="246" t="s">
        <v>234</v>
      </c>
      <c r="L221" s="246" t="s">
        <v>1338</v>
      </c>
    </row>
    <row r="222" spans="1:12" hidden="1">
      <c r="A222" s="246" t="s">
        <v>1335</v>
      </c>
      <c r="B222" s="246" t="s">
        <v>1561</v>
      </c>
      <c r="C222" s="247">
        <v>45156</v>
      </c>
      <c r="D222" s="246" t="s">
        <v>576</v>
      </c>
      <c r="E222" s="246" t="s">
        <v>1335</v>
      </c>
      <c r="F222" s="247">
        <v>45168</v>
      </c>
      <c r="G222" s="247"/>
      <c r="H222" s="246" t="s">
        <v>1316</v>
      </c>
      <c r="I222" s="246" t="s">
        <v>1140</v>
      </c>
      <c r="J222" s="246" t="s">
        <v>1340</v>
      </c>
      <c r="K222" s="246" t="s">
        <v>234</v>
      </c>
      <c r="L222" s="246" t="s">
        <v>1338</v>
      </c>
    </row>
    <row r="223" spans="1:12" hidden="1">
      <c r="A223" s="246" t="s">
        <v>1335</v>
      </c>
      <c r="B223" s="246" t="s">
        <v>1562</v>
      </c>
      <c r="C223" s="247">
        <v>45173</v>
      </c>
      <c r="D223" s="246" t="s">
        <v>1240</v>
      </c>
      <c r="E223" s="246" t="s">
        <v>1335</v>
      </c>
      <c r="F223" s="247">
        <v>45173</v>
      </c>
      <c r="G223" s="247"/>
      <c r="H223" s="246" t="s">
        <v>1312</v>
      </c>
      <c r="I223" s="246" t="s">
        <v>1140</v>
      </c>
      <c r="J223" s="246" t="s">
        <v>1337</v>
      </c>
      <c r="K223" s="246" t="s">
        <v>659</v>
      </c>
      <c r="L223" s="246" t="s">
        <v>1338</v>
      </c>
    </row>
    <row r="224" spans="1:12" hidden="1">
      <c r="A224" s="246" t="s">
        <v>1335</v>
      </c>
      <c r="B224" s="246" t="s">
        <v>1563</v>
      </c>
      <c r="C224" s="247">
        <v>45175</v>
      </c>
      <c r="D224" s="246" t="s">
        <v>576</v>
      </c>
      <c r="E224" s="246" t="s">
        <v>1335</v>
      </c>
      <c r="F224" s="247">
        <v>45183</v>
      </c>
      <c r="G224" s="247"/>
      <c r="H224" s="246" t="s">
        <v>1316</v>
      </c>
      <c r="I224" s="246" t="s">
        <v>1140</v>
      </c>
      <c r="J224" s="246" t="s">
        <v>1340</v>
      </c>
      <c r="K224" s="246" t="s">
        <v>234</v>
      </c>
      <c r="L224" s="246" t="s">
        <v>1338</v>
      </c>
    </row>
    <row r="225" spans="1:12" hidden="1">
      <c r="A225" s="246" t="s">
        <v>1335</v>
      </c>
      <c r="B225" s="246" t="s">
        <v>1564</v>
      </c>
      <c r="C225" s="247">
        <v>45202</v>
      </c>
      <c r="D225" s="246" t="s">
        <v>576</v>
      </c>
      <c r="E225" s="246" t="s">
        <v>1335</v>
      </c>
      <c r="F225" s="247">
        <v>45202</v>
      </c>
      <c r="G225" s="247"/>
      <c r="H225" s="246" t="s">
        <v>1316</v>
      </c>
      <c r="I225" s="246" t="s">
        <v>1140</v>
      </c>
      <c r="J225" s="246" t="s">
        <v>1340</v>
      </c>
      <c r="K225" s="246" t="s">
        <v>234</v>
      </c>
      <c r="L225" s="246" t="s">
        <v>1338</v>
      </c>
    </row>
    <row r="226" spans="1:12" hidden="1">
      <c r="A226" s="246" t="s">
        <v>1335</v>
      </c>
      <c r="B226" s="246" t="s">
        <v>1565</v>
      </c>
      <c r="C226" s="247">
        <v>45205</v>
      </c>
      <c r="D226" s="246" t="s">
        <v>576</v>
      </c>
      <c r="E226" s="246" t="s">
        <v>1335</v>
      </c>
      <c r="F226" s="247">
        <v>45209</v>
      </c>
      <c r="G226" s="247"/>
      <c r="H226" s="246" t="s">
        <v>1316</v>
      </c>
      <c r="I226" s="246" t="s">
        <v>1140</v>
      </c>
      <c r="J226" s="246" t="s">
        <v>1340</v>
      </c>
      <c r="K226" s="246" t="s">
        <v>234</v>
      </c>
      <c r="L226" s="246" t="s">
        <v>1338</v>
      </c>
    </row>
    <row r="227" spans="1:12" hidden="1">
      <c r="A227" s="246" t="s">
        <v>1335</v>
      </c>
      <c r="B227" s="246" t="s">
        <v>1566</v>
      </c>
      <c r="C227" s="247">
        <v>45223</v>
      </c>
      <c r="D227" s="246" t="s">
        <v>576</v>
      </c>
      <c r="E227" s="246" t="s">
        <v>1335</v>
      </c>
      <c r="F227" s="247">
        <v>45230</v>
      </c>
      <c r="G227" s="247"/>
      <c r="H227" s="246" t="s">
        <v>1316</v>
      </c>
      <c r="I227" s="246" t="s">
        <v>1140</v>
      </c>
      <c r="J227" s="246" t="s">
        <v>1340</v>
      </c>
      <c r="K227" s="246" t="s">
        <v>234</v>
      </c>
      <c r="L227" s="246" t="s">
        <v>1338</v>
      </c>
    </row>
    <row r="228" spans="1:12" hidden="1">
      <c r="A228" s="246" t="s">
        <v>1335</v>
      </c>
      <c r="B228" s="246" t="s">
        <v>1567</v>
      </c>
      <c r="C228" s="247">
        <v>45244</v>
      </c>
      <c r="D228" s="246" t="s">
        <v>576</v>
      </c>
      <c r="E228" s="246" t="s">
        <v>1335</v>
      </c>
      <c r="F228" s="247">
        <v>45244</v>
      </c>
      <c r="G228" s="247"/>
      <c r="H228" s="246" t="s">
        <v>1316</v>
      </c>
      <c r="I228" s="246" t="s">
        <v>1140</v>
      </c>
      <c r="J228" s="246" t="s">
        <v>1340</v>
      </c>
      <c r="K228" s="246" t="s">
        <v>234</v>
      </c>
      <c r="L228" s="246" t="s">
        <v>1338</v>
      </c>
    </row>
    <row r="229" spans="1:12" hidden="1">
      <c r="A229" s="246" t="s">
        <v>1335</v>
      </c>
      <c r="B229" s="246" t="s">
        <v>1568</v>
      </c>
      <c r="C229" s="247">
        <v>45258</v>
      </c>
      <c r="D229" s="246" t="s">
        <v>576</v>
      </c>
      <c r="E229" s="246" t="s">
        <v>1335</v>
      </c>
      <c r="F229" s="247">
        <v>45258</v>
      </c>
      <c r="G229" s="247"/>
      <c r="H229" s="246" t="s">
        <v>1316</v>
      </c>
      <c r="I229" s="246" t="s">
        <v>1140</v>
      </c>
      <c r="J229" s="246" t="s">
        <v>1340</v>
      </c>
      <c r="K229" s="246" t="s">
        <v>234</v>
      </c>
      <c r="L229" s="246" t="s">
        <v>1338</v>
      </c>
    </row>
    <row r="230" spans="1:12" hidden="1">
      <c r="A230" s="246" t="s">
        <v>1335</v>
      </c>
      <c r="B230" s="246" t="s">
        <v>1569</v>
      </c>
      <c r="C230" s="247">
        <v>45267</v>
      </c>
      <c r="D230" s="246" t="s">
        <v>576</v>
      </c>
      <c r="E230" s="246" t="s">
        <v>1335</v>
      </c>
      <c r="F230" s="247">
        <v>45272</v>
      </c>
      <c r="G230" s="247"/>
      <c r="H230" s="246" t="s">
        <v>1316</v>
      </c>
      <c r="I230" s="246" t="s">
        <v>1140</v>
      </c>
      <c r="J230" s="246" t="s">
        <v>1340</v>
      </c>
      <c r="K230" s="246" t="s">
        <v>234</v>
      </c>
      <c r="L230" s="246" t="s">
        <v>1338</v>
      </c>
    </row>
    <row r="231" spans="1:12" hidden="1">
      <c r="A231" s="246" t="s">
        <v>1335</v>
      </c>
      <c r="B231" s="246" t="s">
        <v>1570</v>
      </c>
      <c r="C231" s="247">
        <v>45286</v>
      </c>
      <c r="D231" s="246" t="s">
        <v>576</v>
      </c>
      <c r="E231" s="246" t="s">
        <v>1335</v>
      </c>
      <c r="F231" s="247">
        <v>45286</v>
      </c>
      <c r="G231" s="247"/>
      <c r="H231" s="246" t="s">
        <v>1316</v>
      </c>
      <c r="I231" s="246" t="s">
        <v>1140</v>
      </c>
      <c r="J231" s="246" t="s">
        <v>1340</v>
      </c>
      <c r="K231" s="246" t="s">
        <v>234</v>
      </c>
      <c r="L231" s="246" t="s">
        <v>1338</v>
      </c>
    </row>
    <row r="232" spans="1:12" hidden="1">
      <c r="A232" s="246" t="s">
        <v>1335</v>
      </c>
      <c r="B232" s="246" t="s">
        <v>1571</v>
      </c>
      <c r="C232" s="247">
        <v>45288</v>
      </c>
      <c r="D232" s="246" t="s">
        <v>576</v>
      </c>
      <c r="E232" s="246" t="s">
        <v>1335</v>
      </c>
      <c r="F232" s="247">
        <v>45293</v>
      </c>
      <c r="G232" s="247"/>
      <c r="H232" s="246" t="s">
        <v>1316</v>
      </c>
      <c r="I232" s="246" t="s">
        <v>1140</v>
      </c>
      <c r="J232" s="246" t="s">
        <v>1340</v>
      </c>
      <c r="K232" s="246" t="s">
        <v>234</v>
      </c>
      <c r="L232" s="246" t="s">
        <v>1338</v>
      </c>
    </row>
    <row r="233" spans="1:12" hidden="1">
      <c r="A233" s="246" t="s">
        <v>1335</v>
      </c>
      <c r="B233" s="246" t="s">
        <v>1572</v>
      </c>
      <c r="C233" s="247">
        <v>45288</v>
      </c>
      <c r="D233" s="246" t="s">
        <v>576</v>
      </c>
      <c r="E233" s="246" t="s">
        <v>1335</v>
      </c>
      <c r="F233" s="247">
        <v>45293</v>
      </c>
      <c r="G233" s="247"/>
      <c r="H233" s="246" t="s">
        <v>1316</v>
      </c>
      <c r="I233" s="246" t="s">
        <v>1140</v>
      </c>
      <c r="J233" s="246" t="s">
        <v>1340</v>
      </c>
      <c r="K233" s="246" t="s">
        <v>234</v>
      </c>
      <c r="L233" s="246" t="s">
        <v>1338</v>
      </c>
    </row>
    <row r="234" spans="1:12" hidden="1">
      <c r="A234" s="246" t="s">
        <v>1335</v>
      </c>
      <c r="B234" s="246" t="s">
        <v>1573</v>
      </c>
      <c r="C234" s="247">
        <v>45309</v>
      </c>
      <c r="D234" s="246" t="s">
        <v>576</v>
      </c>
      <c r="E234" s="246" t="s">
        <v>1335</v>
      </c>
      <c r="F234" s="247">
        <v>45315</v>
      </c>
      <c r="G234" s="247"/>
      <c r="H234" s="246" t="s">
        <v>1316</v>
      </c>
      <c r="I234" s="246" t="s">
        <v>1140</v>
      </c>
      <c r="J234" s="246" t="s">
        <v>1340</v>
      </c>
      <c r="K234" s="246" t="s">
        <v>234</v>
      </c>
      <c r="L234" s="246" t="s">
        <v>1338</v>
      </c>
    </row>
    <row r="235" spans="1:12" hidden="1">
      <c r="A235" s="246" t="s">
        <v>1335</v>
      </c>
      <c r="B235" s="246" t="s">
        <v>1574</v>
      </c>
      <c r="C235" s="247">
        <v>45309</v>
      </c>
      <c r="D235" s="246" t="s">
        <v>576</v>
      </c>
      <c r="E235" s="246" t="s">
        <v>1335</v>
      </c>
      <c r="F235" s="247">
        <v>45315</v>
      </c>
      <c r="G235" s="247"/>
      <c r="H235" s="246" t="s">
        <v>1316</v>
      </c>
      <c r="I235" s="246" t="s">
        <v>1140</v>
      </c>
      <c r="J235" s="246" t="s">
        <v>1340</v>
      </c>
      <c r="K235" s="246" t="s">
        <v>234</v>
      </c>
      <c r="L235" s="246" t="s">
        <v>1338</v>
      </c>
    </row>
    <row r="236" spans="1:12" hidden="1">
      <c r="A236" s="246" t="s">
        <v>1335</v>
      </c>
      <c r="B236" s="246" t="s">
        <v>1575</v>
      </c>
      <c r="C236" s="247">
        <v>45309</v>
      </c>
      <c r="D236" s="246" t="s">
        <v>576</v>
      </c>
      <c r="E236" s="246" t="s">
        <v>1335</v>
      </c>
      <c r="F236" s="247">
        <v>45317</v>
      </c>
      <c r="G236" s="247"/>
      <c r="H236" s="246" t="s">
        <v>1316</v>
      </c>
      <c r="I236" s="246" t="s">
        <v>1140</v>
      </c>
      <c r="J236" s="246" t="s">
        <v>1340</v>
      </c>
      <c r="K236" s="246" t="s">
        <v>234</v>
      </c>
      <c r="L236" s="246" t="s">
        <v>1338</v>
      </c>
    </row>
    <row r="237" spans="1:12" hidden="1">
      <c r="A237" s="246" t="s">
        <v>1335</v>
      </c>
      <c r="B237" s="246" t="s">
        <v>1576</v>
      </c>
      <c r="C237" s="247">
        <v>45352</v>
      </c>
      <c r="D237" s="246" t="s">
        <v>1241</v>
      </c>
      <c r="E237" s="246" t="s">
        <v>1335</v>
      </c>
      <c r="F237" s="247">
        <v>45352</v>
      </c>
      <c r="G237" s="247">
        <v>45353</v>
      </c>
      <c r="H237" s="246" t="s">
        <v>1312</v>
      </c>
      <c r="I237" s="246" t="s">
        <v>1242</v>
      </c>
      <c r="J237" s="246" t="s">
        <v>1347</v>
      </c>
      <c r="K237" s="246" t="s">
        <v>659</v>
      </c>
      <c r="L237" s="246" t="s">
        <v>1338</v>
      </c>
    </row>
    <row r="238" spans="1:12" hidden="1">
      <c r="A238" s="246" t="s">
        <v>1335</v>
      </c>
      <c r="B238" s="246" t="s">
        <v>1577</v>
      </c>
      <c r="C238" s="247">
        <v>45355</v>
      </c>
      <c r="D238" s="246" t="s">
        <v>576</v>
      </c>
      <c r="E238" s="246" t="s">
        <v>1335</v>
      </c>
      <c r="F238" s="247">
        <v>45359</v>
      </c>
      <c r="G238" s="247"/>
      <c r="H238" s="246" t="s">
        <v>1316</v>
      </c>
      <c r="I238" s="246" t="s">
        <v>1140</v>
      </c>
      <c r="J238" s="246" t="s">
        <v>1340</v>
      </c>
      <c r="K238" s="246" t="s">
        <v>234</v>
      </c>
      <c r="L238" s="246" t="s">
        <v>1338</v>
      </c>
    </row>
    <row r="239" spans="1:12" hidden="1">
      <c r="A239" s="246" t="s">
        <v>1335</v>
      </c>
      <c r="B239" s="246" t="s">
        <v>1578</v>
      </c>
      <c r="C239" s="247">
        <v>45355</v>
      </c>
      <c r="D239" s="246" t="s">
        <v>576</v>
      </c>
      <c r="E239" s="246" t="s">
        <v>1335</v>
      </c>
      <c r="F239" s="247">
        <v>45364</v>
      </c>
      <c r="G239" s="247"/>
      <c r="H239" s="246" t="s">
        <v>1316</v>
      </c>
      <c r="I239" s="246" t="s">
        <v>1140</v>
      </c>
      <c r="J239" s="246" t="s">
        <v>1340</v>
      </c>
      <c r="K239" s="246" t="s">
        <v>234</v>
      </c>
      <c r="L239" s="246" t="s">
        <v>1338</v>
      </c>
    </row>
    <row r="240" spans="1:12" hidden="1">
      <c r="A240" s="246" t="s">
        <v>1335</v>
      </c>
      <c r="B240" s="246" t="s">
        <v>1579</v>
      </c>
      <c r="C240" s="247">
        <v>45355</v>
      </c>
      <c r="D240" s="246" t="s">
        <v>576</v>
      </c>
      <c r="E240" s="246" t="s">
        <v>1335</v>
      </c>
      <c r="F240" s="247">
        <v>45364</v>
      </c>
      <c r="G240" s="247"/>
      <c r="H240" s="246" t="s">
        <v>1316</v>
      </c>
      <c r="I240" s="246" t="s">
        <v>1140</v>
      </c>
      <c r="J240" s="246" t="s">
        <v>1340</v>
      </c>
      <c r="K240" s="246" t="s">
        <v>234</v>
      </c>
      <c r="L240" s="246" t="s">
        <v>1338</v>
      </c>
    </row>
    <row r="241" spans="1:12" hidden="1">
      <c r="A241" s="246" t="s">
        <v>1335</v>
      </c>
      <c r="B241" s="246" t="s">
        <v>1580</v>
      </c>
      <c r="C241" s="247">
        <v>45355</v>
      </c>
      <c r="D241" s="246" t="s">
        <v>576</v>
      </c>
      <c r="E241" s="246" t="s">
        <v>1335</v>
      </c>
      <c r="F241" s="247">
        <v>45407</v>
      </c>
      <c r="G241" s="247"/>
      <c r="H241" s="246" t="s">
        <v>1316</v>
      </c>
      <c r="I241" s="246" t="s">
        <v>1140</v>
      </c>
      <c r="J241" s="246" t="s">
        <v>1340</v>
      </c>
      <c r="K241" s="246" t="s">
        <v>234</v>
      </c>
      <c r="L241" s="246" t="s">
        <v>1338</v>
      </c>
    </row>
    <row r="242" spans="1:12" hidden="1">
      <c r="A242" s="246" t="s">
        <v>1335</v>
      </c>
      <c r="B242" s="246" t="s">
        <v>1581</v>
      </c>
      <c r="C242" s="247">
        <v>45355</v>
      </c>
      <c r="D242" s="246" t="s">
        <v>576</v>
      </c>
      <c r="E242" s="246" t="s">
        <v>1335</v>
      </c>
      <c r="F242" s="247">
        <v>45407</v>
      </c>
      <c r="G242" s="247"/>
      <c r="H242" s="246" t="s">
        <v>1316</v>
      </c>
      <c r="I242" s="246" t="s">
        <v>1140</v>
      </c>
      <c r="J242" s="246" t="s">
        <v>1340</v>
      </c>
      <c r="K242" s="246" t="s">
        <v>234</v>
      </c>
      <c r="L242" s="246" t="s">
        <v>1338</v>
      </c>
    </row>
    <row r="243" spans="1:12" hidden="1">
      <c r="A243" s="246" t="s">
        <v>1335</v>
      </c>
      <c r="B243" s="246" t="s">
        <v>1582</v>
      </c>
      <c r="C243" s="247">
        <v>45364</v>
      </c>
      <c r="D243" s="246" t="s">
        <v>1243</v>
      </c>
      <c r="E243" s="246" t="s">
        <v>1335</v>
      </c>
      <c r="F243" s="247">
        <v>45364</v>
      </c>
      <c r="G243" s="247"/>
      <c r="H243" s="246" t="s">
        <v>1316</v>
      </c>
      <c r="I243" s="246" t="s">
        <v>1140</v>
      </c>
      <c r="J243" s="246" t="s">
        <v>1335</v>
      </c>
      <c r="K243" s="246" t="s">
        <v>823</v>
      </c>
      <c r="L243" s="246" t="s">
        <v>1338</v>
      </c>
    </row>
    <row r="244" spans="1:12" hidden="1">
      <c r="A244" s="246" t="s">
        <v>1335</v>
      </c>
      <c r="B244" s="246" t="s">
        <v>1583</v>
      </c>
      <c r="C244" s="247">
        <v>45379</v>
      </c>
      <c r="D244" s="246" t="s">
        <v>1244</v>
      </c>
      <c r="E244" s="246" t="s">
        <v>1335</v>
      </c>
      <c r="F244" s="247">
        <v>45384</v>
      </c>
      <c r="G244" s="247"/>
      <c r="H244" s="246" t="s">
        <v>1313</v>
      </c>
      <c r="I244" s="246" t="s">
        <v>1242</v>
      </c>
      <c r="J244" s="246" t="s">
        <v>1340</v>
      </c>
      <c r="K244" s="246" t="s">
        <v>654</v>
      </c>
      <c r="L244" s="246" t="s">
        <v>1338</v>
      </c>
    </row>
    <row r="245" spans="1:12" hidden="1">
      <c r="A245" s="246" t="s">
        <v>1335</v>
      </c>
      <c r="B245" s="246" t="s">
        <v>1584</v>
      </c>
      <c r="C245" s="247">
        <v>45407</v>
      </c>
      <c r="D245" s="246" t="s">
        <v>1325</v>
      </c>
      <c r="E245" s="246" t="s">
        <v>1335</v>
      </c>
      <c r="F245" s="247"/>
      <c r="G245" s="247"/>
      <c r="H245" s="246" t="s">
        <v>1313</v>
      </c>
      <c r="I245" s="246" t="s">
        <v>1242</v>
      </c>
      <c r="J245" s="246" t="s">
        <v>1585</v>
      </c>
      <c r="K245" s="246" t="s">
        <v>659</v>
      </c>
      <c r="L245" s="246" t="s">
        <v>1342</v>
      </c>
    </row>
    <row r="246" spans="1:12" hidden="1">
      <c r="A246" s="246" t="s">
        <v>1335</v>
      </c>
      <c r="B246" s="246" t="s">
        <v>1586</v>
      </c>
      <c r="C246" s="247">
        <v>45407</v>
      </c>
      <c r="D246" s="246" t="s">
        <v>1245</v>
      </c>
      <c r="E246" s="246" t="s">
        <v>1335</v>
      </c>
      <c r="F246" s="247"/>
      <c r="G246" s="247"/>
      <c r="H246" s="246" t="s">
        <v>1313</v>
      </c>
      <c r="I246" s="246" t="s">
        <v>1242</v>
      </c>
      <c r="J246" s="246" t="s">
        <v>1585</v>
      </c>
      <c r="K246" s="246" t="s">
        <v>654</v>
      </c>
      <c r="L246" s="246" t="s">
        <v>1338</v>
      </c>
    </row>
    <row r="247" spans="1:12" hidden="1">
      <c r="A247" s="246" t="s">
        <v>1335</v>
      </c>
      <c r="B247" s="246" t="s">
        <v>1587</v>
      </c>
      <c r="C247" s="247">
        <v>45410</v>
      </c>
      <c r="D247" s="246" t="s">
        <v>1246</v>
      </c>
      <c r="E247" s="246" t="s">
        <v>1335</v>
      </c>
      <c r="F247" s="247">
        <v>45411</v>
      </c>
      <c r="G247" s="247"/>
      <c r="H247" s="246" t="s">
        <v>1313</v>
      </c>
      <c r="I247" s="246" t="s">
        <v>1242</v>
      </c>
      <c r="J247" s="246" t="s">
        <v>1337</v>
      </c>
      <c r="K247" s="246" t="s">
        <v>659</v>
      </c>
      <c r="L247" s="246" t="s">
        <v>1338</v>
      </c>
    </row>
    <row r="248" spans="1:12" hidden="1">
      <c r="A248" s="246" t="s">
        <v>1335</v>
      </c>
      <c r="B248" s="246" t="s">
        <v>1588</v>
      </c>
      <c r="C248" s="247">
        <v>45422</v>
      </c>
      <c r="D248" s="246" t="s">
        <v>1247</v>
      </c>
      <c r="E248" s="246" t="s">
        <v>1335</v>
      </c>
      <c r="F248" s="247">
        <v>45490</v>
      </c>
      <c r="G248" s="247"/>
      <c r="H248" s="246" t="s">
        <v>1313</v>
      </c>
      <c r="I248" s="246" t="s">
        <v>1242</v>
      </c>
      <c r="J248" s="246" t="s">
        <v>1337</v>
      </c>
      <c r="K248" s="246" t="s">
        <v>1215</v>
      </c>
      <c r="L248" s="246" t="s">
        <v>1338</v>
      </c>
    </row>
    <row r="249" spans="1:12" hidden="1">
      <c r="A249" s="246" t="s">
        <v>1335</v>
      </c>
      <c r="B249" s="246" t="s">
        <v>1589</v>
      </c>
      <c r="C249" s="247">
        <v>45441</v>
      </c>
      <c r="D249" s="246" t="s">
        <v>576</v>
      </c>
      <c r="E249" s="246" t="s">
        <v>1335</v>
      </c>
      <c r="F249" s="247">
        <v>45469</v>
      </c>
      <c r="G249" s="247"/>
      <c r="H249" s="246" t="s">
        <v>1316</v>
      </c>
      <c r="I249" s="246" t="s">
        <v>1140</v>
      </c>
      <c r="J249" s="246" t="s">
        <v>1340</v>
      </c>
      <c r="K249" s="246" t="s">
        <v>234</v>
      </c>
      <c r="L249" s="246" t="s">
        <v>1338</v>
      </c>
    </row>
    <row r="250" spans="1:12" hidden="1">
      <c r="A250" s="246" t="s">
        <v>1335</v>
      </c>
      <c r="B250" s="246" t="s">
        <v>1590</v>
      </c>
      <c r="C250" s="247">
        <v>45441</v>
      </c>
      <c r="D250" s="246" t="s">
        <v>576</v>
      </c>
      <c r="E250" s="246" t="s">
        <v>1335</v>
      </c>
      <c r="F250" s="247">
        <v>45448</v>
      </c>
      <c r="G250" s="247"/>
      <c r="H250" s="246" t="s">
        <v>1316</v>
      </c>
      <c r="I250" s="246" t="s">
        <v>1140</v>
      </c>
      <c r="J250" s="246" t="s">
        <v>1340</v>
      </c>
      <c r="K250" s="246" t="s">
        <v>234</v>
      </c>
      <c r="L250" s="246" t="s">
        <v>1338</v>
      </c>
    </row>
    <row r="251" spans="1:12" hidden="1">
      <c r="A251" s="246" t="s">
        <v>1335</v>
      </c>
      <c r="B251" s="246" t="s">
        <v>1591</v>
      </c>
      <c r="C251" s="247">
        <v>45441</v>
      </c>
      <c r="D251" s="246" t="s">
        <v>576</v>
      </c>
      <c r="E251" s="246" t="s">
        <v>1335</v>
      </c>
      <c r="F251" s="247">
        <v>45460</v>
      </c>
      <c r="G251" s="247"/>
      <c r="H251" s="246" t="s">
        <v>1316</v>
      </c>
      <c r="I251" s="246" t="s">
        <v>1140</v>
      </c>
      <c r="J251" s="246" t="s">
        <v>1340</v>
      </c>
      <c r="K251" s="246" t="s">
        <v>234</v>
      </c>
      <c r="L251" s="246" t="s">
        <v>1338</v>
      </c>
    </row>
    <row r="252" spans="1:12" hidden="1">
      <c r="A252" s="246" t="s">
        <v>1335</v>
      </c>
      <c r="B252" s="246" t="s">
        <v>1592</v>
      </c>
      <c r="C252" s="247">
        <v>45441</v>
      </c>
      <c r="D252" s="246" t="s">
        <v>576</v>
      </c>
      <c r="E252" s="246" t="s">
        <v>1335</v>
      </c>
      <c r="F252" s="247">
        <v>45469</v>
      </c>
      <c r="G252" s="247"/>
      <c r="H252" s="246" t="s">
        <v>1316</v>
      </c>
      <c r="I252" s="246" t="s">
        <v>1140</v>
      </c>
      <c r="J252" s="246" t="s">
        <v>1340</v>
      </c>
      <c r="K252" s="246" t="s">
        <v>234</v>
      </c>
      <c r="L252" s="246" t="s">
        <v>1338</v>
      </c>
    </row>
    <row r="253" spans="1:12" hidden="1">
      <c r="A253" s="246" t="s">
        <v>1335</v>
      </c>
      <c r="B253" s="246" t="s">
        <v>1593</v>
      </c>
      <c r="C253" s="247">
        <v>45441</v>
      </c>
      <c r="D253" s="246" t="s">
        <v>576</v>
      </c>
      <c r="E253" s="246" t="s">
        <v>1335</v>
      </c>
      <c r="F253" s="247">
        <v>45469</v>
      </c>
      <c r="G253" s="247"/>
      <c r="H253" s="246" t="s">
        <v>1316</v>
      </c>
      <c r="I253" s="246" t="s">
        <v>1140</v>
      </c>
      <c r="J253" s="246" t="s">
        <v>1340</v>
      </c>
      <c r="K253" s="246" t="s">
        <v>234</v>
      </c>
      <c r="L253" s="246" t="s">
        <v>1338</v>
      </c>
    </row>
    <row r="254" spans="1:12" hidden="1">
      <c r="A254" s="246" t="s">
        <v>1335</v>
      </c>
      <c r="B254" s="246" t="s">
        <v>1594</v>
      </c>
      <c r="C254" s="247">
        <v>45455</v>
      </c>
      <c r="D254" s="246" t="s">
        <v>1248</v>
      </c>
      <c r="E254" s="246" t="s">
        <v>901</v>
      </c>
      <c r="F254" s="247">
        <v>45455</v>
      </c>
      <c r="G254" s="247"/>
      <c r="H254" s="246" t="s">
        <v>1313</v>
      </c>
      <c r="I254" s="246" t="s">
        <v>1242</v>
      </c>
      <c r="J254" s="246" t="s">
        <v>1585</v>
      </c>
      <c r="K254" s="246" t="s">
        <v>1239</v>
      </c>
      <c r="L254" s="246" t="s">
        <v>1338</v>
      </c>
    </row>
    <row r="255" spans="1:12" hidden="1">
      <c r="A255" s="246" t="s">
        <v>1335</v>
      </c>
      <c r="B255" s="246" t="s">
        <v>1595</v>
      </c>
      <c r="C255" s="247">
        <v>45467</v>
      </c>
      <c r="D255" s="246" t="s">
        <v>1249</v>
      </c>
      <c r="E255" s="246" t="s">
        <v>1335</v>
      </c>
      <c r="F255" s="247">
        <v>45510</v>
      </c>
      <c r="G255" s="247"/>
      <c r="H255" s="246" t="s">
        <v>1313</v>
      </c>
      <c r="I255" s="246" t="s">
        <v>1242</v>
      </c>
      <c r="J255" s="246" t="s">
        <v>1337</v>
      </c>
      <c r="K255" s="246" t="s">
        <v>1239</v>
      </c>
      <c r="L255" s="246" t="s">
        <v>1338</v>
      </c>
    </row>
    <row r="256" spans="1:12" hidden="1">
      <c r="A256" s="246" t="s">
        <v>1335</v>
      </c>
      <c r="B256" s="246" t="s">
        <v>1596</v>
      </c>
      <c r="C256" s="247">
        <v>45477</v>
      </c>
      <c r="D256" s="246" t="s">
        <v>1250</v>
      </c>
      <c r="E256" s="246" t="s">
        <v>1335</v>
      </c>
      <c r="F256" s="247">
        <v>45477</v>
      </c>
      <c r="G256" s="247"/>
      <c r="H256" s="246" t="s">
        <v>1313</v>
      </c>
      <c r="I256" s="246" t="s">
        <v>1242</v>
      </c>
      <c r="J256" s="246" t="s">
        <v>1337</v>
      </c>
      <c r="K256" s="246" t="s">
        <v>1215</v>
      </c>
      <c r="L256" s="246" t="s">
        <v>1338</v>
      </c>
    </row>
    <row r="257" spans="1:12" hidden="1">
      <c r="A257" s="246" t="s">
        <v>1335</v>
      </c>
      <c r="B257" s="246" t="s">
        <v>1597</v>
      </c>
      <c r="C257" s="247">
        <v>45483</v>
      </c>
      <c r="D257" s="246" t="s">
        <v>1251</v>
      </c>
      <c r="E257" s="246" t="s">
        <v>1335</v>
      </c>
      <c r="F257" s="247">
        <v>45484</v>
      </c>
      <c r="G257" s="247"/>
      <c r="H257" s="246" t="s">
        <v>1313</v>
      </c>
      <c r="I257" s="246" t="s">
        <v>1242</v>
      </c>
      <c r="J257" s="246" t="s">
        <v>1340</v>
      </c>
      <c r="K257" s="246" t="s">
        <v>1239</v>
      </c>
      <c r="L257" s="246" t="s">
        <v>1338</v>
      </c>
    </row>
    <row r="258" spans="1:12" hidden="1">
      <c r="A258" s="246" t="s">
        <v>1335</v>
      </c>
      <c r="B258" s="246" t="s">
        <v>1598</v>
      </c>
      <c r="C258" s="247">
        <v>45490</v>
      </c>
      <c r="D258" s="246" t="s">
        <v>576</v>
      </c>
      <c r="E258" s="246" t="s">
        <v>1335</v>
      </c>
      <c r="F258" s="247">
        <v>45511</v>
      </c>
      <c r="G258" s="247"/>
      <c r="H258" s="246" t="s">
        <v>1316</v>
      </c>
      <c r="I258" s="246" t="s">
        <v>1140</v>
      </c>
      <c r="J258" s="246" t="s">
        <v>1340</v>
      </c>
      <c r="K258" s="246" t="s">
        <v>234</v>
      </c>
      <c r="L258" s="246" t="s">
        <v>1338</v>
      </c>
    </row>
    <row r="259" spans="1:12" hidden="1">
      <c r="A259" s="246" t="s">
        <v>1335</v>
      </c>
      <c r="B259" s="246" t="s">
        <v>1599</v>
      </c>
      <c r="C259" s="247">
        <v>45490</v>
      </c>
      <c r="D259" s="246" t="s">
        <v>576</v>
      </c>
      <c r="E259" s="246" t="s">
        <v>1335</v>
      </c>
      <c r="F259" s="247">
        <v>45526</v>
      </c>
      <c r="G259" s="247"/>
      <c r="H259" s="246" t="s">
        <v>1316</v>
      </c>
      <c r="I259" s="246" t="s">
        <v>1140</v>
      </c>
      <c r="J259" s="246" t="s">
        <v>1340</v>
      </c>
      <c r="K259" s="246" t="s">
        <v>234</v>
      </c>
      <c r="L259" s="246" t="s">
        <v>1338</v>
      </c>
    </row>
    <row r="260" spans="1:12" hidden="1">
      <c r="A260" s="246" t="s">
        <v>1335</v>
      </c>
      <c r="B260" s="246" t="s">
        <v>1600</v>
      </c>
      <c r="C260" s="247">
        <v>45490</v>
      </c>
      <c r="D260" s="246" t="s">
        <v>576</v>
      </c>
      <c r="E260" s="246" t="s">
        <v>1335</v>
      </c>
      <c r="F260" s="247">
        <v>45537</v>
      </c>
      <c r="G260" s="247"/>
      <c r="H260" s="246" t="s">
        <v>1316</v>
      </c>
      <c r="I260" s="246" t="s">
        <v>1140</v>
      </c>
      <c r="J260" s="246" t="s">
        <v>1340</v>
      </c>
      <c r="K260" s="246" t="s">
        <v>234</v>
      </c>
      <c r="L260" s="246" t="s">
        <v>1338</v>
      </c>
    </row>
    <row r="261" spans="1:12" hidden="1">
      <c r="A261" s="246" t="s">
        <v>1335</v>
      </c>
      <c r="B261" s="246" t="s">
        <v>1601</v>
      </c>
      <c r="C261" s="247">
        <v>45490</v>
      </c>
      <c r="D261" s="246" t="s">
        <v>576</v>
      </c>
      <c r="E261" s="246" t="s">
        <v>1335</v>
      </c>
      <c r="F261" s="247">
        <v>45546</v>
      </c>
      <c r="G261" s="247"/>
      <c r="H261" s="246" t="s">
        <v>1316</v>
      </c>
      <c r="I261" s="246" t="s">
        <v>1140</v>
      </c>
      <c r="J261" s="246" t="s">
        <v>1340</v>
      </c>
      <c r="K261" s="246" t="s">
        <v>234</v>
      </c>
      <c r="L261" s="246" t="s">
        <v>1338</v>
      </c>
    </row>
    <row r="262" spans="1:12" hidden="1">
      <c r="A262" s="246" t="s">
        <v>1335</v>
      </c>
      <c r="B262" s="246" t="s">
        <v>1602</v>
      </c>
      <c r="C262" s="247">
        <v>45490</v>
      </c>
      <c r="D262" s="246" t="s">
        <v>576</v>
      </c>
      <c r="E262" s="246" t="s">
        <v>1335</v>
      </c>
      <c r="F262" s="247">
        <v>45568</v>
      </c>
      <c r="G262" s="247"/>
      <c r="H262" s="246" t="s">
        <v>1316</v>
      </c>
      <c r="I262" s="246" t="s">
        <v>1140</v>
      </c>
      <c r="J262" s="246" t="s">
        <v>1340</v>
      </c>
      <c r="K262" s="246" t="s">
        <v>234</v>
      </c>
      <c r="L262" s="246" t="s">
        <v>1338</v>
      </c>
    </row>
    <row r="263" spans="1:12" hidden="1">
      <c r="A263" s="246" t="s">
        <v>1335</v>
      </c>
      <c r="B263" s="246" t="s">
        <v>1603</v>
      </c>
      <c r="C263" s="247">
        <v>45502</v>
      </c>
      <c r="D263" s="246" t="s">
        <v>1252</v>
      </c>
      <c r="E263" s="246" t="s">
        <v>1335</v>
      </c>
      <c r="F263" s="247">
        <v>45502</v>
      </c>
      <c r="G263" s="247"/>
      <c r="H263" s="246" t="s">
        <v>1313</v>
      </c>
      <c r="I263" s="246" t="s">
        <v>1242</v>
      </c>
      <c r="J263" s="246" t="s">
        <v>1347</v>
      </c>
      <c r="K263" s="246" t="s">
        <v>1215</v>
      </c>
      <c r="L263" s="246" t="s">
        <v>1338</v>
      </c>
    </row>
    <row r="264" spans="1:12" hidden="1">
      <c r="A264" s="246" t="s">
        <v>1335</v>
      </c>
      <c r="B264" s="246" t="s">
        <v>1604</v>
      </c>
      <c r="C264" s="247">
        <v>45531</v>
      </c>
      <c r="D264" s="246" t="s">
        <v>1253</v>
      </c>
      <c r="E264" s="246" t="s">
        <v>1335</v>
      </c>
      <c r="F264" s="247">
        <v>45531</v>
      </c>
      <c r="G264" s="247"/>
      <c r="H264" s="246" t="s">
        <v>1313</v>
      </c>
      <c r="I264" s="246" t="s">
        <v>1242</v>
      </c>
      <c r="J264" s="246" t="s">
        <v>1337</v>
      </c>
      <c r="K264" s="246" t="s">
        <v>1239</v>
      </c>
      <c r="L264" s="246" t="s">
        <v>1338</v>
      </c>
    </row>
    <row r="265" spans="1:12" hidden="1">
      <c r="A265" s="246" t="s">
        <v>1335</v>
      </c>
      <c r="B265" s="246" t="s">
        <v>1605</v>
      </c>
      <c r="C265" s="247">
        <v>45537</v>
      </c>
      <c r="D265" s="246" t="s">
        <v>576</v>
      </c>
      <c r="E265" s="246" t="s">
        <v>1335</v>
      </c>
      <c r="F265" s="247">
        <v>45537</v>
      </c>
      <c r="G265" s="247"/>
      <c r="H265" s="246" t="s">
        <v>1316</v>
      </c>
      <c r="I265" s="246" t="s">
        <v>1140</v>
      </c>
      <c r="J265" s="246" t="s">
        <v>1340</v>
      </c>
      <c r="K265" s="246" t="s">
        <v>234</v>
      </c>
      <c r="L265" s="246" t="s">
        <v>1338</v>
      </c>
    </row>
    <row r="266" spans="1:12" hidden="1">
      <c r="A266" s="246" t="s">
        <v>1335</v>
      </c>
      <c r="B266" s="246" t="s">
        <v>1606</v>
      </c>
      <c r="C266" s="247">
        <v>45547</v>
      </c>
      <c r="D266" s="246" t="s">
        <v>1254</v>
      </c>
      <c r="E266" s="246" t="s">
        <v>1335</v>
      </c>
      <c r="F266" s="247">
        <v>45547</v>
      </c>
      <c r="G266" s="247"/>
      <c r="H266" s="246" t="s">
        <v>1313</v>
      </c>
      <c r="I266" s="246" t="s">
        <v>1242</v>
      </c>
      <c r="J266" s="246" t="s">
        <v>1347</v>
      </c>
      <c r="K266" s="246" t="s">
        <v>659</v>
      </c>
      <c r="L266" s="246" t="s">
        <v>1338</v>
      </c>
    </row>
    <row r="267" spans="1:12" hidden="1">
      <c r="A267" s="246" t="s">
        <v>1335</v>
      </c>
      <c r="B267" s="246" t="s">
        <v>1607</v>
      </c>
      <c r="C267" s="247">
        <v>45551</v>
      </c>
      <c r="D267" s="246" t="s">
        <v>1255</v>
      </c>
      <c r="E267" s="246" t="s">
        <v>1335</v>
      </c>
      <c r="F267" s="247">
        <v>45551</v>
      </c>
      <c r="G267" s="247"/>
      <c r="H267" s="246" t="s">
        <v>1313</v>
      </c>
      <c r="I267" s="246" t="s">
        <v>1242</v>
      </c>
      <c r="J267" s="246" t="s">
        <v>1337</v>
      </c>
      <c r="K267" s="246" t="s">
        <v>1215</v>
      </c>
      <c r="L267" s="246" t="s">
        <v>1338</v>
      </c>
    </row>
    <row r="268" spans="1:12" hidden="1">
      <c r="A268" s="246" t="s">
        <v>1335</v>
      </c>
      <c r="B268" s="246" t="s">
        <v>1608</v>
      </c>
      <c r="C268" s="247">
        <v>45555</v>
      </c>
      <c r="D268" s="246" t="s">
        <v>1326</v>
      </c>
      <c r="E268" s="246" t="s">
        <v>1335</v>
      </c>
      <c r="F268" s="247"/>
      <c r="G268" s="247"/>
      <c r="H268" s="246" t="s">
        <v>1313</v>
      </c>
      <c r="I268" s="246" t="s">
        <v>1242</v>
      </c>
      <c r="J268" s="246" t="s">
        <v>1340</v>
      </c>
      <c r="K268" s="246" t="s">
        <v>659</v>
      </c>
      <c r="L268" s="246" t="s">
        <v>1342</v>
      </c>
    </row>
    <row r="269" spans="1:12" hidden="1">
      <c r="A269" s="246" t="s">
        <v>1335</v>
      </c>
      <c r="B269" s="246" t="s">
        <v>1609</v>
      </c>
      <c r="C269" s="247">
        <v>45559</v>
      </c>
      <c r="D269" s="246" t="s">
        <v>1256</v>
      </c>
      <c r="E269" s="246" t="s">
        <v>1335</v>
      </c>
      <c r="F269" s="247">
        <v>45561</v>
      </c>
      <c r="G269" s="247"/>
      <c r="H269" s="246" t="s">
        <v>1313</v>
      </c>
      <c r="I269" s="246" t="s">
        <v>1242</v>
      </c>
      <c r="J269" s="246" t="s">
        <v>1585</v>
      </c>
      <c r="K269" s="246" t="s">
        <v>1239</v>
      </c>
      <c r="L269" s="246" t="s">
        <v>1338</v>
      </c>
    </row>
    <row r="270" spans="1:12" hidden="1">
      <c r="A270" s="246" t="s">
        <v>1335</v>
      </c>
      <c r="B270" s="246" t="s">
        <v>1610</v>
      </c>
      <c r="C270" s="247">
        <v>45574</v>
      </c>
      <c r="D270" s="246" t="s">
        <v>576</v>
      </c>
      <c r="E270" s="246" t="s">
        <v>1335</v>
      </c>
      <c r="F270" s="247">
        <v>45579</v>
      </c>
      <c r="G270" s="247"/>
      <c r="H270" s="246" t="s">
        <v>1316</v>
      </c>
      <c r="I270" s="246" t="s">
        <v>1140</v>
      </c>
      <c r="J270" s="246" t="s">
        <v>1340</v>
      </c>
      <c r="K270" s="246" t="s">
        <v>234</v>
      </c>
      <c r="L270" s="246" t="s">
        <v>1338</v>
      </c>
    </row>
    <row r="271" spans="1:12" hidden="1">
      <c r="A271" s="246" t="s">
        <v>1335</v>
      </c>
      <c r="B271" s="246" t="s">
        <v>1611</v>
      </c>
      <c r="C271" s="247">
        <v>45574</v>
      </c>
      <c r="D271" s="246" t="s">
        <v>576</v>
      </c>
      <c r="E271" s="246" t="s">
        <v>1335</v>
      </c>
      <c r="F271" s="247">
        <v>45575</v>
      </c>
      <c r="G271" s="247"/>
      <c r="H271" s="246" t="s">
        <v>1316</v>
      </c>
      <c r="I271" s="246" t="s">
        <v>1140</v>
      </c>
      <c r="J271" s="246" t="s">
        <v>1340</v>
      </c>
      <c r="K271" s="246" t="s">
        <v>234</v>
      </c>
      <c r="L271" s="246" t="s">
        <v>1338</v>
      </c>
    </row>
    <row r="272" spans="1:12" hidden="1">
      <c r="A272" s="246" t="s">
        <v>1335</v>
      </c>
      <c r="B272" s="246" t="s">
        <v>1612</v>
      </c>
      <c r="C272" s="247">
        <v>45582</v>
      </c>
      <c r="D272" s="246" t="s">
        <v>576</v>
      </c>
      <c r="E272" s="246" t="s">
        <v>1335</v>
      </c>
      <c r="F272" s="247">
        <v>45582</v>
      </c>
      <c r="G272" s="247"/>
      <c r="H272" s="246" t="s">
        <v>1316</v>
      </c>
      <c r="I272" s="246" t="s">
        <v>1140</v>
      </c>
      <c r="J272" s="246" t="s">
        <v>1340</v>
      </c>
      <c r="K272" s="246" t="s">
        <v>234</v>
      </c>
      <c r="L272" s="246" t="s">
        <v>1338</v>
      </c>
    </row>
    <row r="273" spans="1:12" hidden="1">
      <c r="A273" s="246" t="s">
        <v>1335</v>
      </c>
      <c r="B273" s="246" t="s">
        <v>1613</v>
      </c>
      <c r="C273" s="247">
        <v>45595</v>
      </c>
      <c r="D273" s="246" t="s">
        <v>576</v>
      </c>
      <c r="E273" s="246" t="s">
        <v>1335</v>
      </c>
      <c r="F273" s="247">
        <v>45595</v>
      </c>
      <c r="G273" s="247"/>
      <c r="H273" s="246" t="s">
        <v>1316</v>
      </c>
      <c r="I273" s="246" t="s">
        <v>1140</v>
      </c>
      <c r="J273" s="246" t="s">
        <v>1335</v>
      </c>
      <c r="K273" s="246" t="s">
        <v>234</v>
      </c>
      <c r="L273" s="246" t="s">
        <v>1338</v>
      </c>
    </row>
    <row r="274" spans="1:12" hidden="1">
      <c r="A274" s="246" t="s">
        <v>1335</v>
      </c>
      <c r="B274" s="246" t="s">
        <v>1614</v>
      </c>
      <c r="C274" s="247">
        <v>45603</v>
      </c>
      <c r="D274" s="246" t="s">
        <v>1257</v>
      </c>
      <c r="E274" s="246" t="s">
        <v>1335</v>
      </c>
      <c r="F274" s="247">
        <v>45604</v>
      </c>
      <c r="G274" s="247"/>
      <c r="H274" s="246" t="s">
        <v>1313</v>
      </c>
      <c r="I274" s="246" t="s">
        <v>1242</v>
      </c>
      <c r="J274" s="246" t="s">
        <v>1340</v>
      </c>
      <c r="K274" s="246" t="s">
        <v>1239</v>
      </c>
      <c r="L274" s="246" t="s">
        <v>1338</v>
      </c>
    </row>
    <row r="275" spans="1:12" hidden="1">
      <c r="A275" s="246" t="s">
        <v>1335</v>
      </c>
      <c r="B275" s="246" t="s">
        <v>1615</v>
      </c>
      <c r="C275" s="247">
        <v>45610</v>
      </c>
      <c r="D275" s="246" t="s">
        <v>576</v>
      </c>
      <c r="E275" s="246" t="s">
        <v>1335</v>
      </c>
      <c r="F275" s="247">
        <v>45610</v>
      </c>
      <c r="G275" s="247"/>
      <c r="H275" s="246" t="s">
        <v>1316</v>
      </c>
      <c r="I275" s="246" t="s">
        <v>1140</v>
      </c>
      <c r="J275" s="246" t="s">
        <v>1335</v>
      </c>
      <c r="K275" s="246" t="s">
        <v>234</v>
      </c>
      <c r="L275" s="246" t="s">
        <v>1338</v>
      </c>
    </row>
    <row r="276" spans="1:12" hidden="1">
      <c r="A276" s="246" t="s">
        <v>1335</v>
      </c>
      <c r="B276" s="246" t="s">
        <v>1616</v>
      </c>
      <c r="C276" s="247">
        <v>45624</v>
      </c>
      <c r="D276" s="246" t="s">
        <v>576</v>
      </c>
      <c r="E276" s="246" t="s">
        <v>1335</v>
      </c>
      <c r="F276" s="247">
        <v>45624</v>
      </c>
      <c r="G276" s="247"/>
      <c r="H276" s="246" t="s">
        <v>1316</v>
      </c>
      <c r="I276" s="246" t="s">
        <v>1140</v>
      </c>
      <c r="J276" s="246" t="s">
        <v>1335</v>
      </c>
      <c r="K276" s="246" t="s">
        <v>234</v>
      </c>
      <c r="L276" s="246" t="s">
        <v>1338</v>
      </c>
    </row>
    <row r="277" spans="1:12" hidden="1">
      <c r="A277" s="246" t="s">
        <v>1335</v>
      </c>
      <c r="B277" s="246" t="s">
        <v>1617</v>
      </c>
      <c r="C277" s="247">
        <v>45638</v>
      </c>
      <c r="D277" s="246" t="s">
        <v>576</v>
      </c>
      <c r="E277" s="246" t="s">
        <v>1335</v>
      </c>
      <c r="F277" s="247">
        <v>45638</v>
      </c>
      <c r="G277" s="247"/>
      <c r="H277" s="246" t="s">
        <v>1316</v>
      </c>
      <c r="I277" s="246" t="s">
        <v>1140</v>
      </c>
      <c r="J277" s="246" t="s">
        <v>1335</v>
      </c>
      <c r="K277" s="246" t="s">
        <v>234</v>
      </c>
      <c r="L277" s="246" t="s">
        <v>1338</v>
      </c>
    </row>
    <row r="278" spans="1:12" hidden="1">
      <c r="A278" s="246" t="s">
        <v>1335</v>
      </c>
      <c r="B278" s="246" t="s">
        <v>1618</v>
      </c>
      <c r="C278" s="247">
        <v>45650</v>
      </c>
      <c r="D278" s="246" t="s">
        <v>576</v>
      </c>
      <c r="E278" s="246" t="s">
        <v>1335</v>
      </c>
      <c r="F278" s="247">
        <v>45650</v>
      </c>
      <c r="G278" s="247"/>
      <c r="H278" s="246" t="s">
        <v>1316</v>
      </c>
      <c r="I278" s="246" t="s">
        <v>1242</v>
      </c>
      <c r="J278" s="246" t="s">
        <v>1340</v>
      </c>
      <c r="K278" s="246" t="s">
        <v>234</v>
      </c>
      <c r="L278" s="246" t="s">
        <v>1338</v>
      </c>
    </row>
    <row r="279" spans="1:12" hidden="1">
      <c r="A279" s="246" t="s">
        <v>1335</v>
      </c>
      <c r="B279" s="246" t="s">
        <v>1619</v>
      </c>
      <c r="C279" s="247">
        <v>45665</v>
      </c>
      <c r="D279" s="246" t="s">
        <v>576</v>
      </c>
      <c r="E279" s="246" t="s">
        <v>1335</v>
      </c>
      <c r="F279" s="247">
        <v>45665</v>
      </c>
      <c r="G279" s="247"/>
      <c r="H279" s="246" t="s">
        <v>1316</v>
      </c>
      <c r="I279" s="246" t="s">
        <v>1242</v>
      </c>
      <c r="J279" s="246" t="s">
        <v>1340</v>
      </c>
      <c r="K279" s="246" t="s">
        <v>234</v>
      </c>
      <c r="L279" s="246" t="s">
        <v>1338</v>
      </c>
    </row>
    <row r="280" spans="1:12" hidden="1">
      <c r="A280" s="246" t="s">
        <v>1335</v>
      </c>
      <c r="B280" s="246" t="s">
        <v>1620</v>
      </c>
      <c r="C280" s="247">
        <v>45665</v>
      </c>
      <c r="D280" s="246" t="s">
        <v>576</v>
      </c>
      <c r="E280" s="246" t="s">
        <v>1335</v>
      </c>
      <c r="F280" s="247">
        <v>45674</v>
      </c>
      <c r="G280" s="247"/>
      <c r="H280" s="246" t="s">
        <v>1316</v>
      </c>
      <c r="I280" s="246" t="s">
        <v>1242</v>
      </c>
      <c r="J280" s="246" t="s">
        <v>1340</v>
      </c>
      <c r="K280" s="246" t="s">
        <v>234</v>
      </c>
      <c r="L280" s="246" t="s">
        <v>1338</v>
      </c>
    </row>
    <row r="281" spans="1:12" hidden="1">
      <c r="A281" s="246" t="s">
        <v>1335</v>
      </c>
      <c r="B281" s="246" t="s">
        <v>1621</v>
      </c>
      <c r="C281" s="247">
        <v>45665</v>
      </c>
      <c r="D281" s="246" t="s">
        <v>576</v>
      </c>
      <c r="E281" s="246" t="s">
        <v>1335</v>
      </c>
      <c r="F281" s="247">
        <v>45694</v>
      </c>
      <c r="G281" s="247"/>
      <c r="H281" s="246" t="s">
        <v>1316</v>
      </c>
      <c r="I281" s="246" t="s">
        <v>1242</v>
      </c>
      <c r="J281" s="246" t="s">
        <v>1340</v>
      </c>
      <c r="K281" s="246" t="s">
        <v>234</v>
      </c>
      <c r="L281" s="246" t="s">
        <v>1338</v>
      </c>
    </row>
    <row r="282" spans="1:12" hidden="1">
      <c r="A282" s="246" t="s">
        <v>1335</v>
      </c>
      <c r="B282" s="246" t="s">
        <v>1622</v>
      </c>
      <c r="C282" s="247">
        <v>45665</v>
      </c>
      <c r="D282" s="246" t="s">
        <v>576</v>
      </c>
      <c r="E282" s="246" t="s">
        <v>1335</v>
      </c>
      <c r="F282" s="247">
        <v>45707</v>
      </c>
      <c r="G282" s="247"/>
      <c r="H282" s="246" t="s">
        <v>1316</v>
      </c>
      <c r="I282" s="246" t="s">
        <v>1242</v>
      </c>
      <c r="J282" s="246" t="s">
        <v>1340</v>
      </c>
      <c r="K282" s="246" t="s">
        <v>234</v>
      </c>
      <c r="L282" s="246" t="s">
        <v>1338</v>
      </c>
    </row>
    <row r="283" spans="1:12" hidden="1">
      <c r="A283" s="246" t="s">
        <v>1335</v>
      </c>
      <c r="B283" s="246" t="s">
        <v>1623</v>
      </c>
      <c r="C283" s="247">
        <v>45665</v>
      </c>
      <c r="D283" s="246" t="s">
        <v>576</v>
      </c>
      <c r="E283" s="246" t="s">
        <v>1335</v>
      </c>
      <c r="F283" s="247">
        <v>45716</v>
      </c>
      <c r="G283" s="247"/>
      <c r="H283" s="246" t="s">
        <v>1316</v>
      </c>
      <c r="I283" s="246" t="s">
        <v>1242</v>
      </c>
      <c r="J283" s="246" t="s">
        <v>1340</v>
      </c>
      <c r="K283" s="246" t="s">
        <v>234</v>
      </c>
      <c r="L283" s="246" t="s">
        <v>1338</v>
      </c>
    </row>
    <row r="284" spans="1:12" hidden="1">
      <c r="A284" s="246" t="s">
        <v>1335</v>
      </c>
      <c r="B284" s="246" t="s">
        <v>1624</v>
      </c>
      <c r="C284" s="247">
        <v>45735</v>
      </c>
      <c r="D284" s="246" t="s">
        <v>576</v>
      </c>
      <c r="E284" s="246" t="s">
        <v>1335</v>
      </c>
      <c r="F284" s="247">
        <v>45735</v>
      </c>
      <c r="G284" s="247"/>
      <c r="H284" s="246" t="s">
        <v>1316</v>
      </c>
      <c r="I284" s="246" t="s">
        <v>1242</v>
      </c>
      <c r="J284" s="246" t="s">
        <v>1340</v>
      </c>
      <c r="K284" s="246" t="s">
        <v>234</v>
      </c>
      <c r="L284" s="246" t="s">
        <v>1338</v>
      </c>
    </row>
    <row r="285" spans="1:12" hidden="1">
      <c r="A285" s="246" t="s">
        <v>1335</v>
      </c>
      <c r="B285" s="246" t="s">
        <v>1625</v>
      </c>
      <c r="C285" s="247">
        <v>45735</v>
      </c>
      <c r="D285" s="246" t="s">
        <v>576</v>
      </c>
      <c r="E285" s="246" t="s">
        <v>1335</v>
      </c>
      <c r="F285" s="247">
        <v>45748</v>
      </c>
      <c r="G285" s="247"/>
      <c r="H285" s="246" t="s">
        <v>1316</v>
      </c>
      <c r="I285" s="246" t="s">
        <v>1242</v>
      </c>
      <c r="J285" s="246" t="s">
        <v>1340</v>
      </c>
      <c r="K285" s="246" t="s">
        <v>234</v>
      </c>
      <c r="L285" s="246" t="s">
        <v>1338</v>
      </c>
    </row>
    <row r="286" spans="1:12" hidden="1">
      <c r="A286" s="246" t="s">
        <v>1335</v>
      </c>
      <c r="B286" s="246" t="s">
        <v>1626</v>
      </c>
      <c r="C286" s="247">
        <v>45735</v>
      </c>
      <c r="D286" s="246" t="s">
        <v>576</v>
      </c>
      <c r="E286" s="246" t="s">
        <v>1335</v>
      </c>
      <c r="F286" s="247">
        <v>45748</v>
      </c>
      <c r="G286" s="247"/>
      <c r="H286" s="246" t="s">
        <v>1316</v>
      </c>
      <c r="I286" s="246" t="s">
        <v>1242</v>
      </c>
      <c r="J286" s="246" t="s">
        <v>1340</v>
      </c>
      <c r="K286" s="246" t="s">
        <v>234</v>
      </c>
      <c r="L286" s="246" t="s">
        <v>1338</v>
      </c>
    </row>
    <row r="287" spans="1:12" hidden="1">
      <c r="A287" s="246" t="s">
        <v>1335</v>
      </c>
      <c r="B287" s="246" t="s">
        <v>1627</v>
      </c>
      <c r="C287" s="247">
        <v>45735</v>
      </c>
      <c r="D287" s="246" t="s">
        <v>576</v>
      </c>
      <c r="E287" s="246" t="s">
        <v>1335</v>
      </c>
      <c r="F287" s="247">
        <v>45761</v>
      </c>
      <c r="G287" s="247"/>
      <c r="H287" s="246" t="s">
        <v>1316</v>
      </c>
      <c r="I287" s="246" t="s">
        <v>1242</v>
      </c>
      <c r="J287" s="246" t="s">
        <v>1340</v>
      </c>
      <c r="K287" s="246" t="s">
        <v>234</v>
      </c>
      <c r="L287" s="246" t="s">
        <v>1338</v>
      </c>
    </row>
    <row r="288" spans="1:12" hidden="1">
      <c r="A288" s="246" t="s">
        <v>1335</v>
      </c>
      <c r="B288" s="246" t="s">
        <v>1628</v>
      </c>
      <c r="C288" s="247">
        <v>45791</v>
      </c>
      <c r="D288" s="246" t="s">
        <v>576</v>
      </c>
      <c r="E288" s="246" t="s">
        <v>1335</v>
      </c>
      <c r="F288" s="247">
        <v>45791</v>
      </c>
      <c r="G288" s="247"/>
      <c r="H288" s="246" t="s">
        <v>1316</v>
      </c>
      <c r="I288" s="246" t="s">
        <v>1242</v>
      </c>
      <c r="J288" s="246" t="s">
        <v>1340</v>
      </c>
      <c r="K288" s="246" t="s">
        <v>234</v>
      </c>
      <c r="L288" s="246" t="s">
        <v>1338</v>
      </c>
    </row>
    <row r="289" spans="1:12" hidden="1">
      <c r="A289" s="246" t="s">
        <v>1335</v>
      </c>
      <c r="B289" s="246" t="s">
        <v>1629</v>
      </c>
      <c r="C289" s="247">
        <v>45791</v>
      </c>
      <c r="D289" s="246" t="s">
        <v>576</v>
      </c>
      <c r="E289" s="246" t="s">
        <v>1335</v>
      </c>
      <c r="F289" s="247">
        <v>45806</v>
      </c>
      <c r="G289" s="247"/>
      <c r="H289" s="246" t="s">
        <v>1316</v>
      </c>
      <c r="I289" s="246" t="s">
        <v>1242</v>
      </c>
      <c r="J289" s="246" t="s">
        <v>1340</v>
      </c>
      <c r="K289" s="246" t="s">
        <v>234</v>
      </c>
      <c r="L289" s="246" t="s">
        <v>1338</v>
      </c>
    </row>
    <row r="290" spans="1:12" hidden="1">
      <c r="A290" s="246" t="s">
        <v>1335</v>
      </c>
      <c r="B290" s="246" t="s">
        <v>1630</v>
      </c>
      <c r="C290" s="247">
        <v>45791</v>
      </c>
      <c r="D290" s="246" t="s">
        <v>576</v>
      </c>
      <c r="E290" s="246" t="s">
        <v>1335</v>
      </c>
      <c r="F290" s="247">
        <v>45812</v>
      </c>
      <c r="G290" s="247"/>
      <c r="H290" s="246" t="s">
        <v>1316</v>
      </c>
      <c r="I290" s="246" t="s">
        <v>1242</v>
      </c>
      <c r="J290" s="246" t="s">
        <v>1340</v>
      </c>
      <c r="K290" s="246" t="s">
        <v>234</v>
      </c>
      <c r="L290" s="246" t="s">
        <v>1338</v>
      </c>
    </row>
    <row r="291" spans="1:12" hidden="1">
      <c r="A291" s="246" t="s">
        <v>1335</v>
      </c>
      <c r="B291" s="246" t="s">
        <v>1631</v>
      </c>
      <c r="C291" s="247">
        <v>45791</v>
      </c>
      <c r="D291" s="246" t="s">
        <v>576</v>
      </c>
      <c r="E291" s="246" t="s">
        <v>1335</v>
      </c>
      <c r="F291" s="247">
        <v>45812</v>
      </c>
      <c r="G291" s="247"/>
      <c r="H291" s="246" t="s">
        <v>1316</v>
      </c>
      <c r="I291" s="246" t="s">
        <v>1242</v>
      </c>
      <c r="J291" s="246" t="s">
        <v>1340</v>
      </c>
      <c r="K291" s="246" t="s">
        <v>234</v>
      </c>
      <c r="L291" s="246" t="s">
        <v>1338</v>
      </c>
    </row>
    <row r="292" spans="1:12" hidden="1">
      <c r="A292" s="246" t="s">
        <v>1335</v>
      </c>
      <c r="B292" s="246" t="s">
        <v>1632</v>
      </c>
      <c r="C292" s="247">
        <v>45791</v>
      </c>
      <c r="D292" s="246" t="s">
        <v>576</v>
      </c>
      <c r="E292" s="246" t="s">
        <v>1335</v>
      </c>
      <c r="F292" s="247">
        <v>45812</v>
      </c>
      <c r="G292" s="247"/>
      <c r="H292" s="246" t="s">
        <v>1316</v>
      </c>
      <c r="I292" s="246" t="s">
        <v>1242</v>
      </c>
      <c r="J292" s="246" t="s">
        <v>1340</v>
      </c>
      <c r="K292" s="246" t="s">
        <v>234</v>
      </c>
      <c r="L292" s="246" t="s">
        <v>1338</v>
      </c>
    </row>
    <row r="293" spans="1:12" hidden="1">
      <c r="A293" s="246" t="s">
        <v>1335</v>
      </c>
      <c r="B293" s="246" t="s">
        <v>1633</v>
      </c>
      <c r="C293" s="247">
        <v>45791</v>
      </c>
      <c r="D293" s="246" t="s">
        <v>576</v>
      </c>
      <c r="E293" s="246" t="s">
        <v>1335</v>
      </c>
      <c r="F293" s="247">
        <v>45812</v>
      </c>
      <c r="G293" s="247"/>
      <c r="H293" s="246" t="s">
        <v>1316</v>
      </c>
      <c r="I293" s="246" t="s">
        <v>1242</v>
      </c>
      <c r="J293" s="246" t="s">
        <v>1340</v>
      </c>
      <c r="K293" s="246" t="s">
        <v>234</v>
      </c>
      <c r="L293" s="246" t="s">
        <v>1338</v>
      </c>
    </row>
    <row r="294" spans="1:12" hidden="1">
      <c r="A294" s="246" t="s">
        <v>1335</v>
      </c>
      <c r="B294" s="246" t="s">
        <v>1634</v>
      </c>
      <c r="C294" s="247">
        <v>45791</v>
      </c>
      <c r="D294" s="246" t="s">
        <v>576</v>
      </c>
      <c r="E294" s="246" t="s">
        <v>1335</v>
      </c>
      <c r="F294" s="247">
        <v>45812</v>
      </c>
      <c r="G294" s="247"/>
      <c r="H294" s="246" t="s">
        <v>1316</v>
      </c>
      <c r="I294" s="246" t="s">
        <v>1242</v>
      </c>
      <c r="J294" s="246" t="s">
        <v>1340</v>
      </c>
      <c r="K294" s="246" t="s">
        <v>234</v>
      </c>
      <c r="L294" s="246" t="s">
        <v>1338</v>
      </c>
    </row>
    <row r="295" spans="1:12" hidden="1">
      <c r="A295" s="246" t="s">
        <v>1335</v>
      </c>
      <c r="B295" s="246" t="s">
        <v>1635</v>
      </c>
      <c r="C295" s="247">
        <v>45791</v>
      </c>
      <c r="D295" s="246" t="s">
        <v>576</v>
      </c>
      <c r="E295" s="246" t="s">
        <v>1335</v>
      </c>
      <c r="F295" s="247">
        <v>45812</v>
      </c>
      <c r="G295" s="247"/>
      <c r="H295" s="246" t="s">
        <v>1316</v>
      </c>
      <c r="I295" s="246" t="s">
        <v>1242</v>
      </c>
      <c r="J295" s="246" t="s">
        <v>1340</v>
      </c>
      <c r="K295" s="246" t="s">
        <v>234</v>
      </c>
      <c r="L295" s="246" t="s">
        <v>1338</v>
      </c>
    </row>
    <row r="296" spans="1:12" hidden="1">
      <c r="A296" s="246" t="s">
        <v>1335</v>
      </c>
      <c r="B296" s="246" t="s">
        <v>1636</v>
      </c>
      <c r="C296" s="247">
        <v>45800</v>
      </c>
      <c r="D296" s="246" t="s">
        <v>1258</v>
      </c>
      <c r="E296" s="246" t="s">
        <v>1335</v>
      </c>
      <c r="F296" s="247">
        <v>45800</v>
      </c>
      <c r="G296" s="247"/>
      <c r="H296" s="246" t="s">
        <v>1312</v>
      </c>
      <c r="I296" s="246" t="s">
        <v>1242</v>
      </c>
      <c r="J296" s="246" t="s">
        <v>1347</v>
      </c>
      <c r="K296" s="246" t="s">
        <v>659</v>
      </c>
      <c r="L296" s="246" t="s">
        <v>1338</v>
      </c>
    </row>
    <row r="297" spans="1:12" hidden="1">
      <c r="A297" s="246" t="s">
        <v>1335</v>
      </c>
      <c r="B297" s="246" t="s">
        <v>1637</v>
      </c>
      <c r="C297" s="247">
        <v>45808</v>
      </c>
      <c r="D297" s="246" t="s">
        <v>1259</v>
      </c>
      <c r="E297" s="246" t="s">
        <v>1335</v>
      </c>
      <c r="F297" s="247"/>
      <c r="G297" s="247"/>
      <c r="H297" s="246" t="s">
        <v>1313</v>
      </c>
      <c r="I297" s="246" t="s">
        <v>1242</v>
      </c>
      <c r="J297" s="246" t="s">
        <v>1585</v>
      </c>
      <c r="K297" s="246" t="s">
        <v>1239</v>
      </c>
      <c r="L297" s="246" t="s">
        <v>1338</v>
      </c>
    </row>
    <row r="298" spans="1:12" hidden="1">
      <c r="A298" s="246" t="s">
        <v>1335</v>
      </c>
      <c r="B298" s="246" t="s">
        <v>1638</v>
      </c>
      <c r="C298" s="247">
        <v>45833</v>
      </c>
      <c r="D298" s="246" t="s">
        <v>1327</v>
      </c>
      <c r="E298" s="246" t="s">
        <v>1335</v>
      </c>
      <c r="F298" s="247">
        <v>45833</v>
      </c>
      <c r="G298" s="247"/>
      <c r="H298" s="246" t="s">
        <v>1313</v>
      </c>
      <c r="I298" s="246" t="s">
        <v>1242</v>
      </c>
      <c r="J298" s="246" t="s">
        <v>1340</v>
      </c>
      <c r="K298" s="246" t="s">
        <v>659</v>
      </c>
      <c r="L298" s="246" t="s">
        <v>1342</v>
      </c>
    </row>
    <row r="299" spans="1:12">
      <c r="A299" s="246" t="s">
        <v>1335</v>
      </c>
      <c r="B299" s="246" t="s">
        <v>1639</v>
      </c>
      <c r="C299" s="247">
        <v>45893</v>
      </c>
      <c r="D299" s="246" t="s">
        <v>1260</v>
      </c>
      <c r="E299" s="246" t="s">
        <v>1335</v>
      </c>
      <c r="F299" s="247">
        <v>45894</v>
      </c>
      <c r="G299" s="247"/>
      <c r="H299" s="246" t="s">
        <v>1313</v>
      </c>
      <c r="I299" s="246" t="s">
        <v>1242</v>
      </c>
      <c r="J299" s="246" t="s">
        <v>1337</v>
      </c>
      <c r="K299" s="246" t="s">
        <v>87</v>
      </c>
      <c r="L299" s="246" t="s">
        <v>1338</v>
      </c>
    </row>
    <row r="300" spans="1:12" hidden="1">
      <c r="A300" s="246" t="s">
        <v>1335</v>
      </c>
      <c r="B300" s="246" t="s">
        <v>1640</v>
      </c>
      <c r="C300" s="247">
        <v>45894</v>
      </c>
      <c r="D300" s="246" t="s">
        <v>1261</v>
      </c>
      <c r="E300" s="246" t="s">
        <v>1335</v>
      </c>
      <c r="F300" s="247"/>
      <c r="G300" s="247"/>
      <c r="H300" s="246" t="s">
        <v>1147</v>
      </c>
      <c r="I300" s="246" t="s">
        <v>1242</v>
      </c>
      <c r="J300" s="246" t="s">
        <v>1337</v>
      </c>
      <c r="K300" s="246" t="s">
        <v>659</v>
      </c>
      <c r="L300" s="246" t="s">
        <v>1338</v>
      </c>
    </row>
    <row r="301" spans="1:12" hidden="1">
      <c r="A301" s="246" t="s">
        <v>1335</v>
      </c>
      <c r="B301" s="246" t="s">
        <v>1641</v>
      </c>
      <c r="C301" s="247">
        <v>45897</v>
      </c>
      <c r="D301" s="246" t="s">
        <v>576</v>
      </c>
      <c r="E301" s="246" t="s">
        <v>1335</v>
      </c>
      <c r="F301" s="247">
        <v>45903</v>
      </c>
      <c r="G301" s="247"/>
      <c r="H301" s="246" t="s">
        <v>1316</v>
      </c>
      <c r="I301" s="246" t="s">
        <v>1242</v>
      </c>
      <c r="J301" s="246" t="s">
        <v>1340</v>
      </c>
      <c r="K301" s="246" t="s">
        <v>234</v>
      </c>
      <c r="L301" s="246" t="s">
        <v>1338</v>
      </c>
    </row>
    <row r="302" spans="1:12" hidden="1">
      <c r="A302" s="246" t="s">
        <v>1335</v>
      </c>
      <c r="B302" s="246" t="s">
        <v>1642</v>
      </c>
      <c r="C302" s="247">
        <v>45910</v>
      </c>
      <c r="D302" s="246" t="s">
        <v>576</v>
      </c>
      <c r="E302" s="246" t="s">
        <v>1335</v>
      </c>
      <c r="F302" s="247">
        <v>45910</v>
      </c>
      <c r="G302" s="247"/>
      <c r="H302" s="246" t="s">
        <v>1316</v>
      </c>
      <c r="I302" s="246" t="s">
        <v>1242</v>
      </c>
      <c r="J302" s="246" t="s">
        <v>1340</v>
      </c>
      <c r="K302" s="246" t="s">
        <v>234</v>
      </c>
      <c r="L302" s="246" t="s">
        <v>1338</v>
      </c>
    </row>
    <row r="303" spans="1:12" hidden="1">
      <c r="A303" s="246" t="s">
        <v>1335</v>
      </c>
      <c r="B303" s="246" t="s">
        <v>1643</v>
      </c>
      <c r="C303" s="247">
        <v>45910</v>
      </c>
      <c r="D303" s="246" t="s">
        <v>576</v>
      </c>
      <c r="E303" s="246" t="s">
        <v>1335</v>
      </c>
      <c r="F303" s="247">
        <v>45910</v>
      </c>
      <c r="G303" s="247"/>
      <c r="H303" s="246" t="s">
        <v>1316</v>
      </c>
      <c r="I303" s="246" t="s">
        <v>1242</v>
      </c>
      <c r="J303" s="246" t="s">
        <v>1340</v>
      </c>
      <c r="K303" s="246" t="s">
        <v>234</v>
      </c>
      <c r="L303" s="246" t="s">
        <v>1338</v>
      </c>
    </row>
    <row r="304" spans="1:12" hidden="1">
      <c r="A304" s="246" t="s">
        <v>1335</v>
      </c>
      <c r="B304" s="246" t="s">
        <v>1644</v>
      </c>
      <c r="C304" s="247">
        <v>45910</v>
      </c>
      <c r="D304" s="246" t="s">
        <v>576</v>
      </c>
      <c r="E304" s="246" t="s">
        <v>1335</v>
      </c>
      <c r="F304" s="247">
        <v>45910</v>
      </c>
      <c r="G304" s="247"/>
      <c r="H304" s="246" t="s">
        <v>1316</v>
      </c>
      <c r="I304" s="246" t="s">
        <v>1242</v>
      </c>
      <c r="J304" s="246" t="s">
        <v>1340</v>
      </c>
      <c r="K304" s="246" t="s">
        <v>234</v>
      </c>
      <c r="L304" s="246" t="s">
        <v>1338</v>
      </c>
    </row>
    <row r="305" spans="1:12" hidden="1">
      <c r="A305" s="246" t="s">
        <v>1335</v>
      </c>
      <c r="B305" s="246" t="s">
        <v>1645</v>
      </c>
      <c r="C305" s="247">
        <v>45910</v>
      </c>
      <c r="D305" s="246" t="s">
        <v>576</v>
      </c>
      <c r="E305" s="246" t="s">
        <v>1335</v>
      </c>
      <c r="F305" s="247">
        <v>45910</v>
      </c>
      <c r="G305" s="247"/>
      <c r="H305" s="246" t="s">
        <v>1316</v>
      </c>
      <c r="I305" s="246" t="s">
        <v>1242</v>
      </c>
      <c r="J305" s="246" t="s">
        <v>1340</v>
      </c>
      <c r="K305" s="246" t="s">
        <v>234</v>
      </c>
      <c r="L305" s="246" t="s">
        <v>1338</v>
      </c>
    </row>
    <row r="306" spans="1:12" hidden="1">
      <c r="A306" s="246" t="s">
        <v>1335</v>
      </c>
      <c r="B306" s="246" t="s">
        <v>1646</v>
      </c>
      <c r="C306" s="247">
        <v>45910</v>
      </c>
      <c r="D306" s="246" t="s">
        <v>576</v>
      </c>
      <c r="E306" s="246" t="s">
        <v>1335</v>
      </c>
      <c r="F306" s="247">
        <v>45910</v>
      </c>
      <c r="G306" s="247"/>
      <c r="H306" s="246" t="s">
        <v>1316</v>
      </c>
      <c r="I306" s="246" t="s">
        <v>1242</v>
      </c>
      <c r="J306" s="246" t="s">
        <v>1340</v>
      </c>
      <c r="K306" s="246" t="s">
        <v>234</v>
      </c>
      <c r="L306" s="246" t="s">
        <v>1338</v>
      </c>
    </row>
    <row r="307" spans="1:12" hidden="1">
      <c r="A307" s="246" t="s">
        <v>1335</v>
      </c>
      <c r="B307" s="246" t="s">
        <v>1647</v>
      </c>
      <c r="C307" s="247">
        <v>45910</v>
      </c>
      <c r="D307" s="246" t="s">
        <v>576</v>
      </c>
      <c r="E307" s="246" t="s">
        <v>1335</v>
      </c>
      <c r="F307" s="247">
        <v>45910</v>
      </c>
      <c r="G307" s="247"/>
      <c r="H307" s="246" t="s">
        <v>1316</v>
      </c>
      <c r="I307" s="246" t="s">
        <v>1242</v>
      </c>
      <c r="J307" s="246" t="s">
        <v>1340</v>
      </c>
      <c r="K307" s="246" t="s">
        <v>234</v>
      </c>
      <c r="L307" s="246" t="s">
        <v>1338</v>
      </c>
    </row>
    <row r="308" spans="1:12" hidden="1">
      <c r="A308" s="246" t="s">
        <v>1335</v>
      </c>
      <c r="B308" s="246" t="s">
        <v>1648</v>
      </c>
      <c r="C308" s="247">
        <v>45910</v>
      </c>
      <c r="D308" s="246" t="s">
        <v>576</v>
      </c>
      <c r="E308" s="246" t="s">
        <v>1335</v>
      </c>
      <c r="F308" s="247">
        <v>45911</v>
      </c>
      <c r="G308" s="247"/>
      <c r="H308" s="246" t="s">
        <v>1316</v>
      </c>
      <c r="I308" s="246" t="s">
        <v>1242</v>
      </c>
      <c r="J308" s="246" t="s">
        <v>1340</v>
      </c>
      <c r="K308" s="246" t="s">
        <v>234</v>
      </c>
      <c r="L308" s="246" t="s">
        <v>1338</v>
      </c>
    </row>
    <row r="309" spans="1:12" hidden="1">
      <c r="A309" s="246" t="s">
        <v>1335</v>
      </c>
      <c r="B309" s="246" t="s">
        <v>1649</v>
      </c>
      <c r="C309" s="247">
        <v>45910</v>
      </c>
      <c r="D309" s="246" t="s">
        <v>576</v>
      </c>
      <c r="E309" s="246" t="s">
        <v>1335</v>
      </c>
      <c r="F309" s="247">
        <v>45911</v>
      </c>
      <c r="G309" s="247"/>
      <c r="H309" s="246" t="s">
        <v>1316</v>
      </c>
      <c r="I309" s="246" t="s">
        <v>1242</v>
      </c>
      <c r="J309" s="246" t="s">
        <v>1340</v>
      </c>
      <c r="K309" s="246" t="s">
        <v>234</v>
      </c>
      <c r="L309" s="246" t="s">
        <v>1338</v>
      </c>
    </row>
    <row r="310" spans="1:12" hidden="1">
      <c r="A310" s="246" t="s">
        <v>1335</v>
      </c>
      <c r="B310" s="246" t="s">
        <v>1650</v>
      </c>
      <c r="C310" s="247">
        <v>45910</v>
      </c>
      <c r="D310" s="246" t="s">
        <v>576</v>
      </c>
      <c r="E310" s="246" t="s">
        <v>1335</v>
      </c>
      <c r="F310" s="247">
        <v>45911</v>
      </c>
      <c r="G310" s="247"/>
      <c r="H310" s="246" t="s">
        <v>1316</v>
      </c>
      <c r="I310" s="246" t="s">
        <v>1242</v>
      </c>
      <c r="J310" s="246" t="s">
        <v>1340</v>
      </c>
      <c r="K310" s="246" t="s">
        <v>234</v>
      </c>
      <c r="L310" s="246" t="s">
        <v>1338</v>
      </c>
    </row>
    <row r="311" spans="1:12" hidden="1">
      <c r="A311" s="246" t="s">
        <v>1335</v>
      </c>
      <c r="B311" s="246" t="s">
        <v>1651</v>
      </c>
      <c r="C311" s="247">
        <v>45910</v>
      </c>
      <c r="D311" s="246" t="s">
        <v>576</v>
      </c>
      <c r="E311" s="246" t="s">
        <v>1335</v>
      </c>
      <c r="F311" s="247">
        <v>45912</v>
      </c>
      <c r="G311" s="247"/>
      <c r="H311" s="246" t="s">
        <v>1316</v>
      </c>
      <c r="I311" s="246" t="s">
        <v>1242</v>
      </c>
      <c r="J311" s="246" t="s">
        <v>1340</v>
      </c>
      <c r="K311" s="246" t="s">
        <v>234</v>
      </c>
      <c r="L311" s="246" t="s">
        <v>1338</v>
      </c>
    </row>
    <row r="312" spans="1:12" hidden="1">
      <c r="A312" s="246" t="s">
        <v>1335</v>
      </c>
      <c r="B312" s="246" t="s">
        <v>1652</v>
      </c>
      <c r="C312" s="247">
        <v>45910</v>
      </c>
      <c r="D312" s="246" t="s">
        <v>576</v>
      </c>
      <c r="E312" s="246" t="s">
        <v>1335</v>
      </c>
      <c r="F312" s="247">
        <v>45912</v>
      </c>
      <c r="G312" s="247"/>
      <c r="H312" s="246" t="s">
        <v>1316</v>
      </c>
      <c r="I312" s="246" t="s">
        <v>1242</v>
      </c>
      <c r="J312" s="246" t="s">
        <v>1340</v>
      </c>
      <c r="K312" s="246" t="s">
        <v>234</v>
      </c>
      <c r="L312" s="246" t="s">
        <v>1338</v>
      </c>
    </row>
    <row r="313" spans="1:12" hidden="1">
      <c r="A313" s="246" t="s">
        <v>1335</v>
      </c>
      <c r="B313" s="246" t="s">
        <v>1653</v>
      </c>
      <c r="C313" s="247">
        <v>45910</v>
      </c>
      <c r="D313" s="246" t="s">
        <v>576</v>
      </c>
      <c r="E313" s="246" t="s">
        <v>1335</v>
      </c>
      <c r="F313" s="247">
        <v>45912</v>
      </c>
      <c r="G313" s="247"/>
      <c r="H313" s="246" t="s">
        <v>1316</v>
      </c>
      <c r="I313" s="246" t="s">
        <v>1242</v>
      </c>
      <c r="J313" s="246" t="s">
        <v>1340</v>
      </c>
      <c r="K313" s="246" t="s">
        <v>234</v>
      </c>
      <c r="L313" s="246" t="s">
        <v>1338</v>
      </c>
    </row>
    <row r="314" spans="1:12" hidden="1">
      <c r="A314" s="246" t="s">
        <v>1335</v>
      </c>
      <c r="B314" s="246" t="s">
        <v>1654</v>
      </c>
      <c r="C314" s="247">
        <v>45910</v>
      </c>
      <c r="D314" s="246" t="s">
        <v>576</v>
      </c>
      <c r="E314" s="246" t="s">
        <v>1335</v>
      </c>
      <c r="F314" s="247">
        <v>45912</v>
      </c>
      <c r="G314" s="247"/>
      <c r="H314" s="246" t="s">
        <v>1316</v>
      </c>
      <c r="I314" s="246" t="s">
        <v>1242</v>
      </c>
      <c r="J314" s="246" t="s">
        <v>1340</v>
      </c>
      <c r="K314" s="246" t="s">
        <v>234</v>
      </c>
      <c r="L314" s="246" t="s">
        <v>1338</v>
      </c>
    </row>
    <row r="315" spans="1:12" hidden="1">
      <c r="A315" s="246" t="s">
        <v>1335</v>
      </c>
      <c r="B315" s="246" t="s">
        <v>1655</v>
      </c>
      <c r="C315" s="247">
        <v>45910</v>
      </c>
      <c r="D315" s="246" t="s">
        <v>576</v>
      </c>
      <c r="E315" s="246" t="s">
        <v>1335</v>
      </c>
      <c r="F315" s="247">
        <v>45912</v>
      </c>
      <c r="G315" s="247"/>
      <c r="H315" s="246" t="s">
        <v>1316</v>
      </c>
      <c r="I315" s="246" t="s">
        <v>1242</v>
      </c>
      <c r="J315" s="246" t="s">
        <v>1340</v>
      </c>
      <c r="K315" s="246" t="s">
        <v>234</v>
      </c>
      <c r="L315" s="246" t="s">
        <v>1338</v>
      </c>
    </row>
    <row r="316" spans="1:12" hidden="1">
      <c r="A316" s="246" t="s">
        <v>1335</v>
      </c>
      <c r="B316" s="246" t="s">
        <v>1656</v>
      </c>
      <c r="C316" s="247">
        <v>45938</v>
      </c>
      <c r="D316" s="246" t="s">
        <v>1262</v>
      </c>
      <c r="E316" s="246" t="s">
        <v>1335</v>
      </c>
      <c r="F316" s="247">
        <v>45950</v>
      </c>
      <c r="G316" s="247"/>
      <c r="H316" s="246" t="s">
        <v>1313</v>
      </c>
      <c r="I316" s="246" t="s">
        <v>1242</v>
      </c>
      <c r="J316" s="246" t="s">
        <v>1585</v>
      </c>
      <c r="K316" s="246" t="s">
        <v>1239</v>
      </c>
      <c r="L316" s="246" t="s">
        <v>1338</v>
      </c>
    </row>
  </sheetData>
  <autoFilter ref="A1:L316" xr:uid="{7E02E25D-2471-4279-A0B0-EB4D59340D3A}">
    <filterColumn colId="10">
      <filters>
        <filter val="BMANPRED"/>
      </filters>
    </filterColumn>
  </autoFilter>
  <pageMargins left="0.75" right="0.75" top="1" bottom="1" header="0.5" footer="0.5"/>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C04FC-871E-4E6E-A9BD-ACB1E5F4C467}">
  <sheetPr codeName="Hoja19"/>
  <dimension ref="A1"/>
  <sheetViews>
    <sheetView workbookViewId="0">
      <selection activeCell="P31" sqref="P31"/>
    </sheetView>
  </sheetViews>
  <sheetFormatPr baseColWidth="10" defaultColWidth="11.42578125" defaultRowHeight="15"/>
  <cols>
    <col min="1" max="1" width="30" customWidth="1"/>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242E99A1CB9D1C4AB4A6A4F4EBC4B48E" ma:contentTypeVersion="21" ma:contentTypeDescription="Crear nuevo documento." ma:contentTypeScope="" ma:versionID="98afa95fb8e532d2f6b6961800900f2d">
  <xsd:schema xmlns:xsd="http://www.w3.org/2001/XMLSchema" xmlns:xs="http://www.w3.org/2001/XMLSchema" xmlns:p="http://schemas.microsoft.com/office/2006/metadata/properties" xmlns:ns2="7938cee1-6a21-435d-abb0-10c593bd939b" xmlns:ns3="7cbe41b0-a8df-4370-9b40-cc98dcf335c2" targetNamespace="http://schemas.microsoft.com/office/2006/metadata/properties" ma:root="true" ma:fieldsID="9030ff64abf54127a357146dac019947" ns2:_="" ns3:_="">
    <xsd:import namespace="7938cee1-6a21-435d-abb0-10c593bd939b"/>
    <xsd:import namespace="7cbe41b0-a8df-4370-9b40-cc98dcf335c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Fech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38cee1-6a21-435d-abb0-10c593bd93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37acddc1-9372-4f57-8835-29b1de02b68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Fecha" ma:index="26" nillable="true" ma:displayName="Fecha" ma:format="DateOnly" ma:internalName="Fecha">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cbe41b0-a8df-4370-9b40-cc98dcf335c2"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a0eb5dc1-190c-44e9-8d7f-5eae0416240e}" ma:internalName="TaxCatchAll" ma:showField="CatchAllData" ma:web="7cbe41b0-a8df-4370-9b40-cc98dcf335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7cbe41b0-a8df-4370-9b40-cc98dcf335c2" xsi:nil="true"/>
    <lcf76f155ced4ddcb4097134ff3c332f xmlns="7938cee1-6a21-435d-abb0-10c593bd939b">
      <Terms xmlns="http://schemas.microsoft.com/office/infopath/2007/PartnerControls"/>
    </lcf76f155ced4ddcb4097134ff3c332f>
    <Fecha xmlns="7938cee1-6a21-435d-abb0-10c593bd939b" xsi:nil="true"/>
  </documentManagement>
</p:properties>
</file>

<file path=customXml/itemProps1.xml><?xml version="1.0" encoding="utf-8"?>
<ds:datastoreItem xmlns:ds="http://schemas.openxmlformats.org/officeDocument/2006/customXml" ds:itemID="{C900F9A8-9A82-4792-8EBF-703DD3CAB1E4}">
  <ds:schemaRefs>
    <ds:schemaRef ds:uri="http://schemas.microsoft.com/DataMashup"/>
  </ds:schemaRefs>
</ds:datastoreItem>
</file>

<file path=customXml/itemProps2.xml><?xml version="1.0" encoding="utf-8"?>
<ds:datastoreItem xmlns:ds="http://schemas.openxmlformats.org/officeDocument/2006/customXml" ds:itemID="{AB63F8A2-D0D1-42C0-B25F-1A1358482E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38cee1-6a21-435d-abb0-10c593bd939b"/>
    <ds:schemaRef ds:uri="7cbe41b0-a8df-4370-9b40-cc98dcf335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B05B30-0DBE-4ED5-A211-9170125705B6}">
  <ds:schemaRefs>
    <ds:schemaRef ds:uri="http://schemas.microsoft.com/sharepoint/v3/contenttype/forms"/>
  </ds:schemaRefs>
</ds:datastoreItem>
</file>

<file path=customXml/itemProps4.xml><?xml version="1.0" encoding="utf-8"?>
<ds:datastoreItem xmlns:ds="http://schemas.openxmlformats.org/officeDocument/2006/customXml" ds:itemID="{4DA06C19-93A3-425B-89F4-D28249D87B6B}">
  <ds:schemaRefs>
    <ds:schemaRef ds:uri="7938cee1-6a21-435d-abb0-10c593bd939b"/>
    <ds:schemaRef ds:uri="http://purl.org/dc/elements/1.1/"/>
    <ds:schemaRef ds:uri="http://purl.org/dc/dcmitype/"/>
    <ds:schemaRef ds:uri="http://www.w3.org/XML/1998/namespace"/>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7cbe41b0-a8df-4370-9b40-cc98dcf335c2"/>
    <ds:schemaRef ds:uri="http://schemas.microsoft.com/office/2006/metadata/properties"/>
  </ds:schemaRefs>
</ds:datastoreItem>
</file>

<file path=docMetadata/LabelInfo.xml><?xml version="1.0" encoding="utf-8"?>
<clbl:labelList xmlns:clbl="http://schemas.microsoft.com/office/2020/mipLabelMetadata">
  <clbl:label id="{25f446bd-6d9a-4830-b5f5-44390f5dd9f6}" enabled="0" method="" siteId="{25f446bd-6d9a-4830-b5f5-44390f5dd9f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25</vt:i4>
      </vt:variant>
      <vt:variant>
        <vt:lpstr>Rangos con nombre</vt:lpstr>
      </vt:variant>
      <vt:variant>
        <vt:i4>1</vt:i4>
      </vt:variant>
    </vt:vector>
  </HeadingPairs>
  <TitlesOfParts>
    <vt:vector size="26" baseType="lpstr">
      <vt:lpstr>TD Fx a Tareas</vt:lpstr>
      <vt:lpstr>Consultas VQ</vt:lpstr>
      <vt:lpstr>Hoja4</vt:lpstr>
      <vt:lpstr>RCM</vt:lpstr>
      <vt:lpstr>NPR</vt:lpstr>
      <vt:lpstr>PLAN SAP ACTUAL</vt:lpstr>
      <vt:lpstr>PLAN SAP PROPUESTO</vt:lpstr>
      <vt:lpstr>Consideraciones</vt:lpstr>
      <vt:lpstr>Hoja2</vt:lpstr>
      <vt:lpstr>Hoja1</vt:lpstr>
      <vt:lpstr>Contexto Operacional</vt:lpstr>
      <vt:lpstr>Empaquetamiento</vt:lpstr>
      <vt:lpstr>Hoja5</vt:lpstr>
      <vt:lpstr>Estrategia</vt:lpstr>
      <vt:lpstr>Empaquetamiento planes</vt:lpstr>
      <vt:lpstr>HH Anual</vt:lpstr>
      <vt:lpstr>TD Tareas y recursos</vt:lpstr>
      <vt:lpstr>TD Pautas</vt:lpstr>
      <vt:lpstr>Hoja2 (2)</vt:lpstr>
      <vt:lpstr>Equipos SAP</vt:lpstr>
      <vt:lpstr>Graficos</vt:lpstr>
      <vt:lpstr>Planificación</vt:lpstr>
      <vt:lpstr>ACA</vt:lpstr>
      <vt:lpstr>Historial Sap</vt:lpstr>
      <vt:lpstr>Registro de inspección</vt:lpstr>
      <vt:lpstr>Consideraciones!Área_de_impresión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Carolina Pinochet Dagnino</dc:creator>
  <cp:keywords/>
  <dc:description/>
  <cp:lastModifiedBy>Felipe Sánchez Lizana</cp:lastModifiedBy>
  <cp:revision/>
  <dcterms:created xsi:type="dcterms:W3CDTF">2023-11-06T23:06:05Z</dcterms:created>
  <dcterms:modified xsi:type="dcterms:W3CDTF">2026-05-15T15:43:18Z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0x010100242E99A1CB9D1C4AB4A6A4F4EBC4B48E</vt:lpwstr>
  </property>
  <property fmtid="{D5CDD505-2E9C-101B-9397-08002B2CF9AE}" pid="3" name="MediaServiceImageTags">
    <vt:lpwstr/>
  </property>
</Properties>
</file>