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TUGAS KULIAH\SEMESTER 5\WORKSHOP SISTEM CERDAS\EXCEL HITUNG MANUAL PROJECT\"/>
    </mc:Choice>
  </mc:AlternateContent>
  <xr:revisionPtr revIDLastSave="0" documentId="13_ncr:1_{EC99BD38-B2E2-468E-940A-69E5F8DFEA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4" i="1" l="1"/>
  <c r="C73" i="1"/>
  <c r="D97" i="1"/>
  <c r="E97" i="1"/>
  <c r="F97" i="1"/>
  <c r="G97" i="1"/>
  <c r="H97" i="1"/>
  <c r="D96" i="1"/>
  <c r="E96" i="1"/>
  <c r="F96" i="1"/>
  <c r="G96" i="1"/>
  <c r="H96" i="1"/>
  <c r="D95" i="1"/>
  <c r="E95" i="1"/>
  <c r="F95" i="1"/>
  <c r="G95" i="1"/>
  <c r="H95" i="1"/>
  <c r="C97" i="1"/>
  <c r="C96" i="1"/>
  <c r="C95" i="1"/>
  <c r="D94" i="1"/>
  <c r="E94" i="1"/>
  <c r="F94" i="1"/>
  <c r="G94" i="1"/>
  <c r="H94" i="1"/>
  <c r="C87" i="1"/>
  <c r="C84" i="1"/>
  <c r="C85" i="1"/>
  <c r="C86" i="1"/>
  <c r="C83" i="1"/>
  <c r="D76" i="1"/>
  <c r="E76" i="1"/>
  <c r="F76" i="1"/>
  <c r="G76" i="1"/>
  <c r="H76" i="1"/>
  <c r="D75" i="1"/>
  <c r="E75" i="1"/>
  <c r="F75" i="1"/>
  <c r="G75" i="1"/>
  <c r="H75" i="1"/>
  <c r="C76" i="1"/>
  <c r="C75" i="1"/>
  <c r="D74" i="1"/>
  <c r="E74" i="1"/>
  <c r="F74" i="1"/>
  <c r="G74" i="1"/>
  <c r="H74" i="1"/>
  <c r="C74" i="1"/>
  <c r="D73" i="1"/>
  <c r="E73" i="1"/>
  <c r="F73" i="1"/>
  <c r="G73" i="1"/>
  <c r="H73" i="1"/>
  <c r="D67" i="1"/>
  <c r="E67" i="1"/>
  <c r="F67" i="1"/>
  <c r="G67" i="1"/>
  <c r="H67" i="1"/>
  <c r="C67" i="1"/>
  <c r="D66" i="1"/>
  <c r="E66" i="1"/>
  <c r="F66" i="1"/>
  <c r="G66" i="1"/>
  <c r="H66" i="1"/>
  <c r="C66" i="1"/>
  <c r="D65" i="1"/>
  <c r="E65" i="1"/>
  <c r="F65" i="1"/>
  <c r="G65" i="1"/>
  <c r="H65" i="1"/>
  <c r="C65" i="1"/>
  <c r="D64" i="1"/>
  <c r="C64" i="1"/>
  <c r="E64" i="1"/>
  <c r="F64" i="1"/>
  <c r="G64" i="1"/>
  <c r="H64" i="1"/>
  <c r="I95" i="1" l="1"/>
  <c r="I96" i="1"/>
  <c r="I97" i="1"/>
  <c r="I94" i="1"/>
  <c r="I99" i="1" l="1"/>
</calcChain>
</file>

<file path=xl/sharedStrings.xml><?xml version="1.0" encoding="utf-8"?>
<sst xmlns="http://schemas.openxmlformats.org/spreadsheetml/2006/main" count="115" uniqueCount="35">
  <si>
    <t>1. Menyiapkan data dari hasil ekstraksi citra berisi nilai RGB dan HSV</t>
  </si>
  <si>
    <t>Nama File</t>
  </si>
  <si>
    <t>Tingkat Kematangan</t>
  </si>
  <si>
    <t>Red</t>
  </si>
  <si>
    <t>Green</t>
  </si>
  <si>
    <t>Blue</t>
  </si>
  <si>
    <t>Hue</t>
  </si>
  <si>
    <t>Saturation</t>
  </si>
  <si>
    <t>Value</t>
  </si>
  <si>
    <t>'buah naga merah'</t>
  </si>
  <si>
    <t>'buah naga merah kuning'</t>
  </si>
  <si>
    <t>'buah naga hijau'</t>
  </si>
  <si>
    <t>'buah naga hijau merah'</t>
  </si>
  <si>
    <t>No</t>
  </si>
  <si>
    <t>dari citra sebanyak 14 buah naga merah, 12 buah naga merah kuning, 7 buah naga hijau, dan 19 buah naga hijau merah sebagai data latih</t>
  </si>
  <si>
    <t>MEAN</t>
  </si>
  <si>
    <t>KELAS</t>
  </si>
  <si>
    <t>Buah Naga Hijau</t>
  </si>
  <si>
    <t>Buah Naga Hijau Merah</t>
  </si>
  <si>
    <t>Buah Naga Merah Kuning</t>
  </si>
  <si>
    <t>Buah Naga Merah</t>
  </si>
  <si>
    <t>2. Mencari mean dari masing-masing data</t>
  </si>
  <si>
    <t>3. Mencari nilai Standar Deviasi</t>
  </si>
  <si>
    <t>STANDAR DEVIASI</t>
  </si>
  <si>
    <t>4. Menghitung probabilitas kelas</t>
  </si>
  <si>
    <t>PROBABILITAS KELAS</t>
  </si>
  <si>
    <t>NILAI</t>
  </si>
  <si>
    <t>5. Mencoba ke data tes</t>
  </si>
  <si>
    <t xml:space="preserve">Green </t>
  </si>
  <si>
    <t>?</t>
  </si>
  <si>
    <t>nilai tertinggi =</t>
  </si>
  <si>
    <t>yang berarti citra yang diuji merupakan kelas buah naga merah</t>
  </si>
  <si>
    <t>testing_17.jpg</t>
  </si>
  <si>
    <t>Menggunakan rumus Distribusi Gaussian</t>
  </si>
  <si>
    <t>Klasifikasi Kelas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</si>
</sst>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5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70" fontId="0" fillId="0" borderId="1" xfId="0" applyNumberFormat="1" applyBorder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00"/>
  <sheetViews>
    <sheetView tabSelected="1" topLeftCell="A83" zoomScaleNormal="100" workbookViewId="0">
      <selection activeCell="G84" sqref="G84"/>
    </sheetView>
  </sheetViews>
  <sheetFormatPr defaultRowHeight="14.4" x14ac:dyDescent="0.3"/>
  <cols>
    <col min="1" max="1" width="21.77734375" customWidth="1"/>
    <col min="2" max="2" width="21.33203125" customWidth="1"/>
    <col min="3" max="3" width="19.77734375" customWidth="1"/>
    <col min="4" max="4" width="20.109375" customWidth="1"/>
    <col min="5" max="5" width="19.88671875" customWidth="1"/>
    <col min="6" max="6" width="21" customWidth="1"/>
    <col min="7" max="7" width="19.33203125" customWidth="1"/>
    <col min="8" max="8" width="19.5546875" customWidth="1"/>
    <col min="9" max="9" width="22.88671875" customWidth="1"/>
  </cols>
  <sheetData>
    <row r="3" spans="1:9" x14ac:dyDescent="0.3">
      <c r="B3" t="s">
        <v>0</v>
      </c>
    </row>
    <row r="4" spans="1:9" x14ac:dyDescent="0.3">
      <c r="B4" t="s">
        <v>14</v>
      </c>
    </row>
    <row r="6" spans="1:9" x14ac:dyDescent="0.3">
      <c r="A6" s="1" t="s">
        <v>13</v>
      </c>
      <c r="B6" s="1" t="s">
        <v>1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2</v>
      </c>
    </row>
    <row r="7" spans="1:9" x14ac:dyDescent="0.3">
      <c r="A7" s="2">
        <v>1</v>
      </c>
      <c r="B7" s="3"/>
      <c r="C7" s="3">
        <v>0.63645896092649701</v>
      </c>
      <c r="D7" s="3">
        <v>0.58669565172403504</v>
      </c>
      <c r="E7" s="3">
        <v>0.58711783614155999</v>
      </c>
      <c r="F7" s="3">
        <v>0.29989597873535101</v>
      </c>
      <c r="G7" s="3">
        <v>0.101562701173253</v>
      </c>
      <c r="H7" s="3">
        <v>0.63759012876198495</v>
      </c>
      <c r="I7" s="3" t="s">
        <v>9</v>
      </c>
    </row>
    <row r="8" spans="1:9" x14ac:dyDescent="0.3">
      <c r="A8" s="2">
        <v>2</v>
      </c>
      <c r="B8" s="3"/>
      <c r="C8" s="3">
        <v>0.62712331030843504</v>
      </c>
      <c r="D8" s="3">
        <v>0.58585202578411999</v>
      </c>
      <c r="E8" s="3">
        <v>0.58703865077859096</v>
      </c>
      <c r="F8" s="3">
        <v>0.22914830533036201</v>
      </c>
      <c r="G8" s="3">
        <v>9.4730369057678093E-2</v>
      </c>
      <c r="H8" s="3">
        <v>0.62764950004509001</v>
      </c>
      <c r="I8" s="3" t="s">
        <v>9</v>
      </c>
    </row>
    <row r="9" spans="1:9" x14ac:dyDescent="0.3">
      <c r="A9" s="2">
        <v>3</v>
      </c>
      <c r="B9" s="3"/>
      <c r="C9" s="3">
        <v>0.63315588768226905</v>
      </c>
      <c r="D9" s="3">
        <v>0.58656897662280505</v>
      </c>
      <c r="E9" s="3">
        <v>0.59066399015547699</v>
      </c>
      <c r="F9" s="3">
        <v>0.27693750469605799</v>
      </c>
      <c r="G9" s="3">
        <v>0.100481261330035</v>
      </c>
      <c r="H9" s="3">
        <v>0.63409533524404005</v>
      </c>
      <c r="I9" s="3" t="s">
        <v>9</v>
      </c>
    </row>
    <row r="10" spans="1:9" x14ac:dyDescent="0.3">
      <c r="A10" s="2">
        <v>4</v>
      </c>
      <c r="B10" s="3"/>
      <c r="C10" s="3">
        <v>0.62749132559752896</v>
      </c>
      <c r="D10" s="3">
        <v>0.58289331443298498</v>
      </c>
      <c r="E10" s="3">
        <v>0.58468875791640296</v>
      </c>
      <c r="F10" s="3">
        <v>0.28379226188157203</v>
      </c>
      <c r="G10" s="3">
        <v>9.8147690860081405E-2</v>
      </c>
      <c r="H10" s="3">
        <v>0.62805314022977798</v>
      </c>
      <c r="I10" s="3" t="s">
        <v>9</v>
      </c>
    </row>
    <row r="11" spans="1:9" x14ac:dyDescent="0.3">
      <c r="A11" s="2">
        <v>5</v>
      </c>
      <c r="B11" s="3"/>
      <c r="C11" s="3">
        <v>0.62835835088256398</v>
      </c>
      <c r="D11" s="3">
        <v>0.58232467671997901</v>
      </c>
      <c r="E11" s="3">
        <v>0.58568958431872997</v>
      </c>
      <c r="F11" s="3">
        <v>0.49733825489528499</v>
      </c>
      <c r="G11" s="3">
        <v>0.106804475397124</v>
      </c>
      <c r="H11" s="3">
        <v>0.630268617956662</v>
      </c>
      <c r="I11" s="3" t="s">
        <v>9</v>
      </c>
    </row>
    <row r="12" spans="1:9" x14ac:dyDescent="0.3">
      <c r="A12" s="2">
        <v>6</v>
      </c>
      <c r="B12" s="3"/>
      <c r="C12" s="3">
        <v>0.62112817322000702</v>
      </c>
      <c r="D12" s="3">
        <v>0.58009703639983601</v>
      </c>
      <c r="E12" s="3">
        <v>0.58027159972146403</v>
      </c>
      <c r="F12" s="3">
        <v>0.35627429465381699</v>
      </c>
      <c r="G12" s="3">
        <v>9.5562741945140806E-2</v>
      </c>
      <c r="H12" s="3">
        <v>0.62180855850823802</v>
      </c>
      <c r="I12" s="3" t="s">
        <v>9</v>
      </c>
    </row>
    <row r="13" spans="1:9" x14ac:dyDescent="0.3">
      <c r="A13" s="2">
        <v>7</v>
      </c>
      <c r="B13" s="3"/>
      <c r="C13" s="3">
        <v>0.628193833310426</v>
      </c>
      <c r="D13" s="3">
        <v>0.58490943554631303</v>
      </c>
      <c r="E13" s="3">
        <v>0.58744024374278303</v>
      </c>
      <c r="F13" s="3">
        <v>0.396504618958953</v>
      </c>
      <c r="G13" s="3">
        <v>9.9421104788008599E-2</v>
      </c>
      <c r="H13" s="3">
        <v>0.63016744645288003</v>
      </c>
      <c r="I13" s="3" t="s">
        <v>9</v>
      </c>
    </row>
    <row r="14" spans="1:9" x14ac:dyDescent="0.3">
      <c r="A14" s="2">
        <v>8</v>
      </c>
      <c r="B14" s="3"/>
      <c r="C14" s="3">
        <v>0.60099709785385502</v>
      </c>
      <c r="D14" s="3">
        <v>0.538236187924932</v>
      </c>
      <c r="E14" s="3">
        <v>0.53521238918294201</v>
      </c>
      <c r="F14" s="3">
        <v>0.30534926512839</v>
      </c>
      <c r="G14" s="3">
        <v>0.16901231267677799</v>
      </c>
      <c r="H14" s="3">
        <v>0.60166218676086702</v>
      </c>
      <c r="I14" s="3" t="s">
        <v>9</v>
      </c>
    </row>
    <row r="15" spans="1:9" x14ac:dyDescent="0.3">
      <c r="A15" s="2">
        <v>9</v>
      </c>
      <c r="B15" s="3"/>
      <c r="C15" s="3">
        <v>0.62154680018455</v>
      </c>
      <c r="D15" s="3">
        <v>0.58276983903962198</v>
      </c>
      <c r="E15" s="3">
        <v>0.58199764287446498</v>
      </c>
      <c r="F15" s="3">
        <v>0.42686875283592801</v>
      </c>
      <c r="G15" s="3">
        <v>9.5609729714681402E-2</v>
      </c>
      <c r="H15" s="3">
        <v>0.62288540685865001</v>
      </c>
      <c r="I15" s="3" t="s">
        <v>9</v>
      </c>
    </row>
    <row r="16" spans="1:9" x14ac:dyDescent="0.3">
      <c r="A16" s="2">
        <v>10</v>
      </c>
      <c r="B16" s="3"/>
      <c r="C16" s="3">
        <v>0.64025951912071799</v>
      </c>
      <c r="D16" s="3">
        <v>0.54486768469149804</v>
      </c>
      <c r="E16" s="3">
        <v>0.55401553319663299</v>
      </c>
      <c r="F16" s="3">
        <v>0.56983640768437105</v>
      </c>
      <c r="G16" s="3">
        <v>0.191365735626639</v>
      </c>
      <c r="H16" s="3">
        <v>0.64037911042425499</v>
      </c>
      <c r="I16" s="3" t="s">
        <v>9</v>
      </c>
    </row>
    <row r="17" spans="1:9" x14ac:dyDescent="0.3">
      <c r="A17" s="2">
        <v>11</v>
      </c>
      <c r="B17" s="3"/>
      <c r="C17" s="3">
        <v>0.63788337680325202</v>
      </c>
      <c r="D17" s="3">
        <v>0.56117222793855104</v>
      </c>
      <c r="E17" s="3">
        <v>0.56417305840717302</v>
      </c>
      <c r="F17" s="3">
        <v>0.398205414441551</v>
      </c>
      <c r="G17" s="3">
        <v>0.161224226349371</v>
      </c>
      <c r="H17" s="3">
        <v>0.63843356434890697</v>
      </c>
      <c r="I17" s="3" t="s">
        <v>9</v>
      </c>
    </row>
    <row r="18" spans="1:9" x14ac:dyDescent="0.3">
      <c r="A18" s="2">
        <v>12</v>
      </c>
      <c r="B18" s="3"/>
      <c r="C18" s="3">
        <v>0.64072650092972405</v>
      </c>
      <c r="D18" s="3">
        <v>0.57895936026966699</v>
      </c>
      <c r="E18" s="3">
        <v>0.58566284601919605</v>
      </c>
      <c r="F18" s="3">
        <v>0.48359414252139798</v>
      </c>
      <c r="G18" s="3">
        <v>0.12622244733735699</v>
      </c>
      <c r="H18" s="3">
        <v>0.64084944822315504</v>
      </c>
      <c r="I18" s="3" t="s">
        <v>9</v>
      </c>
    </row>
    <row r="19" spans="1:9" x14ac:dyDescent="0.3">
      <c r="A19" s="2">
        <v>13</v>
      </c>
      <c r="B19" s="3"/>
      <c r="C19" s="3">
        <v>0.63293488934090003</v>
      </c>
      <c r="D19" s="3">
        <v>0.57126742106223605</v>
      </c>
      <c r="E19" s="3">
        <v>0.57810987116135604</v>
      </c>
      <c r="F19" s="3">
        <v>0.50974900168213799</v>
      </c>
      <c r="G19" s="3">
        <v>0.12895203038502001</v>
      </c>
      <c r="H19" s="3">
        <v>0.63321891007647302</v>
      </c>
      <c r="I19" s="3" t="s">
        <v>9</v>
      </c>
    </row>
    <row r="20" spans="1:9" x14ac:dyDescent="0.3">
      <c r="A20" s="2">
        <v>14</v>
      </c>
      <c r="B20" s="3"/>
      <c r="C20" s="3">
        <v>0.63798407575758698</v>
      </c>
      <c r="D20" s="3">
        <v>0.56359307061931996</v>
      </c>
      <c r="E20" s="3">
        <v>0.57336321045740402</v>
      </c>
      <c r="F20" s="3">
        <v>0.48212476604180199</v>
      </c>
      <c r="G20" s="3">
        <v>0.15286385240560599</v>
      </c>
      <c r="H20" s="3">
        <v>0.63855974838386198</v>
      </c>
      <c r="I20" s="3" t="s">
        <v>9</v>
      </c>
    </row>
    <row r="21" spans="1:9" x14ac:dyDescent="0.3">
      <c r="A21" s="2">
        <v>15</v>
      </c>
      <c r="B21" s="4"/>
      <c r="C21" s="4">
        <v>0.63717590806181501</v>
      </c>
      <c r="D21" s="4">
        <v>0.561474684768688</v>
      </c>
      <c r="E21" s="4">
        <v>0.55705872424217995</v>
      </c>
      <c r="F21" s="4">
        <v>0.65000677651628203</v>
      </c>
      <c r="G21" s="4">
        <v>0.16743611261456301</v>
      </c>
      <c r="H21" s="4">
        <v>0.63719653358611295</v>
      </c>
      <c r="I21" s="4" t="s">
        <v>10</v>
      </c>
    </row>
    <row r="22" spans="1:9" x14ac:dyDescent="0.3">
      <c r="A22" s="2">
        <v>16</v>
      </c>
      <c r="B22" s="4"/>
      <c r="C22" s="4">
        <v>0.664972942044465</v>
      </c>
      <c r="D22" s="4">
        <v>0.53310339506743798</v>
      </c>
      <c r="E22" s="4">
        <v>0.51228786219225597</v>
      </c>
      <c r="F22" s="4">
        <v>0.480124959427424</v>
      </c>
      <c r="G22" s="4">
        <v>0.26345897615484598</v>
      </c>
      <c r="H22" s="4">
        <v>0.66504586501622798</v>
      </c>
      <c r="I22" s="4" t="s">
        <v>10</v>
      </c>
    </row>
    <row r="23" spans="1:9" x14ac:dyDescent="0.3">
      <c r="A23" s="2">
        <v>17</v>
      </c>
      <c r="B23" s="4"/>
      <c r="C23" s="4">
        <v>0.65885360888773004</v>
      </c>
      <c r="D23" s="4">
        <v>0.53089115482274996</v>
      </c>
      <c r="E23" s="4">
        <v>0.52741480184340706</v>
      </c>
      <c r="F23" s="4">
        <v>0.50937743028305105</v>
      </c>
      <c r="G23" s="4">
        <v>0.24056362672513101</v>
      </c>
      <c r="H23" s="4">
        <v>0.65915845883270796</v>
      </c>
      <c r="I23" s="4" t="s">
        <v>10</v>
      </c>
    </row>
    <row r="24" spans="1:9" x14ac:dyDescent="0.3">
      <c r="A24" s="2">
        <v>18</v>
      </c>
      <c r="B24" s="4"/>
      <c r="C24" s="4">
        <v>0.64453509690861399</v>
      </c>
      <c r="D24" s="4">
        <v>0.56405964728012903</v>
      </c>
      <c r="E24" s="4">
        <v>0.56147191316988199</v>
      </c>
      <c r="F24" s="4">
        <v>0.56461838768827299</v>
      </c>
      <c r="G24" s="4">
        <v>0.17410428080173901</v>
      </c>
      <c r="H24" s="4">
        <v>0.64534867299948695</v>
      </c>
      <c r="I24" s="4" t="s">
        <v>10</v>
      </c>
    </row>
    <row r="25" spans="1:9" x14ac:dyDescent="0.3">
      <c r="A25" s="2">
        <v>19</v>
      </c>
      <c r="B25" s="4"/>
      <c r="C25" s="4">
        <v>0.65333654518823903</v>
      </c>
      <c r="D25" s="4">
        <v>0.53783364541780299</v>
      </c>
      <c r="E25" s="4">
        <v>0.51855386788371405</v>
      </c>
      <c r="F25" s="4">
        <v>0.54939589117233201</v>
      </c>
      <c r="G25" s="4">
        <v>0.25038701253699702</v>
      </c>
      <c r="H25" s="4">
        <v>0.65335391026947298</v>
      </c>
      <c r="I25" s="4" t="s">
        <v>10</v>
      </c>
    </row>
    <row r="26" spans="1:9" x14ac:dyDescent="0.3">
      <c r="A26" s="2">
        <v>20</v>
      </c>
      <c r="B26" s="4"/>
      <c r="C26" s="4">
        <v>0.647162168168119</v>
      </c>
      <c r="D26" s="4">
        <v>0.54551233990855097</v>
      </c>
      <c r="E26" s="4">
        <v>0.54462645930796805</v>
      </c>
      <c r="F26" s="4">
        <v>0.49736472046437502</v>
      </c>
      <c r="G26" s="4">
        <v>0.20330749773800399</v>
      </c>
      <c r="H26" s="4">
        <v>0.64721106888866897</v>
      </c>
      <c r="I26" s="4" t="s">
        <v>10</v>
      </c>
    </row>
    <row r="27" spans="1:9" x14ac:dyDescent="0.3">
      <c r="A27" s="2">
        <v>21</v>
      </c>
      <c r="B27" s="4"/>
      <c r="C27" s="4">
        <v>0.65720937678389901</v>
      </c>
      <c r="D27" s="4">
        <v>0.56190091474278003</v>
      </c>
      <c r="E27" s="4">
        <v>0.55301355578828204</v>
      </c>
      <c r="F27" s="4">
        <v>0.52080473133518301</v>
      </c>
      <c r="G27" s="4">
        <v>0.18960222018895301</v>
      </c>
      <c r="H27" s="4">
        <v>0.65723962439266304</v>
      </c>
      <c r="I27" s="4" t="s">
        <v>10</v>
      </c>
    </row>
    <row r="28" spans="1:9" x14ac:dyDescent="0.3">
      <c r="A28" s="2">
        <v>22</v>
      </c>
      <c r="B28" s="4"/>
      <c r="C28" s="4">
        <v>0.65281425953958405</v>
      </c>
      <c r="D28" s="4">
        <v>0.55923732533589998</v>
      </c>
      <c r="E28" s="4">
        <v>0.550075972137818</v>
      </c>
      <c r="F28" s="4">
        <v>0.53100697965513299</v>
      </c>
      <c r="G28" s="4">
        <v>0.18793590694971901</v>
      </c>
      <c r="H28" s="4">
        <v>0.65284336651174801</v>
      </c>
      <c r="I28" s="4" t="s">
        <v>10</v>
      </c>
    </row>
    <row r="29" spans="1:9" x14ac:dyDescent="0.3">
      <c r="A29" s="2">
        <v>23</v>
      </c>
      <c r="B29" s="4"/>
      <c r="C29" s="4">
        <v>0.64508924038938897</v>
      </c>
      <c r="D29" s="4">
        <v>0.55847222630055304</v>
      </c>
      <c r="E29" s="4">
        <v>0.54740704247776195</v>
      </c>
      <c r="F29" s="4">
        <v>0.55732140621600201</v>
      </c>
      <c r="G29" s="4">
        <v>0.18555187254455099</v>
      </c>
      <c r="H29" s="4">
        <v>0.64520861615704805</v>
      </c>
      <c r="I29" s="4" t="s">
        <v>10</v>
      </c>
    </row>
    <row r="30" spans="1:9" x14ac:dyDescent="0.3">
      <c r="A30" s="2">
        <v>24</v>
      </c>
      <c r="B30" s="4"/>
      <c r="C30" s="4">
        <v>0.65900108579345895</v>
      </c>
      <c r="D30" s="4">
        <v>0.54475810802918101</v>
      </c>
      <c r="E30" s="4">
        <v>0.52944360179915595</v>
      </c>
      <c r="F30" s="4">
        <v>0.55017399032024406</v>
      </c>
      <c r="G30" s="4">
        <v>0.235040882500437</v>
      </c>
      <c r="H30" s="4">
        <v>0.65940161070701597</v>
      </c>
      <c r="I30" s="4" t="s">
        <v>10</v>
      </c>
    </row>
    <row r="31" spans="1:9" x14ac:dyDescent="0.3">
      <c r="A31" s="2">
        <v>25</v>
      </c>
      <c r="B31" s="4"/>
      <c r="C31" s="4">
        <v>0.64881477580356095</v>
      </c>
      <c r="D31" s="4">
        <v>0.53660346884403498</v>
      </c>
      <c r="E31" s="4">
        <v>0.53216884928035701</v>
      </c>
      <c r="F31" s="4">
        <v>0.54482332556194202</v>
      </c>
      <c r="G31" s="4">
        <v>0.22875747804281399</v>
      </c>
      <c r="H31" s="4">
        <v>0.65002625704717498</v>
      </c>
      <c r="I31" s="4" t="s">
        <v>10</v>
      </c>
    </row>
    <row r="32" spans="1:9" x14ac:dyDescent="0.3">
      <c r="A32" s="2">
        <v>26</v>
      </c>
      <c r="B32" s="4"/>
      <c r="C32" s="4">
        <v>0.65181091929269797</v>
      </c>
      <c r="D32" s="4">
        <v>0.54922175753501801</v>
      </c>
      <c r="E32" s="4">
        <v>0.54822264875365001</v>
      </c>
      <c r="F32" s="4">
        <v>0.62055502359224401</v>
      </c>
      <c r="G32" s="4">
        <v>0.19840078298901101</v>
      </c>
      <c r="H32" s="4">
        <v>0.65213959150714595</v>
      </c>
      <c r="I32" s="4" t="s">
        <v>10</v>
      </c>
    </row>
    <row r="33" spans="1:9" x14ac:dyDescent="0.3">
      <c r="A33" s="2">
        <v>27</v>
      </c>
      <c r="B33" s="3"/>
      <c r="C33" s="3">
        <v>0.54594175329570205</v>
      </c>
      <c r="D33" s="3">
        <v>0.56697949403145398</v>
      </c>
      <c r="E33" s="3">
        <v>0.48390107094333301</v>
      </c>
      <c r="F33" s="3">
        <v>0.260715804413374</v>
      </c>
      <c r="G33" s="3">
        <v>0.24237498445018099</v>
      </c>
      <c r="H33" s="3">
        <v>0.57291711414895896</v>
      </c>
      <c r="I33" s="3" t="s">
        <v>11</v>
      </c>
    </row>
    <row r="34" spans="1:9" x14ac:dyDescent="0.3">
      <c r="A34" s="2">
        <v>28</v>
      </c>
      <c r="B34" s="3"/>
      <c r="C34" s="3">
        <v>0.53604085946952995</v>
      </c>
      <c r="D34" s="3">
        <v>0.55994019079391399</v>
      </c>
      <c r="E34" s="3">
        <v>0.48553877105094301</v>
      </c>
      <c r="F34" s="3">
        <v>0.29199543918703003</v>
      </c>
      <c r="G34" s="3">
        <v>0.23817488447117299</v>
      </c>
      <c r="H34" s="3">
        <v>0.56530584239140502</v>
      </c>
      <c r="I34" s="3" t="s">
        <v>11</v>
      </c>
    </row>
    <row r="35" spans="1:9" x14ac:dyDescent="0.3">
      <c r="A35" s="2">
        <v>29</v>
      </c>
      <c r="B35" s="3"/>
      <c r="C35" s="3">
        <v>0.52737428332052605</v>
      </c>
      <c r="D35" s="3">
        <v>0.55064932941992695</v>
      </c>
      <c r="E35" s="3">
        <v>0.482422117823606</v>
      </c>
      <c r="F35" s="3">
        <v>0.29763830527505197</v>
      </c>
      <c r="G35" s="3">
        <v>0.23555494225471499</v>
      </c>
      <c r="H35" s="3">
        <v>0.55575075551157704</v>
      </c>
      <c r="I35" s="3" t="s">
        <v>11</v>
      </c>
    </row>
    <row r="36" spans="1:9" x14ac:dyDescent="0.3">
      <c r="A36" s="2">
        <v>30</v>
      </c>
      <c r="B36" s="3"/>
      <c r="C36" s="3">
        <v>0.53254465645064297</v>
      </c>
      <c r="D36" s="3">
        <v>0.55907813468482204</v>
      </c>
      <c r="E36" s="3">
        <v>0.47507414943386</v>
      </c>
      <c r="F36" s="3">
        <v>0.25970052869413801</v>
      </c>
      <c r="G36" s="3">
        <v>0.25668196956265799</v>
      </c>
      <c r="H36" s="3">
        <v>0.56395922385619501</v>
      </c>
      <c r="I36" s="3" t="s">
        <v>11</v>
      </c>
    </row>
    <row r="37" spans="1:9" x14ac:dyDescent="0.3">
      <c r="A37" s="2">
        <v>31</v>
      </c>
      <c r="B37" s="3"/>
      <c r="C37" s="3">
        <v>0.56829987940619497</v>
      </c>
      <c r="D37" s="3">
        <v>0.57659180827901502</v>
      </c>
      <c r="E37" s="3">
        <v>0.53540709659134</v>
      </c>
      <c r="F37" s="3">
        <v>0.33025582952910398</v>
      </c>
      <c r="G37" s="3">
        <v>0.169395945494758</v>
      </c>
      <c r="H37" s="3">
        <v>0.58314279387773404</v>
      </c>
      <c r="I37" s="3" t="s">
        <v>11</v>
      </c>
    </row>
    <row r="38" spans="1:9" x14ac:dyDescent="0.3">
      <c r="A38" s="2">
        <v>32</v>
      </c>
      <c r="B38" s="3"/>
      <c r="C38" s="3">
        <v>0.56239021007011702</v>
      </c>
      <c r="D38" s="3">
        <v>0.57269993323683599</v>
      </c>
      <c r="E38" s="3">
        <v>0.52667772543477898</v>
      </c>
      <c r="F38" s="3">
        <v>0.28777608843865499</v>
      </c>
      <c r="G38" s="3">
        <v>0.178008832676981</v>
      </c>
      <c r="H38" s="3">
        <v>0.57896066533569901</v>
      </c>
      <c r="I38" s="3" t="s">
        <v>11</v>
      </c>
    </row>
    <row r="39" spans="1:9" x14ac:dyDescent="0.3">
      <c r="A39" s="2">
        <v>33</v>
      </c>
      <c r="B39" s="3"/>
      <c r="C39" s="3">
        <v>0.562609455978891</v>
      </c>
      <c r="D39" s="3">
        <v>0.57621974891470196</v>
      </c>
      <c r="E39" s="3">
        <v>0.53120280933165698</v>
      </c>
      <c r="F39" s="3">
        <v>0.28541400034269998</v>
      </c>
      <c r="G39" s="3">
        <v>0.16969672099753</v>
      </c>
      <c r="H39" s="3">
        <v>0.58033550647937004</v>
      </c>
      <c r="I39" s="3" t="s">
        <v>11</v>
      </c>
    </row>
    <row r="40" spans="1:9" x14ac:dyDescent="0.3">
      <c r="A40" s="2">
        <v>34</v>
      </c>
      <c r="B40" s="4"/>
      <c r="C40" s="4">
        <v>0.58651715765017298</v>
      </c>
      <c r="D40" s="4">
        <v>0.58040045758637004</v>
      </c>
      <c r="E40" s="4">
        <v>0.54667998663573902</v>
      </c>
      <c r="F40" s="4">
        <v>0.25620695249492598</v>
      </c>
      <c r="G40" s="4">
        <v>0.12748364072144899</v>
      </c>
      <c r="H40" s="4">
        <v>0.59297907582519205</v>
      </c>
      <c r="I40" s="4" t="s">
        <v>12</v>
      </c>
    </row>
    <row r="41" spans="1:9" x14ac:dyDescent="0.3">
      <c r="A41" s="2">
        <v>35</v>
      </c>
      <c r="B41" s="4"/>
      <c r="C41" s="4">
        <v>0.59133650431049001</v>
      </c>
      <c r="D41" s="4">
        <v>0.57844650487114202</v>
      </c>
      <c r="E41" s="4">
        <v>0.54003787750474697</v>
      </c>
      <c r="F41" s="4">
        <v>0.397798594517215</v>
      </c>
      <c r="G41" s="4">
        <v>0.16444014014001099</v>
      </c>
      <c r="H41" s="4">
        <v>0.60516961171815398</v>
      </c>
      <c r="I41" s="4" t="s">
        <v>12</v>
      </c>
    </row>
    <row r="42" spans="1:9" x14ac:dyDescent="0.3">
      <c r="A42" s="2">
        <v>36</v>
      </c>
      <c r="B42" s="4"/>
      <c r="C42" s="4">
        <v>0.58974959289920503</v>
      </c>
      <c r="D42" s="4">
        <v>0.56543093319283699</v>
      </c>
      <c r="E42" s="4">
        <v>0.53824030903015596</v>
      </c>
      <c r="F42" s="4">
        <v>0.41213599299770098</v>
      </c>
      <c r="G42" s="4">
        <v>0.16182417852683001</v>
      </c>
      <c r="H42" s="4">
        <v>0.59953901690257105</v>
      </c>
      <c r="I42" s="4" t="s">
        <v>12</v>
      </c>
    </row>
    <row r="43" spans="1:9" x14ac:dyDescent="0.3">
      <c r="A43" s="2">
        <v>37</v>
      </c>
      <c r="B43" s="4"/>
      <c r="C43" s="4">
        <v>0.58700818467125804</v>
      </c>
      <c r="D43" s="4">
        <v>0.573993360332128</v>
      </c>
      <c r="E43" s="4">
        <v>0.53656808466720396</v>
      </c>
      <c r="F43" s="4">
        <v>0.39130631852627501</v>
      </c>
      <c r="G43" s="4">
        <v>0.16186969414302499</v>
      </c>
      <c r="H43" s="4">
        <v>0.60082990793310898</v>
      </c>
      <c r="I43" s="4" t="s">
        <v>12</v>
      </c>
    </row>
    <row r="44" spans="1:9" x14ac:dyDescent="0.3">
      <c r="A44" s="2">
        <v>38</v>
      </c>
      <c r="B44" s="4"/>
      <c r="C44" s="4">
        <v>0.60704145933698395</v>
      </c>
      <c r="D44" s="4">
        <v>0.549243141508588</v>
      </c>
      <c r="E44" s="4">
        <v>0.51138071834782195</v>
      </c>
      <c r="F44" s="4">
        <v>0.51548667120890301</v>
      </c>
      <c r="G44" s="4">
        <v>0.228274702822301</v>
      </c>
      <c r="H44" s="4">
        <v>0.61223349863712895</v>
      </c>
      <c r="I44" s="4" t="s">
        <v>12</v>
      </c>
    </row>
    <row r="45" spans="1:9" x14ac:dyDescent="0.3">
      <c r="A45" s="2">
        <v>39</v>
      </c>
      <c r="B45" s="4"/>
      <c r="C45" s="4">
        <v>0.58404210510395205</v>
      </c>
      <c r="D45" s="4">
        <v>0.57548787795674305</v>
      </c>
      <c r="E45" s="4">
        <v>0.52634981833565997</v>
      </c>
      <c r="F45" s="4">
        <v>0.35122643637741802</v>
      </c>
      <c r="G45" s="4">
        <v>0.181738938747811</v>
      </c>
      <c r="H45" s="4">
        <v>0.59676587749760601</v>
      </c>
      <c r="I45" s="4" t="s">
        <v>12</v>
      </c>
    </row>
    <row r="46" spans="1:9" x14ac:dyDescent="0.3">
      <c r="A46" s="2">
        <v>40</v>
      </c>
      <c r="B46" s="4"/>
      <c r="C46" s="4">
        <v>0.58643017151793297</v>
      </c>
      <c r="D46" s="4">
        <v>0.57183158066557405</v>
      </c>
      <c r="E46" s="4">
        <v>0.53067904826215295</v>
      </c>
      <c r="F46" s="4">
        <v>0.37173656358941798</v>
      </c>
      <c r="G46" s="4">
        <v>0.174803016836591</v>
      </c>
      <c r="H46" s="4">
        <v>0.59222185458912002</v>
      </c>
      <c r="I46" s="4" t="s">
        <v>12</v>
      </c>
    </row>
    <row r="47" spans="1:9" x14ac:dyDescent="0.3">
      <c r="A47" s="2">
        <v>41</v>
      </c>
      <c r="B47" s="4"/>
      <c r="C47" s="4">
        <v>0.58786321697717803</v>
      </c>
      <c r="D47" s="4">
        <v>0.56421088532394803</v>
      </c>
      <c r="E47" s="4">
        <v>0.53889280649417504</v>
      </c>
      <c r="F47" s="4">
        <v>0.321488745701275</v>
      </c>
      <c r="G47" s="4">
        <v>0.15559132964970501</v>
      </c>
      <c r="H47" s="4">
        <v>0.59203464427401398</v>
      </c>
      <c r="I47" s="4" t="s">
        <v>12</v>
      </c>
    </row>
    <row r="48" spans="1:9" x14ac:dyDescent="0.3">
      <c r="A48" s="2">
        <v>42</v>
      </c>
      <c r="B48" s="4"/>
      <c r="C48" s="4">
        <v>0.57811986802641901</v>
      </c>
      <c r="D48" s="4">
        <v>0.56894356952617597</v>
      </c>
      <c r="E48" s="4">
        <v>0.53444723681913098</v>
      </c>
      <c r="F48" s="4">
        <v>0.32781018410921298</v>
      </c>
      <c r="G48" s="4">
        <v>0.161204032535779</v>
      </c>
      <c r="H48" s="4">
        <v>0.58741906419499401</v>
      </c>
      <c r="I48" s="4" t="s">
        <v>12</v>
      </c>
    </row>
    <row r="49" spans="1:9" x14ac:dyDescent="0.3">
      <c r="A49" s="2">
        <v>43</v>
      </c>
      <c r="B49" s="4"/>
      <c r="C49" s="4">
        <v>0.59502078941673997</v>
      </c>
      <c r="D49" s="4">
        <v>0.560829171111493</v>
      </c>
      <c r="E49" s="4">
        <v>0.51723888349734404</v>
      </c>
      <c r="F49" s="4">
        <v>0.36636294517492302</v>
      </c>
      <c r="G49" s="4">
        <v>0.21035580148824801</v>
      </c>
      <c r="H49" s="4">
        <v>0.60157059956722203</v>
      </c>
      <c r="I49" s="4" t="s">
        <v>12</v>
      </c>
    </row>
    <row r="50" spans="1:9" x14ac:dyDescent="0.3">
      <c r="A50" s="2">
        <v>44</v>
      </c>
      <c r="B50" s="4"/>
      <c r="C50" s="4">
        <v>0.58821198513464601</v>
      </c>
      <c r="D50" s="4">
        <v>0.57437656460483699</v>
      </c>
      <c r="E50" s="4">
        <v>0.53410487178076205</v>
      </c>
      <c r="F50" s="4">
        <v>0.263399851708991</v>
      </c>
      <c r="G50" s="4">
        <v>0.169024876482608</v>
      </c>
      <c r="H50" s="4">
        <v>0.59468325430777003</v>
      </c>
      <c r="I50" s="4" t="s">
        <v>12</v>
      </c>
    </row>
    <row r="51" spans="1:9" x14ac:dyDescent="0.3">
      <c r="A51" s="2">
        <v>45</v>
      </c>
      <c r="B51" s="4"/>
      <c r="C51" s="4">
        <v>0.58525976652405698</v>
      </c>
      <c r="D51" s="4">
        <v>0.57613806896467501</v>
      </c>
      <c r="E51" s="4">
        <v>0.53237443569550302</v>
      </c>
      <c r="F51" s="4">
        <v>0.29870734382922498</v>
      </c>
      <c r="G51" s="4">
        <v>0.17164173775962099</v>
      </c>
      <c r="H51" s="4">
        <v>0.59532011542161001</v>
      </c>
      <c r="I51" s="4" t="s">
        <v>12</v>
      </c>
    </row>
    <row r="52" spans="1:9" x14ac:dyDescent="0.3">
      <c r="A52" s="2">
        <v>46</v>
      </c>
      <c r="B52" s="4"/>
      <c r="C52" s="4">
        <v>0.59429101678572305</v>
      </c>
      <c r="D52" s="4">
        <v>0.57184699999852995</v>
      </c>
      <c r="E52" s="4">
        <v>0.538701458038363</v>
      </c>
      <c r="F52" s="4">
        <v>0.51361819027223399</v>
      </c>
      <c r="G52" s="4">
        <v>0.176926048721611</v>
      </c>
      <c r="H52" s="4">
        <v>0.60624999678270097</v>
      </c>
      <c r="I52" s="4" t="s">
        <v>12</v>
      </c>
    </row>
    <row r="53" spans="1:9" x14ac:dyDescent="0.3">
      <c r="A53" s="2">
        <v>47</v>
      </c>
      <c r="B53" s="4"/>
      <c r="C53" s="4">
        <v>0.60478587119810701</v>
      </c>
      <c r="D53" s="4">
        <v>0.55692093460015302</v>
      </c>
      <c r="E53" s="4">
        <v>0.53662040581620796</v>
      </c>
      <c r="F53" s="4">
        <v>0.41251743051635098</v>
      </c>
      <c r="G53" s="4">
        <v>0.18711939653630999</v>
      </c>
      <c r="H53" s="4">
        <v>0.608992503428881</v>
      </c>
      <c r="I53" s="4" t="s">
        <v>12</v>
      </c>
    </row>
    <row r="54" spans="1:9" x14ac:dyDescent="0.3">
      <c r="A54" s="2">
        <v>48</v>
      </c>
      <c r="B54" s="4"/>
      <c r="C54" s="4">
        <v>0.59982230585310403</v>
      </c>
      <c r="D54" s="4">
        <v>0.55886813015453196</v>
      </c>
      <c r="E54" s="4">
        <v>0.52891125336553102</v>
      </c>
      <c r="F54" s="4">
        <v>0.42233333879610202</v>
      </c>
      <c r="G54" s="4">
        <v>0.20176399840951001</v>
      </c>
      <c r="H54" s="4">
        <v>0.608027484127736</v>
      </c>
      <c r="I54" s="4" t="s">
        <v>12</v>
      </c>
    </row>
    <row r="55" spans="1:9" x14ac:dyDescent="0.3">
      <c r="A55" s="2">
        <v>49</v>
      </c>
      <c r="B55" s="4"/>
      <c r="C55" s="4">
        <v>0.58296083345368299</v>
      </c>
      <c r="D55" s="4">
        <v>0.57580885309615704</v>
      </c>
      <c r="E55" s="4">
        <v>0.53024811205107403</v>
      </c>
      <c r="F55" s="4">
        <v>0.390560358456433</v>
      </c>
      <c r="G55" s="4">
        <v>0.18826826802813201</v>
      </c>
      <c r="H55" s="4">
        <v>0.59843033368090504</v>
      </c>
      <c r="I55" s="4" t="s">
        <v>12</v>
      </c>
    </row>
    <row r="56" spans="1:9" x14ac:dyDescent="0.3">
      <c r="A56" s="2">
        <v>50</v>
      </c>
      <c r="B56" s="4"/>
      <c r="C56" s="4">
        <v>0.58366836959637503</v>
      </c>
      <c r="D56" s="4">
        <v>0.55806194598137004</v>
      </c>
      <c r="E56" s="4">
        <v>0.52486211712574404</v>
      </c>
      <c r="F56" s="4">
        <v>0.397885545797242</v>
      </c>
      <c r="G56" s="4">
        <v>0.18833868821453201</v>
      </c>
      <c r="H56" s="4">
        <v>0.58932955939641296</v>
      </c>
      <c r="I56" s="4" t="s">
        <v>12</v>
      </c>
    </row>
    <row r="57" spans="1:9" x14ac:dyDescent="0.3">
      <c r="A57" s="2">
        <v>51</v>
      </c>
      <c r="B57" s="4"/>
      <c r="C57" s="4">
        <v>0.61203679733669902</v>
      </c>
      <c r="D57" s="4">
        <v>0.57219387721752901</v>
      </c>
      <c r="E57" s="4">
        <v>0.55040897284596502</v>
      </c>
      <c r="F57" s="4">
        <v>0.35107241625915098</v>
      </c>
      <c r="G57" s="4">
        <v>0.16385150442391599</v>
      </c>
      <c r="H57" s="4">
        <v>0.61816840196564105</v>
      </c>
      <c r="I57" s="4" t="s">
        <v>12</v>
      </c>
    </row>
    <row r="58" spans="1:9" x14ac:dyDescent="0.3">
      <c r="A58" s="2">
        <v>52</v>
      </c>
      <c r="B58" s="4"/>
      <c r="C58" s="4">
        <v>0.58533220879896697</v>
      </c>
      <c r="D58" s="4">
        <v>0.57564596870824203</v>
      </c>
      <c r="E58" s="4">
        <v>0.54083935544092299</v>
      </c>
      <c r="F58" s="4">
        <v>0.378488807475372</v>
      </c>
      <c r="G58" s="4">
        <v>0.16654392362525799</v>
      </c>
      <c r="H58" s="4">
        <v>0.596333187372586</v>
      </c>
      <c r="I58" s="4" t="s">
        <v>12</v>
      </c>
    </row>
    <row r="60" spans="1:9" x14ac:dyDescent="0.3">
      <c r="B60" t="s">
        <v>21</v>
      </c>
    </row>
    <row r="62" spans="1:9" x14ac:dyDescent="0.3">
      <c r="B62" s="6" t="s">
        <v>15</v>
      </c>
      <c r="C62" s="7"/>
      <c r="D62" s="7"/>
      <c r="E62" s="7"/>
      <c r="F62" s="7"/>
      <c r="G62" s="7"/>
      <c r="H62" s="8"/>
    </row>
    <row r="63" spans="1:9" x14ac:dyDescent="0.3">
      <c r="B63" s="1" t="s">
        <v>16</v>
      </c>
      <c r="C63" s="1" t="s">
        <v>3</v>
      </c>
      <c r="D63" s="1" t="s">
        <v>4</v>
      </c>
      <c r="E63" s="1" t="s">
        <v>5</v>
      </c>
      <c r="F63" s="1" t="s">
        <v>6</v>
      </c>
      <c r="G63" s="1" t="s">
        <v>7</v>
      </c>
      <c r="H63" s="1" t="s">
        <v>8</v>
      </c>
    </row>
    <row r="64" spans="1:9" x14ac:dyDescent="0.3">
      <c r="B64" s="2" t="s">
        <v>20</v>
      </c>
      <c r="C64" s="2">
        <f>AVERAGE(C7:C20)</f>
        <v>0.62958872156559387</v>
      </c>
      <c r="D64" s="2">
        <f>AVERAGE(D7:D20)</f>
        <v>0.57358620776970703</v>
      </c>
      <c r="E64" s="2">
        <f t="shared" ref="E64:H64" si="0">AVERAGE(E7:E20)</f>
        <v>0.57681751529101266</v>
      </c>
      <c r="F64" s="2">
        <f t="shared" si="0"/>
        <v>0.39397278353478404</v>
      </c>
      <c r="G64" s="2">
        <f t="shared" si="0"/>
        <v>0.12299719136048382</v>
      </c>
      <c r="H64" s="2">
        <f t="shared" si="0"/>
        <v>0.63040150730534594</v>
      </c>
    </row>
    <row r="65" spans="2:8" x14ac:dyDescent="0.3">
      <c r="B65" s="2" t="s">
        <v>19</v>
      </c>
      <c r="C65" s="2">
        <f>AVERAGE(C21:C32)</f>
        <v>0.65173132723846428</v>
      </c>
      <c r="D65" s="2">
        <f t="shared" ref="D65:H65" si="1">AVERAGE(D21:D32)</f>
        <v>0.54858905567106886</v>
      </c>
      <c r="E65" s="2">
        <f t="shared" si="1"/>
        <v>0.5401454415730359</v>
      </c>
      <c r="F65" s="2">
        <f t="shared" si="1"/>
        <v>0.54796446851937375</v>
      </c>
      <c r="G65" s="2">
        <f t="shared" si="1"/>
        <v>0.21037888748223044</v>
      </c>
      <c r="H65" s="2">
        <f t="shared" si="1"/>
        <v>0.65201446465962276</v>
      </c>
    </row>
    <row r="66" spans="2:8" x14ac:dyDescent="0.3">
      <c r="B66" s="2" t="s">
        <v>17</v>
      </c>
      <c r="C66" s="2">
        <f>AVERAGE(C33:C39)</f>
        <v>0.54788587114165765</v>
      </c>
      <c r="D66" s="2">
        <f t="shared" ref="D66:H66" si="2">AVERAGE(D33:D39)</f>
        <v>0.56602266276580993</v>
      </c>
      <c r="E66" s="2">
        <f t="shared" si="2"/>
        <v>0.5028891058013597</v>
      </c>
      <c r="F66" s="2">
        <f t="shared" si="2"/>
        <v>0.28764228512572182</v>
      </c>
      <c r="G66" s="2">
        <f t="shared" si="2"/>
        <v>0.21284118284399942</v>
      </c>
      <c r="H66" s="2">
        <f t="shared" si="2"/>
        <v>0.57148170022870559</v>
      </c>
    </row>
    <row r="67" spans="2:8" x14ac:dyDescent="0.3">
      <c r="B67" s="2" t="s">
        <v>18</v>
      </c>
      <c r="C67" s="2">
        <f>AVERAGE(C40:C58)</f>
        <v>0.5910262212942996</v>
      </c>
      <c r="D67" s="2">
        <f t="shared" ref="D67:H67" si="3">AVERAGE(D40:D58)</f>
        <v>0.56887783291584337</v>
      </c>
      <c r="E67" s="2">
        <f t="shared" si="3"/>
        <v>0.53355714482916861</v>
      </c>
      <c r="F67" s="2">
        <f t="shared" si="3"/>
        <v>0.37579698356886143</v>
      </c>
      <c r="G67" s="2">
        <f t="shared" si="3"/>
        <v>0.17584546935859202</v>
      </c>
      <c r="H67" s="2">
        <f t="shared" si="3"/>
        <v>0.5998051572433345</v>
      </c>
    </row>
    <row r="69" spans="2:8" x14ac:dyDescent="0.3">
      <c r="B69" t="s">
        <v>22</v>
      </c>
    </row>
    <row r="71" spans="2:8" x14ac:dyDescent="0.3">
      <c r="B71" s="6" t="s">
        <v>23</v>
      </c>
      <c r="C71" s="7"/>
      <c r="D71" s="7"/>
      <c r="E71" s="7"/>
      <c r="F71" s="7"/>
      <c r="G71" s="7"/>
      <c r="H71" s="8"/>
    </row>
    <row r="72" spans="2:8" x14ac:dyDescent="0.3">
      <c r="B72" s="1" t="s">
        <v>16</v>
      </c>
      <c r="C72" s="1" t="s">
        <v>3</v>
      </c>
      <c r="D72" s="1" t="s">
        <v>4</v>
      </c>
      <c r="E72" s="1" t="s">
        <v>5</v>
      </c>
      <c r="F72" s="1" t="s">
        <v>6</v>
      </c>
      <c r="G72" s="1" t="s">
        <v>7</v>
      </c>
      <c r="H72" s="1" t="s">
        <v>8</v>
      </c>
    </row>
    <row r="73" spans="2:8" x14ac:dyDescent="0.3">
      <c r="B73" s="2" t="s">
        <v>20</v>
      </c>
      <c r="C73" s="2">
        <f>_xlfn.STDEV.S(C7:C20)</f>
        <v>1.0436593170054929E-2</v>
      </c>
      <c r="D73" s="2">
        <f t="shared" ref="D73:H73" si="4">_xlfn.STDEV.S(D7:D20)</f>
        <v>1.5863318425936128E-2</v>
      </c>
      <c r="E73" s="2">
        <f t="shared" si="4"/>
        <v>1.5682453236276574E-2</v>
      </c>
      <c r="F73" s="2">
        <f t="shared" si="4"/>
        <v>0.10490129410172035</v>
      </c>
      <c r="G73" s="2">
        <f t="shared" si="4"/>
        <v>3.2692634592970594E-2</v>
      </c>
      <c r="H73" s="2">
        <f t="shared" si="4"/>
        <v>1.0312356923708988E-2</v>
      </c>
    </row>
    <row r="74" spans="2:8" x14ac:dyDescent="0.3">
      <c r="B74" s="2" t="s">
        <v>19</v>
      </c>
      <c r="C74" s="2">
        <f>_xlfn.STDEV.S(C21:C32)</f>
        <v>7.6860454409494999E-3</v>
      </c>
      <c r="D74" s="2">
        <f t="shared" ref="D74:H74" si="5">_xlfn.STDEV.S(D21:D32)</f>
        <v>1.2175027025941056E-2</v>
      </c>
      <c r="E74" s="2">
        <f t="shared" si="5"/>
        <v>1.5741082139259038E-2</v>
      </c>
      <c r="F74" s="2">
        <f t="shared" si="5"/>
        <v>4.8373945954932218E-2</v>
      </c>
      <c r="G74" s="2">
        <f t="shared" si="5"/>
        <v>3.1881025205031811E-2</v>
      </c>
      <c r="H74" s="2">
        <f t="shared" si="5"/>
        <v>7.6430130454904991E-3</v>
      </c>
    </row>
    <row r="75" spans="2:8" x14ac:dyDescent="0.3">
      <c r="B75" s="2" t="s">
        <v>17</v>
      </c>
      <c r="C75" s="2">
        <f>_xlfn.STDEV.S(C33:C39)</f>
        <v>1.6553214846302171E-2</v>
      </c>
      <c r="D75" s="2">
        <f t="shared" ref="D75:H75" si="6">_xlfn.STDEV.S(D33:D39)</f>
        <v>9.855211679965295E-3</v>
      </c>
      <c r="E75" s="2">
        <f t="shared" si="6"/>
        <v>2.6705595340711194E-2</v>
      </c>
      <c r="F75" s="2">
        <f t="shared" si="6"/>
        <v>2.3963669752918044E-2</v>
      </c>
      <c r="G75" s="2">
        <f t="shared" si="6"/>
        <v>3.8544773049528351E-2</v>
      </c>
      <c r="H75" s="2">
        <f t="shared" si="6"/>
        <v>1.0120588050311768E-2</v>
      </c>
    </row>
    <row r="76" spans="2:8" x14ac:dyDescent="0.3">
      <c r="B76" s="2" t="s">
        <v>18</v>
      </c>
      <c r="C76" s="2">
        <f>_xlfn.STDEV.S(C40:C58)</f>
        <v>9.0329990325025387E-3</v>
      </c>
      <c r="D76" s="2">
        <f t="shared" ref="D76:H76" si="7">_xlfn.STDEV.S(D40:D58)</f>
        <v>8.6398143850445527E-3</v>
      </c>
      <c r="E76" s="2">
        <f t="shared" si="7"/>
        <v>9.3555547681530155E-3</v>
      </c>
      <c r="F76" s="2">
        <f t="shared" si="7"/>
        <v>6.8406661549376524E-2</v>
      </c>
      <c r="G76" s="2">
        <f t="shared" si="7"/>
        <v>2.2193702118784381E-2</v>
      </c>
      <c r="H76" s="2">
        <f t="shared" si="7"/>
        <v>8.2172078630261755E-3</v>
      </c>
    </row>
    <row r="79" spans="2:8" x14ac:dyDescent="0.3">
      <c r="B79" t="s">
        <v>24</v>
      </c>
    </row>
    <row r="81" spans="1:9" x14ac:dyDescent="0.3">
      <c r="B81" s="9" t="s">
        <v>25</v>
      </c>
      <c r="C81" s="9"/>
    </row>
    <row r="82" spans="1:9" x14ac:dyDescent="0.3">
      <c r="B82" s="1" t="s">
        <v>16</v>
      </c>
      <c r="C82" s="1" t="s">
        <v>26</v>
      </c>
    </row>
    <row r="83" spans="1:9" x14ac:dyDescent="0.3">
      <c r="B83" s="3" t="s">
        <v>9</v>
      </c>
      <c r="C83" s="2">
        <f>COUNTIF($I$7:$I$58,B83)/COUNTA($I$7:$I$58)</f>
        <v>0.26923076923076922</v>
      </c>
    </row>
    <row r="84" spans="1:9" x14ac:dyDescent="0.3">
      <c r="B84" s="4" t="s">
        <v>10</v>
      </c>
      <c r="C84" s="2">
        <f t="shared" ref="C84:C86" si="8">COUNTIF($I$7:$I$58,B84)/COUNTA($I$7:$I$58)</f>
        <v>0.23076923076923078</v>
      </c>
    </row>
    <row r="85" spans="1:9" x14ac:dyDescent="0.3">
      <c r="B85" s="3" t="s">
        <v>11</v>
      </c>
      <c r="C85" s="2">
        <f t="shared" si="8"/>
        <v>0.13461538461538461</v>
      </c>
    </row>
    <row r="86" spans="1:9" x14ac:dyDescent="0.3">
      <c r="B86" s="4" t="s">
        <v>12</v>
      </c>
      <c r="C86" s="2">
        <f t="shared" si="8"/>
        <v>0.36538461538461536</v>
      </c>
    </row>
    <row r="87" spans="1:9" x14ac:dyDescent="0.3">
      <c r="C87" s="5">
        <f>SUM(C83:C86)</f>
        <v>1</v>
      </c>
    </row>
    <row r="89" spans="1:9" x14ac:dyDescent="0.3">
      <c r="B89" t="s">
        <v>27</v>
      </c>
    </row>
    <row r="90" spans="1:9" x14ac:dyDescent="0.3">
      <c r="B90" t="s">
        <v>33</v>
      </c>
    </row>
    <row r="91" spans="1:9" x14ac:dyDescent="0.3">
      <c r="A91" s="1"/>
      <c r="B91" s="1" t="s">
        <v>1</v>
      </c>
      <c r="C91" s="1" t="s">
        <v>3</v>
      </c>
      <c r="D91" s="1" t="s">
        <v>28</v>
      </c>
      <c r="E91" s="1" t="s">
        <v>5</v>
      </c>
      <c r="F91" s="1" t="s">
        <v>6</v>
      </c>
      <c r="G91" s="1" t="s">
        <v>7</v>
      </c>
      <c r="H91" s="1" t="s">
        <v>8</v>
      </c>
      <c r="I91" s="1" t="s">
        <v>34</v>
      </c>
    </row>
    <row r="92" spans="1:9" x14ac:dyDescent="0.3">
      <c r="A92" s="2"/>
      <c r="B92" s="2" t="s">
        <v>32</v>
      </c>
      <c r="C92" s="10">
        <v>0.65513999999999994</v>
      </c>
      <c r="D92" s="10">
        <v>0.52866999999999997</v>
      </c>
      <c r="E92" s="10">
        <v>0.52471000000000001</v>
      </c>
      <c r="F92" s="10">
        <v>0.50412999999999997</v>
      </c>
      <c r="G92" s="10">
        <v>0.24656</v>
      </c>
      <c r="H92" s="10">
        <v>0.65522999999999998</v>
      </c>
      <c r="I92" s="10" t="s">
        <v>29</v>
      </c>
    </row>
    <row r="93" spans="1:9" x14ac:dyDescent="0.3">
      <c r="C93" s="11"/>
      <c r="D93" s="11"/>
      <c r="E93" s="11"/>
      <c r="F93" s="11"/>
      <c r="G93" s="11"/>
      <c r="H93" s="11"/>
      <c r="I93" s="11"/>
    </row>
    <row r="94" spans="1:9" x14ac:dyDescent="0.3">
      <c r="A94" s="3" t="s">
        <v>9</v>
      </c>
      <c r="B94" s="2"/>
      <c r="C94" s="10">
        <f>1/SQRT(2*3.14*C73)*EXP(-(($C$92-C64)^2/(2*C73^2)))</f>
        <v>0.19506850121150876</v>
      </c>
      <c r="D94" s="10">
        <f t="shared" ref="D94:H94" si="9">1/SQRT(2*3.14*D73)*EXP(-((D92-D64)^2/(2*D73^2)))</f>
        <v>5.7534572024018474E-2</v>
      </c>
      <c r="E94" s="10">
        <f t="shared" si="9"/>
        <v>1.2764019819183398E-2</v>
      </c>
      <c r="F94" s="10">
        <f t="shared" si="9"/>
        <v>0.70986819943296897</v>
      </c>
      <c r="G94" s="10">
        <f t="shared" si="9"/>
        <v>1.7453371220843041E-3</v>
      </c>
      <c r="H94" s="10">
        <f t="shared" si="9"/>
        <v>0.21656694359735937</v>
      </c>
      <c r="I94" s="10">
        <f>C94*D94*E94*F94*G94*H94*C83</f>
        <v>1.0348500152579097E-8</v>
      </c>
    </row>
    <row r="95" spans="1:9" x14ac:dyDescent="0.3">
      <c r="A95" s="4" t="s">
        <v>10</v>
      </c>
      <c r="B95" s="2"/>
      <c r="C95" s="10">
        <f>1/SQRT(2*3.14*C74)*EXP(-((C92-C65)^2/(2*C74^2)))</f>
        <v>4.125339924794158</v>
      </c>
      <c r="D95" s="10">
        <f t="shared" ref="D95:H95" si="10">1/SQRT(2*3.14*D74)*EXP(-((D92-D65)^2/(2*D74^2)))</f>
        <v>0.94852759408125953</v>
      </c>
      <c r="E95" s="10">
        <f t="shared" si="10"/>
        <v>1.9665562031240706</v>
      </c>
      <c r="F95" s="10">
        <f t="shared" si="10"/>
        <v>1.2033992231496013</v>
      </c>
      <c r="G95" s="10">
        <f t="shared" si="10"/>
        <v>1.1737593755739766</v>
      </c>
      <c r="H95" s="10">
        <f t="shared" si="10"/>
        <v>4.177846243369868</v>
      </c>
      <c r="I95" s="10">
        <f t="shared" ref="I95:I96" si="11">C95*D95*E95*F95*G95*H95*C84</f>
        <v>10.479371305075142</v>
      </c>
    </row>
    <row r="96" spans="1:9" x14ac:dyDescent="0.3">
      <c r="A96" s="3" t="s">
        <v>11</v>
      </c>
      <c r="B96" s="2"/>
      <c r="C96" s="10">
        <f>1/SQRT(2*3.14*C75)*EXP(-((C92-C66)^2/(2*C75^2)))</f>
        <v>2.3730073929175781E-9</v>
      </c>
      <c r="D96" s="10">
        <f t="shared" ref="D96:H96" si="12">1/SQRT(2*3.14*D75)*EXP(-((D92-D66)^2/(2*D75^2)))</f>
        <v>3.0537039854444874E-3</v>
      </c>
      <c r="E96" s="10">
        <f t="shared" si="12"/>
        <v>1.7488133483179862</v>
      </c>
      <c r="F96" s="10">
        <f t="shared" si="12"/>
        <v>4.8886008779374358E-18</v>
      </c>
      <c r="G96" s="10">
        <f t="shared" si="12"/>
        <v>1.3863138104430501</v>
      </c>
      <c r="H96" s="10">
        <f t="shared" si="12"/>
        <v>5.3575998442429177E-15</v>
      </c>
      <c r="I96" s="10">
        <f t="shared" si="11"/>
        <v>6.1941338722768702E-44</v>
      </c>
    </row>
    <row r="97" spans="1:9" x14ac:dyDescent="0.3">
      <c r="A97" s="4" t="s">
        <v>12</v>
      </c>
      <c r="B97" s="2"/>
      <c r="C97" s="10">
        <f>1/SQRT(2*3.14*C76)*EXP(-((C92-C67)^2/(2*C76^2)))</f>
        <v>4.8274016316523069E-11</v>
      </c>
      <c r="D97" s="10">
        <f t="shared" ref="D97:H97" si="13">1/SQRT(2*3.14*D76)*EXP(-((D92-D67)^2/(2*D76^2)))</f>
        <v>8.5085641782838519E-5</v>
      </c>
      <c r="E97" s="10">
        <f t="shared" si="13"/>
        <v>2.6381397860140945</v>
      </c>
      <c r="F97" s="10">
        <f t="shared" si="13"/>
        <v>0.2625566059069257</v>
      </c>
      <c r="G97" s="10">
        <f t="shared" si="13"/>
        <v>1.6726111216080697E-2</v>
      </c>
      <c r="H97" s="10">
        <f t="shared" si="13"/>
        <v>5.8159255446786278E-10</v>
      </c>
      <c r="I97" s="10">
        <f>C97*D97*E97*F97*G97*H97*C86</f>
        <v>1.0112407000931682E-26</v>
      </c>
    </row>
    <row r="99" spans="1:9" x14ac:dyDescent="0.3">
      <c r="H99" t="s">
        <v>30</v>
      </c>
      <c r="I99">
        <f>MAX(I94:I97)</f>
        <v>10.479371305075142</v>
      </c>
    </row>
    <row r="100" spans="1:9" x14ac:dyDescent="0.3">
      <c r="H100" t="s">
        <v>31</v>
      </c>
    </row>
  </sheetData>
  <mergeCells count="3">
    <mergeCell ref="B62:H62"/>
    <mergeCell ref="B71:H71"/>
    <mergeCell ref="B81:C81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2022-01-02T12:44:51Z</dcterms:modified>
</cp:coreProperties>
</file>