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Semester_5_Citra_Visual_Buah_Naga\citrabuahnagaNaiveBayes\EXCEL HITUNG MANUAL PROJECT\"/>
    </mc:Choice>
  </mc:AlternateContent>
  <xr:revisionPtr revIDLastSave="0" documentId="13_ncr:1_{42993B21-FBAE-4C6F-8A55-A205406AE5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" l="1"/>
  <c r="C73" i="1"/>
  <c r="F97" i="1"/>
  <c r="H97" i="1"/>
  <c r="D96" i="1"/>
  <c r="G96" i="1"/>
  <c r="H96" i="1"/>
  <c r="D95" i="1"/>
  <c r="E95" i="1"/>
  <c r="C96" i="1"/>
  <c r="F94" i="1"/>
  <c r="G94" i="1"/>
  <c r="H94" i="1"/>
  <c r="C87" i="1"/>
  <c r="C84" i="1"/>
  <c r="C85" i="1"/>
  <c r="C86" i="1"/>
  <c r="C83" i="1"/>
  <c r="D76" i="1"/>
  <c r="D97" i="1" s="1"/>
  <c r="E76" i="1"/>
  <c r="E97" i="1" s="1"/>
  <c r="F76" i="1"/>
  <c r="G76" i="1"/>
  <c r="G97" i="1" s="1"/>
  <c r="H76" i="1"/>
  <c r="D75" i="1"/>
  <c r="E75" i="1"/>
  <c r="E96" i="1" s="1"/>
  <c r="F75" i="1"/>
  <c r="F96" i="1" s="1"/>
  <c r="G75" i="1"/>
  <c r="H75" i="1"/>
  <c r="C76" i="1"/>
  <c r="C75" i="1"/>
  <c r="D74" i="1"/>
  <c r="E74" i="1"/>
  <c r="F74" i="1"/>
  <c r="F95" i="1" s="1"/>
  <c r="G74" i="1"/>
  <c r="G95" i="1" s="1"/>
  <c r="H74" i="1"/>
  <c r="H95" i="1" s="1"/>
  <c r="C74" i="1"/>
  <c r="C95" i="1" s="1"/>
  <c r="D73" i="1"/>
  <c r="D94" i="1" s="1"/>
  <c r="E73" i="1"/>
  <c r="E94" i="1" s="1"/>
  <c r="F73" i="1"/>
  <c r="G73" i="1"/>
  <c r="H73" i="1"/>
  <c r="D67" i="1"/>
  <c r="E67" i="1"/>
  <c r="F67" i="1"/>
  <c r="G67" i="1"/>
  <c r="H67" i="1"/>
  <c r="C67" i="1"/>
  <c r="C97" i="1" s="1"/>
  <c r="D66" i="1"/>
  <c r="E66" i="1"/>
  <c r="F66" i="1"/>
  <c r="G66" i="1"/>
  <c r="H66" i="1"/>
  <c r="C66" i="1"/>
  <c r="D65" i="1"/>
  <c r="E65" i="1"/>
  <c r="F65" i="1"/>
  <c r="G65" i="1"/>
  <c r="H65" i="1"/>
  <c r="C65" i="1"/>
  <c r="D64" i="1"/>
  <c r="C64" i="1"/>
  <c r="E64" i="1"/>
  <c r="F64" i="1"/>
  <c r="G64" i="1"/>
  <c r="H64" i="1"/>
  <c r="I95" i="1" l="1"/>
  <c r="I96" i="1"/>
  <c r="I97" i="1"/>
  <c r="I94" i="1"/>
  <c r="I99" i="1" l="1"/>
</calcChain>
</file>

<file path=xl/sharedStrings.xml><?xml version="1.0" encoding="utf-8"?>
<sst xmlns="http://schemas.openxmlformats.org/spreadsheetml/2006/main" count="115" uniqueCount="35">
  <si>
    <t>1. Menyiapkan data dari hasil ekstraksi citra berisi nilai RGB dan HSV</t>
  </si>
  <si>
    <t>Nama File</t>
  </si>
  <si>
    <t>Tingkat Kematangan</t>
  </si>
  <si>
    <t>Red</t>
  </si>
  <si>
    <t>Green</t>
  </si>
  <si>
    <t>Blue</t>
  </si>
  <si>
    <t>Hue</t>
  </si>
  <si>
    <t>Saturation</t>
  </si>
  <si>
    <t>Value</t>
  </si>
  <si>
    <t>'buah naga merah'</t>
  </si>
  <si>
    <t>'buah naga merah kuning'</t>
  </si>
  <si>
    <t>'buah naga hijau'</t>
  </si>
  <si>
    <t>'buah naga hijau merah'</t>
  </si>
  <si>
    <t>No</t>
  </si>
  <si>
    <t>dari citra sebanyak 14 buah naga merah, 12 buah naga merah kuning, 7 buah naga hijau, dan 19 buah naga hijau merah sebagai data latih</t>
  </si>
  <si>
    <t>MEAN</t>
  </si>
  <si>
    <t>KELAS</t>
  </si>
  <si>
    <t>Buah Naga Hijau</t>
  </si>
  <si>
    <t>Buah Naga Hijau Merah</t>
  </si>
  <si>
    <t>Buah Naga Merah Kuning</t>
  </si>
  <si>
    <t>Buah Naga Merah</t>
  </si>
  <si>
    <t>2. Mencari mean dari masing-masing data</t>
  </si>
  <si>
    <t>3. Mencari nilai Standar Deviasi</t>
  </si>
  <si>
    <t>STANDAR DEVIASI</t>
  </si>
  <si>
    <t>4. Menghitung probabilitas kelas</t>
  </si>
  <si>
    <t>PROBABILITAS KELAS</t>
  </si>
  <si>
    <t>NILAI</t>
  </si>
  <si>
    <t>5. Mencoba ke data tes</t>
  </si>
  <si>
    <t xml:space="preserve">Green </t>
  </si>
  <si>
    <t>?</t>
  </si>
  <si>
    <t>nilai tertinggi =</t>
  </si>
  <si>
    <t>yang berarti citra yang diuji merupakan kelas buah naga merah</t>
  </si>
  <si>
    <t>testing_17.jpg</t>
  </si>
  <si>
    <t>Menggunakan rumus Distribusi Gaussian</t>
  </si>
  <si>
    <t>Klasifikasi 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</si>
</sst>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5" xfId="0" applyFill="1" applyBorder="1"/>
    <xf numFmtId="164" fontId="0" fillId="0" borderId="1" xfId="0" applyNumberFormat="1" applyBorder="1"/>
    <xf numFmtId="16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0"/>
  <sheetViews>
    <sheetView tabSelected="1" topLeftCell="A67" zoomScaleNormal="100" workbookViewId="0">
      <selection activeCell="C94" sqref="C94"/>
    </sheetView>
  </sheetViews>
  <sheetFormatPr defaultRowHeight="14.4" x14ac:dyDescent="0.3"/>
  <cols>
    <col min="1" max="1" width="21.77734375" customWidth="1"/>
    <col min="2" max="2" width="21.33203125" customWidth="1"/>
    <col min="3" max="3" width="19.77734375" customWidth="1"/>
    <col min="4" max="4" width="20.109375" customWidth="1"/>
    <col min="5" max="5" width="19.88671875" customWidth="1"/>
    <col min="6" max="6" width="21" customWidth="1"/>
    <col min="7" max="7" width="19.33203125" customWidth="1"/>
    <col min="8" max="8" width="19.5546875" customWidth="1"/>
    <col min="9" max="9" width="22.88671875" customWidth="1"/>
  </cols>
  <sheetData>
    <row r="3" spans="1:9" x14ac:dyDescent="0.3">
      <c r="B3" t="s">
        <v>0</v>
      </c>
    </row>
    <row r="4" spans="1:9" x14ac:dyDescent="0.3">
      <c r="B4" t="s">
        <v>14</v>
      </c>
    </row>
    <row r="6" spans="1:9" x14ac:dyDescent="0.3">
      <c r="A6" s="1" t="s">
        <v>13</v>
      </c>
      <c r="B6" s="1" t="s">
        <v>1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2</v>
      </c>
    </row>
    <row r="7" spans="1:9" x14ac:dyDescent="0.3">
      <c r="A7" s="2">
        <v>1</v>
      </c>
      <c r="B7" s="3"/>
      <c r="C7" s="3">
        <v>0.51654736868564599</v>
      </c>
      <c r="D7" s="3">
        <v>0.225967637122094</v>
      </c>
      <c r="E7" s="3">
        <v>0.218921722924489</v>
      </c>
      <c r="F7" s="3">
        <v>0.484506495557122</v>
      </c>
      <c r="G7" s="3">
        <v>0.58753941132237497</v>
      </c>
      <c r="H7" s="3">
        <v>0.51692489033408195</v>
      </c>
      <c r="I7" s="3" t="s">
        <v>9</v>
      </c>
    </row>
    <row r="8" spans="1:9" x14ac:dyDescent="0.3">
      <c r="A8" s="2">
        <v>2</v>
      </c>
      <c r="B8" s="3"/>
      <c r="C8" s="3">
        <v>0.44854636970110301</v>
      </c>
      <c r="D8" s="3">
        <v>0.18271764070295901</v>
      </c>
      <c r="E8" s="3">
        <v>0.185107040098174</v>
      </c>
      <c r="F8" s="3">
        <v>0.66721167013762395</v>
      </c>
      <c r="G8" s="3">
        <v>0.60893756463702398</v>
      </c>
      <c r="H8" s="3">
        <v>0.44862752431729402</v>
      </c>
      <c r="I8" s="3" t="s">
        <v>9</v>
      </c>
    </row>
    <row r="9" spans="1:9" x14ac:dyDescent="0.3">
      <c r="A9" s="2">
        <v>3</v>
      </c>
      <c r="B9" s="3"/>
      <c r="C9" s="3">
        <v>0.47175886353064</v>
      </c>
      <c r="D9" s="3">
        <v>0.171757164918274</v>
      </c>
      <c r="E9" s="3">
        <v>0.19040147444413399</v>
      </c>
      <c r="F9" s="3">
        <v>0.81815973162025402</v>
      </c>
      <c r="G9" s="3">
        <v>0.64071222369550695</v>
      </c>
      <c r="H9" s="3">
        <v>0.47176566284022098</v>
      </c>
      <c r="I9" s="3" t="s">
        <v>9</v>
      </c>
    </row>
    <row r="10" spans="1:9" x14ac:dyDescent="0.3">
      <c r="A10" s="2">
        <v>4</v>
      </c>
      <c r="B10" s="3"/>
      <c r="C10" s="3">
        <v>0.47753681954953198</v>
      </c>
      <c r="D10" s="3">
        <v>0.220333853640344</v>
      </c>
      <c r="E10" s="3">
        <v>0.22557752574467099</v>
      </c>
      <c r="F10" s="3">
        <v>0.66885786735756403</v>
      </c>
      <c r="G10" s="3">
        <v>0.56481351339195796</v>
      </c>
      <c r="H10" s="3">
        <v>0.47764161514901898</v>
      </c>
      <c r="I10" s="3" t="s">
        <v>9</v>
      </c>
    </row>
    <row r="11" spans="1:9" x14ac:dyDescent="0.3">
      <c r="A11" s="2">
        <v>5</v>
      </c>
      <c r="B11" s="3"/>
      <c r="C11" s="3">
        <v>0.46037588380996203</v>
      </c>
      <c r="D11" s="3">
        <v>0.19027904729123901</v>
      </c>
      <c r="E11" s="3">
        <v>0.194529256597269</v>
      </c>
      <c r="F11" s="3">
        <v>0.68186746498051998</v>
      </c>
      <c r="G11" s="3">
        <v>0.61842633838014904</v>
      </c>
      <c r="H11" s="3">
        <v>0.460603948237025</v>
      </c>
      <c r="I11" s="3" t="s">
        <v>9</v>
      </c>
    </row>
    <row r="12" spans="1:9" x14ac:dyDescent="0.3">
      <c r="A12" s="2">
        <v>6</v>
      </c>
      <c r="B12" s="3"/>
      <c r="C12" s="3">
        <v>0.45675215724115198</v>
      </c>
      <c r="D12" s="3">
        <v>0.206004465868911</v>
      </c>
      <c r="E12" s="3">
        <v>0.197177486139061</v>
      </c>
      <c r="F12" s="3">
        <v>0.55762932569451196</v>
      </c>
      <c r="G12" s="3">
        <v>0.58735127268322995</v>
      </c>
      <c r="H12" s="3">
        <v>0.45688346141288599</v>
      </c>
      <c r="I12" s="3" t="s">
        <v>9</v>
      </c>
    </row>
    <row r="13" spans="1:9" x14ac:dyDescent="0.3">
      <c r="A13" s="2">
        <v>7</v>
      </c>
      <c r="B13" s="3"/>
      <c r="C13" s="3">
        <v>0.476136829379806</v>
      </c>
      <c r="D13" s="3">
        <v>0.198412100014286</v>
      </c>
      <c r="E13" s="3">
        <v>0.199271140879514</v>
      </c>
      <c r="F13" s="3">
        <v>0.72494590608062304</v>
      </c>
      <c r="G13" s="3">
        <v>0.62421518922061203</v>
      </c>
      <c r="H13" s="3">
        <v>0.47617327948000998</v>
      </c>
      <c r="I13" s="3" t="s">
        <v>9</v>
      </c>
    </row>
    <row r="14" spans="1:9" x14ac:dyDescent="0.3">
      <c r="A14" s="2">
        <v>8</v>
      </c>
      <c r="B14" s="3"/>
      <c r="C14" s="3">
        <v>0.41721140643577498</v>
      </c>
      <c r="D14" s="3">
        <v>0.19469624332509</v>
      </c>
      <c r="E14" s="3">
        <v>0.180964713490884</v>
      </c>
      <c r="F14" s="3">
        <v>0.65111145138543902</v>
      </c>
      <c r="G14" s="3">
        <v>0.59950511751067703</v>
      </c>
      <c r="H14" s="3">
        <v>0.41780761509192998</v>
      </c>
      <c r="I14" s="3" t="s">
        <v>9</v>
      </c>
    </row>
    <row r="15" spans="1:9" x14ac:dyDescent="0.3">
      <c r="A15" s="2">
        <v>9</v>
      </c>
      <c r="B15" s="3"/>
      <c r="C15" s="3">
        <v>0.44197821195918902</v>
      </c>
      <c r="D15" s="3">
        <v>0.20630875346268901</v>
      </c>
      <c r="E15" s="3">
        <v>0.18703498052067699</v>
      </c>
      <c r="F15" s="3">
        <v>0.341326590244179</v>
      </c>
      <c r="G15" s="3">
        <v>0.57955096708133202</v>
      </c>
      <c r="H15" s="3">
        <v>0.44205215460977099</v>
      </c>
      <c r="I15" s="3" t="s">
        <v>9</v>
      </c>
    </row>
    <row r="16" spans="1:9" x14ac:dyDescent="0.3">
      <c r="A16" s="2">
        <v>10</v>
      </c>
      <c r="B16" s="3"/>
      <c r="C16" s="3">
        <v>0.51282629178989603</v>
      </c>
      <c r="D16" s="3">
        <v>0.18488262576880901</v>
      </c>
      <c r="E16" s="3">
        <v>0.21235201219160799</v>
      </c>
      <c r="F16" s="3">
        <v>0.84713166534518802</v>
      </c>
      <c r="G16" s="3">
        <v>0.66312467461052105</v>
      </c>
      <c r="H16" s="3">
        <v>0.51302972908125299</v>
      </c>
      <c r="I16" s="3" t="s">
        <v>9</v>
      </c>
    </row>
    <row r="17" spans="1:9" x14ac:dyDescent="0.3">
      <c r="A17" s="2">
        <v>11</v>
      </c>
      <c r="B17" s="3"/>
      <c r="C17" s="3">
        <v>0.49753415440913101</v>
      </c>
      <c r="D17" s="3">
        <v>0.21039871825452899</v>
      </c>
      <c r="E17" s="3">
        <v>0.21703367788977301</v>
      </c>
      <c r="F17" s="3">
        <v>0.69162391055252803</v>
      </c>
      <c r="G17" s="3">
        <v>0.60422536784242797</v>
      </c>
      <c r="H17" s="3">
        <v>0.49753733598241201</v>
      </c>
      <c r="I17" s="3" t="s">
        <v>9</v>
      </c>
    </row>
    <row r="18" spans="1:9" x14ac:dyDescent="0.3">
      <c r="A18" s="2">
        <v>12</v>
      </c>
      <c r="B18" s="3"/>
      <c r="C18" s="3">
        <v>0.49906260484901099</v>
      </c>
      <c r="D18" s="3">
        <v>0.18334730539101299</v>
      </c>
      <c r="E18" s="3">
        <v>0.211821395763993</v>
      </c>
      <c r="F18" s="3">
        <v>0.85206126576976704</v>
      </c>
      <c r="G18" s="3">
        <v>0.65220776418509296</v>
      </c>
      <c r="H18" s="3">
        <v>0.49907195345479199</v>
      </c>
      <c r="I18" s="3" t="s">
        <v>9</v>
      </c>
    </row>
    <row r="19" spans="1:9" x14ac:dyDescent="0.3">
      <c r="A19" s="2">
        <v>13</v>
      </c>
      <c r="B19" s="3"/>
      <c r="C19" s="3">
        <v>0.490251959203446</v>
      </c>
      <c r="D19" s="3">
        <v>0.18179423494359401</v>
      </c>
      <c r="E19" s="3">
        <v>0.20938108805125</v>
      </c>
      <c r="F19" s="3">
        <v>0.84780362254969899</v>
      </c>
      <c r="G19" s="3">
        <v>0.65125110650320905</v>
      </c>
      <c r="H19" s="3">
        <v>0.490262935504861</v>
      </c>
      <c r="I19" s="3" t="s">
        <v>9</v>
      </c>
    </row>
    <row r="20" spans="1:9" x14ac:dyDescent="0.3">
      <c r="A20" s="2">
        <v>14</v>
      </c>
      <c r="B20" s="3"/>
      <c r="C20" s="3">
        <v>0.49978829117343898</v>
      </c>
      <c r="D20" s="3">
        <v>0.17995954350284299</v>
      </c>
      <c r="E20" s="3">
        <v>0.216482393400969</v>
      </c>
      <c r="F20" s="3">
        <v>0.83607143538738804</v>
      </c>
      <c r="G20" s="3">
        <v>0.65876303623104204</v>
      </c>
      <c r="H20" s="3">
        <v>0.49980071246135199</v>
      </c>
      <c r="I20" s="3" t="s">
        <v>9</v>
      </c>
    </row>
    <row r="21" spans="1:9" x14ac:dyDescent="0.3">
      <c r="A21" s="2">
        <v>15</v>
      </c>
      <c r="B21" s="4"/>
      <c r="C21" s="4">
        <v>0.51582992040967102</v>
      </c>
      <c r="D21" s="4">
        <v>0.25086505986026802</v>
      </c>
      <c r="E21" s="4">
        <v>0.22615861215566599</v>
      </c>
      <c r="F21" s="4">
        <v>0.50521955896703696</v>
      </c>
      <c r="G21" s="4">
        <v>0.59976717658871104</v>
      </c>
      <c r="H21" s="4">
        <v>0.51583173332816801</v>
      </c>
      <c r="I21" s="4" t="s">
        <v>10</v>
      </c>
    </row>
    <row r="22" spans="1:9" x14ac:dyDescent="0.3">
      <c r="A22" s="2">
        <v>16</v>
      </c>
      <c r="B22" s="4"/>
      <c r="C22" s="4">
        <v>0.60006526854956399</v>
      </c>
      <c r="D22" s="4">
        <v>0.29380023158235202</v>
      </c>
      <c r="E22" s="4">
        <v>0.24146507217094801</v>
      </c>
      <c r="F22" s="4">
        <v>0.33636217031954602</v>
      </c>
      <c r="G22" s="4">
        <v>0.61536037265382504</v>
      </c>
      <c r="H22" s="4">
        <v>0.60006641270652605</v>
      </c>
      <c r="I22" s="4" t="s">
        <v>10</v>
      </c>
    </row>
    <row r="23" spans="1:9" x14ac:dyDescent="0.3">
      <c r="A23" s="2">
        <v>17</v>
      </c>
      <c r="B23" s="4"/>
      <c r="C23" s="4">
        <v>0.57846143132836902</v>
      </c>
      <c r="D23" s="4">
        <v>0.25179857614286399</v>
      </c>
      <c r="E23" s="4">
        <v>0.238266428780882</v>
      </c>
      <c r="F23" s="4">
        <v>0.45933376938516501</v>
      </c>
      <c r="G23" s="4">
        <v>0.61653949397190699</v>
      </c>
      <c r="H23" s="4">
        <v>0.57846321638368803</v>
      </c>
      <c r="I23" s="4" t="s">
        <v>10</v>
      </c>
    </row>
    <row r="24" spans="1:9" x14ac:dyDescent="0.3">
      <c r="A24" s="2">
        <v>18</v>
      </c>
      <c r="B24" s="4"/>
      <c r="C24" s="4">
        <v>0.52327224680123896</v>
      </c>
      <c r="D24" s="4">
        <v>0.22636924329229299</v>
      </c>
      <c r="E24" s="4">
        <v>0.206876886973408</v>
      </c>
      <c r="F24" s="4">
        <v>0.51090899635338605</v>
      </c>
      <c r="G24" s="4">
        <v>0.64804833368658399</v>
      </c>
      <c r="H24" s="4">
        <v>0.52327314026052796</v>
      </c>
      <c r="I24" s="4" t="s">
        <v>10</v>
      </c>
    </row>
    <row r="25" spans="1:9" x14ac:dyDescent="0.3">
      <c r="A25" s="2">
        <v>19</v>
      </c>
      <c r="B25" s="4"/>
      <c r="C25" s="4">
        <v>0.55413571435808395</v>
      </c>
      <c r="D25" s="4">
        <v>0.26806253641515798</v>
      </c>
      <c r="E25" s="4">
        <v>0.21917066200242399</v>
      </c>
      <c r="F25" s="4">
        <v>0.36484644596460902</v>
      </c>
      <c r="G25" s="4">
        <v>0.622797289815189</v>
      </c>
      <c r="H25" s="4">
        <v>0.55413592377781196</v>
      </c>
      <c r="I25" s="4" t="s">
        <v>10</v>
      </c>
    </row>
    <row r="26" spans="1:9" x14ac:dyDescent="0.3">
      <c r="A26" s="2">
        <v>20</v>
      </c>
      <c r="B26" s="4"/>
      <c r="C26" s="4">
        <v>0.54155712152315205</v>
      </c>
      <c r="D26" s="4">
        <v>0.22900952794711099</v>
      </c>
      <c r="E26" s="4">
        <v>0.221770440723731</v>
      </c>
      <c r="F26" s="4">
        <v>0.548400409254998</v>
      </c>
      <c r="G26" s="4">
        <v>0.63007948619172605</v>
      </c>
      <c r="H26" s="4">
        <v>0.54156024236515499</v>
      </c>
      <c r="I26" s="4" t="s">
        <v>10</v>
      </c>
    </row>
    <row r="27" spans="1:9" x14ac:dyDescent="0.3">
      <c r="A27" s="2">
        <v>21</v>
      </c>
      <c r="B27" s="4"/>
      <c r="C27" s="4">
        <v>0.57224356867089998</v>
      </c>
      <c r="D27" s="4">
        <v>0.27156840873611199</v>
      </c>
      <c r="E27" s="4">
        <v>0.23649177821400699</v>
      </c>
      <c r="F27" s="4">
        <v>0.31370226809985202</v>
      </c>
      <c r="G27" s="4">
        <v>0.60483814413539005</v>
      </c>
      <c r="H27" s="4">
        <v>0.57224563696613095</v>
      </c>
      <c r="I27" s="4" t="s">
        <v>10</v>
      </c>
    </row>
    <row r="28" spans="1:9" x14ac:dyDescent="0.3">
      <c r="A28" s="2">
        <v>22</v>
      </c>
      <c r="B28" s="4"/>
      <c r="C28" s="4">
        <v>0.56827748835888303</v>
      </c>
      <c r="D28" s="4">
        <v>0.27462089397781603</v>
      </c>
      <c r="E28" s="4">
        <v>0.238332207557583</v>
      </c>
      <c r="F28" s="4">
        <v>0.31450681482269299</v>
      </c>
      <c r="G28" s="4">
        <v>0.59716402963395798</v>
      </c>
      <c r="H28" s="4">
        <v>0.56827854354465901</v>
      </c>
      <c r="I28" s="4" t="s">
        <v>10</v>
      </c>
    </row>
    <row r="29" spans="1:9" x14ac:dyDescent="0.3">
      <c r="A29" s="2">
        <v>23</v>
      </c>
      <c r="B29" s="4"/>
      <c r="C29" s="4">
        <v>0.54463533345614101</v>
      </c>
      <c r="D29" s="4">
        <v>0.26185162627820102</v>
      </c>
      <c r="E29" s="4">
        <v>0.21635342037545999</v>
      </c>
      <c r="F29" s="4">
        <v>0.28832036444785702</v>
      </c>
      <c r="G29" s="4">
        <v>0.61606614947997995</v>
      </c>
      <c r="H29" s="4">
        <v>0.54463585424095096</v>
      </c>
      <c r="I29" s="4" t="s">
        <v>10</v>
      </c>
    </row>
    <row r="30" spans="1:9" x14ac:dyDescent="0.3">
      <c r="A30" s="2">
        <v>24</v>
      </c>
      <c r="B30" s="4"/>
      <c r="C30" s="4">
        <v>0.58550700056779004</v>
      </c>
      <c r="D30" s="4">
        <v>0.28331842120662698</v>
      </c>
      <c r="E30" s="4">
        <v>0.23551716374552001</v>
      </c>
      <c r="F30" s="4">
        <v>0.406245540863923</v>
      </c>
      <c r="G30" s="4">
        <v>0.62682414316827795</v>
      </c>
      <c r="H30" s="4">
        <v>0.58550745188057796</v>
      </c>
      <c r="I30" s="4" t="s">
        <v>10</v>
      </c>
    </row>
    <row r="31" spans="1:9" x14ac:dyDescent="0.3">
      <c r="A31" s="2">
        <v>25</v>
      </c>
      <c r="B31" s="4"/>
      <c r="C31" s="4">
        <v>0.55308930657155397</v>
      </c>
      <c r="D31" s="4">
        <v>0.24445676727916299</v>
      </c>
      <c r="E31" s="4">
        <v>0.22482027627995599</v>
      </c>
      <c r="F31" s="4">
        <v>0.49410570049324498</v>
      </c>
      <c r="G31" s="4">
        <v>0.62927543948917797</v>
      </c>
      <c r="H31" s="4">
        <v>0.55308970749048902</v>
      </c>
      <c r="I31" s="4" t="s">
        <v>10</v>
      </c>
    </row>
    <row r="32" spans="1:9" x14ac:dyDescent="0.3">
      <c r="A32" s="2">
        <v>26</v>
      </c>
      <c r="B32" s="4"/>
      <c r="C32" s="4">
        <v>0.56173567001695301</v>
      </c>
      <c r="D32" s="4">
        <v>0.23500575531336301</v>
      </c>
      <c r="E32" s="4">
        <v>0.22458874035943699</v>
      </c>
      <c r="F32" s="4">
        <v>0.51076229006221596</v>
      </c>
      <c r="G32" s="4">
        <v>0.637026777296125</v>
      </c>
      <c r="H32" s="4">
        <v>0.56173692158958199</v>
      </c>
      <c r="I32" s="4" t="s">
        <v>10</v>
      </c>
    </row>
    <row r="33" spans="1:9" x14ac:dyDescent="0.3">
      <c r="A33" s="2">
        <v>27</v>
      </c>
      <c r="B33" s="3"/>
      <c r="C33" s="3">
        <v>0.31435259199272497</v>
      </c>
      <c r="D33" s="3">
        <v>0.36650478397415398</v>
      </c>
      <c r="E33" s="3">
        <v>0.15851494955752299</v>
      </c>
      <c r="F33" s="3">
        <v>0.20450206032404</v>
      </c>
      <c r="G33" s="3">
        <v>0.58862457164576398</v>
      </c>
      <c r="H33" s="3">
        <v>0.376198189694327</v>
      </c>
      <c r="I33" s="3" t="s">
        <v>11</v>
      </c>
    </row>
    <row r="34" spans="1:9" x14ac:dyDescent="0.3">
      <c r="A34" s="2">
        <v>28</v>
      </c>
      <c r="B34" s="3"/>
      <c r="C34" s="3">
        <v>0.28148847147314998</v>
      </c>
      <c r="D34" s="3">
        <v>0.33981094281406798</v>
      </c>
      <c r="E34" s="3">
        <v>0.154507515663039</v>
      </c>
      <c r="F34" s="3">
        <v>0.21833341405995199</v>
      </c>
      <c r="G34" s="3">
        <v>0.57017734373023898</v>
      </c>
      <c r="H34" s="3">
        <v>0.347055466210969</v>
      </c>
      <c r="I34" s="3" t="s">
        <v>11</v>
      </c>
    </row>
    <row r="35" spans="1:9" x14ac:dyDescent="0.3">
      <c r="A35" s="2">
        <v>29</v>
      </c>
      <c r="B35" s="3"/>
      <c r="C35" s="3">
        <v>0.262028794918018</v>
      </c>
      <c r="D35" s="3">
        <v>0.31851526110559503</v>
      </c>
      <c r="E35" s="3">
        <v>0.14838700708918601</v>
      </c>
      <c r="F35" s="3">
        <v>0.22152274795990001</v>
      </c>
      <c r="G35" s="3">
        <v>0.56298973593054102</v>
      </c>
      <c r="H35" s="3">
        <v>0.32542592654715802</v>
      </c>
      <c r="I35" s="3" t="s">
        <v>11</v>
      </c>
    </row>
    <row r="36" spans="1:9" x14ac:dyDescent="0.3">
      <c r="A36" s="2">
        <v>30</v>
      </c>
      <c r="B36" s="3"/>
      <c r="C36" s="3">
        <v>0.29296945961860799</v>
      </c>
      <c r="D36" s="3">
        <v>0.35535057108012202</v>
      </c>
      <c r="E36" s="3">
        <v>0.15477373503356201</v>
      </c>
      <c r="F36" s="3">
        <v>0.21822162635911599</v>
      </c>
      <c r="G36" s="3">
        <v>0.59472582653258399</v>
      </c>
      <c r="H36" s="3">
        <v>0.36230153696816803</v>
      </c>
      <c r="I36" s="3" t="s">
        <v>11</v>
      </c>
    </row>
    <row r="37" spans="1:9" x14ac:dyDescent="0.3">
      <c r="A37" s="2">
        <v>31</v>
      </c>
      <c r="B37" s="3"/>
      <c r="C37" s="3">
        <v>0.25266320958933303</v>
      </c>
      <c r="D37" s="3">
        <v>0.28258863823219599</v>
      </c>
      <c r="E37" s="3">
        <v>0.126884573206276</v>
      </c>
      <c r="F37" s="3">
        <v>0.19667449605544901</v>
      </c>
      <c r="G37" s="3">
        <v>0.58637032527719601</v>
      </c>
      <c r="H37" s="3">
        <v>0.29502936995312601</v>
      </c>
      <c r="I37" s="3" t="s">
        <v>11</v>
      </c>
    </row>
    <row r="38" spans="1:9" x14ac:dyDescent="0.3">
      <c r="A38" s="2">
        <v>32</v>
      </c>
      <c r="B38" s="3"/>
      <c r="C38" s="3">
        <v>0.26681557455454902</v>
      </c>
      <c r="D38" s="3">
        <v>0.301265170413067</v>
      </c>
      <c r="E38" s="3">
        <v>0.14608700932036101</v>
      </c>
      <c r="F38" s="3">
        <v>0.20202562935254001</v>
      </c>
      <c r="G38" s="3">
        <v>0.56228873441832805</v>
      </c>
      <c r="H38" s="3">
        <v>0.31320644746429899</v>
      </c>
      <c r="I38" s="3" t="s">
        <v>11</v>
      </c>
    </row>
    <row r="39" spans="1:9" x14ac:dyDescent="0.3">
      <c r="A39" s="2">
        <v>33</v>
      </c>
      <c r="B39" s="3"/>
      <c r="C39" s="3">
        <v>0.25342425824766401</v>
      </c>
      <c r="D39" s="3">
        <v>0.30272914045798999</v>
      </c>
      <c r="E39" s="3">
        <v>0.13913721923219499</v>
      </c>
      <c r="F39" s="3">
        <v>0.214666891124555</v>
      </c>
      <c r="G39" s="3">
        <v>0.57586073718397202</v>
      </c>
      <c r="H39" s="3">
        <v>0.30815450673642503</v>
      </c>
      <c r="I39" s="3" t="s">
        <v>11</v>
      </c>
    </row>
    <row r="40" spans="1:9" x14ac:dyDescent="0.3">
      <c r="A40" s="2">
        <v>34</v>
      </c>
      <c r="B40" s="4"/>
      <c r="C40" s="4">
        <v>0.35199361906805798</v>
      </c>
      <c r="D40" s="4">
        <v>0.33483350005809598</v>
      </c>
      <c r="E40" s="4">
        <v>0.21074191125467501</v>
      </c>
      <c r="F40" s="4">
        <v>0.173681024323531</v>
      </c>
      <c r="G40" s="4">
        <v>0.44507862587139202</v>
      </c>
      <c r="H40" s="4">
        <v>0.37298315090847201</v>
      </c>
      <c r="I40" s="4" t="s">
        <v>12</v>
      </c>
    </row>
    <row r="41" spans="1:9" x14ac:dyDescent="0.3">
      <c r="A41" s="2">
        <v>35</v>
      </c>
      <c r="B41" s="4"/>
      <c r="C41" s="4">
        <v>0.37717785276146998</v>
      </c>
      <c r="D41" s="4">
        <v>0.34414337844168102</v>
      </c>
      <c r="E41" s="4">
        <v>0.21747658971248199</v>
      </c>
      <c r="F41" s="4">
        <v>0.33980825038708701</v>
      </c>
      <c r="G41" s="4">
        <v>0.49642197254787801</v>
      </c>
      <c r="H41" s="4">
        <v>0.41731583012104301</v>
      </c>
      <c r="I41" s="4" t="s">
        <v>12</v>
      </c>
    </row>
    <row r="42" spans="1:9" x14ac:dyDescent="0.3">
      <c r="A42" s="2">
        <v>36</v>
      </c>
      <c r="B42" s="4"/>
      <c r="C42" s="4">
        <v>0.373891399318099</v>
      </c>
      <c r="D42" s="4">
        <v>0.30483868339579601</v>
      </c>
      <c r="E42" s="4">
        <v>0.21626064172487899</v>
      </c>
      <c r="F42" s="4">
        <v>0.32760577967605597</v>
      </c>
      <c r="G42" s="4">
        <v>0.46585446633300898</v>
      </c>
      <c r="H42" s="4">
        <v>0.396487732899164</v>
      </c>
      <c r="I42" s="4" t="s">
        <v>12</v>
      </c>
    </row>
    <row r="43" spans="1:9" x14ac:dyDescent="0.3">
      <c r="A43" s="2">
        <v>37</v>
      </c>
      <c r="B43" s="4"/>
      <c r="C43" s="4">
        <v>0.37849741824395999</v>
      </c>
      <c r="D43" s="4">
        <v>0.34352214118347002</v>
      </c>
      <c r="E43" s="4">
        <v>0.221369386168042</v>
      </c>
      <c r="F43" s="4">
        <v>0.24651154152782701</v>
      </c>
      <c r="G43" s="4">
        <v>0.47366711791023902</v>
      </c>
      <c r="H43" s="4">
        <v>0.41398681445479601</v>
      </c>
      <c r="I43" s="4" t="s">
        <v>12</v>
      </c>
    </row>
    <row r="44" spans="1:9" x14ac:dyDescent="0.3">
      <c r="A44" s="2">
        <v>38</v>
      </c>
      <c r="B44" s="4"/>
      <c r="C44" s="4">
        <v>0.45170122410920399</v>
      </c>
      <c r="D44" s="4">
        <v>0.308574290798453</v>
      </c>
      <c r="E44" s="4">
        <v>0.204691213645322</v>
      </c>
      <c r="F44" s="4">
        <v>0.31856064143409002</v>
      </c>
      <c r="G44" s="4">
        <v>0.57347197410622197</v>
      </c>
      <c r="H44" s="4">
        <v>0.46091053344083599</v>
      </c>
      <c r="I44" s="4" t="s">
        <v>12</v>
      </c>
    </row>
    <row r="45" spans="1:9" x14ac:dyDescent="0.3">
      <c r="A45" s="2">
        <v>39</v>
      </c>
      <c r="B45" s="4"/>
      <c r="C45" s="4">
        <v>0.360109008164607</v>
      </c>
      <c r="D45" s="4">
        <v>0.33857757193966398</v>
      </c>
      <c r="E45" s="4">
        <v>0.17879143056271299</v>
      </c>
      <c r="F45" s="4">
        <v>0.24073342159748501</v>
      </c>
      <c r="G45" s="4">
        <v>0.56435497961147396</v>
      </c>
      <c r="H45" s="4">
        <v>0.39824657544835601</v>
      </c>
      <c r="I45" s="4" t="s">
        <v>12</v>
      </c>
    </row>
    <row r="46" spans="1:9" x14ac:dyDescent="0.3">
      <c r="A46" s="2">
        <v>40</v>
      </c>
      <c r="B46" s="4"/>
      <c r="C46" s="4">
        <v>0.34424458523944801</v>
      </c>
      <c r="D46" s="4">
        <v>0.30560530907409</v>
      </c>
      <c r="E46" s="4">
        <v>0.170358390561275</v>
      </c>
      <c r="F46" s="4">
        <v>0.209142824466752</v>
      </c>
      <c r="G46" s="4">
        <v>0.54500566909828196</v>
      </c>
      <c r="H46" s="4">
        <v>0.36200491296410398</v>
      </c>
      <c r="I46" s="4" t="s">
        <v>12</v>
      </c>
    </row>
    <row r="47" spans="1:9" x14ac:dyDescent="0.3">
      <c r="A47" s="2">
        <v>41</v>
      </c>
      <c r="B47" s="4"/>
      <c r="C47" s="4">
        <v>0.34031618468711999</v>
      </c>
      <c r="D47" s="4">
        <v>0.26077739196988498</v>
      </c>
      <c r="E47" s="4">
        <v>0.16641584510919599</v>
      </c>
      <c r="F47" s="4">
        <v>0.20024591049698501</v>
      </c>
      <c r="G47" s="4">
        <v>0.53618838274521097</v>
      </c>
      <c r="H47" s="4">
        <v>0.35045592691925198</v>
      </c>
      <c r="I47" s="4" t="s">
        <v>12</v>
      </c>
    </row>
    <row r="48" spans="1:9" x14ac:dyDescent="0.3">
      <c r="A48" s="2">
        <v>42</v>
      </c>
      <c r="B48" s="4"/>
      <c r="C48" s="4">
        <v>0.31082138642040802</v>
      </c>
      <c r="D48" s="4">
        <v>0.28483329918136202</v>
      </c>
      <c r="E48" s="4">
        <v>0.15955711785238</v>
      </c>
      <c r="F48" s="4">
        <v>0.19133121008954901</v>
      </c>
      <c r="G48" s="4">
        <v>0.53971515622308397</v>
      </c>
      <c r="H48" s="4">
        <v>0.33848696570675801</v>
      </c>
      <c r="I48" s="4" t="s">
        <v>12</v>
      </c>
    </row>
    <row r="49" spans="1:9" x14ac:dyDescent="0.3">
      <c r="A49" s="2">
        <v>43</v>
      </c>
      <c r="B49" s="4"/>
      <c r="C49" s="4">
        <v>0.40372401019709098</v>
      </c>
      <c r="D49" s="4">
        <v>0.31445578293783699</v>
      </c>
      <c r="E49" s="4">
        <v>0.19024786818904499</v>
      </c>
      <c r="F49" s="4">
        <v>0.249611390294428</v>
      </c>
      <c r="G49" s="4">
        <v>0.56556879806276095</v>
      </c>
      <c r="H49" s="4">
        <v>0.41885338456375398</v>
      </c>
      <c r="I49" s="4" t="s">
        <v>12</v>
      </c>
    </row>
    <row r="50" spans="1:9" x14ac:dyDescent="0.3">
      <c r="A50" s="2">
        <v>44</v>
      </c>
      <c r="B50" s="4"/>
      <c r="C50" s="4">
        <v>0.35433614725978002</v>
      </c>
      <c r="D50" s="4">
        <v>0.30744043637998297</v>
      </c>
      <c r="E50" s="4">
        <v>0.16175483139914401</v>
      </c>
      <c r="F50" s="4">
        <v>0.18959894443684899</v>
      </c>
      <c r="G50" s="4">
        <v>0.57592662089126501</v>
      </c>
      <c r="H50" s="4">
        <v>0.370506019417843</v>
      </c>
      <c r="I50" s="4" t="s">
        <v>12</v>
      </c>
    </row>
    <row r="51" spans="1:9" x14ac:dyDescent="0.3">
      <c r="A51" s="2">
        <v>45</v>
      </c>
      <c r="B51" s="4"/>
      <c r="C51" s="4">
        <v>0.35544710624457998</v>
      </c>
      <c r="D51" s="4">
        <v>0.32567112306569301</v>
      </c>
      <c r="E51" s="4">
        <v>0.17114912055025</v>
      </c>
      <c r="F51" s="4">
        <v>0.196526447847022</v>
      </c>
      <c r="G51" s="4">
        <v>0.56777252080380602</v>
      </c>
      <c r="H51" s="4">
        <v>0.38221964698592298</v>
      </c>
      <c r="I51" s="4" t="s">
        <v>12</v>
      </c>
    </row>
    <row r="52" spans="1:9" x14ac:dyDescent="0.3">
      <c r="A52" s="2">
        <v>46</v>
      </c>
      <c r="B52" s="4"/>
      <c r="C52" s="4">
        <v>0.37948009041070102</v>
      </c>
      <c r="D52" s="4">
        <v>0.30824629505248402</v>
      </c>
      <c r="E52" s="4">
        <v>0.18451864773368601</v>
      </c>
      <c r="F52" s="4">
        <v>0.35952810026638399</v>
      </c>
      <c r="G52" s="4">
        <v>0.57656385762612195</v>
      </c>
      <c r="H52" s="4">
        <v>0.41033833323879099</v>
      </c>
      <c r="I52" s="4" t="s">
        <v>12</v>
      </c>
    </row>
    <row r="53" spans="1:9" x14ac:dyDescent="0.3">
      <c r="A53" s="2">
        <v>47</v>
      </c>
      <c r="B53" s="4"/>
      <c r="C53" s="4">
        <v>0.41478499647957401</v>
      </c>
      <c r="D53" s="4">
        <v>0.273819411907684</v>
      </c>
      <c r="E53" s="4">
        <v>0.20511231434347099</v>
      </c>
      <c r="F53" s="4">
        <v>0.35725192762036101</v>
      </c>
      <c r="G53" s="4">
        <v>0.53800467857345702</v>
      </c>
      <c r="H53" s="4">
        <v>0.41818545381688899</v>
      </c>
      <c r="I53" s="4" t="s">
        <v>12</v>
      </c>
    </row>
    <row r="54" spans="1:9" x14ac:dyDescent="0.3">
      <c r="A54" s="2">
        <v>48</v>
      </c>
      <c r="B54" s="4"/>
      <c r="C54" s="4">
        <v>0.40488929210700503</v>
      </c>
      <c r="D54" s="4">
        <v>0.284204180338818</v>
      </c>
      <c r="E54" s="4">
        <v>0.185574688262647</v>
      </c>
      <c r="F54" s="4">
        <v>0.43329384022449202</v>
      </c>
      <c r="G54" s="4">
        <v>0.59399985342990003</v>
      </c>
      <c r="H54" s="4">
        <v>0.42276411840953099</v>
      </c>
      <c r="I54" s="4" t="s">
        <v>12</v>
      </c>
    </row>
    <row r="55" spans="1:9" x14ac:dyDescent="0.3">
      <c r="A55" s="2">
        <v>49</v>
      </c>
      <c r="B55" s="4"/>
      <c r="C55" s="4">
        <v>0.34351572482849302</v>
      </c>
      <c r="D55" s="4">
        <v>0.324320606003838</v>
      </c>
      <c r="E55" s="4">
        <v>0.17328590856474099</v>
      </c>
      <c r="F55" s="4">
        <v>0.274899573716684</v>
      </c>
      <c r="G55" s="4">
        <v>0.57111514602940805</v>
      </c>
      <c r="H55" s="4">
        <v>0.38390328410873098</v>
      </c>
      <c r="I55" s="4" t="s">
        <v>12</v>
      </c>
    </row>
    <row r="56" spans="1:9" x14ac:dyDescent="0.3">
      <c r="A56" s="2">
        <v>50</v>
      </c>
      <c r="B56" s="4"/>
      <c r="C56" s="4">
        <v>0.356450792230879</v>
      </c>
      <c r="D56" s="4">
        <v>0.28502821525831101</v>
      </c>
      <c r="E56" s="4">
        <v>0.180306258365519</v>
      </c>
      <c r="F56" s="4">
        <v>0.237385368407945</v>
      </c>
      <c r="G56" s="4">
        <v>0.52981059064036895</v>
      </c>
      <c r="H56" s="4">
        <v>0.36533413135586001</v>
      </c>
      <c r="I56" s="4" t="s">
        <v>12</v>
      </c>
    </row>
    <row r="57" spans="1:9" x14ac:dyDescent="0.3">
      <c r="A57" s="2">
        <v>51</v>
      </c>
      <c r="B57" s="4"/>
      <c r="C57" s="4">
        <v>0.43281108395714202</v>
      </c>
      <c r="D57" s="4">
        <v>0.29437456029857301</v>
      </c>
      <c r="E57" s="4">
        <v>0.21187741861277301</v>
      </c>
      <c r="F57" s="4">
        <v>0.431413499799568</v>
      </c>
      <c r="G57" s="4">
        <v>0.55586029222260802</v>
      </c>
      <c r="H57" s="4">
        <v>0.44600218959058702</v>
      </c>
      <c r="I57" s="4" t="s">
        <v>12</v>
      </c>
    </row>
    <row r="58" spans="1:9" x14ac:dyDescent="0.3">
      <c r="A58" s="2">
        <v>52</v>
      </c>
      <c r="B58" s="4"/>
      <c r="C58" s="4">
        <v>0.32709607551084902</v>
      </c>
      <c r="D58" s="4">
        <v>0.292690957083592</v>
      </c>
      <c r="E58" s="4">
        <v>0.15176566270170699</v>
      </c>
      <c r="F58" s="4">
        <v>0.29343186847597902</v>
      </c>
      <c r="G58" s="4">
        <v>0.60277703908864599</v>
      </c>
      <c r="H58" s="4">
        <v>0.35762407847031302</v>
      </c>
      <c r="I58" s="4" t="s">
        <v>12</v>
      </c>
    </row>
    <row r="60" spans="1:9" x14ac:dyDescent="0.3">
      <c r="B60" t="s">
        <v>21</v>
      </c>
    </row>
    <row r="62" spans="1:9" x14ac:dyDescent="0.3">
      <c r="B62" s="8" t="s">
        <v>15</v>
      </c>
      <c r="C62" s="9"/>
      <c r="D62" s="9"/>
      <c r="E62" s="9"/>
      <c r="F62" s="9"/>
      <c r="G62" s="9"/>
      <c r="H62" s="10"/>
    </row>
    <row r="63" spans="1:9" x14ac:dyDescent="0.3">
      <c r="B63" s="1" t="s">
        <v>16</v>
      </c>
      <c r="C63" s="1" t="s">
        <v>3</v>
      </c>
      <c r="D63" s="1" t="s">
        <v>4</v>
      </c>
      <c r="E63" s="1" t="s">
        <v>5</v>
      </c>
      <c r="F63" s="1" t="s">
        <v>6</v>
      </c>
      <c r="G63" s="1" t="s">
        <v>7</v>
      </c>
      <c r="H63" s="1" t="s">
        <v>8</v>
      </c>
    </row>
    <row r="64" spans="1:9" x14ac:dyDescent="0.3">
      <c r="B64" s="2" t="s">
        <v>20</v>
      </c>
      <c r="C64" s="2">
        <f>AVERAGE(C7:C20)</f>
        <v>0.47616480083698054</v>
      </c>
      <c r="D64" s="2">
        <f>AVERAGE(D7:D20)</f>
        <v>0.19548995244333384</v>
      </c>
      <c r="E64" s="2">
        <f t="shared" ref="E64:H64" si="0">AVERAGE(E7:E20)</f>
        <v>0.20328970772403329</v>
      </c>
      <c r="F64" s="2">
        <f t="shared" si="0"/>
        <v>0.69073631447588635</v>
      </c>
      <c r="G64" s="2">
        <f t="shared" si="0"/>
        <v>0.61718739623536834</v>
      </c>
      <c r="H64" s="2">
        <f t="shared" si="0"/>
        <v>0.47629877271120769</v>
      </c>
    </row>
    <row r="65" spans="2:8" x14ac:dyDescent="0.3">
      <c r="B65" s="2" t="s">
        <v>19</v>
      </c>
      <c r="C65" s="2">
        <f>AVERAGE(C21:C32)</f>
        <v>0.55823417255102503</v>
      </c>
      <c r="D65" s="2">
        <f t="shared" ref="D65:H65" si="1">AVERAGE(D21:D32)</f>
        <v>0.25756058733594395</v>
      </c>
      <c r="E65" s="2">
        <f t="shared" si="1"/>
        <v>0.22748430744491852</v>
      </c>
      <c r="F65" s="2">
        <f t="shared" si="1"/>
        <v>0.42105952741954389</v>
      </c>
      <c r="G65" s="2">
        <f t="shared" si="1"/>
        <v>0.62031556967590418</v>
      </c>
      <c r="H65" s="2">
        <f t="shared" si="1"/>
        <v>0.5582353987111891</v>
      </c>
    </row>
    <row r="66" spans="2:8" x14ac:dyDescent="0.3">
      <c r="B66" s="2" t="s">
        <v>17</v>
      </c>
      <c r="C66" s="2">
        <f>AVERAGE(C33:C39)</f>
        <v>0.27482033719914961</v>
      </c>
      <c r="D66" s="2">
        <f t="shared" ref="D66:H66" si="2">AVERAGE(D33:D39)</f>
        <v>0.32382350115388459</v>
      </c>
      <c r="E66" s="2">
        <f t="shared" si="2"/>
        <v>0.14689885844316314</v>
      </c>
      <c r="F66" s="2">
        <f t="shared" si="2"/>
        <v>0.21084955217650744</v>
      </c>
      <c r="G66" s="2">
        <f t="shared" si="2"/>
        <v>0.57729103924551772</v>
      </c>
      <c r="H66" s="2">
        <f t="shared" si="2"/>
        <v>0.33248163479635312</v>
      </c>
    </row>
    <row r="67" spans="2:8" x14ac:dyDescent="0.3">
      <c r="B67" s="2" t="s">
        <v>18</v>
      </c>
      <c r="C67" s="2">
        <f>AVERAGE(C40:C58)</f>
        <v>0.37164673669676146</v>
      </c>
      <c r="D67" s="2">
        <f t="shared" ref="D67:H67" si="3">AVERAGE(D40:D58)</f>
        <v>0.30715563865101647</v>
      </c>
      <c r="E67" s="2">
        <f t="shared" si="3"/>
        <v>0.18743448659547091</v>
      </c>
      <c r="F67" s="2">
        <f t="shared" si="3"/>
        <v>0.27739797710995129</v>
      </c>
      <c r="G67" s="2">
        <f t="shared" si="3"/>
        <v>0.54300830220079654</v>
      </c>
      <c r="H67" s="2">
        <f t="shared" si="3"/>
        <v>0.39403205699057914</v>
      </c>
    </row>
    <row r="69" spans="2:8" x14ac:dyDescent="0.3">
      <c r="B69" t="s">
        <v>22</v>
      </c>
    </row>
    <row r="71" spans="2:8" x14ac:dyDescent="0.3">
      <c r="B71" s="8" t="s">
        <v>23</v>
      </c>
      <c r="C71" s="9"/>
      <c r="D71" s="9"/>
      <c r="E71" s="9"/>
      <c r="F71" s="9"/>
      <c r="G71" s="9"/>
      <c r="H71" s="10"/>
    </row>
    <row r="72" spans="2:8" x14ac:dyDescent="0.3">
      <c r="B72" s="1" t="s">
        <v>16</v>
      </c>
      <c r="C72" s="1" t="s">
        <v>3</v>
      </c>
      <c r="D72" s="1" t="s">
        <v>4</v>
      </c>
      <c r="E72" s="1" t="s">
        <v>5</v>
      </c>
      <c r="F72" s="1" t="s">
        <v>6</v>
      </c>
      <c r="G72" s="1" t="s">
        <v>7</v>
      </c>
      <c r="H72" s="1" t="s">
        <v>8</v>
      </c>
    </row>
    <row r="73" spans="2:8" x14ac:dyDescent="0.3">
      <c r="B73" s="2" t="s">
        <v>20</v>
      </c>
      <c r="C73" s="2">
        <f>_xlfn.STDEV.S(C7:C20)</f>
        <v>2.8778640817077844E-2</v>
      </c>
      <c r="D73" s="2">
        <f t="shared" ref="D73:H73" si="4">_xlfn.STDEV.S(D7:D20)</f>
        <v>1.6284505557921301E-2</v>
      </c>
      <c r="E73" s="2">
        <f t="shared" si="4"/>
        <v>1.4373216275066516E-2</v>
      </c>
      <c r="F73" s="2">
        <f t="shared" si="4"/>
        <v>0.15158184364787911</v>
      </c>
      <c r="G73" s="2">
        <f t="shared" si="4"/>
        <v>3.1994387533010801E-2</v>
      </c>
      <c r="H73" s="2">
        <f t="shared" si="4"/>
        <v>2.8718892442722618E-2</v>
      </c>
    </row>
    <row r="74" spans="2:8" x14ac:dyDescent="0.3">
      <c r="B74" s="2" t="s">
        <v>19</v>
      </c>
      <c r="C74" s="2">
        <f>_xlfn.STDEV.S(C21:C32)</f>
        <v>2.4751414849738501E-2</v>
      </c>
      <c r="D74" s="2">
        <f t="shared" ref="D74:H74" si="5">_xlfn.STDEV.S(D21:D32)</f>
        <v>2.1614976369225866E-2</v>
      </c>
      <c r="E74" s="2">
        <f t="shared" si="5"/>
        <v>1.0628522549221923E-2</v>
      </c>
      <c r="F74" s="2">
        <f t="shared" si="5"/>
        <v>9.4036037042742465E-2</v>
      </c>
      <c r="G74" s="2">
        <f t="shared" si="5"/>
        <v>1.5157223659621155E-2</v>
      </c>
      <c r="H74" s="2">
        <f t="shared" si="5"/>
        <v>2.4751304935360107E-2</v>
      </c>
    </row>
    <row r="75" spans="2:8" x14ac:dyDescent="0.3">
      <c r="B75" s="2" t="s">
        <v>17</v>
      </c>
      <c r="C75" s="2">
        <f>_xlfn.STDEV.S(C33:C39)</f>
        <v>2.2778220978597882E-2</v>
      </c>
      <c r="D75" s="2">
        <f t="shared" ref="D75:H75" si="6">_xlfn.STDEV.S(D33:D39)</f>
        <v>3.0966616443402373E-2</v>
      </c>
      <c r="E75" s="2">
        <f t="shared" si="6"/>
        <v>1.0943241909631276E-2</v>
      </c>
      <c r="F75" s="2">
        <f t="shared" si="6"/>
        <v>9.6430400995994488E-3</v>
      </c>
      <c r="G75" s="2">
        <f t="shared" si="6"/>
        <v>1.2891218288457382E-2</v>
      </c>
      <c r="H75" s="2">
        <f t="shared" si="6"/>
        <v>3.0079221695662069E-2</v>
      </c>
    </row>
    <row r="76" spans="2:8" x14ac:dyDescent="0.3">
      <c r="B76" s="2" t="s">
        <v>18</v>
      </c>
      <c r="C76" s="2">
        <f>_xlfn.STDEV.S(C40:C58)</f>
        <v>3.6369505786743292E-2</v>
      </c>
      <c r="D76" s="2">
        <f t="shared" ref="D76:H76" si="7">_xlfn.STDEV.S(D40:D58)</f>
        <v>2.3915745158582139E-2</v>
      </c>
      <c r="E76" s="2">
        <f t="shared" si="7"/>
        <v>2.19710226435339E-2</v>
      </c>
      <c r="F76" s="2">
        <f t="shared" si="7"/>
        <v>8.0696967892832441E-2</v>
      </c>
      <c r="G76" s="2">
        <f t="shared" si="7"/>
        <v>4.3859080675348529E-2</v>
      </c>
      <c r="H76" s="2">
        <f t="shared" si="7"/>
        <v>3.3188265287133055E-2</v>
      </c>
    </row>
    <row r="79" spans="2:8" x14ac:dyDescent="0.3">
      <c r="B79" t="s">
        <v>24</v>
      </c>
    </row>
    <row r="81" spans="1:9" x14ac:dyDescent="0.3">
      <c r="B81" s="11" t="s">
        <v>25</v>
      </c>
      <c r="C81" s="11"/>
    </row>
    <row r="82" spans="1:9" x14ac:dyDescent="0.3">
      <c r="B82" s="1" t="s">
        <v>16</v>
      </c>
      <c r="C82" s="1" t="s">
        <v>26</v>
      </c>
    </row>
    <row r="83" spans="1:9" x14ac:dyDescent="0.3">
      <c r="B83" s="3" t="s">
        <v>9</v>
      </c>
      <c r="C83" s="2">
        <f>COUNTIF($I$7:$I$58,B83)/COUNTA($I$7:$I$58)</f>
        <v>0.26923076923076922</v>
      </c>
    </row>
    <row r="84" spans="1:9" x14ac:dyDescent="0.3">
      <c r="B84" s="4" t="s">
        <v>10</v>
      </c>
      <c r="C84" s="2">
        <f t="shared" ref="C84:C86" si="8">COUNTIF($I$7:$I$58,B84)/COUNTA($I$7:$I$58)</f>
        <v>0.23076923076923078</v>
      </c>
    </row>
    <row r="85" spans="1:9" x14ac:dyDescent="0.3">
      <c r="B85" s="3" t="s">
        <v>11</v>
      </c>
      <c r="C85" s="2">
        <f t="shared" si="8"/>
        <v>0.13461538461538461</v>
      </c>
    </row>
    <row r="86" spans="1:9" x14ac:dyDescent="0.3">
      <c r="B86" s="4" t="s">
        <v>12</v>
      </c>
      <c r="C86" s="2">
        <f t="shared" si="8"/>
        <v>0.36538461538461536</v>
      </c>
    </row>
    <row r="87" spans="1:9" x14ac:dyDescent="0.3">
      <c r="C87" s="5">
        <f>SUM(C83:C86)</f>
        <v>1</v>
      </c>
    </row>
    <row r="89" spans="1:9" x14ac:dyDescent="0.3">
      <c r="B89" t="s">
        <v>27</v>
      </c>
    </row>
    <row r="90" spans="1:9" x14ac:dyDescent="0.3">
      <c r="B90" t="s">
        <v>33</v>
      </c>
    </row>
    <row r="91" spans="1:9" x14ac:dyDescent="0.3">
      <c r="A91" s="1"/>
      <c r="B91" s="1" t="s">
        <v>1</v>
      </c>
      <c r="C91" s="1" t="s">
        <v>3</v>
      </c>
      <c r="D91" s="1" t="s">
        <v>28</v>
      </c>
      <c r="E91" s="1" t="s">
        <v>5</v>
      </c>
      <c r="F91" s="1" t="s">
        <v>6</v>
      </c>
      <c r="G91" s="1" t="s">
        <v>7</v>
      </c>
      <c r="H91" s="1" t="s">
        <v>8</v>
      </c>
      <c r="I91" s="1" t="s">
        <v>34</v>
      </c>
    </row>
    <row r="92" spans="1:9" x14ac:dyDescent="0.3">
      <c r="A92" s="2"/>
      <c r="B92" s="2" t="s">
        <v>32</v>
      </c>
      <c r="C92" s="6">
        <v>0.50888999999999995</v>
      </c>
      <c r="D92" s="6">
        <v>0.25095000000000001</v>
      </c>
      <c r="E92" s="6">
        <v>0.24476000000000001</v>
      </c>
      <c r="F92" s="6">
        <v>0.63861999999999997</v>
      </c>
      <c r="G92" s="6">
        <v>0.56605000000000005</v>
      </c>
      <c r="H92" s="6">
        <v>0.50917000000000001</v>
      </c>
      <c r="I92" s="6" t="s">
        <v>29</v>
      </c>
    </row>
    <row r="93" spans="1:9" x14ac:dyDescent="0.3">
      <c r="C93" s="7"/>
      <c r="D93" s="7"/>
      <c r="E93" s="7"/>
      <c r="F93" s="7"/>
      <c r="G93" s="7"/>
      <c r="H93" s="7"/>
      <c r="I93" s="7"/>
    </row>
    <row r="94" spans="1:9" x14ac:dyDescent="0.3">
      <c r="A94" s="3" t="s">
        <v>9</v>
      </c>
      <c r="B94" s="2"/>
      <c r="C94" s="6">
        <f>1/SQRT(2*3.14*C73)*EXP(-(($C$92-C64)^2/(2*C73^2)))</f>
        <v>1.2322452729914983</v>
      </c>
      <c r="D94" s="6">
        <f t="shared" ref="D94:H94" si="9">1/SQRT(2*3.14*D73)*EXP(-((D92-D64)^2/(2*D73^2)))</f>
        <v>9.4731748018397222E-3</v>
      </c>
      <c r="E94" s="6">
        <f t="shared" si="9"/>
        <v>5.1828330393540442E-2</v>
      </c>
      <c r="F94" s="6">
        <f t="shared" si="9"/>
        <v>0.96611245483628017</v>
      </c>
      <c r="G94" s="6">
        <f t="shared" si="9"/>
        <v>0.62194268113517182</v>
      </c>
      <c r="H94" s="6">
        <f t="shared" si="9"/>
        <v>1.2230859094885065</v>
      </c>
      <c r="I94" s="6">
        <f>C94*D94*E94*F94*G94*H94*C83</f>
        <v>1.1970702232796139E-4</v>
      </c>
    </row>
    <row r="95" spans="1:9" x14ac:dyDescent="0.3">
      <c r="A95" s="4" t="s">
        <v>10</v>
      </c>
      <c r="B95" s="2"/>
      <c r="C95" s="6">
        <f>1/SQRT(2*3.14*C74)*EXP(-((C92-C65)^2/(2*C74^2)))</f>
        <v>0.34768820110936816</v>
      </c>
      <c r="D95" s="6">
        <f t="shared" ref="D95:H95" si="10">1/SQRT(2*3.14*D74)*EXP(-((D92-D65)^2/(2*D74^2)))</f>
        <v>2.5901928256444129</v>
      </c>
      <c r="E95" s="6">
        <f t="shared" si="10"/>
        <v>1.0329774934344091</v>
      </c>
      <c r="F95" s="6">
        <f t="shared" si="10"/>
        <v>8.9547432649698611E-2</v>
      </c>
      <c r="G95" s="6">
        <f t="shared" si="10"/>
        <v>5.3380982846542233E-3</v>
      </c>
      <c r="H95" s="6">
        <f t="shared" si="10"/>
        <v>0.35555542445988209</v>
      </c>
      <c r="I95" s="6">
        <f t="shared" ref="I95:I96" si="11">C95*D95*E95*F95*G95*H95*C84</f>
        <v>3.6486972072114774E-5</v>
      </c>
    </row>
    <row r="96" spans="1:9" x14ac:dyDescent="0.3">
      <c r="A96" s="3" t="s">
        <v>11</v>
      </c>
      <c r="B96" s="2"/>
      <c r="C96" s="6">
        <f>1/SQRT(2*3.14*C75)*EXP(-((C92-C66)^2/(2*C75^2)))</f>
        <v>3.1060747625563767E-23</v>
      </c>
      <c r="D96" s="6">
        <f t="shared" ref="D96:H96" si="12">1/SQRT(2*3.14*D75)*EXP(-((D92-D66)^2/(2*D75^2)))</f>
        <v>0.14223784921091204</v>
      </c>
      <c r="E96" s="6">
        <f t="shared" si="12"/>
        <v>1.644841146864264E-17</v>
      </c>
      <c r="F96" s="6">
        <f t="shared" si="12"/>
        <v>0</v>
      </c>
      <c r="G96" s="6">
        <f t="shared" si="12"/>
        <v>2.4030396575896442</v>
      </c>
      <c r="H96" s="6">
        <f t="shared" si="12"/>
        <v>7.3996219453817989E-8</v>
      </c>
      <c r="I96" s="6">
        <f t="shared" si="11"/>
        <v>0</v>
      </c>
    </row>
    <row r="97" spans="1:9" x14ac:dyDescent="0.3">
      <c r="A97" s="4" t="s">
        <v>12</v>
      </c>
      <c r="B97" s="2"/>
      <c r="C97" s="6">
        <f>1/SQRT(2*3.14*C76)*EXP(-((C92-C67)^2/(2*C76^2)))</f>
        <v>1.692365289974494E-3</v>
      </c>
      <c r="D97" s="6">
        <f t="shared" ref="D97:H97" si="13">1/SQRT(2*3.14*D76)*EXP(-((D92-D67)^2/(2*D76^2)))</f>
        <v>0.16305245674903074</v>
      </c>
      <c r="E97" s="6">
        <f t="shared" si="13"/>
        <v>8.9503279323834797E-2</v>
      </c>
      <c r="F97" s="6">
        <f t="shared" si="13"/>
        <v>6.2603582915067273E-5</v>
      </c>
      <c r="G97" s="6">
        <f t="shared" si="13"/>
        <v>1.6598072759750484</v>
      </c>
      <c r="H97" s="6">
        <f t="shared" si="13"/>
        <v>5.3337183658718626E-3</v>
      </c>
      <c r="I97" s="6">
        <f>C97*D97*E97*F97*G97*H97*C86</f>
        <v>5.001469156232589E-12</v>
      </c>
    </row>
    <row r="99" spans="1:9" x14ac:dyDescent="0.3">
      <c r="H99" t="s">
        <v>30</v>
      </c>
      <c r="I99">
        <f>MAX(I94:I97)</f>
        <v>1.1970702232796139E-4</v>
      </c>
    </row>
    <row r="100" spans="1:9" x14ac:dyDescent="0.3">
      <c r="H100" t="s">
        <v>31</v>
      </c>
    </row>
  </sheetData>
  <mergeCells count="3">
    <mergeCell ref="B62:H62"/>
    <mergeCell ref="B71:H71"/>
    <mergeCell ref="B81:C81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2022-01-03T04:15:55Z</dcterms:modified>
</cp:coreProperties>
</file>