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oud\Documents\"/>
    </mc:Choice>
  </mc:AlternateContent>
  <xr:revisionPtr revIDLastSave="0" documentId="13_ncr:1_{A28929B0-76E4-4BA8-BB6B-567BE5EFF4DA}" xr6:coauthVersionLast="45" xr6:coauthVersionMax="45" xr10:uidLastSave="{00000000-0000-0000-0000-000000000000}"/>
  <bookViews>
    <workbookView xWindow="28680" yWindow="2985" windowWidth="24240" windowHeight="13290" xr2:uid="{CFF504FE-C825-4991-A6D8-4EA9D4F305D5}"/>
  </bookViews>
  <sheets>
    <sheet name="Sheet2" sheetId="2" r:id="rId1"/>
    <sheet name="Sheet1" sheetId="3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0" i="2" l="1"/>
  <c r="I28" i="2" l="1"/>
  <c r="Q28" i="2" s="1"/>
  <c r="R21" i="2"/>
  <c r="I29" i="2"/>
  <c r="S20" i="2"/>
  <c r="R22" i="2"/>
  <c r="R23" i="2"/>
  <c r="R24" i="2"/>
  <c r="T20" i="2"/>
  <c r="U20" i="2"/>
  <c r="V20" i="2"/>
  <c r="S21" i="2"/>
  <c r="T21" i="2"/>
  <c r="U21" i="2"/>
  <c r="V21" i="2"/>
  <c r="S22" i="2"/>
  <c r="T22" i="2"/>
  <c r="U22" i="2"/>
  <c r="V22" i="2"/>
  <c r="S23" i="2"/>
  <c r="T23" i="2"/>
  <c r="U23" i="2"/>
  <c r="V23" i="2"/>
  <c r="S24" i="2"/>
  <c r="T24" i="2"/>
  <c r="U24" i="2"/>
  <c r="V24" i="2"/>
  <c r="Q29" i="2" l="1"/>
  <c r="L22" i="2"/>
  <c r="I20" i="2"/>
  <c r="J24" i="2"/>
  <c r="K24" i="2"/>
  <c r="L24" i="2"/>
  <c r="M24" i="2"/>
  <c r="J23" i="2"/>
  <c r="K23" i="2"/>
  <c r="L23" i="2"/>
  <c r="M23" i="2"/>
  <c r="J22" i="2"/>
  <c r="K22" i="2"/>
  <c r="M22" i="2"/>
  <c r="J20" i="2"/>
  <c r="K20" i="2"/>
  <c r="L20" i="2"/>
  <c r="M20" i="2"/>
  <c r="I22" i="2"/>
  <c r="I23" i="2"/>
  <c r="I24" i="2"/>
  <c r="J21" i="2"/>
  <c r="K21" i="2"/>
  <c r="L21" i="2"/>
  <c r="M21" i="2"/>
  <c r="I21" i="2"/>
  <c r="M32" i="2"/>
  <c r="L32" i="2"/>
  <c r="K32" i="2"/>
  <c r="J32" i="2"/>
  <c r="M29" i="2"/>
  <c r="J31" i="2"/>
  <c r="K31" i="2"/>
  <c r="L31" i="2"/>
  <c r="M31" i="2"/>
  <c r="J30" i="2"/>
  <c r="K30" i="2"/>
  <c r="L30" i="2"/>
  <c r="M30" i="2"/>
  <c r="J28" i="2"/>
  <c r="K28" i="2"/>
  <c r="L28" i="2"/>
  <c r="M28" i="2"/>
  <c r="I32" i="2"/>
  <c r="I31" i="2"/>
  <c r="I30" i="2"/>
  <c r="J29" i="2"/>
  <c r="K29" i="2"/>
  <c r="L29" i="2"/>
  <c r="D20" i="2"/>
  <c r="D22" i="2"/>
  <c r="D23" i="2"/>
  <c r="D24" i="2"/>
  <c r="D21" i="2"/>
  <c r="O37" i="2" l="1"/>
  <c r="Q30" i="2"/>
  <c r="Q31" i="2"/>
  <c r="Q32" i="2"/>
  <c r="O41" i="2" l="1"/>
  <c r="O40" i="2"/>
  <c r="Q35" i="2"/>
  <c r="O42" i="2" l="1"/>
  <c r="O43" i="2"/>
  <c r="O44" i="2"/>
  <c r="O47" i="2" l="1"/>
</calcChain>
</file>

<file path=xl/sharedStrings.xml><?xml version="1.0" encoding="utf-8"?>
<sst xmlns="http://schemas.openxmlformats.org/spreadsheetml/2006/main" count="85" uniqueCount="22">
  <si>
    <t>Daisy</t>
  </si>
  <si>
    <t>Buttercup</t>
  </si>
  <si>
    <t>Dandelion</t>
  </si>
  <si>
    <t>Sunflower</t>
  </si>
  <si>
    <t>Windflower</t>
  </si>
  <si>
    <t>Mean H</t>
  </si>
  <si>
    <t>Mean S</t>
  </si>
  <si>
    <t>Mean V</t>
  </si>
  <si>
    <t>Eccentricity</t>
  </si>
  <si>
    <t>Data Training</t>
  </si>
  <si>
    <t>Data Testing</t>
  </si>
  <si>
    <t>Hitung Probabilitas</t>
  </si>
  <si>
    <t>Kelas</t>
  </si>
  <si>
    <t>Jumlah Training</t>
  </si>
  <si>
    <t>Probabilitas</t>
  </si>
  <si>
    <t>Total</t>
  </si>
  <si>
    <t>Hitung Mean Dari Fitur Kelas</t>
  </si>
  <si>
    <t>Hitung Standar Devias Dari Fitur Kelas</t>
  </si>
  <si>
    <t>Metric</t>
  </si>
  <si>
    <t>Hitung Distribusi Normal</t>
  </si>
  <si>
    <t>PROBABILITAS NAÏVE BAYES</t>
  </si>
  <si>
    <t>Evidence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</si>
</sst>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164" fontId="0" fillId="0" borderId="1" xfId="0" applyNumberFormat="1" applyBorder="1"/>
    <xf numFmtId="165" fontId="0" fillId="0" borderId="0" xfId="0" applyNumberForma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96FBC-39CC-4A07-B073-C50E98106080}">
  <dimension ref="B4:V47"/>
  <sheetViews>
    <sheetView tabSelected="1" topLeftCell="E14" workbookViewId="0">
      <selection activeCell="K37" sqref="K37"/>
    </sheetView>
  </sheetViews>
  <sheetFormatPr defaultRowHeight="15" x14ac:dyDescent="0.25"/>
  <cols>
    <col min="1" max="1" width="13.42578125" customWidth="1"/>
    <col min="2" max="2" width="13.28515625" customWidth="1"/>
    <col min="3" max="3" width="17" customWidth="1"/>
    <col min="4" max="4" width="13.85546875" customWidth="1"/>
    <col min="5" max="5" width="12" customWidth="1"/>
    <col min="6" max="6" width="11.7109375" customWidth="1"/>
    <col min="7" max="7" width="12.42578125" customWidth="1"/>
    <col min="8" max="8" width="12" bestFit="1" customWidth="1"/>
    <col min="9" max="9" width="9.140625" customWidth="1"/>
    <col min="11" max="11" width="14.140625" customWidth="1"/>
    <col min="12" max="12" width="11.28515625" customWidth="1"/>
    <col min="13" max="13" width="11.7109375" customWidth="1"/>
    <col min="15" max="15" width="12" bestFit="1" customWidth="1"/>
    <col min="17" max="17" width="13.85546875" customWidth="1"/>
    <col min="18" max="18" width="14.7109375" customWidth="1"/>
    <col min="19" max="19" width="11" customWidth="1"/>
    <col min="20" max="20" width="13.140625" customWidth="1"/>
    <col min="21" max="21" width="16.28515625" customWidth="1"/>
  </cols>
  <sheetData>
    <row r="4" spans="2:14" x14ac:dyDescent="0.25">
      <c r="B4" s="5" t="s">
        <v>9</v>
      </c>
      <c r="C4" s="6"/>
      <c r="D4" s="6"/>
      <c r="E4" s="6"/>
      <c r="F4" s="6"/>
      <c r="G4" s="7"/>
      <c r="J4" s="5" t="s">
        <v>10</v>
      </c>
      <c r="K4" s="6"/>
      <c r="L4" s="6"/>
      <c r="M4" s="6"/>
      <c r="N4" s="7"/>
    </row>
    <row r="5" spans="2:14" x14ac:dyDescent="0.25">
      <c r="B5" s="1" t="s">
        <v>12</v>
      </c>
      <c r="C5" s="1" t="s">
        <v>5</v>
      </c>
      <c r="D5" s="1" t="s">
        <v>6</v>
      </c>
      <c r="E5" s="1" t="s">
        <v>7</v>
      </c>
      <c r="F5" s="1" t="s">
        <v>8</v>
      </c>
      <c r="G5" s="1" t="s">
        <v>18</v>
      </c>
      <c r="J5" s="1" t="s">
        <v>5</v>
      </c>
      <c r="K5" s="1" t="s">
        <v>6</v>
      </c>
      <c r="L5" s="1" t="s">
        <v>7</v>
      </c>
      <c r="M5" s="1" t="s">
        <v>8</v>
      </c>
      <c r="N5" s="1" t="s">
        <v>18</v>
      </c>
    </row>
    <row r="6" spans="2:14" x14ac:dyDescent="0.25">
      <c r="B6" s="1" t="s">
        <v>1</v>
      </c>
      <c r="C6" s="2">
        <v>0.13253172721724801</v>
      </c>
      <c r="D6" s="2">
        <v>0.94154937450433995</v>
      </c>
      <c r="E6" s="2">
        <v>0.78308203261259302</v>
      </c>
      <c r="F6" s="2">
        <v>0.56587403686987603</v>
      </c>
      <c r="G6" s="2">
        <v>0.46950587787414899</v>
      </c>
      <c r="J6" s="2">
        <v>0.49261269740663499</v>
      </c>
      <c r="K6" s="2">
        <v>0.46613776318283301</v>
      </c>
      <c r="L6" s="2">
        <v>0.834519550135292</v>
      </c>
      <c r="M6" s="2">
        <v>0.66862809994967698</v>
      </c>
      <c r="N6" s="2">
        <v>0.23052086629299801</v>
      </c>
    </row>
    <row r="7" spans="2:14" x14ac:dyDescent="0.25">
      <c r="B7" s="1" t="s">
        <v>1</v>
      </c>
      <c r="C7" s="2">
        <v>0.139555995597412</v>
      </c>
      <c r="D7" s="2">
        <v>0.69151321210100003</v>
      </c>
      <c r="E7" s="2">
        <v>0.75734240555354104</v>
      </c>
      <c r="F7" s="2">
        <v>0.53366502485172795</v>
      </c>
      <c r="G7" s="2">
        <v>0.65020644372603897</v>
      </c>
    </row>
    <row r="8" spans="2:14" x14ac:dyDescent="0.25">
      <c r="B8" s="1" t="s">
        <v>0</v>
      </c>
      <c r="C8" s="2">
        <v>0.36370716019678201</v>
      </c>
      <c r="D8" s="2">
        <v>0.14972228984500899</v>
      </c>
      <c r="E8" s="2">
        <v>0.86133858250969297</v>
      </c>
      <c r="F8" s="2">
        <v>0.74342421455676799</v>
      </c>
      <c r="G8" s="2">
        <v>0.15223792319301599</v>
      </c>
    </row>
    <row r="9" spans="2:14" x14ac:dyDescent="0.25">
      <c r="B9" s="1" t="s">
        <v>0</v>
      </c>
      <c r="C9" s="2">
        <v>0.25519058998754901</v>
      </c>
      <c r="D9" s="2">
        <v>0.13378765333093001</v>
      </c>
      <c r="E9" s="2">
        <v>0.91861470552971103</v>
      </c>
      <c r="F9" s="2">
        <v>0.37136883368400098</v>
      </c>
      <c r="G9" s="2">
        <v>0.17887202805393401</v>
      </c>
    </row>
    <row r="10" spans="2:14" x14ac:dyDescent="0.25">
      <c r="B10" s="1" t="s">
        <v>2</v>
      </c>
      <c r="C10" s="2">
        <v>0.13592834767572201</v>
      </c>
      <c r="D10" s="2">
        <v>0.90908824912463604</v>
      </c>
      <c r="E10" s="2">
        <v>0.88966995027676099</v>
      </c>
      <c r="F10" s="2">
        <v>0.62247408757292599</v>
      </c>
      <c r="G10" s="2">
        <v>0.27194805329835697</v>
      </c>
    </row>
    <row r="11" spans="2:14" x14ac:dyDescent="0.25">
      <c r="B11" s="1" t="s">
        <v>2</v>
      </c>
      <c r="C11" s="2">
        <v>0.158363358891218</v>
      </c>
      <c r="D11" s="2">
        <v>0.94106614156400803</v>
      </c>
      <c r="E11" s="2">
        <v>0.85829105273852302</v>
      </c>
      <c r="F11" s="2">
        <v>0.59653778930191204</v>
      </c>
      <c r="G11" s="2">
        <v>0.19998179484516701</v>
      </c>
    </row>
    <row r="12" spans="2:14" x14ac:dyDescent="0.25">
      <c r="B12" s="1" t="s">
        <v>3</v>
      </c>
      <c r="C12" s="2">
        <v>0.15758503732316301</v>
      </c>
      <c r="D12" s="2">
        <v>0.82689662220874605</v>
      </c>
      <c r="E12" s="2">
        <v>0.65019038147103903</v>
      </c>
      <c r="F12" s="2">
        <v>0.50110695841989095</v>
      </c>
      <c r="G12" s="2">
        <v>0.33787675177723098</v>
      </c>
    </row>
    <row r="13" spans="2:14" x14ac:dyDescent="0.25">
      <c r="B13" s="1" t="s">
        <v>3</v>
      </c>
      <c r="C13" s="2">
        <v>0.12715567579792</v>
      </c>
      <c r="D13" s="2">
        <v>0.94385735887941402</v>
      </c>
      <c r="E13" s="2">
        <v>0.86290670325901997</v>
      </c>
      <c r="F13" s="2">
        <v>0.46266570410521402</v>
      </c>
      <c r="G13" s="2">
        <v>0.26164488556861998</v>
      </c>
    </row>
    <row r="14" spans="2:14" x14ac:dyDescent="0.25">
      <c r="B14" s="1" t="s">
        <v>4</v>
      </c>
      <c r="C14" s="2">
        <v>0.15610310272865399</v>
      </c>
      <c r="D14" s="2">
        <v>0.136761970526801</v>
      </c>
      <c r="E14" s="2">
        <v>0.67186840773623602</v>
      </c>
      <c r="F14" s="2">
        <v>0.25204109682999598</v>
      </c>
      <c r="G14" s="2">
        <v>0.61507399814581998</v>
      </c>
    </row>
    <row r="15" spans="2:14" x14ac:dyDescent="0.25">
      <c r="B15" s="1" t="s">
        <v>4</v>
      </c>
      <c r="C15" s="2">
        <v>0.36369266490779301</v>
      </c>
      <c r="D15" s="2">
        <v>5.45883879642012E-2</v>
      </c>
      <c r="E15" s="2">
        <v>0.90214527783106302</v>
      </c>
      <c r="F15" s="2">
        <v>0.38688418717293799</v>
      </c>
      <c r="G15" s="2">
        <v>0.35456680913612099</v>
      </c>
    </row>
    <row r="18" spans="2:22" x14ac:dyDescent="0.25">
      <c r="B18" s="5" t="s">
        <v>11</v>
      </c>
      <c r="C18" s="6"/>
      <c r="D18" s="7"/>
      <c r="H18" s="4" t="s">
        <v>16</v>
      </c>
      <c r="I18" s="4"/>
      <c r="J18" s="4"/>
      <c r="K18" s="4"/>
      <c r="L18" s="4"/>
      <c r="M18" s="4"/>
      <c r="Q18" s="4" t="s">
        <v>19</v>
      </c>
      <c r="R18" s="4"/>
      <c r="S18" s="4"/>
      <c r="T18" s="4"/>
      <c r="U18" s="4"/>
      <c r="V18" s="4"/>
    </row>
    <row r="19" spans="2:22" x14ac:dyDescent="0.25">
      <c r="B19" s="1" t="s">
        <v>12</v>
      </c>
      <c r="C19" s="1" t="s">
        <v>13</v>
      </c>
      <c r="D19" s="1" t="s">
        <v>14</v>
      </c>
      <c r="H19" s="1" t="s">
        <v>12</v>
      </c>
      <c r="I19" s="1" t="s">
        <v>5</v>
      </c>
      <c r="J19" s="1" t="s">
        <v>6</v>
      </c>
      <c r="K19" s="1" t="s">
        <v>7</v>
      </c>
      <c r="L19" s="1" t="s">
        <v>8</v>
      </c>
      <c r="M19" s="1" t="s">
        <v>18</v>
      </c>
      <c r="Q19" s="1" t="s">
        <v>12</v>
      </c>
      <c r="R19" s="1" t="s">
        <v>5</v>
      </c>
      <c r="S19" s="1" t="s">
        <v>6</v>
      </c>
      <c r="T19" s="1" t="s">
        <v>7</v>
      </c>
      <c r="U19" s="1" t="s">
        <v>8</v>
      </c>
      <c r="V19" s="1" t="s">
        <v>18</v>
      </c>
    </row>
    <row r="20" spans="2:22" x14ac:dyDescent="0.25">
      <c r="B20" s="1" t="s">
        <v>1</v>
      </c>
      <c r="C20" s="1">
        <v>2</v>
      </c>
      <c r="D20" s="1">
        <f>C20/C$25</f>
        <v>0.2</v>
      </c>
      <c r="H20" s="1" t="s">
        <v>1</v>
      </c>
      <c r="I20" s="2">
        <f>AVERAGE(C6:C7)</f>
        <v>0.13604386140732999</v>
      </c>
      <c r="J20" s="2">
        <f>AVERAGE(D6:D7)</f>
        <v>0.81653129330267005</v>
      </c>
      <c r="K20" s="2">
        <f>AVERAGE(E6:E7)</f>
        <v>0.77021221908306703</v>
      </c>
      <c r="L20" s="2">
        <f>AVERAGE(F6:F7)</f>
        <v>0.54976953086080194</v>
      </c>
      <c r="M20" s="2">
        <f>AVERAGE(G6:G7)</f>
        <v>0.55985616080009404</v>
      </c>
      <c r="Q20" s="1" t="s">
        <v>1</v>
      </c>
      <c r="R20" s="1">
        <f>_xlfn.NORM.DIST($J$6,I20,I28,TRUE)</f>
        <v>1</v>
      </c>
      <c r="S20" s="1">
        <f>_xlfn.NORM.DIST($K$6,J20,J28,TRUE)</f>
        <v>2.5335028118010261E-3</v>
      </c>
      <c r="T20" s="1">
        <f>_xlfn.NORM.DIST($L$6,K20,K28,TRUE)</f>
        <v>0.99999970848772801</v>
      </c>
      <c r="U20" s="1">
        <f>_xlfn.NORM.DIST($M$6,L20,L28,TRUE)</f>
        <v>0.99999999999992117</v>
      </c>
      <c r="V20" s="1">
        <f>_xlfn.NORM.DIST($N$6,M20,M28,TRUE)</f>
        <v>1.3364692548507528E-4</v>
      </c>
    </row>
    <row r="21" spans="2:22" x14ac:dyDescent="0.25">
      <c r="B21" s="1" t="s">
        <v>0</v>
      </c>
      <c r="C21" s="1">
        <v>2</v>
      </c>
      <c r="D21" s="1">
        <f>C21/C$25</f>
        <v>0.2</v>
      </c>
      <c r="H21" s="1" t="s">
        <v>0</v>
      </c>
      <c r="I21" s="2">
        <f>AVERAGE(C8:C9)</f>
        <v>0.30944887509216551</v>
      </c>
      <c r="J21" s="2">
        <f>AVERAGE(D8:D9)</f>
        <v>0.14175497158796951</v>
      </c>
      <c r="K21" s="2">
        <f>AVERAGE(E8:E9)</f>
        <v>0.889976644019702</v>
      </c>
      <c r="L21" s="2">
        <f>AVERAGE(F8:F9)</f>
        <v>0.55739652412038443</v>
      </c>
      <c r="M21" s="2">
        <f>AVERAGE(G8:G9)</f>
        <v>0.16555497562347499</v>
      </c>
      <c r="Q21" s="1" t="s">
        <v>0</v>
      </c>
      <c r="R21" s="1">
        <f>_xlfn.NORM.DIST($J$6,I21,I29,TRUE)</f>
        <v>0.9996319610317117</v>
      </c>
      <c r="S21" s="1">
        <f>_xlfn.NORM.DIST($K$6,J21,J29,TRUE)</f>
        <v>1</v>
      </c>
      <c r="T21" s="1">
        <f>_xlfn.NORM.DIST($L$6,K21,K29,TRUE)</f>
        <v>2.6404340557317409E-2</v>
      </c>
      <c r="U21" s="1">
        <f>_xlfn.NORM.DIST($M$6,L21,L29,TRUE)</f>
        <v>0.72505674903005557</v>
      </c>
      <c r="V21" s="1">
        <f>_xlfn.NORM.DIST($N$6,M21,M29,TRUE)</f>
        <v>0.9999994652470382</v>
      </c>
    </row>
    <row r="22" spans="2:22" x14ac:dyDescent="0.25">
      <c r="B22" s="1" t="s">
        <v>2</v>
      </c>
      <c r="C22" s="1">
        <v>2</v>
      </c>
      <c r="D22" s="1">
        <f t="shared" ref="D22:D24" si="0">C22/C$25</f>
        <v>0.2</v>
      </c>
      <c r="H22" s="1" t="s">
        <v>2</v>
      </c>
      <c r="I22" s="2">
        <f>AVERAGE(C10:C11)</f>
        <v>0.14714585328347002</v>
      </c>
      <c r="J22" s="2">
        <f t="shared" ref="J22:M22" si="1">AVERAGE(D10:D11)</f>
        <v>0.92507719534432198</v>
      </c>
      <c r="K22" s="2">
        <f t="shared" si="1"/>
        <v>0.87398050150764206</v>
      </c>
      <c r="L22" s="2">
        <f>AVERAGE(F10:F11)</f>
        <v>0.60950593843741907</v>
      </c>
      <c r="M22" s="2">
        <f t="shared" si="1"/>
        <v>0.23596492407176201</v>
      </c>
      <c r="Q22" s="1" t="s">
        <v>2</v>
      </c>
      <c r="R22" s="1">
        <f t="shared" ref="R22:R24" si="2">_xlfn.NORM.DIST($J$6,I22,I30,TRUE)</f>
        <v>1</v>
      </c>
      <c r="S22" s="1">
        <f t="shared" ref="S22:S24" si="3">_xlfn.NORM.DIST($K$6,J22,J30,TRUE)</f>
        <v>1.7228744081959354E-181</v>
      </c>
      <c r="T22" s="1">
        <f t="shared" ref="T22:T24" si="4">_xlfn.NORM.DIST($L$6,K22,K30,TRUE)</f>
        <v>5.9494808197423244E-3</v>
      </c>
      <c r="U22" s="1">
        <f t="shared" ref="U22:U24" si="5">_xlfn.NORM.DIST($M$6,L22,L30,TRUE)</f>
        <v>0.99999743046012979</v>
      </c>
      <c r="V22" s="1">
        <f t="shared" ref="V22:V24" si="6">_xlfn.NORM.DIST($N$6,M22,M30,TRUE)</f>
        <v>0.43987161360256888</v>
      </c>
    </row>
    <row r="23" spans="2:22" x14ac:dyDescent="0.25">
      <c r="B23" s="1" t="s">
        <v>3</v>
      </c>
      <c r="C23" s="1">
        <v>2</v>
      </c>
      <c r="D23" s="1">
        <f t="shared" si="0"/>
        <v>0.2</v>
      </c>
      <c r="H23" s="1" t="s">
        <v>3</v>
      </c>
      <c r="I23" s="2">
        <f>AVERAGE(C12:C13)</f>
        <v>0.14237035656054151</v>
      </c>
      <c r="J23" s="2">
        <f t="shared" ref="J23:M23" si="7">AVERAGE(D12:D13)</f>
        <v>0.88537699054408003</v>
      </c>
      <c r="K23" s="2">
        <f t="shared" si="7"/>
        <v>0.75654854236502955</v>
      </c>
      <c r="L23" s="2">
        <f t="shared" si="7"/>
        <v>0.48188633126255248</v>
      </c>
      <c r="M23" s="2">
        <f t="shared" si="7"/>
        <v>0.29976081867292548</v>
      </c>
      <c r="Q23" s="1" t="s">
        <v>3</v>
      </c>
      <c r="R23" s="1">
        <f t="shared" si="2"/>
        <v>1</v>
      </c>
      <c r="S23" s="1">
        <f t="shared" si="3"/>
        <v>3.7804611406053531E-13</v>
      </c>
      <c r="T23" s="1">
        <f t="shared" si="4"/>
        <v>0.76825082125398703</v>
      </c>
      <c r="U23" s="1">
        <f t="shared" si="5"/>
        <v>1</v>
      </c>
      <c r="V23" s="1">
        <f t="shared" si="6"/>
        <v>3.4642109832464706E-2</v>
      </c>
    </row>
    <row r="24" spans="2:22" x14ac:dyDescent="0.25">
      <c r="B24" s="1" t="s">
        <v>4</v>
      </c>
      <c r="C24" s="1">
        <v>2</v>
      </c>
      <c r="D24" s="1">
        <f t="shared" si="0"/>
        <v>0.2</v>
      </c>
      <c r="H24" s="1" t="s">
        <v>4</v>
      </c>
      <c r="I24" s="2">
        <f>AVERAGE(C14:C15)</f>
        <v>0.25989788381822349</v>
      </c>
      <c r="J24" s="2">
        <f t="shared" ref="J24:M24" si="8">AVERAGE(D14:D15)</f>
        <v>9.5675179245501105E-2</v>
      </c>
      <c r="K24" s="2">
        <f t="shared" si="8"/>
        <v>0.78700684278364952</v>
      </c>
      <c r="L24" s="2">
        <f t="shared" si="8"/>
        <v>0.31946264200146701</v>
      </c>
      <c r="M24" s="2">
        <f t="shared" si="8"/>
        <v>0.48482040364097045</v>
      </c>
      <c r="Q24" s="1" t="s">
        <v>4</v>
      </c>
      <c r="R24" s="1">
        <f t="shared" si="2"/>
        <v>0.98752146638702576</v>
      </c>
      <c r="S24" s="1">
        <f t="shared" si="3"/>
        <v>1</v>
      </c>
      <c r="T24" s="1">
        <f t="shared" si="4"/>
        <v>0.66007111657945705</v>
      </c>
      <c r="U24" s="1">
        <f t="shared" si="5"/>
        <v>0.99999988836563136</v>
      </c>
      <c r="V24" s="1">
        <f t="shared" si="6"/>
        <v>2.5448818840897603E-2</v>
      </c>
    </row>
    <row r="25" spans="2:22" x14ac:dyDescent="0.25">
      <c r="B25" s="1" t="s">
        <v>15</v>
      </c>
      <c r="C25" s="1">
        <v>10</v>
      </c>
      <c r="D25" s="1"/>
    </row>
    <row r="26" spans="2:22" x14ac:dyDescent="0.25">
      <c r="H26" s="4" t="s">
        <v>17</v>
      </c>
      <c r="I26" s="4"/>
      <c r="J26" s="4"/>
      <c r="K26" s="4"/>
      <c r="L26" s="4"/>
      <c r="M26" s="4"/>
      <c r="Q26" s="1" t="s">
        <v>20</v>
      </c>
      <c r="R26" s="1"/>
    </row>
    <row r="27" spans="2:22" x14ac:dyDescent="0.25">
      <c r="H27" s="1" t="s">
        <v>12</v>
      </c>
      <c r="I27" s="1" t="s">
        <v>5</v>
      </c>
      <c r="J27" s="1" t="s">
        <v>6</v>
      </c>
      <c r="K27" s="1" t="s">
        <v>7</v>
      </c>
      <c r="L27" s="1" t="s">
        <v>8</v>
      </c>
      <c r="M27" s="1" t="s">
        <v>18</v>
      </c>
      <c r="Q27" s="1" t="s">
        <v>14</v>
      </c>
      <c r="R27" s="1" t="s">
        <v>12</v>
      </c>
    </row>
    <row r="28" spans="2:22" x14ac:dyDescent="0.25">
      <c r="H28" s="1" t="s">
        <v>1</v>
      </c>
      <c r="I28" s="2">
        <f>_xlfn.STDEV.P(C6:C7)</f>
        <v>3.5121341900819919E-3</v>
      </c>
      <c r="J28" s="2">
        <f>_xlfn.STDEV.P(D6:D7)</f>
        <v>0.12501808120166999</v>
      </c>
      <c r="K28" s="2">
        <f>_xlfn.STDEV.P(E6:E7)</f>
        <v>1.2869813529525986E-2</v>
      </c>
      <c r="L28" s="2">
        <f>_xlfn.STDEV.P(F6:F7)</f>
        <v>1.6104506009074038E-2</v>
      </c>
      <c r="M28" s="2">
        <f>_xlfn.STDEV.P(G6:G7)</f>
        <v>9.0350282925944603E-2</v>
      </c>
      <c r="Q28" s="1">
        <f>D20*R20*S20*T20*U20*V20</f>
        <v>6.7718952560083288E-8</v>
      </c>
      <c r="R28" s="1" t="s">
        <v>1</v>
      </c>
    </row>
    <row r="29" spans="2:22" x14ac:dyDescent="0.25">
      <c r="H29" s="1" t="s">
        <v>0</v>
      </c>
      <c r="I29" s="2">
        <f>_xlfn.STDEV.P(C8:C9)</f>
        <v>5.4258285104616485E-2</v>
      </c>
      <c r="J29" s="2">
        <f>_xlfn.STDEV.P(D8:D9)</f>
        <v>7.9673182570394879E-3</v>
      </c>
      <c r="K29" s="2">
        <f>_xlfn.STDEV.P(E8:E9)</f>
        <v>2.8638061510009027E-2</v>
      </c>
      <c r="L29" s="2">
        <f>_xlfn.STDEV.P(F8:F9)</f>
        <v>0.1860276904363837</v>
      </c>
      <c r="M29" s="2">
        <f>_xlfn.STDEV.P(G8:G9)</f>
        <v>1.3317052430459012E-2</v>
      </c>
      <c r="Q29" s="1">
        <f>D21*R21*S21*T21*U21*V21</f>
        <v>3.8275178230738993E-3</v>
      </c>
      <c r="R29" s="1" t="s">
        <v>0</v>
      </c>
    </row>
    <row r="30" spans="2:22" x14ac:dyDescent="0.25">
      <c r="H30" s="1" t="s">
        <v>2</v>
      </c>
      <c r="I30" s="2">
        <f>_xlfn.STDEV.P(C10:C11)</f>
        <v>1.1217505607747992E-2</v>
      </c>
      <c r="J30" s="2">
        <f>_xlfn.STDEV.P(D10:D11)</f>
        <v>1.5988946219685995E-2</v>
      </c>
      <c r="K30" s="2">
        <f>_xlfn.STDEV.P(E10:E11)</f>
        <v>1.5689448769118985E-2</v>
      </c>
      <c r="L30" s="2">
        <f>_xlfn.STDEV.P(F10:F11)</f>
        <v>1.2968149135506979E-2</v>
      </c>
      <c r="M30" s="2">
        <f>_xlfn.STDEV.P(G10:G11)</f>
        <v>3.5983129226594815E-2</v>
      </c>
      <c r="Q30" s="1">
        <f t="shared" ref="Q30:Q32" si="9">D22*R22*S22*T22*U22*V22</f>
        <v>9.0175281112433351E-185</v>
      </c>
      <c r="R30" s="1" t="s">
        <v>2</v>
      </c>
    </row>
    <row r="31" spans="2:22" x14ac:dyDescent="0.25">
      <c r="H31" s="1" t="s">
        <v>3</v>
      </c>
      <c r="I31" s="2">
        <f>_xlfn.STDEV.P(C12:C13)</f>
        <v>1.5214680762621523E-2</v>
      </c>
      <c r="J31" s="2">
        <f>_xlfn.STDEV.P(D12:D13)</f>
        <v>5.8480368335333988E-2</v>
      </c>
      <c r="K31" s="2">
        <f>_xlfn.STDEV.P(E12:E13)</f>
        <v>0.10635816089399033</v>
      </c>
      <c r="L31" s="2">
        <f>_xlfn.STDEV.P(F12:F13)</f>
        <v>1.9220627157338466E-2</v>
      </c>
      <c r="M31" s="2">
        <f>_xlfn.STDEV.P(G12:G13)</f>
        <v>3.8115933104305492E-2</v>
      </c>
      <c r="Q31" s="1">
        <f t="shared" si="9"/>
        <v>2.0122509516017428E-15</v>
      </c>
      <c r="R31" s="1" t="s">
        <v>3</v>
      </c>
    </row>
    <row r="32" spans="2:22" x14ac:dyDescent="0.25">
      <c r="H32" s="1" t="s">
        <v>4</v>
      </c>
      <c r="I32" s="2">
        <f>_xlfn.STDEV.P(C14:C15)</f>
        <v>0.10379478108956948</v>
      </c>
      <c r="J32" s="2">
        <f>_xlfn.STDEV.P(D14:D15)</f>
        <v>4.1086791281299898E-2</v>
      </c>
      <c r="K32" s="2">
        <f>_xlfn.STDEV.P(E14:E15)</f>
        <v>0.11513843504741322</v>
      </c>
      <c r="L32" s="2">
        <f>_xlfn.STDEV.P(F14:F15)</f>
        <v>6.7421545171470851E-2</v>
      </c>
      <c r="M32" s="2">
        <f>_xlfn.STDEV.P(G14:G15)</f>
        <v>0.13025359450484975</v>
      </c>
      <c r="Q32" s="1">
        <f t="shared" si="9"/>
        <v>3.3176827261544146E-3</v>
      </c>
      <c r="R32" s="1" t="s">
        <v>4</v>
      </c>
    </row>
    <row r="35" spans="14:18" x14ac:dyDescent="0.25">
      <c r="Q35">
        <f>MAX(Q28:Q32)</f>
        <v>3.8275178230738993E-3</v>
      </c>
      <c r="R35" t="s">
        <v>0</v>
      </c>
    </row>
    <row r="37" spans="14:18" x14ac:dyDescent="0.25">
      <c r="N37" t="s">
        <v>21</v>
      </c>
      <c r="O37">
        <f>SUM(Q28:Q32)</f>
        <v>7.1452682681828862E-3</v>
      </c>
    </row>
    <row r="40" spans="14:18" x14ac:dyDescent="0.25">
      <c r="N40" s="1" t="s">
        <v>0</v>
      </c>
      <c r="O40" s="1">
        <f>Q29/O37</f>
        <v>0.53567167521441095</v>
      </c>
    </row>
    <row r="41" spans="14:18" x14ac:dyDescent="0.25">
      <c r="N41" s="1" t="s">
        <v>1</v>
      </c>
      <c r="O41" s="1">
        <f>Q28/O37</f>
        <v>9.4774541722427026E-6</v>
      </c>
    </row>
    <row r="42" spans="14:18" x14ac:dyDescent="0.25">
      <c r="N42" s="1" t="s">
        <v>2</v>
      </c>
      <c r="O42" s="1">
        <f>Q30/O37</f>
        <v>1.2620279285240306E-182</v>
      </c>
    </row>
    <row r="43" spans="14:18" x14ac:dyDescent="0.25">
      <c r="N43" s="1" t="s">
        <v>3</v>
      </c>
      <c r="O43" s="1">
        <f>Q31/O37</f>
        <v>2.8162007024453937E-13</v>
      </c>
    </row>
    <row r="44" spans="14:18" x14ac:dyDescent="0.25">
      <c r="N44" s="1" t="s">
        <v>4</v>
      </c>
      <c r="O44" s="1">
        <f>Q32/O37</f>
        <v>0.46431884733113521</v>
      </c>
    </row>
    <row r="47" spans="14:18" x14ac:dyDescent="0.25">
      <c r="N47" t="s">
        <v>0</v>
      </c>
      <c r="O47">
        <f>MAX(O40:O44)</f>
        <v>0.53567167521441095</v>
      </c>
    </row>
  </sheetData>
  <mergeCells count="6">
    <mergeCell ref="Q18:V18"/>
    <mergeCell ref="B4:G4"/>
    <mergeCell ref="J4:N4"/>
    <mergeCell ref="B18:D18"/>
    <mergeCell ref="H26:M26"/>
    <mergeCell ref="H18:M1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6B255-FDC4-473E-AC0F-E08B9277EB05}">
  <dimension ref="D8"/>
  <sheetViews>
    <sheetView workbookViewId="0">
      <selection activeCell="D21" sqref="D21"/>
    </sheetView>
  </sheetViews>
  <sheetFormatPr defaultRowHeight="15" x14ac:dyDescent="0.25"/>
  <cols>
    <col min="4" max="4" width="23" customWidth="1"/>
    <col min="5" max="5" width="7.42578125" customWidth="1"/>
  </cols>
  <sheetData>
    <row r="8" spans="4:4" x14ac:dyDescent="0.25">
      <c r="D8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Cloud</dc:creator>
  <cp:lastModifiedBy>Cloud</cp:lastModifiedBy>
  <dcterms:created xsi:type="dcterms:W3CDTF">2021-01-11T20:06:15Z</dcterms:created>
  <dcterms:modified xsi:type="dcterms:W3CDTF">2021-01-21T06:16:26Z</dcterms:modified>
</cp:coreProperties>
</file>