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3_テスト\"/>
    </mc:Choice>
  </mc:AlternateContent>
  <xr:revisionPtr revIDLastSave="0" documentId="13_ncr:1_{AA1A5D49-A930-4200-8E29-B1DCA3A4A0E7}" xr6:coauthVersionLast="47" xr6:coauthVersionMax="47" xr10:uidLastSave="{00000000-0000-0000-0000-000000000000}"/>
  <bookViews>
    <workbookView xWindow="14295" yWindow="0" windowWidth="14610" windowHeight="15585" firstSheet="3" activeTab="4" xr2:uid="{00000000-000D-0000-FFFF-FFFF00000000}"/>
  </bookViews>
  <sheets>
    <sheet name="改訂利敵" sheetId="2" r:id="rId1"/>
    <sheet name="00_実施準備" sheetId="5" r:id="rId2"/>
    <sheet name="01_画面遷移" sheetId="1" r:id="rId3"/>
    <sheet name="02_セーブ機能" sheetId="4" r:id="rId4"/>
    <sheet name="03_ダンジョン操作" sheetId="8" r:id="rId5"/>
    <sheet name="config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8" l="1"/>
  <c r="B62" i="8"/>
  <c r="B63" i="8"/>
  <c r="B64" i="8"/>
  <c r="B50" i="8"/>
  <c r="B51" i="8"/>
  <c r="B52" i="8"/>
  <c r="B53" i="8"/>
  <c r="B54" i="8"/>
  <c r="B55" i="8"/>
  <c r="B56" i="8"/>
  <c r="B57" i="8"/>
  <c r="B58" i="8"/>
  <c r="B59" i="8"/>
  <c r="B60" i="8"/>
  <c r="C30" i="8"/>
  <c r="C29" i="8"/>
  <c r="C28" i="8"/>
  <c r="C27" i="8"/>
  <c r="C26" i="8"/>
  <c r="C25" i="8"/>
  <c r="C24" i="8"/>
  <c r="C23" i="8"/>
  <c r="C22" i="8"/>
  <c r="C21" i="8"/>
  <c r="C20" i="8"/>
  <c r="C19" i="8"/>
  <c r="C17" i="8"/>
  <c r="C16" i="8"/>
  <c r="C15" i="8"/>
  <c r="C14" i="8"/>
  <c r="C11" i="8"/>
  <c r="C13" i="8"/>
  <c r="C12" i="8"/>
  <c r="C10" i="8"/>
  <c r="C9" i="8"/>
  <c r="C8" i="8"/>
  <c r="C7" i="8"/>
  <c r="C6" i="8"/>
  <c r="C14" i="4"/>
  <c r="B11" i="4"/>
  <c r="B8" i="4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6" i="4"/>
  <c r="C7" i="4" s="1"/>
  <c r="B7" i="4"/>
  <c r="B9" i="4"/>
  <c r="C10" i="4" s="1"/>
  <c r="B10" i="4"/>
  <c r="B12" i="4"/>
  <c r="C13" i="4" s="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" i="4"/>
  <c r="C6" i="4" s="1"/>
  <c r="B6" i="1"/>
  <c r="B7" i="1"/>
  <c r="B8" i="1"/>
  <c r="B9" i="1"/>
  <c r="B10" i="1"/>
  <c r="B11" i="1"/>
  <c r="B12" i="1"/>
  <c r="B13" i="1"/>
  <c r="B14" i="1"/>
  <c r="B15" i="1"/>
  <c r="B16" i="1"/>
  <c r="C23" i="1" s="1"/>
  <c r="B17" i="1"/>
  <c r="C22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" i="1"/>
  <c r="C13" i="1"/>
  <c r="C11" i="1"/>
  <c r="C11" i="4" l="1"/>
  <c r="C8" i="4"/>
  <c r="C9" i="4"/>
  <c r="C12" i="4"/>
  <c r="C21" i="1"/>
  <c r="C10" i="1"/>
</calcChain>
</file>

<file path=xl/sharedStrings.xml><?xml version="1.0" encoding="utf-8"?>
<sst xmlns="http://schemas.openxmlformats.org/spreadsheetml/2006/main" count="258" uniqueCount="59">
  <si>
    <t>NO</t>
    <phoneticPr fontId="1"/>
  </si>
  <si>
    <t>ステータス</t>
    <phoneticPr fontId="1"/>
  </si>
  <si>
    <t>VERSION</t>
    <phoneticPr fontId="1"/>
  </si>
  <si>
    <t>未着手</t>
    <rPh sb="0" eb="3">
      <t>ミチャクシュ</t>
    </rPh>
    <phoneticPr fontId="1"/>
  </si>
  <si>
    <t>OK</t>
    <phoneticPr fontId="1"/>
  </si>
  <si>
    <t>NG</t>
    <phoneticPr fontId="1"/>
  </si>
  <si>
    <t>実施手順</t>
    <rPh sb="0" eb="2">
      <t>ジッシ</t>
    </rPh>
    <rPh sb="2" eb="4">
      <t>テジュン</t>
    </rPh>
    <phoneticPr fontId="1"/>
  </si>
  <si>
    <t>期待値</t>
    <rPh sb="0" eb="3">
      <t>キタイチ</t>
    </rPh>
    <phoneticPr fontId="1"/>
  </si>
  <si>
    <t>結果</t>
    <rPh sb="0" eb="2">
      <t>ケッカ</t>
    </rPh>
    <phoneticPr fontId="1"/>
  </si>
  <si>
    <t>NGの場合 ISSUE起票</t>
    <rPh sb="3" eb="5">
      <t>バアイ</t>
    </rPh>
    <rPh sb="11" eb="13">
      <t>キヒョウ</t>
    </rPh>
    <phoneticPr fontId="1"/>
  </si>
  <si>
    <t>確認観点</t>
    <rPh sb="0" eb="2">
      <t>カクニン</t>
    </rPh>
    <rPh sb="2" eb="4">
      <t>カンテン</t>
    </rPh>
    <phoneticPr fontId="1"/>
  </si>
  <si>
    <t>画面遷移ができること</t>
    <rPh sb="0" eb="2">
      <t>ガメン</t>
    </rPh>
    <rPh sb="2" eb="4">
      <t>センイ</t>
    </rPh>
    <phoneticPr fontId="1"/>
  </si>
  <si>
    <t>ホーム画面にて[START]ボタン押下</t>
  </si>
  <si>
    <t>ホーム画面にて[LOAD]ボタン押下</t>
  </si>
  <si>
    <t>ホーム画面にて[CONFIG]ボタン押下</t>
  </si>
  <si>
    <t>ホーム画面にて[EXIT]ボタン押下</t>
  </si>
  <si>
    <t>ホーム画面にて[×]ボタン押下</t>
  </si>
  <si>
    <t>設定画面にて[×]ボタン押下</t>
  </si>
  <si>
    <t>セーブ画面にて[LOAD]ボタン押下</t>
  </si>
  <si>
    <t>セーブ画面にて[×]ボタン押下</t>
  </si>
  <si>
    <t>ダンジョン画面にて[SAVE]ボタン押下</t>
  </si>
  <si>
    <t>ダンジョン画面にて[CONFIG]ボタン押下</t>
  </si>
  <si>
    <t>ダンジョン画面にてゲームクリア</t>
  </si>
  <si>
    <t>ダンジョン画面にて[×]ボタン押下</t>
  </si>
  <si>
    <t>エンディング画面にて[HOME]ボタン押下</t>
  </si>
  <si>
    <t>ダンジョン画面に遷移すること</t>
    <rPh sb="5" eb="7">
      <t>ガメン</t>
    </rPh>
    <rPh sb="8" eb="10">
      <t>センイ</t>
    </rPh>
    <phoneticPr fontId="1"/>
  </si>
  <si>
    <t>コンフィグ画面に遷移すること</t>
    <rPh sb="5" eb="7">
      <t>ガメン</t>
    </rPh>
    <rPh sb="8" eb="10">
      <t>センイ</t>
    </rPh>
    <phoneticPr fontId="1"/>
  </si>
  <si>
    <t>ゲームが閉じられること</t>
    <rPh sb="4" eb="5">
      <t>ト</t>
    </rPh>
    <phoneticPr fontId="1"/>
  </si>
  <si>
    <t>ホーム画面に遷移すること</t>
    <rPh sb="3" eb="5">
      <t>ガメン</t>
    </rPh>
    <rPh sb="6" eb="8">
      <t>センイ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</si>
  <si>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</si>
  <si>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</si>
  <si>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</si>
  <si>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新規作成</t>
    <rPh sb="0" eb="2">
      <t>シンキ</t>
    </rPh>
    <rPh sb="2" eb="4">
      <t>サクセイ</t>
    </rPh>
    <phoneticPr fontId="1"/>
  </si>
  <si>
    <t>0006</t>
    <phoneticPr fontId="1"/>
  </si>
  <si>
    <t>エンディング画面に遷移すること</t>
    <rPh sb="6" eb="8">
      <t>ガメン</t>
    </rPh>
    <rPh sb="9" eb="11">
      <t>センイ</t>
    </rPh>
    <phoneticPr fontId="1"/>
  </si>
  <si>
    <t>セーブ・ロードができること</t>
    <phoneticPr fontId="1"/>
  </si>
  <si>
    <t>saveフォルダを消す</t>
    <rPh sb="9" eb="10">
      <t>ケ</t>
    </rPh>
    <phoneticPr fontId="1"/>
  </si>
  <si>
    <t>セーブ画面に遷移すること
saveフォルダが作られること</t>
    <rPh sb="3" eb="5">
      <t>ガメン</t>
    </rPh>
    <rPh sb="6" eb="8">
      <t>センイ</t>
    </rPh>
    <rPh sb="22" eb="23">
      <t>ツク</t>
    </rPh>
    <phoneticPr fontId="1"/>
  </si>
  <si>
    <t>事前準備（実施手順前に必ず実施）</t>
    <rPh sb="0" eb="2">
      <t>ジゼン</t>
    </rPh>
    <rPh sb="2" eb="4">
      <t>ジュンビ</t>
    </rPh>
    <rPh sb="5" eb="7">
      <t>ジッシ</t>
    </rPh>
    <rPh sb="7" eb="9">
      <t>テジュン</t>
    </rPh>
    <rPh sb="9" eb="10">
      <t>マエ</t>
    </rPh>
    <rPh sb="11" eb="12">
      <t>カナラ</t>
    </rPh>
    <rPh sb="13" eb="15">
      <t>ジッシ</t>
    </rPh>
    <phoneticPr fontId="1"/>
  </si>
  <si>
    <t>実施バージョン</t>
    <rPh sb="0" eb="2">
      <t>ジッシ</t>
    </rPh>
    <phoneticPr fontId="1"/>
  </si>
  <si>
    <t>実施日付</t>
    <rPh sb="0" eb="2">
      <t>ジッシ</t>
    </rPh>
    <rPh sb="2" eb="4">
      <t>ヒヅケ</t>
    </rPh>
    <phoneticPr fontId="1"/>
  </si>
  <si>
    <t>セーブ画面に遷移すること
saveフォルダが作られること
セーブスロット1の[SAVE]が活性
セーブスロット2の[SAVE]が活性
セーブスロット3の[SAVE]が活性
セーブスロット1の[LOAD][DELETE]が非活性
セーブスロット2の[LOAD][DELETE]が非活性
セーブスロット3の[LOAD][DELETE]が非活性</t>
    <rPh sb="3" eb="5">
      <t>ガメン</t>
    </rPh>
    <rPh sb="6" eb="8">
      <t>センイ</t>
    </rPh>
    <rPh sb="22" eb="23">
      <t>ツク</t>
    </rPh>
    <rPh sb="45" eb="47">
      <t>カッセイ</t>
    </rPh>
    <rPh sb="64" eb="66">
      <t>カッセイ</t>
    </rPh>
    <rPh sb="83" eb="85">
      <t>カッセイ</t>
    </rPh>
    <rPh sb="110" eb="113">
      <t>ヒカッセイ</t>
    </rPh>
    <rPh sb="138" eb="141">
      <t>ヒカッセイ</t>
    </rPh>
    <rPh sb="166" eb="169">
      <t>ヒカッセイ</t>
    </rPh>
    <phoneticPr fontId="1"/>
  </si>
  <si>
    <t>セーブスロット1の[SAVE][LOAD][DELETE]が活性</t>
    <phoneticPr fontId="1"/>
  </si>
  <si>
    <t>セーブスロット2の[SAVE][LOAD][DELETE]が活性</t>
    <phoneticPr fontId="1"/>
  </si>
  <si>
    <t>セーブスロット3の[SAVE][LOAD][DELETE]が活性</t>
    <phoneticPr fontId="1"/>
  </si>
  <si>
    <t>セーブスロット2の[SAVE]が活性
セーブスロット2の[LOAD][DELETE]が非活性</t>
    <phoneticPr fontId="1"/>
  </si>
  <si>
    <t>セーブスロット1の[SAVE]が活性
セーブスロット1の[LOAD][DELETE]が非活性</t>
    <phoneticPr fontId="1"/>
  </si>
  <si>
    <t>セーブスロット3の[SAVE]が活性
セーブスロット3の[LOAD][DELETE]が非活性</t>
    <phoneticPr fontId="1"/>
  </si>
  <si>
    <t>ダンジョン画面に遷移する</t>
    <rPh sb="5" eb="7">
      <t>ガメン</t>
    </rPh>
    <rPh sb="8" eb="10">
      <t>センイ</t>
    </rPh>
    <phoneticPr fontId="1"/>
  </si>
  <si>
    <t>ダンジョン画面にて操作できる</t>
    <rPh sb="5" eb="7">
      <t>ガメン</t>
    </rPh>
    <rPh sb="9" eb="11">
      <t>ソウサ</t>
    </rPh>
    <phoneticPr fontId="1"/>
  </si>
  <si>
    <t>設定画面で方向キー入力タイプを[TYPE1]を設定
設定画面で前進キー入力タイプを[TYPE1]を設定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</si>
  <si>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視点が変わらないこと</t>
    <rPh sb="0" eb="2">
      <t>シテン</t>
    </rPh>
    <rPh sb="3" eb="4">
      <t>カ</t>
    </rPh>
    <phoneticPr fontId="1"/>
  </si>
  <si>
    <t>左側を向いた視点になること</t>
    <rPh sb="0" eb="2">
      <t>ヒダリガワ</t>
    </rPh>
    <rPh sb="3" eb="4">
      <t>ム</t>
    </rPh>
    <rPh sb="6" eb="8">
      <t>シテン</t>
    </rPh>
    <phoneticPr fontId="1"/>
  </si>
  <si>
    <t>後ろ側を向いた視点になること</t>
    <rPh sb="0" eb="1">
      <t>ウシ</t>
    </rPh>
    <rPh sb="2" eb="3">
      <t>ガワ</t>
    </rPh>
    <rPh sb="4" eb="5">
      <t>ム</t>
    </rPh>
    <rPh sb="7" eb="9">
      <t>シテン</t>
    </rPh>
    <phoneticPr fontId="1"/>
  </si>
  <si>
    <t>右側を向いた視点になること</t>
    <rPh sb="0" eb="1">
      <t>ミギ</t>
    </rPh>
    <rPh sb="1" eb="2">
      <t>ガワ</t>
    </rPh>
    <rPh sb="3" eb="4">
      <t>ム</t>
    </rPh>
    <rPh sb="6" eb="8">
      <t>シテン</t>
    </rPh>
    <phoneticPr fontId="1"/>
  </si>
  <si>
    <t>前進する</t>
    <rPh sb="0" eb="2">
      <t>ゼンシン</t>
    </rPh>
    <phoneticPr fontId="1"/>
  </si>
  <si>
    <t>何も変わらないこと</t>
    <rPh sb="0" eb="1">
      <t>ナニ</t>
    </rPh>
    <rPh sb="2" eb="3">
      <t>カ</t>
    </rPh>
    <phoneticPr fontId="1"/>
  </si>
  <si>
    <t>自分の場所が変わらないこと
敵の居場所が移動すること</t>
    <rPh sb="0" eb="2">
      <t>ジブン</t>
    </rPh>
    <rPh sb="3" eb="5">
      <t>バショ</t>
    </rPh>
    <rPh sb="6" eb="7">
      <t>カ</t>
    </rPh>
    <rPh sb="14" eb="15">
      <t>テキ</t>
    </rPh>
    <rPh sb="16" eb="19">
      <t>イバショ</t>
    </rPh>
    <rPh sb="20" eb="22">
      <t>イドウ</t>
    </rPh>
    <phoneticPr fontId="1"/>
  </si>
  <si>
    <t>設定画面で方向キー入力タイプを[TYPE2]を設定
設定画面で前進キー入力タイプを[TYPE2]を設定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</si>
</sst>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shrinkToFit="1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3" xfId="0" applyNumberFormat="1" applyBorder="1"/>
    <xf numFmtId="176" fontId="2" fillId="0" borderId="3" xfId="1" applyNumberFormat="1" applyBorder="1"/>
    <xf numFmtId="0" fontId="0" fillId="2" borderId="3" xfId="0" applyFill="1" applyBorder="1" applyAlignment="1">
      <alignment shrinkToFi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3" borderId="3" xfId="0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0" borderId="3" xfId="0" quotePrefix="1" applyBorder="1"/>
    <xf numFmtId="1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</cellXfs>
  <cellStyles count="2">
    <cellStyle name="ハイパーリンク" xfId="1" builtinId="8"/>
    <cellStyle name="標準" xfId="0" builtinId="0"/>
  </cellStyles>
  <dxfs count="9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68E-82EC-42B2-847D-A1B44876547E}">
  <dimension ref="B2:H17"/>
  <sheetViews>
    <sheetView workbookViewId="0">
      <selection activeCell="D3" sqref="D3"/>
    </sheetView>
  </sheetViews>
  <sheetFormatPr defaultRowHeight="18.75"/>
  <cols>
    <col min="3" max="3" width="9.25" bestFit="1" customWidth="1"/>
  </cols>
  <sheetData>
    <row r="2" spans="2:8">
      <c r="B2" s="15" t="s">
        <v>2</v>
      </c>
      <c r="C2" s="16" t="s">
        <v>29</v>
      </c>
      <c r="D2" s="17" t="s">
        <v>30</v>
      </c>
      <c r="E2" s="18"/>
      <c r="F2" s="18"/>
      <c r="G2" s="19"/>
      <c r="H2" s="16" t="s">
        <v>31</v>
      </c>
    </row>
    <row r="3" spans="2:8">
      <c r="B3" s="20" t="s">
        <v>33</v>
      </c>
      <c r="C3" s="21">
        <v>45815</v>
      </c>
      <c r="D3" s="6" t="s">
        <v>32</v>
      </c>
      <c r="E3" s="22"/>
      <c r="F3" s="22"/>
      <c r="G3" s="23"/>
      <c r="H3" s="7"/>
    </row>
    <row r="4" spans="2:8">
      <c r="B4" s="20"/>
      <c r="C4" s="7"/>
      <c r="D4" s="6"/>
      <c r="E4" s="22"/>
      <c r="F4" s="22"/>
      <c r="G4" s="23"/>
      <c r="H4" s="7"/>
    </row>
    <row r="5" spans="2:8">
      <c r="B5" s="20"/>
      <c r="C5" s="7"/>
      <c r="D5" s="6"/>
      <c r="E5" s="22"/>
      <c r="F5" s="22"/>
      <c r="G5" s="23"/>
      <c r="H5" s="7"/>
    </row>
    <row r="6" spans="2:8">
      <c r="B6" s="20"/>
      <c r="C6" s="7"/>
      <c r="D6" s="6"/>
      <c r="E6" s="22"/>
      <c r="F6" s="22"/>
      <c r="G6" s="23"/>
      <c r="H6" s="7"/>
    </row>
    <row r="7" spans="2:8">
      <c r="B7" s="20"/>
      <c r="C7" s="7"/>
      <c r="D7" s="6"/>
      <c r="E7" s="22"/>
      <c r="F7" s="22"/>
      <c r="G7" s="23"/>
      <c r="H7" s="7"/>
    </row>
    <row r="8" spans="2:8">
      <c r="B8" s="20"/>
      <c r="C8" s="7"/>
      <c r="D8" s="6"/>
      <c r="E8" s="22"/>
      <c r="F8" s="22"/>
      <c r="G8" s="23"/>
      <c r="H8" s="7"/>
    </row>
    <row r="9" spans="2:8">
      <c r="B9" s="20"/>
      <c r="C9" s="7"/>
      <c r="D9" s="6"/>
      <c r="E9" s="22"/>
      <c r="F9" s="22"/>
      <c r="G9" s="23"/>
      <c r="H9" s="7"/>
    </row>
    <row r="10" spans="2:8">
      <c r="B10" s="20"/>
      <c r="C10" s="7"/>
      <c r="D10" s="6"/>
      <c r="E10" s="22"/>
      <c r="F10" s="22"/>
      <c r="G10" s="23"/>
      <c r="H10" s="7"/>
    </row>
    <row r="11" spans="2:8">
      <c r="B11" s="20"/>
      <c r="C11" s="7"/>
      <c r="D11" s="6"/>
      <c r="E11" s="22"/>
      <c r="F11" s="22"/>
      <c r="G11" s="23"/>
      <c r="H11" s="7"/>
    </row>
    <row r="12" spans="2:8">
      <c r="B12" s="20"/>
      <c r="C12" s="7"/>
      <c r="D12" s="6"/>
      <c r="E12" s="22"/>
      <c r="F12" s="22"/>
      <c r="G12" s="23"/>
      <c r="H12" s="7"/>
    </row>
    <row r="13" spans="2:8">
      <c r="B13" s="20"/>
      <c r="C13" s="7"/>
      <c r="D13" s="6"/>
      <c r="E13" s="22"/>
      <c r="F13" s="22"/>
      <c r="G13" s="23"/>
      <c r="H13" s="7"/>
    </row>
    <row r="14" spans="2:8">
      <c r="B14" s="20"/>
      <c r="C14" s="7"/>
      <c r="D14" s="6"/>
      <c r="E14" s="22"/>
      <c r="F14" s="22"/>
      <c r="G14" s="23"/>
      <c r="H14" s="7"/>
    </row>
    <row r="15" spans="2:8">
      <c r="B15" s="20"/>
      <c r="C15" s="7"/>
      <c r="D15" s="6"/>
      <c r="E15" s="22"/>
      <c r="F15" s="22"/>
      <c r="G15" s="23"/>
      <c r="H15" s="7"/>
    </row>
    <row r="16" spans="2:8">
      <c r="B16" s="20"/>
      <c r="C16" s="7"/>
      <c r="D16" s="6"/>
      <c r="E16" s="22"/>
      <c r="F16" s="22"/>
      <c r="G16" s="23"/>
      <c r="H16" s="7"/>
    </row>
    <row r="17" spans="2:8">
      <c r="B17" s="20"/>
      <c r="C17" s="7"/>
      <c r="D17" s="6"/>
      <c r="E17" s="22"/>
      <c r="F17" s="22"/>
      <c r="G17" s="23"/>
      <c r="H17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0E3-0340-4815-9FCE-6FD849F36BA3}">
  <dimension ref="B2:C3"/>
  <sheetViews>
    <sheetView workbookViewId="0">
      <selection activeCell="E10" sqref="E10"/>
    </sheetView>
  </sheetViews>
  <sheetFormatPr defaultRowHeight="18.75"/>
  <cols>
    <col min="2" max="2" width="15.125" bestFit="1" customWidth="1"/>
  </cols>
  <sheetData>
    <row r="2" spans="2:3">
      <c r="B2" s="12" t="s">
        <v>39</v>
      </c>
      <c r="C2" s="7"/>
    </row>
    <row r="3" spans="2:3">
      <c r="B3" s="12" t="s">
        <v>40</v>
      </c>
      <c r="C3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workbookViewId="0">
      <pane ySplit="4" topLeftCell="A5" activePane="bottomLeft" state="frozen"/>
      <selection pane="bottomLeft" activeCell="C1" sqref="C1:D2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11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>
      <c r="B5" s="5">
        <f>ROW()-4</f>
        <v>1</v>
      </c>
      <c r="C5" s="13" t="s">
        <v>12</v>
      </c>
      <c r="D5" s="6" t="s">
        <v>25</v>
      </c>
      <c r="E5" s="7" t="s">
        <v>3</v>
      </c>
      <c r="F5" s="9"/>
    </row>
    <row r="6" spans="2:6" ht="37.5">
      <c r="B6" s="5">
        <f t="shared" ref="B6:B49" si="0">ROW()-4</f>
        <v>2</v>
      </c>
      <c r="C6" s="13" t="s">
        <v>13</v>
      </c>
      <c r="D6" s="24" t="s">
        <v>37</v>
      </c>
      <c r="E6" s="7" t="s">
        <v>3</v>
      </c>
      <c r="F6" s="9"/>
    </row>
    <row r="7" spans="2:6">
      <c r="B7" s="5">
        <f t="shared" si="0"/>
        <v>3</v>
      </c>
      <c r="C7" s="13" t="s">
        <v>14</v>
      </c>
      <c r="D7" s="6" t="s">
        <v>26</v>
      </c>
      <c r="E7" s="7" t="s">
        <v>3</v>
      </c>
      <c r="F7" s="9"/>
    </row>
    <row r="8" spans="2:6">
      <c r="B8" s="5">
        <f t="shared" si="0"/>
        <v>4</v>
      </c>
      <c r="C8" s="13" t="s">
        <v>15</v>
      </c>
      <c r="D8" s="6" t="s">
        <v>27</v>
      </c>
      <c r="E8" s="7" t="s">
        <v>3</v>
      </c>
      <c r="F8" s="8"/>
    </row>
    <row r="9" spans="2:6">
      <c r="B9" s="5">
        <f t="shared" si="0"/>
        <v>5</v>
      </c>
      <c r="C9" s="13" t="s">
        <v>16</v>
      </c>
      <c r="D9" s="6" t="s">
        <v>27</v>
      </c>
      <c r="E9" s="7" t="s">
        <v>3</v>
      </c>
      <c r="F9" s="9"/>
    </row>
    <row r="10" spans="2:6" ht="37.5">
      <c r="B10" s="5">
        <f t="shared" si="0"/>
        <v>6</v>
      </c>
      <c r="C10" s="13" t="str">
        <f>"No"&amp;B7&amp;"の手順実施後、設定画面にて[BACK]ボタン押下"</f>
        <v>No3の手順実施後、設定画面にて[BACK]ボタン押下</v>
      </c>
      <c r="D10" s="6" t="s">
        <v>28</v>
      </c>
      <c r="E10" s="7" t="s">
        <v>3</v>
      </c>
      <c r="F10" s="9"/>
    </row>
    <row r="11" spans="2:6" ht="37.5">
      <c r="B11" s="5">
        <f t="shared" si="0"/>
        <v>7</v>
      </c>
      <c r="C11" s="13" t="str">
        <f>"No"&amp;B7&amp;"の手順実施後、設定画面にて[OK]ボタン押下"</f>
        <v>No3の手順実施後、設定画面にて[OK]ボタン押下</v>
      </c>
      <c r="D11" s="6" t="s">
        <v>28</v>
      </c>
      <c r="E11" s="7" t="s">
        <v>3</v>
      </c>
      <c r="F11" s="8"/>
    </row>
    <row r="12" spans="2:6">
      <c r="B12" s="5">
        <f t="shared" si="0"/>
        <v>8</v>
      </c>
      <c r="C12" s="13" t="s">
        <v>17</v>
      </c>
      <c r="D12" s="6" t="s">
        <v>27</v>
      </c>
      <c r="E12" s="7" t="s">
        <v>3</v>
      </c>
      <c r="F12" s="8"/>
    </row>
    <row r="13" spans="2:6" ht="37.5">
      <c r="B13" s="5">
        <f t="shared" si="0"/>
        <v>9</v>
      </c>
      <c r="C13" s="13" t="str">
        <f>"No"&amp;B6&amp;"の手順実施後、セーブ画面にて[BACK]ボタン押下"</f>
        <v>No2の手順実施後、セーブ画面にて[BACK]ボタン押下</v>
      </c>
      <c r="D13" s="6" t="s">
        <v>28</v>
      </c>
      <c r="E13" s="7" t="s">
        <v>3</v>
      </c>
      <c r="F13" s="9"/>
    </row>
    <row r="14" spans="2:6">
      <c r="B14" s="5">
        <f t="shared" si="0"/>
        <v>10</v>
      </c>
      <c r="C14" s="13" t="s">
        <v>18</v>
      </c>
      <c r="D14" s="6" t="s">
        <v>25</v>
      </c>
      <c r="E14" s="7" t="s">
        <v>3</v>
      </c>
      <c r="F14" s="8"/>
    </row>
    <row r="15" spans="2:6">
      <c r="B15" s="5">
        <f t="shared" si="0"/>
        <v>11</v>
      </c>
      <c r="C15" s="13" t="s">
        <v>19</v>
      </c>
      <c r="D15" s="6" t="s">
        <v>27</v>
      </c>
      <c r="E15" s="7" t="s">
        <v>3</v>
      </c>
      <c r="F15" s="8"/>
    </row>
    <row r="16" spans="2:6" ht="37.5">
      <c r="B16" s="5">
        <f t="shared" si="0"/>
        <v>12</v>
      </c>
      <c r="C16" s="13" t="s">
        <v>20</v>
      </c>
      <c r="D16" s="24" t="s">
        <v>37</v>
      </c>
      <c r="E16" s="7" t="s">
        <v>3</v>
      </c>
      <c r="F16" s="8"/>
    </row>
    <row r="17" spans="2:6">
      <c r="B17" s="5">
        <f t="shared" si="0"/>
        <v>13</v>
      </c>
      <c r="C17" s="13" t="s">
        <v>21</v>
      </c>
      <c r="D17" s="6" t="s">
        <v>26</v>
      </c>
      <c r="E17" s="7" t="s">
        <v>3</v>
      </c>
      <c r="F17" s="8"/>
    </row>
    <row r="18" spans="2:6">
      <c r="B18" s="5">
        <f t="shared" si="0"/>
        <v>14</v>
      </c>
      <c r="C18" s="13" t="s">
        <v>22</v>
      </c>
      <c r="D18" s="6" t="s">
        <v>34</v>
      </c>
      <c r="E18" s="7" t="s">
        <v>3</v>
      </c>
      <c r="F18" s="8"/>
    </row>
    <row r="19" spans="2:6">
      <c r="B19" s="5">
        <f t="shared" si="0"/>
        <v>15</v>
      </c>
      <c r="C19" s="13" t="s">
        <v>23</v>
      </c>
      <c r="D19" s="6" t="s">
        <v>27</v>
      </c>
      <c r="E19" s="7" t="s">
        <v>3</v>
      </c>
      <c r="F19" s="8"/>
    </row>
    <row r="20" spans="2:6">
      <c r="B20" s="5">
        <f t="shared" si="0"/>
        <v>16</v>
      </c>
      <c r="C20" s="13" t="s">
        <v>24</v>
      </c>
      <c r="D20" s="6" t="s">
        <v>28</v>
      </c>
      <c r="E20" s="7" t="s">
        <v>3</v>
      </c>
      <c r="F20" s="8"/>
    </row>
    <row r="21" spans="2:6" ht="37.5">
      <c r="B21" s="5">
        <f t="shared" si="0"/>
        <v>17</v>
      </c>
      <c r="C21" s="13" t="str">
        <f>"No"&amp;B17&amp;"の手順実施後、設定画面にて[BACK]ボタン押下"</f>
        <v>No13の手順実施後、設定画面にて[BACK]ボタン押下</v>
      </c>
      <c r="D21" s="6" t="s">
        <v>25</v>
      </c>
      <c r="E21" s="7" t="s">
        <v>3</v>
      </c>
      <c r="F21" s="8"/>
    </row>
    <row r="22" spans="2:6" ht="37.5">
      <c r="B22" s="5">
        <f t="shared" si="0"/>
        <v>18</v>
      </c>
      <c r="C22" s="13" t="str">
        <f>"No"&amp;B17&amp;"の手順実施後、設定画面にて[OK]ボタン押下"</f>
        <v>No13の手順実施後、設定画面にて[OK]ボタン押下</v>
      </c>
      <c r="D22" s="6" t="s">
        <v>25</v>
      </c>
      <c r="E22" s="7" t="s">
        <v>3</v>
      </c>
      <c r="F22" s="8"/>
    </row>
    <row r="23" spans="2:6" ht="37.5">
      <c r="B23" s="5">
        <f t="shared" si="0"/>
        <v>19</v>
      </c>
      <c r="C23" s="13" t="str">
        <f>"No"&amp;B16&amp;"の手順実施後、セーブ画面にて[BACK]ボタン押下"</f>
        <v>No12の手順実施後、セーブ画面にて[BACK]ボタン押下</v>
      </c>
      <c r="D23" s="6" t="s">
        <v>25</v>
      </c>
      <c r="E23" s="7" t="s">
        <v>3</v>
      </c>
      <c r="F23" s="8"/>
    </row>
    <row r="24" spans="2:6">
      <c r="B24" s="5">
        <f t="shared" si="0"/>
        <v>20</v>
      </c>
      <c r="C24" s="14"/>
      <c r="D24" s="6"/>
      <c r="E24" s="7" t="s">
        <v>3</v>
      </c>
      <c r="F24" s="8"/>
    </row>
    <row r="25" spans="2:6">
      <c r="B25" s="5">
        <f t="shared" si="0"/>
        <v>21</v>
      </c>
      <c r="C25" s="14"/>
      <c r="D25" s="6"/>
      <c r="E25" s="7" t="s">
        <v>3</v>
      </c>
      <c r="F25" s="8"/>
    </row>
    <row r="26" spans="2:6">
      <c r="B26" s="5">
        <f t="shared" si="0"/>
        <v>22</v>
      </c>
      <c r="C26" s="14"/>
      <c r="D26" s="6"/>
      <c r="E26" s="7" t="s">
        <v>3</v>
      </c>
      <c r="F26" s="8"/>
    </row>
    <row r="27" spans="2:6">
      <c r="B27" s="5">
        <f t="shared" si="0"/>
        <v>23</v>
      </c>
      <c r="C27" s="14"/>
      <c r="D27" s="6"/>
      <c r="E27" s="7" t="s">
        <v>3</v>
      </c>
      <c r="F27" s="8"/>
    </row>
    <row r="28" spans="2:6">
      <c r="B28" s="5">
        <f t="shared" si="0"/>
        <v>24</v>
      </c>
      <c r="C28" s="14"/>
      <c r="D28" s="6"/>
      <c r="E28" s="7" t="s">
        <v>3</v>
      </c>
      <c r="F28" s="8"/>
    </row>
    <row r="29" spans="2:6">
      <c r="B29" s="5">
        <f t="shared" si="0"/>
        <v>25</v>
      </c>
      <c r="C29" s="14"/>
      <c r="D29" s="6"/>
      <c r="E29" s="7" t="s">
        <v>3</v>
      </c>
      <c r="F29" s="8"/>
    </row>
    <row r="30" spans="2:6">
      <c r="B30" s="5">
        <f t="shared" si="0"/>
        <v>26</v>
      </c>
      <c r="C30" s="14"/>
      <c r="D30" s="6"/>
      <c r="E30" s="7" t="s">
        <v>3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</sheetData>
  <phoneticPr fontId="1"/>
  <conditionalFormatting sqref="E5:E49">
    <cfRule type="beginsWith" dxfId="8" priority="1" operator="beginsWith" text="取り下げ">
      <formula>LEFT(E5,LEN("取り下げ"))="取り下げ"</formula>
    </cfRule>
    <cfRule type="containsText" dxfId="6" priority="3" operator="containsText" text="完了">
      <formula>NOT(ISERROR(SEARCH("完了",E5)))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6EC3DEBB-2116-443C-8457-58E4E9E387C3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2E0D11-5ADC-424A-BB3F-1592639A7938}">
          <x14:formula1>
            <xm:f>config!$B$3:$B$5</xm:f>
          </x14:formula1>
          <xm:sqref>E5:E49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1F6-6889-40D5-8209-63863C98CB4A}">
  <dimension ref="B1:F49"/>
  <sheetViews>
    <sheetView workbookViewId="0">
      <pane ySplit="4" topLeftCell="A5" activePane="bottomLeft" state="frozen"/>
      <selection pane="bottomLeft" activeCell="C9" sqref="C9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35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150">
      <c r="B5" s="5">
        <f>ROW()-4</f>
        <v>1</v>
      </c>
      <c r="C5" s="13" t="s">
        <v>20</v>
      </c>
      <c r="D5" s="24" t="s">
        <v>41</v>
      </c>
      <c r="E5" s="7" t="s">
        <v>3</v>
      </c>
      <c r="F5" s="9"/>
    </row>
    <row r="6" spans="2:6" ht="37.5">
      <c r="B6" s="5">
        <f t="shared" ref="B6:B49" si="0">ROW()-4</f>
        <v>2</v>
      </c>
      <c r="C6" s="13" t="str">
        <f>"No"&amp;B5&amp;"の手順実施後、セーブスロット1の[SAVE]ボタン押下"</f>
        <v>No1の手順実施後、セーブスロット1の[SAVE]ボタン押下</v>
      </c>
      <c r="D6" s="6" t="s">
        <v>42</v>
      </c>
      <c r="E6" s="7" t="s">
        <v>3</v>
      </c>
      <c r="F6" s="9"/>
    </row>
    <row r="7" spans="2:6" ht="37.5">
      <c r="B7" s="5">
        <f t="shared" si="0"/>
        <v>3</v>
      </c>
      <c r="C7" s="13" t="str">
        <f>"No"&amp;B6&amp;"の手順実施後、セーブスロット1の[DELETE]ボタン押下"</f>
        <v>No2の手順実施後、セーブスロット1の[DELETE]ボタン押下</v>
      </c>
      <c r="D7" s="24" t="s">
        <v>46</v>
      </c>
      <c r="E7" s="7" t="s">
        <v>3</v>
      </c>
      <c r="F7" s="9"/>
    </row>
    <row r="8" spans="2:6" ht="37.5">
      <c r="B8" s="5">
        <f t="shared" si="0"/>
        <v>4</v>
      </c>
      <c r="C8" s="13" t="str">
        <f>"No"&amp;B6&amp;"の手順実施後、セーブスロット1の[LOAD]ボタン押下"</f>
        <v>No2の手順実施後、セーブスロット1の[LOAD]ボタン押下</v>
      </c>
      <c r="D8" s="24" t="s">
        <v>48</v>
      </c>
      <c r="E8" s="7"/>
      <c r="F8" s="9"/>
    </row>
    <row r="9" spans="2:6" ht="37.5">
      <c r="B9" s="5">
        <f t="shared" si="0"/>
        <v>5</v>
      </c>
      <c r="C9" s="13" t="str">
        <f>"No"&amp;B5&amp;"の手順実施後、セーブスロット2の[SAVE]ボタン押下"</f>
        <v>No1の手順実施後、セーブスロット2の[SAVE]ボタン押下</v>
      </c>
      <c r="D9" s="6" t="s">
        <v>43</v>
      </c>
      <c r="E9" s="7" t="s">
        <v>3</v>
      </c>
      <c r="F9" s="8"/>
    </row>
    <row r="10" spans="2:6" ht="37.5">
      <c r="B10" s="5">
        <f t="shared" si="0"/>
        <v>6</v>
      </c>
      <c r="C10" s="13" t="str">
        <f>"No"&amp;B9&amp;"の手順実施後、セーブスロット2の[DELETE]ボタン押下"</f>
        <v>No5の手順実施後、セーブスロット2の[DELETE]ボタン押下</v>
      </c>
      <c r="D10" s="24" t="s">
        <v>45</v>
      </c>
      <c r="E10" s="7" t="s">
        <v>3</v>
      </c>
      <c r="F10" s="9"/>
    </row>
    <row r="11" spans="2:6" ht="37.5">
      <c r="B11" s="5">
        <f t="shared" si="0"/>
        <v>7</v>
      </c>
      <c r="C11" s="13" t="str">
        <f>"No"&amp;B9&amp;"の手順実施後、セーブスロット2の[LOAD]ボタン押下"</f>
        <v>No5の手順実施後、セーブスロット2の[LOAD]ボタン押下</v>
      </c>
      <c r="D11" s="24" t="s">
        <v>48</v>
      </c>
      <c r="E11" s="7"/>
      <c r="F11" s="9"/>
    </row>
    <row r="12" spans="2:6" ht="37.5">
      <c r="B12" s="5">
        <f t="shared" si="0"/>
        <v>8</v>
      </c>
      <c r="C12" s="13" t="str">
        <f>"No"&amp;B5&amp;"の手順実施後、セーブスロット3の[SAVE]ボタン押下"</f>
        <v>No1の手順実施後、セーブスロット3の[SAVE]ボタン押下</v>
      </c>
      <c r="D12" s="6" t="s">
        <v>44</v>
      </c>
      <c r="E12" s="7" t="s">
        <v>3</v>
      </c>
      <c r="F12" s="9"/>
    </row>
    <row r="13" spans="2:6" ht="37.5">
      <c r="B13" s="5">
        <f t="shared" si="0"/>
        <v>9</v>
      </c>
      <c r="C13" s="13" t="str">
        <f>"No"&amp;B12&amp;"の手順実施後、セーブスロット3の[DELETE]ボタン押下"</f>
        <v>No8の手順実施後、セーブスロット3の[DELETE]ボタン押下</v>
      </c>
      <c r="D13" s="24" t="s">
        <v>47</v>
      </c>
      <c r="E13" s="7" t="s">
        <v>3</v>
      </c>
      <c r="F13" s="8"/>
    </row>
    <row r="14" spans="2:6" ht="37.5">
      <c r="B14" s="5">
        <f t="shared" si="0"/>
        <v>10</v>
      </c>
      <c r="C14" s="13" t="str">
        <f>"No"&amp;B12&amp;"の手順実施後、セーブスロット3の[LOAD]ボタン押下"</f>
        <v>No8の手順実施後、セーブスロット3の[LOAD]ボタン押下</v>
      </c>
      <c r="D14" s="24" t="s">
        <v>48</v>
      </c>
      <c r="E14" s="7" t="s">
        <v>3</v>
      </c>
      <c r="F14" s="8"/>
    </row>
    <row r="15" spans="2:6">
      <c r="B15" s="5">
        <f t="shared" si="0"/>
        <v>11</v>
      </c>
      <c r="C15" s="13"/>
      <c r="D15" s="6"/>
      <c r="E15" s="7" t="s">
        <v>3</v>
      </c>
      <c r="F15" s="9"/>
    </row>
    <row r="16" spans="2:6">
      <c r="B16" s="5">
        <f t="shared" si="0"/>
        <v>12</v>
      </c>
      <c r="C16" s="13"/>
      <c r="D16" s="6"/>
      <c r="E16" s="7" t="s">
        <v>3</v>
      </c>
      <c r="F16" s="8"/>
    </row>
    <row r="17" spans="2:6">
      <c r="B17" s="5">
        <f t="shared" si="0"/>
        <v>13</v>
      </c>
      <c r="C17" s="13"/>
      <c r="D17" s="6"/>
      <c r="E17" s="7" t="s">
        <v>3</v>
      </c>
      <c r="F17" s="8"/>
    </row>
    <row r="18" spans="2:6">
      <c r="B18" s="5">
        <f t="shared" si="0"/>
        <v>14</v>
      </c>
      <c r="C18" s="13"/>
      <c r="D18" s="6"/>
      <c r="E18" s="7" t="s">
        <v>3</v>
      </c>
      <c r="F18" s="8"/>
    </row>
    <row r="19" spans="2:6">
      <c r="B19" s="5">
        <f t="shared" si="0"/>
        <v>15</v>
      </c>
      <c r="C19" s="13"/>
      <c r="D19" s="6"/>
      <c r="E19" s="7" t="s">
        <v>3</v>
      </c>
      <c r="F19" s="8"/>
    </row>
    <row r="20" spans="2:6">
      <c r="B20" s="5">
        <f t="shared" si="0"/>
        <v>16</v>
      </c>
      <c r="C20" s="13"/>
      <c r="D20" s="6"/>
      <c r="E20" s="7" t="s">
        <v>3</v>
      </c>
      <c r="F20" s="8"/>
    </row>
    <row r="21" spans="2:6">
      <c r="B21" s="5">
        <f t="shared" si="0"/>
        <v>17</v>
      </c>
      <c r="C21" s="13"/>
      <c r="D21" s="6"/>
      <c r="E21" s="7" t="s">
        <v>3</v>
      </c>
      <c r="F21" s="8"/>
    </row>
    <row r="22" spans="2:6">
      <c r="B22" s="5">
        <f t="shared" si="0"/>
        <v>18</v>
      </c>
      <c r="C22" s="13"/>
      <c r="D22" s="6"/>
      <c r="E22" s="7" t="s">
        <v>3</v>
      </c>
      <c r="F22" s="8"/>
    </row>
    <row r="23" spans="2:6">
      <c r="B23" s="5">
        <f t="shared" si="0"/>
        <v>19</v>
      </c>
      <c r="C23" s="13"/>
      <c r="D23" s="6"/>
      <c r="E23" s="7" t="s">
        <v>3</v>
      </c>
      <c r="F23" s="8"/>
    </row>
    <row r="24" spans="2:6">
      <c r="B24" s="5">
        <f t="shared" si="0"/>
        <v>20</v>
      </c>
      <c r="C24" s="13"/>
      <c r="D24" s="6"/>
      <c r="E24" s="7" t="s">
        <v>3</v>
      </c>
      <c r="F24" s="8"/>
    </row>
    <row r="25" spans="2:6">
      <c r="B25" s="5">
        <f t="shared" si="0"/>
        <v>21</v>
      </c>
      <c r="C25" s="13"/>
      <c r="D25" s="6"/>
      <c r="E25" s="7" t="s">
        <v>3</v>
      </c>
      <c r="F25" s="8"/>
    </row>
    <row r="26" spans="2:6">
      <c r="B26" s="5">
        <f t="shared" si="0"/>
        <v>22</v>
      </c>
      <c r="C26" s="14"/>
      <c r="D26" s="6"/>
      <c r="E26" s="7" t="s">
        <v>3</v>
      </c>
      <c r="F26" s="8"/>
    </row>
    <row r="27" spans="2:6">
      <c r="B27" s="5">
        <f t="shared" si="0"/>
        <v>23</v>
      </c>
      <c r="C27" s="14"/>
      <c r="D27" s="6"/>
      <c r="E27" s="7" t="s">
        <v>3</v>
      </c>
      <c r="F27" s="8"/>
    </row>
    <row r="28" spans="2:6">
      <c r="B28" s="5">
        <f t="shared" si="0"/>
        <v>24</v>
      </c>
      <c r="C28" s="14"/>
      <c r="D28" s="6"/>
      <c r="E28" s="7" t="s">
        <v>3</v>
      </c>
      <c r="F28" s="8"/>
    </row>
    <row r="29" spans="2:6">
      <c r="B29" s="5">
        <f t="shared" si="0"/>
        <v>25</v>
      </c>
      <c r="C29" s="14"/>
      <c r="D29" s="6"/>
      <c r="E29" s="7" t="s">
        <v>3</v>
      </c>
      <c r="F29" s="8"/>
    </row>
    <row r="30" spans="2:6">
      <c r="B30" s="5">
        <f t="shared" si="0"/>
        <v>26</v>
      </c>
      <c r="C30" s="14"/>
      <c r="D30" s="6"/>
      <c r="E30" s="7" t="s">
        <v>3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</sheetData>
  <phoneticPr fontId="1"/>
  <conditionalFormatting sqref="E5:E49">
    <cfRule type="beginsWith" dxfId="5" priority="1" operator="beginsWith" text="取り下げ">
      <formula>LEFT(E5,LEN("取り下げ"))="取り下げ"</formula>
    </cfRule>
    <cfRule type="containsText" dxfId="3" priority="3" operator="containsText" text="完了">
      <formula>NOT(ISERROR(SEARCH("完了",E5)))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6048685B-0E7B-4485-9D6B-6C53D4722792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C21F81-1F58-4832-ADBD-90AAB7B9FCFB}">
          <x14:formula1>
            <xm:f>config!$B$3:$B$5</xm:f>
          </x14:formula1>
          <xm:sqref>E5:E49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CC5C-A4E5-4C1A-B544-1345E2AFA1EE}">
  <dimension ref="B1:F64"/>
  <sheetViews>
    <sheetView tabSelected="1" workbookViewId="0">
      <pane ySplit="4" topLeftCell="A5" activePane="bottomLeft" state="frozen"/>
      <selection pane="bottomLeft" activeCell="C7" sqref="C7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49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93.75">
      <c r="B5" s="5">
        <f>ROW()-4</f>
        <v>1</v>
      </c>
      <c r="C5" s="13" t="s">
        <v>50</v>
      </c>
      <c r="D5" s="24" t="s">
        <v>48</v>
      </c>
      <c r="E5" s="7" t="s">
        <v>3</v>
      </c>
      <c r="F5" s="9"/>
    </row>
    <row r="6" spans="2:6">
      <c r="B6" s="5">
        <f t="shared" ref="B6:B64" si="0">ROW()-4</f>
        <v>2</v>
      </c>
      <c r="C6" s="13" t="str">
        <f>"No"&amp;$B$5&amp;"の手順実施後、Wキー押下"</f>
        <v>No1の手順実施後、Wキー押下</v>
      </c>
      <c r="D6" s="6" t="s">
        <v>51</v>
      </c>
      <c r="E6" s="7" t="s">
        <v>3</v>
      </c>
      <c r="F6" s="9"/>
    </row>
    <row r="7" spans="2:6">
      <c r="B7" s="5">
        <f t="shared" si="0"/>
        <v>3</v>
      </c>
      <c r="C7" s="13" t="str">
        <f>"No"&amp;$B$5&amp;"の手順実施後、Aキー押下"</f>
        <v>No1の手順実施後、Aキー押下</v>
      </c>
      <c r="D7" s="24" t="s">
        <v>52</v>
      </c>
      <c r="E7" s="7" t="s">
        <v>3</v>
      </c>
      <c r="F7" s="9"/>
    </row>
    <row r="8" spans="2:6">
      <c r="B8" s="5">
        <f t="shared" si="0"/>
        <v>4</v>
      </c>
      <c r="C8" s="13" t="str">
        <f>"No"&amp;$B$5&amp;"の手順実施後、Sキー押下"</f>
        <v>No1の手順実施後、Sキー押下</v>
      </c>
      <c r="D8" s="24" t="s">
        <v>53</v>
      </c>
      <c r="E8" s="7" t="s">
        <v>3</v>
      </c>
      <c r="F8" s="8"/>
    </row>
    <row r="9" spans="2:6">
      <c r="B9" s="5">
        <f t="shared" si="0"/>
        <v>5</v>
      </c>
      <c r="C9" s="13" t="str">
        <f>"No"&amp;$B$5&amp;"の手順実施後、Dキー押下"</f>
        <v>No1の手順実施後、Dキー押下</v>
      </c>
      <c r="D9" s="24" t="s">
        <v>54</v>
      </c>
      <c r="E9" s="7" t="s">
        <v>3</v>
      </c>
      <c r="F9" s="9"/>
    </row>
    <row r="10" spans="2:6">
      <c r="B10" s="5">
        <f t="shared" si="0"/>
        <v>6</v>
      </c>
      <c r="C10" s="13" t="str">
        <f>"No"&amp;$B$5&amp;"の手順実施後、左方向キー押下"</f>
        <v>No1の手順実施後、左方向キー押下</v>
      </c>
      <c r="D10" s="6" t="s">
        <v>51</v>
      </c>
      <c r="E10" s="7" t="s">
        <v>3</v>
      </c>
      <c r="F10" s="9"/>
    </row>
    <row r="11" spans="2:6">
      <c r="B11" s="5">
        <f t="shared" si="0"/>
        <v>7</v>
      </c>
      <c r="C11" s="13" t="str">
        <f>"No"&amp;$B$5&amp;"の手順実施後、左方向キー押下"</f>
        <v>No1の手順実施後、左方向キー押下</v>
      </c>
      <c r="D11" s="6" t="s">
        <v>51</v>
      </c>
      <c r="E11" s="7" t="s">
        <v>3</v>
      </c>
      <c r="F11" s="8"/>
    </row>
    <row r="12" spans="2:6">
      <c r="B12" s="5">
        <f t="shared" si="0"/>
        <v>8</v>
      </c>
      <c r="C12" s="13" t="str">
        <f>"No"&amp;$B$5&amp;"の手順実施後、後ろ方向キー押下"</f>
        <v>No1の手順実施後、後ろ方向キー押下</v>
      </c>
      <c r="D12" s="6" t="s">
        <v>51</v>
      </c>
      <c r="E12" s="7" t="s">
        <v>3</v>
      </c>
      <c r="F12" s="8"/>
    </row>
    <row r="13" spans="2:6">
      <c r="B13" s="5">
        <f t="shared" si="0"/>
        <v>9</v>
      </c>
      <c r="C13" s="13" t="str">
        <f>"No"&amp;$B$5&amp;"の手順実施後、右方向キー押下"</f>
        <v>No1の手順実施後、右方向キー押下</v>
      </c>
      <c r="D13" s="6" t="s">
        <v>51</v>
      </c>
      <c r="E13" s="7" t="s">
        <v>3</v>
      </c>
      <c r="F13" s="9"/>
    </row>
    <row r="14" spans="2:6" ht="37.5">
      <c r="B14" s="5">
        <f t="shared" si="0"/>
        <v>10</v>
      </c>
      <c r="C14" s="13" t="str">
        <f>"No"&amp;$B$5&amp;"の手順実施後、道路に向かってスペースキー押下"</f>
        <v>No1の手順実施後、道路に向かってスペースキー押下</v>
      </c>
      <c r="D14" s="6" t="s">
        <v>55</v>
      </c>
      <c r="E14" s="7" t="s">
        <v>3</v>
      </c>
      <c r="F14" s="8"/>
    </row>
    <row r="15" spans="2:6" ht="37.5">
      <c r="B15" s="5">
        <f t="shared" si="0"/>
        <v>11</v>
      </c>
      <c r="C15" s="13" t="str">
        <f>"No"&amp;$B$5&amp;"の手順実施後、壁に向かってスペースキー押下"</f>
        <v>No1の手順実施後、壁に向かってスペースキー押下</v>
      </c>
      <c r="D15" s="6" t="s">
        <v>56</v>
      </c>
      <c r="E15" s="7" t="s">
        <v>3</v>
      </c>
      <c r="F15" s="8"/>
    </row>
    <row r="16" spans="2:6" ht="37.5">
      <c r="B16" s="5">
        <f t="shared" si="0"/>
        <v>12</v>
      </c>
      <c r="C16" s="13" t="str">
        <f>"No"&amp;$B$5&amp;"の手順実施後、道路に向かってエンターキー押下"</f>
        <v>No1の手順実施後、道路に向かってエンターキー押下</v>
      </c>
      <c r="D16" s="24" t="s">
        <v>57</v>
      </c>
      <c r="E16" s="7" t="s">
        <v>3</v>
      </c>
      <c r="F16" s="8"/>
    </row>
    <row r="17" spans="2:6" ht="37.5">
      <c r="B17" s="5">
        <f t="shared" si="0"/>
        <v>13</v>
      </c>
      <c r="C17" s="13" t="str">
        <f>"No"&amp;$B$5&amp;"の手順実施後、壁に向かってエンターキー押下"</f>
        <v>No1の手順実施後、壁に向かってエンターキー押下</v>
      </c>
      <c r="D17" s="6" t="s">
        <v>56</v>
      </c>
      <c r="E17" s="7" t="s">
        <v>3</v>
      </c>
      <c r="F17" s="8"/>
    </row>
    <row r="18" spans="2:6" ht="93.75">
      <c r="B18" s="5">
        <f t="shared" si="0"/>
        <v>14</v>
      </c>
      <c r="C18" s="13" t="s">
        <v>58</v>
      </c>
      <c r="D18" s="24" t="s">
        <v>48</v>
      </c>
      <c r="E18" s="7" t="s">
        <v>3</v>
      </c>
      <c r="F18" s="8"/>
    </row>
    <row r="19" spans="2:6">
      <c r="B19" s="5">
        <f t="shared" si="0"/>
        <v>15</v>
      </c>
      <c r="C19" s="13" t="str">
        <f>"No"&amp;$B$18&amp;"の手順実施後、Wキー押下"</f>
        <v>No14の手順実施後、Wキー押下</v>
      </c>
      <c r="D19" s="6" t="s">
        <v>51</v>
      </c>
      <c r="E19" s="7" t="s">
        <v>3</v>
      </c>
      <c r="F19" s="8"/>
    </row>
    <row r="20" spans="2:6">
      <c r="B20" s="5">
        <f t="shared" si="0"/>
        <v>16</v>
      </c>
      <c r="C20" s="13" t="str">
        <f>"No"&amp;$B$18&amp;"の手順実施後、Aキー押下"</f>
        <v>No14の手順実施後、Aキー押下</v>
      </c>
      <c r="D20" s="6" t="s">
        <v>51</v>
      </c>
      <c r="E20" s="7" t="s">
        <v>3</v>
      </c>
      <c r="F20" s="8"/>
    </row>
    <row r="21" spans="2:6">
      <c r="B21" s="5">
        <f t="shared" si="0"/>
        <v>17</v>
      </c>
      <c r="C21" s="13" t="str">
        <f>"No"&amp;$B$18&amp;"の手順実施後、Sキー押下"</f>
        <v>No14の手順実施後、Sキー押下</v>
      </c>
      <c r="D21" s="6" t="s">
        <v>51</v>
      </c>
      <c r="E21" s="7" t="s">
        <v>3</v>
      </c>
      <c r="F21" s="8"/>
    </row>
    <row r="22" spans="2:6">
      <c r="B22" s="5">
        <f t="shared" si="0"/>
        <v>18</v>
      </c>
      <c r="C22" s="13" t="str">
        <f>"No"&amp;$B$18&amp;"の手順実施後、Dキー押下"</f>
        <v>No14の手順実施後、Dキー押下</v>
      </c>
      <c r="D22" s="6" t="s">
        <v>51</v>
      </c>
      <c r="E22" s="7" t="s">
        <v>3</v>
      </c>
      <c r="F22" s="8"/>
    </row>
    <row r="23" spans="2:6">
      <c r="B23" s="5">
        <f t="shared" si="0"/>
        <v>19</v>
      </c>
      <c r="C23" s="13" t="str">
        <f>"No"&amp;$B$18&amp;"の手順実施後、左方向キー押下"</f>
        <v>No14の手順実施後、左方向キー押下</v>
      </c>
      <c r="D23" s="6" t="s">
        <v>51</v>
      </c>
      <c r="E23" s="7" t="s">
        <v>3</v>
      </c>
      <c r="F23" s="8"/>
    </row>
    <row r="24" spans="2:6">
      <c r="B24" s="5">
        <f t="shared" si="0"/>
        <v>20</v>
      </c>
      <c r="C24" s="13" t="str">
        <f>"No"&amp;$B$18&amp;"の手順実施後、左方向キー押下"</f>
        <v>No14の手順実施後、左方向キー押下</v>
      </c>
      <c r="D24" s="24" t="s">
        <v>52</v>
      </c>
      <c r="E24" s="7" t="s">
        <v>3</v>
      </c>
      <c r="F24" s="8"/>
    </row>
    <row r="25" spans="2:6">
      <c r="B25" s="5">
        <f t="shared" si="0"/>
        <v>21</v>
      </c>
      <c r="C25" s="13" t="str">
        <f>"No"&amp;$B$18&amp;"の手順実施後、後ろ方向キー押下"</f>
        <v>No14の手順実施後、後ろ方向キー押下</v>
      </c>
      <c r="D25" s="24" t="s">
        <v>53</v>
      </c>
      <c r="E25" s="7" t="s">
        <v>3</v>
      </c>
      <c r="F25" s="8"/>
    </row>
    <row r="26" spans="2:6">
      <c r="B26" s="5">
        <f t="shared" si="0"/>
        <v>22</v>
      </c>
      <c r="C26" s="13" t="str">
        <f>"No"&amp;$B$18&amp;"の手順実施後、右方向キー押下"</f>
        <v>No14の手順実施後、右方向キー押下</v>
      </c>
      <c r="D26" s="24" t="s">
        <v>54</v>
      </c>
      <c r="E26" s="7" t="s">
        <v>3</v>
      </c>
      <c r="F26" s="8"/>
    </row>
    <row r="27" spans="2:6" ht="37.5">
      <c r="B27" s="5">
        <f t="shared" si="0"/>
        <v>23</v>
      </c>
      <c r="C27" s="13" t="str">
        <f>"No"&amp;$B$18&amp;"の手順実施後、道路に向かってスペースキー押下"</f>
        <v>No14の手順実施後、道路に向かってスペースキー押下</v>
      </c>
      <c r="D27" s="24" t="s">
        <v>57</v>
      </c>
      <c r="E27" s="7" t="s">
        <v>3</v>
      </c>
      <c r="F27" s="8"/>
    </row>
    <row r="28" spans="2:6" ht="37.5">
      <c r="B28" s="5">
        <f t="shared" si="0"/>
        <v>24</v>
      </c>
      <c r="C28" s="13" t="str">
        <f>"No"&amp;$B$18&amp;"の手順実施後、壁に向かってスペースキー押下"</f>
        <v>No14の手順実施後、壁に向かってスペースキー押下</v>
      </c>
      <c r="D28" s="6" t="s">
        <v>56</v>
      </c>
      <c r="E28" s="7" t="s">
        <v>3</v>
      </c>
      <c r="F28" s="8"/>
    </row>
    <row r="29" spans="2:6" ht="37.5">
      <c r="B29" s="5">
        <f t="shared" si="0"/>
        <v>25</v>
      </c>
      <c r="C29" s="13" t="str">
        <f>"No"&amp;$B$18&amp;"の手順実施後、道路に向かってエンターキー押下"</f>
        <v>No14の手順実施後、道路に向かってエンターキー押下</v>
      </c>
      <c r="D29" s="6" t="s">
        <v>55</v>
      </c>
      <c r="E29" s="7" t="s">
        <v>3</v>
      </c>
      <c r="F29" s="8"/>
    </row>
    <row r="30" spans="2:6" ht="37.5">
      <c r="B30" s="5">
        <f t="shared" si="0"/>
        <v>26</v>
      </c>
      <c r="C30" s="13" t="str">
        <f>"No"&amp;$B$18&amp;"の手順実施後、壁に向かってエンターキー押下"</f>
        <v>No14の手順実施後、壁に向かってエンターキー押下</v>
      </c>
      <c r="D30" s="6" t="s">
        <v>56</v>
      </c>
      <c r="E30" s="7" t="s">
        <v>3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  <row r="50" spans="2:6">
      <c r="B50" s="5">
        <f t="shared" si="0"/>
        <v>46</v>
      </c>
      <c r="C50" s="14"/>
      <c r="D50" s="6"/>
      <c r="E50" s="7" t="s">
        <v>3</v>
      </c>
      <c r="F50" s="8"/>
    </row>
    <row r="51" spans="2:6">
      <c r="B51" s="5">
        <f t="shared" si="0"/>
        <v>47</v>
      </c>
      <c r="C51" s="14"/>
      <c r="D51" s="6"/>
      <c r="E51" s="7" t="s">
        <v>3</v>
      </c>
      <c r="F51" s="8"/>
    </row>
    <row r="52" spans="2:6">
      <c r="B52" s="5">
        <f t="shared" si="0"/>
        <v>48</v>
      </c>
      <c r="C52" s="14"/>
      <c r="D52" s="6"/>
      <c r="E52" s="7" t="s">
        <v>3</v>
      </c>
      <c r="F52" s="8"/>
    </row>
    <row r="53" spans="2:6">
      <c r="B53" s="5">
        <f t="shared" si="0"/>
        <v>49</v>
      </c>
      <c r="C53" s="14"/>
      <c r="D53" s="6"/>
      <c r="E53" s="7" t="s">
        <v>3</v>
      </c>
      <c r="F53" s="8"/>
    </row>
    <row r="54" spans="2:6">
      <c r="B54" s="5">
        <f t="shared" si="0"/>
        <v>50</v>
      </c>
      <c r="C54" s="14"/>
      <c r="D54" s="6"/>
      <c r="E54" s="7" t="s">
        <v>3</v>
      </c>
      <c r="F54" s="8"/>
    </row>
    <row r="55" spans="2:6">
      <c r="B55" s="5">
        <f t="shared" si="0"/>
        <v>51</v>
      </c>
      <c r="C55" s="14"/>
      <c r="D55" s="6"/>
      <c r="E55" s="7" t="s">
        <v>3</v>
      </c>
      <c r="F55" s="8"/>
    </row>
    <row r="56" spans="2:6">
      <c r="B56" s="5">
        <f t="shared" si="0"/>
        <v>52</v>
      </c>
      <c r="C56" s="14"/>
      <c r="D56" s="6"/>
      <c r="E56" s="7" t="s">
        <v>3</v>
      </c>
      <c r="F56" s="8"/>
    </row>
    <row r="57" spans="2:6">
      <c r="B57" s="5">
        <f t="shared" si="0"/>
        <v>53</v>
      </c>
      <c r="C57" s="14"/>
      <c r="D57" s="6"/>
      <c r="E57" s="7" t="s">
        <v>3</v>
      </c>
      <c r="F57" s="8"/>
    </row>
    <row r="58" spans="2:6">
      <c r="B58" s="5">
        <f t="shared" si="0"/>
        <v>54</v>
      </c>
      <c r="C58" s="14"/>
      <c r="D58" s="6"/>
      <c r="E58" s="7" t="s">
        <v>3</v>
      </c>
      <c r="F58" s="8"/>
    </row>
    <row r="59" spans="2:6">
      <c r="B59" s="5">
        <f t="shared" si="0"/>
        <v>55</v>
      </c>
      <c r="C59" s="14"/>
      <c r="D59" s="6"/>
      <c r="E59" s="7" t="s">
        <v>3</v>
      </c>
      <c r="F59" s="8"/>
    </row>
    <row r="60" spans="2:6">
      <c r="B60" s="5">
        <f t="shared" si="0"/>
        <v>56</v>
      </c>
      <c r="C60" s="14"/>
      <c r="D60" s="6"/>
      <c r="E60" s="7" t="s">
        <v>3</v>
      </c>
      <c r="F60" s="8"/>
    </row>
    <row r="61" spans="2:6">
      <c r="B61" s="5">
        <f t="shared" si="0"/>
        <v>57</v>
      </c>
      <c r="C61" s="14"/>
      <c r="D61" s="6"/>
      <c r="E61" s="7" t="s">
        <v>3</v>
      </c>
      <c r="F61" s="8"/>
    </row>
    <row r="62" spans="2:6">
      <c r="B62" s="5">
        <f t="shared" si="0"/>
        <v>58</v>
      </c>
      <c r="C62" s="14"/>
      <c r="D62" s="6"/>
      <c r="E62" s="7" t="s">
        <v>3</v>
      </c>
      <c r="F62" s="8"/>
    </row>
    <row r="63" spans="2:6">
      <c r="B63" s="5">
        <f t="shared" si="0"/>
        <v>59</v>
      </c>
      <c r="C63" s="14"/>
      <c r="D63" s="6"/>
      <c r="E63" s="7" t="s">
        <v>3</v>
      </c>
      <c r="F63" s="8"/>
    </row>
    <row r="64" spans="2:6">
      <c r="B64" s="5">
        <f t="shared" si="0"/>
        <v>60</v>
      </c>
      <c r="C64" s="14"/>
      <c r="D64" s="6"/>
      <c r="E64" s="7" t="s">
        <v>3</v>
      </c>
      <c r="F64" s="8"/>
    </row>
  </sheetData>
  <phoneticPr fontId="1"/>
  <conditionalFormatting sqref="E5:E64">
    <cfRule type="beginsWith" dxfId="2" priority="1" operator="beginsWith" text="取り下げ">
      <formula>LEFT(E5,LEN("取り下げ"))="取り下げ"</formula>
    </cfRule>
    <cfRule type="containsText" dxfId="0" priority="3" operator="containsText" text="完了">
      <formula>NOT(ISERROR(SEARCH("完了",E5)))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001BEB41-89B9-4339-8D5F-EEE53BD238F8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BE1BA-D02C-442F-9499-B4AA818968E3}">
          <x14:formula1>
            <xm:f>config!$B$3:$B$5</xm:f>
          </x14:formula1>
          <xm:sqref>E5:E64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ED23-4FA9-41C1-80CA-9430BBAA723F}">
  <dimension ref="B2:B5"/>
  <sheetViews>
    <sheetView workbookViewId="0">
      <selection activeCell="B6" sqref="B6"/>
    </sheetView>
  </sheetViews>
  <sheetFormatPr defaultRowHeight="18.75"/>
  <sheetData>
    <row r="2" spans="2:2">
      <c r="B2" s="10" t="s">
        <v>1</v>
      </c>
    </row>
    <row r="3" spans="2:2">
      <c r="B3" s="7" t="s">
        <v>3</v>
      </c>
    </row>
    <row r="4" spans="2:2">
      <c r="B4" s="7" t="s">
        <v>4</v>
      </c>
    </row>
    <row r="5" spans="2:2">
      <c r="B5" s="7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改訂利敵</vt:lpstr>
      <vt:lpstr>00_実施準備</vt:lpstr>
      <vt:lpstr>01_画面遷移</vt:lpstr>
      <vt:lpstr>02_セーブ機能</vt:lpstr>
      <vt:lpstr>03_ダンジョン操作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東悟黒須</dc:creator>
  <cp:lastModifiedBy>黒須 東悟</cp:lastModifiedBy>
  <dcterms:created xsi:type="dcterms:W3CDTF">2015-06-05T18:19:34Z</dcterms:created>
  <dcterms:modified xsi:type="dcterms:W3CDTF">2025-06-07T12:20:49Z</dcterms:modified>
</cp:coreProperties>
</file>