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/>
  </bookViews>
  <sheets>
    <sheet name="Hitung Harga Kredi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gbLYvYLiQ3+fuWtkRrmYY+KEnqDw=="/>
    </ext>
  </extLst>
</workbook>
</file>

<file path=xl/calcChain.xml><?xml version="1.0" encoding="utf-8"?>
<calcChain xmlns="http://schemas.openxmlformats.org/spreadsheetml/2006/main">
  <c r="D42" i="2" l="1"/>
  <c r="D43" i="2" s="1"/>
  <c r="D45" i="2" s="1"/>
  <c r="D46" i="2" s="1"/>
  <c r="D30" i="2"/>
  <c r="D31" i="2" s="1"/>
  <c r="D28" i="2"/>
  <c r="I20" i="2"/>
  <c r="I18" i="2"/>
  <c r="I19" i="2" s="1"/>
  <c r="H17" i="2"/>
  <c r="D13" i="2"/>
  <c r="D32" i="2" l="1"/>
  <c r="D33" i="2" s="1"/>
</calcChain>
</file>

<file path=xl/sharedStrings.xml><?xml version="1.0" encoding="utf-8"?>
<sst xmlns="http://schemas.openxmlformats.org/spreadsheetml/2006/main" count="67" uniqueCount="60">
  <si>
    <t>CARA MENGHITUNG HARGA KREDIT</t>
  </si>
  <si>
    <t>Cara manual menghitung harga kredit</t>
  </si>
  <si>
    <r>
      <rPr>
        <b/>
        <sz val="12"/>
        <color rgb="FFFF0000"/>
        <rFont val="Calibri"/>
      </rPr>
      <t>Total DP</t>
    </r>
    <r>
      <rPr>
        <sz val="12"/>
        <color theme="1"/>
        <rFont val="Calibri"/>
      </rPr>
      <t xml:space="preserve"> = </t>
    </r>
    <r>
      <rPr>
        <b/>
        <sz val="12"/>
        <color rgb="FF00B050"/>
        <rFont val="Calibri"/>
      </rPr>
      <t>Harga Cash</t>
    </r>
    <r>
      <rPr>
        <sz val="12"/>
        <color theme="1"/>
        <rFont val="Calibri"/>
      </rPr>
      <t xml:space="preserve"> - {</t>
    </r>
    <r>
      <rPr>
        <b/>
        <sz val="12"/>
        <color rgb="FF0070C0"/>
        <rFont val="Calibri"/>
      </rPr>
      <t>(Tenor bln x Angsuran)/margin selama selama jumlah tenor</t>
    </r>
    <r>
      <rPr>
        <sz val="12"/>
        <color theme="1"/>
        <rFont val="Calibri"/>
      </rPr>
      <t>)}</t>
    </r>
  </si>
  <si>
    <t>Contoh, jika diketahui</t>
  </si>
  <si>
    <t>Harga cash</t>
  </si>
  <si>
    <t>DP 30%</t>
  </si>
  <si>
    <t>Margin</t>
  </si>
  <si>
    <t>Tenor</t>
  </si>
  <si>
    <t>5 tahun</t>
  </si>
  <si>
    <t>(maka % margin untuk 5 tahun adalah 50%)</t>
  </si>
  <si>
    <t>Rumus cicilan kredit</t>
  </si>
  <si>
    <t>Langkah pertama, mengurangi harga jual dengan DP dulu</t>
  </si>
  <si>
    <t xml:space="preserve">340.000.000 - 102.000.000 = </t>
  </si>
  <si>
    <t>DP</t>
  </si>
  <si>
    <t>Langkah kedua, mengalikan sisa harga jual (setelah dikurangi DP) dengan margin 5 tahun</t>
  </si>
  <si>
    <t>238.000.000 X 150%</t>
  </si>
  <si>
    <t>Sisa harga + margin</t>
  </si>
  <si>
    <t>Langkah ketiga, menjumlahkan kedua nilai maka Anda mendapat harga kredit</t>
  </si>
  <si>
    <t>Langkah keempat, menghitung nilai cicilan kredit per bulan dengan membagi sisa harga jual dengan jumlah bulan (5 tahun = 60 bulan)</t>
  </si>
  <si>
    <t>357.000.000 / 60 bulan</t>
  </si>
  <si>
    <t>/bulan</t>
  </si>
  <si>
    <t xml:space="preserve">Cara otomatis, menghitung harga kredit </t>
  </si>
  <si>
    <t>1) Untuk calon pembeli yang tidak diketahui kesanggupan pembayaran per bulannya, masukkan angkanya ke cell warna kuning</t>
  </si>
  <si>
    <t>*) Cell Kuning yang diisi</t>
  </si>
  <si>
    <t>Menghitung nilai cicilan per bulan</t>
  </si>
  <si>
    <t>Harga Cash</t>
  </si>
  <si>
    <r>
      <rPr>
        <sz val="12"/>
        <color theme="1"/>
        <rFont val="Calibri"/>
      </rPr>
      <t xml:space="preserve">Tenor </t>
    </r>
    <r>
      <rPr>
        <sz val="12"/>
        <color theme="1"/>
        <rFont val="Calibri"/>
      </rPr>
      <t>(bulan)</t>
    </r>
  </si>
  <si>
    <r>
      <rPr>
        <sz val="12"/>
        <color theme="1"/>
        <rFont val="Calibri"/>
      </rPr>
      <t xml:space="preserve">Tenor </t>
    </r>
    <r>
      <rPr>
        <sz val="12"/>
        <color theme="1"/>
        <rFont val="Calibri"/>
      </rPr>
      <t>(tahun)</t>
    </r>
  </si>
  <si>
    <t xml:space="preserve">Margin </t>
  </si>
  <si>
    <t>Angsuran / bln</t>
  </si>
  <si>
    <t>Harga Kredit</t>
  </si>
  <si>
    <t>Catatan : Selanjutnya, hitunglah nilai cicilan dan harga kredit untuk 5 tahun dan 10 tahun guna dicantumkan di pricelist brosur</t>
  </si>
  <si>
    <t>2) Untuk calon pembeli rumah yang minta cicilan rumah sesuai kesanggupannya, masukkan angkanya ke angsuran / bulan (cell warna kuning)</t>
  </si>
  <si>
    <t>Menghitung DP jika nilai cicilan ditetapkan</t>
  </si>
  <si>
    <r>
      <rPr>
        <sz val="12"/>
        <color theme="1"/>
        <rFont val="Calibri"/>
      </rPr>
      <t xml:space="preserve">Tenor </t>
    </r>
    <r>
      <rPr>
        <sz val="12"/>
        <color theme="1"/>
        <rFont val="Calibri"/>
      </rPr>
      <t>(bulan)</t>
    </r>
  </si>
  <si>
    <r>
      <rPr>
        <sz val="12"/>
        <color theme="1"/>
        <rFont val="Calibri"/>
      </rPr>
      <t xml:space="preserve">Tenor </t>
    </r>
    <r>
      <rPr>
        <sz val="12"/>
        <color theme="1"/>
        <rFont val="Calibri"/>
      </rPr>
      <t>(tahun)</t>
    </r>
  </si>
  <si>
    <t>Jika Calon Pembeli Berkomentar Margin Lebih Tinggi Dari Bunga Bank, Jawab Seperti Ini</t>
  </si>
  <si>
    <t>Jika ada konsumen membandingkan margin Developer lebih tinggi dari bunga Bank Konven, faktanya biaya Bank Konven jauh lebih tinggi</t>
  </si>
  <si>
    <t>Harga jual</t>
  </si>
  <si>
    <t>Biaya yang Timbul</t>
  </si>
  <si>
    <t>1) Bunga</t>
  </si>
  <si>
    <t>/tahun dari harga jual</t>
  </si>
  <si>
    <t>2) Denda</t>
  </si>
  <si>
    <t>/tahun dari nilai tunggakan</t>
  </si>
  <si>
    <t>3) Penalti</t>
  </si>
  <si>
    <t>dari sisa kredit belum dibayar</t>
  </si>
  <si>
    <t>4) Asuransi Jiwa</t>
  </si>
  <si>
    <t>600 ribu</t>
  </si>
  <si>
    <t>5) Asuransi kebakaran</t>
  </si>
  <si>
    <t>1.2 juta</t>
  </si>
  <si>
    <t>6) Provisi</t>
  </si>
  <si>
    <t>7) Biaya admin</t>
  </si>
  <si>
    <t>8) Jika disita, rumah dijual untuk melunasi tunggakan saja tanpa perduli harga rumah jauh lebih tinggi dari tunggakan</t>
  </si>
  <si>
    <t>Kasus penjualan rumah Rp. 700.000.000 untuk melunasi utang Rp. 50.000.000 saja</t>
  </si>
  <si>
    <t>https://news.detik.com/berita-jawa-timur/d-3202733/utang-rp-55-juta-rumah-mewah-eks-kades-dilelang-danamon-rp-50-juta</t>
  </si>
  <si>
    <t>Kesimpulan</t>
  </si>
  <si>
    <t>Developer Property Syariah mengambil untung tambahan dari margin harga kredit. Tidak ada patokan minimal margin Developer Property Syariah, namun harus diatas inflasi tahunan, idealnya 10%.</t>
  </si>
  <si>
    <t>Passive income diperoleh Developer Property Syariah setelah Titik Impas tercapai, maka uang cicilan konsumen di bulan berikutnya menjadi passive income sampai akhir cicilan konsumen</t>
  </si>
  <si>
    <t xml:space="preserve">1) Biaya Bank secara total jauh lebih tinggi karena di Proyek Developer property Syariah hanya ada margin kredit untuk penjualan hingga 10 tahun. </t>
  </si>
  <si>
    <t>2) Ini yang membuat property syariah menarik karena margin rendah dan tidak ada biaya2 lain seperti di Bank Syariah maupun Bank Konvensional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</si>
</sst>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_);_(* \(#,##0\);_(* &quot;-&quot;_);_(@_)"/>
    <numFmt numFmtId="165" formatCode="_-* #,##0_-;\-* #,##0_-;_-* &quot;-&quot;_-;_-@"/>
  </numFmts>
  <fonts count="17" x14ac:knownFonts="1">
    <font>
      <sz val="11"/>
      <color theme="1"/>
      <name val="Calibri"/>
      <scheme val="minor"/>
    </font>
    <font>
      <sz val="12"/>
      <color theme="1"/>
      <name val="Calibri"/>
    </font>
    <font>
      <b/>
      <sz val="14"/>
      <color theme="1"/>
      <name val="Calibri"/>
    </font>
    <font>
      <b/>
      <sz val="13"/>
      <color theme="1"/>
      <name val="Calibri"/>
    </font>
    <font>
      <sz val="13"/>
      <color theme="1"/>
      <name val="Calibri"/>
    </font>
    <font>
      <b/>
      <sz val="12"/>
      <color rgb="FFFF0000"/>
      <name val="Calibri"/>
    </font>
    <font>
      <b/>
      <sz val="12"/>
      <color theme="1"/>
      <name val="Calibri"/>
    </font>
    <font>
      <sz val="12"/>
      <color theme="1"/>
      <name val="Calibri"/>
      <scheme val="minor"/>
    </font>
    <font>
      <u/>
      <sz val="12"/>
      <color theme="1"/>
      <name val="Calibri"/>
    </font>
    <font>
      <sz val="12"/>
      <color rgb="FFFF0000"/>
      <name val="Calibri"/>
    </font>
    <font>
      <sz val="12"/>
      <color rgb="FF000000"/>
      <name val="Calibri"/>
    </font>
    <font>
      <b/>
      <u/>
      <sz val="12"/>
      <color theme="1"/>
      <name val="Calibri"/>
    </font>
    <font>
      <b/>
      <sz val="12"/>
      <color rgb="FF00B050"/>
      <name val="Calibri"/>
    </font>
    <font>
      <b/>
      <sz val="12"/>
      <color rgb="FF0070C0"/>
      <name val="Calibri"/>
    </font>
    <font>
      <b/>
      <sz val="12"/>
      <color rgb="FFFF0000"/>
      <name val="Calibri"/>
      <family val="2"/>
    </font>
    <font>
      <b/>
      <sz val="12"/>
      <color theme="1"/>
      <name val="Calibri"/>
      <family val="2"/>
    </font>
    <font>
      <sz val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65" fontId="1" fillId="0" borderId="0" xfId="0" applyNumberFormat="1" applyFont="1"/>
    <xf numFmtId="9" fontId="1" fillId="0" borderId="0" xfId="0" applyNumberFormat="1" applyFont="1"/>
    <xf numFmtId="9" fontId="1" fillId="0" borderId="0" xfId="0" applyNumberFormat="1" applyFont="1" applyAlignment="1">
      <alignment horizontal="right"/>
    </xf>
    <xf numFmtId="0" fontId="6" fillId="0" borderId="0" xfId="0" applyFont="1"/>
    <xf numFmtId="3" fontId="1" fillId="0" borderId="0" xfId="0" applyNumberFormat="1" applyFont="1"/>
    <xf numFmtId="0" fontId="7" fillId="0" borderId="0" xfId="0" applyFont="1"/>
    <xf numFmtId="165" fontId="8" fillId="0" borderId="0" xfId="0" applyNumberFormat="1" applyFont="1"/>
    <xf numFmtId="164" fontId="6" fillId="0" borderId="0" xfId="0" applyNumberFormat="1" applyFont="1"/>
    <xf numFmtId="164" fontId="1" fillId="0" borderId="0" xfId="0" applyNumberFormat="1" applyFont="1"/>
    <xf numFmtId="0" fontId="9" fillId="0" borderId="0" xfId="0" applyFont="1"/>
    <xf numFmtId="0" fontId="1" fillId="3" borderId="1" xfId="0" applyFont="1" applyFill="1" applyBorder="1"/>
    <xf numFmtId="165" fontId="1" fillId="2" borderId="1" xfId="0" applyNumberFormat="1" applyFont="1" applyFill="1" applyBorder="1"/>
    <xf numFmtId="9" fontId="1" fillId="2" borderId="1" xfId="0" applyNumberFormat="1" applyFont="1" applyFill="1" applyBorder="1"/>
    <xf numFmtId="165" fontId="1" fillId="4" borderId="1" xfId="0" applyNumberFormat="1" applyFont="1" applyFill="1" applyBorder="1"/>
    <xf numFmtId="1" fontId="1" fillId="4" borderId="1" xfId="0" applyNumberFormat="1" applyFont="1" applyFill="1" applyBorder="1"/>
    <xf numFmtId="9" fontId="1" fillId="4" borderId="1" xfId="0" applyNumberFormat="1" applyFont="1" applyFill="1" applyBorder="1"/>
    <xf numFmtId="0" fontId="10" fillId="5" borderId="0" xfId="0" applyFont="1" applyFill="1"/>
    <xf numFmtId="3" fontId="6" fillId="0" borderId="0" xfId="0" applyNumberFormat="1" applyFont="1"/>
    <xf numFmtId="9" fontId="6" fillId="0" borderId="0" xfId="0" applyNumberFormat="1" applyFont="1"/>
    <xf numFmtId="10" fontId="6" fillId="0" borderId="0" xfId="0" applyNumberFormat="1" applyFont="1"/>
    <xf numFmtId="3" fontId="11" fillId="0" borderId="0" xfId="0" applyNumberFormat="1" applyFont="1"/>
    <xf numFmtId="0" fontId="14" fillId="0" borderId="0" xfId="0" applyFont="1"/>
    <xf numFmtId="3" fontId="15" fillId="0" borderId="0" xfId="0" applyNumberFormat="1" applyFont="1"/>
    <xf numFmtId="0" fontId="16" fillId="0" borderId="0" xfId="0" applyFont="1"/>
    <xf numFmtId="3" fontId="6" fillId="0" borderId="0" xfId="0" applyNumberFormat="1" applyFont="1" applyAlignment="1">
      <alignment horizontal="left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news.detik.com/berita-jawa-timur/d-3202733/utang-rp-55-juta-rumah-mewah-eks-kades-dilelang-danamon-rp-50-ju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9"/>
  <sheetViews>
    <sheetView tabSelected="1" view="pageLayout" zoomScaleNormal="100" workbookViewId="0">
      <selection activeCell="F68" sqref="F68"/>
    </sheetView>
  </sheetViews>
  <sheetFormatPr defaultColWidth="14.42578125" defaultRowHeight="15" customHeight="1" x14ac:dyDescent="0.25"/>
  <cols>
    <col min="1" max="1" width="4.7109375" customWidth="1"/>
    <col min="2" max="2" width="19.140625" customWidth="1"/>
    <col min="3" max="3" width="6.7109375" customWidth="1"/>
    <col min="4" max="4" width="15.42578125" customWidth="1"/>
    <col min="5" max="5" width="8.85546875" customWidth="1"/>
    <col min="6" max="6" width="60.28515625" customWidth="1"/>
    <col min="7" max="7" width="27" customWidth="1"/>
    <col min="8" max="8" width="16.85546875" customWidth="1"/>
    <col min="9" max="9" width="19.85546875" customWidth="1"/>
    <col min="10" max="26" width="8.85546875" customWidth="1"/>
  </cols>
  <sheetData>
    <row r="1" spans="1:26" ht="18.75" x14ac:dyDescent="0.3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x14ac:dyDescent="0.25">
      <c r="A3" s="1"/>
      <c r="B3" s="26" t="s">
        <v>56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x14ac:dyDescent="0.25">
      <c r="A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x14ac:dyDescent="0.25">
      <c r="A5" s="1"/>
      <c r="B5" s="26" t="s">
        <v>57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7.25" x14ac:dyDescent="0.3">
      <c r="A7" s="3">
        <v>1</v>
      </c>
      <c r="B7" s="3" t="s">
        <v>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x14ac:dyDescent="0.25">
      <c r="A9" s="1"/>
      <c r="B9" s="1" t="s">
        <v>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x14ac:dyDescent="0.25">
      <c r="A11" s="1"/>
      <c r="B11" s="1" t="s">
        <v>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x14ac:dyDescent="0.25">
      <c r="A12" s="1"/>
      <c r="B12" s="1" t="s">
        <v>4</v>
      </c>
      <c r="C12" s="1"/>
      <c r="D12" s="5">
        <v>340000000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x14ac:dyDescent="0.25">
      <c r="A13" s="1"/>
      <c r="B13" s="1" t="s">
        <v>5</v>
      </c>
      <c r="C13" s="1"/>
      <c r="D13" s="5">
        <f>D12*30%</f>
        <v>102000000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x14ac:dyDescent="0.25">
      <c r="A14" s="1"/>
      <c r="B14" s="1" t="s">
        <v>6</v>
      </c>
      <c r="C14" s="1"/>
      <c r="D14" s="6">
        <v>0.1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x14ac:dyDescent="0.25">
      <c r="A15" s="1"/>
      <c r="B15" s="1" t="s">
        <v>7</v>
      </c>
      <c r="C15" s="1"/>
      <c r="D15" s="7" t="s">
        <v>8</v>
      </c>
      <c r="E15" s="1" t="s">
        <v>9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x14ac:dyDescent="0.25">
      <c r="A16" s="1"/>
      <c r="B16" s="8" t="s">
        <v>10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x14ac:dyDescent="0.25">
      <c r="A17" s="1"/>
      <c r="B17" s="1" t="s">
        <v>11</v>
      </c>
      <c r="C17" s="1"/>
      <c r="D17" s="1"/>
      <c r="E17" s="1"/>
      <c r="F17" s="1"/>
      <c r="G17" s="1" t="s">
        <v>12</v>
      </c>
      <c r="H17" s="5">
        <f>340000000-102000000</f>
        <v>238000000</v>
      </c>
      <c r="I17" s="9">
        <v>102000000</v>
      </c>
      <c r="J17" s="1" t="s">
        <v>13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x14ac:dyDescent="0.25">
      <c r="A18" s="1"/>
      <c r="B18" s="1" t="s">
        <v>14</v>
      </c>
      <c r="C18" s="1"/>
      <c r="D18" s="1"/>
      <c r="E18" s="1"/>
      <c r="F18" s="1"/>
      <c r="G18" s="1" t="s">
        <v>15</v>
      </c>
      <c r="H18" s="10"/>
      <c r="I18" s="11">
        <f>238000000*150%</f>
        <v>357000000</v>
      </c>
      <c r="J18" s="1" t="s">
        <v>16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x14ac:dyDescent="0.25">
      <c r="A19" s="1"/>
      <c r="B19" s="1" t="s">
        <v>17</v>
      </c>
      <c r="C19" s="1"/>
      <c r="D19" s="1"/>
      <c r="E19" s="1"/>
      <c r="F19" s="1"/>
      <c r="G19" s="1"/>
      <c r="H19" s="10"/>
      <c r="I19" s="12">
        <f>I17+I18</f>
        <v>459000000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x14ac:dyDescent="0.25">
      <c r="A20" s="1"/>
      <c r="B20" s="1" t="s">
        <v>18</v>
      </c>
      <c r="C20" s="1"/>
      <c r="D20" s="1"/>
      <c r="E20" s="1"/>
      <c r="F20" s="1"/>
      <c r="G20" s="1" t="s">
        <v>19</v>
      </c>
      <c r="H20" s="10"/>
      <c r="I20" s="13">
        <f>357000000/60</f>
        <v>5950000</v>
      </c>
      <c r="J20" s="1" t="s">
        <v>20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7.25" x14ac:dyDescent="0.3">
      <c r="A22" s="4">
        <v>2</v>
      </c>
      <c r="B22" s="3" t="s">
        <v>21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x14ac:dyDescent="0.25">
      <c r="A24" s="1"/>
      <c r="B24" s="1" t="s">
        <v>22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x14ac:dyDescent="0.25">
      <c r="A25" s="1"/>
      <c r="B25" s="14" t="s">
        <v>23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0.25" customHeight="1" x14ac:dyDescent="0.25">
      <c r="A26" s="1"/>
      <c r="B26" s="15" t="s">
        <v>24</v>
      </c>
      <c r="C26" s="15"/>
      <c r="D26" s="15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" t="s">
        <v>25</v>
      </c>
      <c r="C27" s="1"/>
      <c r="D27" s="16">
        <v>390000000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" t="s">
        <v>13</v>
      </c>
      <c r="C28" s="17">
        <v>0.3</v>
      </c>
      <c r="D28" s="18">
        <f>D27*C28</f>
        <v>117000000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 t="s">
        <v>26</v>
      </c>
      <c r="C29" s="1"/>
      <c r="D29" s="16">
        <v>84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" t="s">
        <v>27</v>
      </c>
      <c r="C30" s="1"/>
      <c r="D30" s="19">
        <f>D29/12</f>
        <v>7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 x14ac:dyDescent="0.25">
      <c r="A31" s="1"/>
      <c r="B31" s="1" t="s">
        <v>28</v>
      </c>
      <c r="C31" s="17">
        <v>0.1</v>
      </c>
      <c r="D31" s="20">
        <f>(C31*D30)+100%</f>
        <v>1.7000000000000002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8.75" customHeight="1" x14ac:dyDescent="0.25">
      <c r="A32" s="1"/>
      <c r="B32" s="1" t="s">
        <v>29</v>
      </c>
      <c r="C32" s="1"/>
      <c r="D32" s="18">
        <f>((D27-D28)*D31)/D29</f>
        <v>5525000.0000000009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 t="s">
        <v>30</v>
      </c>
      <c r="C33" s="1"/>
      <c r="D33" s="18">
        <f>D28+(D29*D32)</f>
        <v>581100000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 t="s">
        <v>31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1" t="s">
        <v>32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14" t="s">
        <v>23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5" t="s">
        <v>33</v>
      </c>
      <c r="C39" s="15"/>
      <c r="D39" s="15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" t="s">
        <v>25</v>
      </c>
      <c r="C40" s="1"/>
      <c r="D40" s="16">
        <v>390000000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 t="s">
        <v>34</v>
      </c>
      <c r="C41" s="1"/>
      <c r="D41" s="16">
        <v>60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" t="s">
        <v>35</v>
      </c>
      <c r="C42" s="1"/>
      <c r="D42" s="18">
        <f>D41/12</f>
        <v>5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" customHeight="1" x14ac:dyDescent="0.25">
      <c r="A43" s="1"/>
      <c r="B43" s="1" t="s">
        <v>28</v>
      </c>
      <c r="C43" s="17">
        <v>0.1</v>
      </c>
      <c r="D43" s="20">
        <f>(C43*D42)+100%</f>
        <v>1.5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" t="s">
        <v>29</v>
      </c>
      <c r="C44" s="1"/>
      <c r="D44" s="16">
        <v>6475000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" customHeight="1" x14ac:dyDescent="0.25">
      <c r="A45" s="1"/>
      <c r="B45" s="1" t="s">
        <v>13</v>
      </c>
      <c r="C45" s="1"/>
      <c r="D45" s="18">
        <f>D40-((D41*D44)/D43)</f>
        <v>131000000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 t="s">
        <v>30</v>
      </c>
      <c r="C46" s="1"/>
      <c r="D46" s="18">
        <f>D45+(D44*D41)</f>
        <v>519500000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"/>
      <c r="C47" s="6"/>
      <c r="D47" s="5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4">
        <v>3</v>
      </c>
      <c r="B48" s="3" t="s">
        <v>36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1"/>
      <c r="B49" s="2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" t="s">
        <v>37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" t="s">
        <v>38</v>
      </c>
      <c r="C52" s="29">
        <v>340000000</v>
      </c>
      <c r="D52" s="30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22" t="s">
        <v>39</v>
      </c>
      <c r="C53" s="23"/>
      <c r="D53" s="8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9" t="s">
        <v>40</v>
      </c>
      <c r="C54" s="23">
        <v>0.15</v>
      </c>
      <c r="D54" s="8" t="s">
        <v>41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9" t="s">
        <v>42</v>
      </c>
      <c r="C55" s="23">
        <v>0.6</v>
      </c>
      <c r="D55" s="8" t="s">
        <v>43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9" t="s">
        <v>44</v>
      </c>
      <c r="C56" s="23">
        <v>0.02</v>
      </c>
      <c r="D56" s="8" t="s">
        <v>45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9" t="s">
        <v>46</v>
      </c>
      <c r="C57" s="8" t="s">
        <v>47</v>
      </c>
      <c r="D57" s="8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9" t="s">
        <v>48</v>
      </c>
      <c r="C58" s="8" t="s">
        <v>49</v>
      </c>
      <c r="D58" s="8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9" t="s">
        <v>50</v>
      </c>
      <c r="C59" s="23">
        <v>0.01</v>
      </c>
      <c r="D59" s="8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9" t="s">
        <v>51</v>
      </c>
      <c r="C60" s="24">
        <v>1E-3</v>
      </c>
      <c r="D60" s="8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9" t="s">
        <v>52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 t="s">
        <v>53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25" t="s">
        <v>54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27" t="s">
        <v>55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28" t="s">
        <v>58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28" t="s">
        <v>59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</sheetData>
  <mergeCells count="1">
    <mergeCell ref="C52:D52"/>
  </mergeCells>
  <hyperlinks>
    <hyperlink ref="B63" r:id="rId1"/>
  </hyperlinks>
  <pageMargins left="0.7" right="0.7" top="0.75" bottom="0.75" header="0" footer="0"/>
  <pageSetup orientation="landscape" r:id="rId2"/>
  <headerFooter>
    <oddHeader>&amp;C
&amp;G</oddHeader>
  </headerFooter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Hitung Harga Kredit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Rosyid Aziz</dc:creator>
  <cp:lastModifiedBy>ASUS</cp:lastModifiedBy>
  <dcterms:created xsi:type="dcterms:W3CDTF">2014-12-02T17:41:11Z</dcterms:created>
  <dcterms:modified xsi:type="dcterms:W3CDTF">2023-04-04T02:44:49Z</dcterms:modified>
</cp:coreProperties>
</file>